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580" windowHeight="5295" tabRatio="688" firstSheet="6" activeTab="14"/>
  </bookViews>
  <sheets>
    <sheet name="1(2008-2009)" sheetId="1" r:id="rId1"/>
    <sheet name="2(2008-2009)" sheetId="2" r:id="rId2"/>
    <sheet name="3(2008-2009)" sheetId="3" r:id="rId3"/>
    <sheet name="4(2008-2009)" sheetId="4" r:id="rId4"/>
    <sheet name="5(2008-2009)" sheetId="5" r:id="rId5"/>
    <sheet name="6(2008-2009)" sheetId="6" r:id="rId6"/>
    <sheet name="7(2008-2009)" sheetId="7" r:id="rId7"/>
    <sheet name="8(2009-2010)" sheetId="8" r:id="rId8"/>
    <sheet name="9(2009-2010)" sheetId="9" r:id="rId9"/>
    <sheet name="10(2009-2010)" sheetId="10" r:id="rId10"/>
    <sheet name="11(2009-2010)" sheetId="11" r:id="rId11"/>
    <sheet name="12(2009-2010)" sheetId="12" r:id="rId12"/>
    <sheet name="13(2009-2010)" sheetId="13" r:id="rId13"/>
    <sheet name="14(2009-2010)" sheetId="14" r:id="rId14"/>
    <sheet name="15(2009-2010)" sheetId="15" r:id="rId15"/>
    <sheet name="16(2009-2010)" sheetId="16" r:id="rId16"/>
    <sheet name="17(2009-2010)" sheetId="17" r:id="rId17"/>
    <sheet name="18(2009-2010)" sheetId="18" r:id="rId18"/>
    <sheet name="19(2009-2010)" sheetId="19" r:id="rId19"/>
    <sheet name="20(2009-2010)" sheetId="20" r:id="rId20"/>
    <sheet name="21(2009-2010)" sheetId="21" r:id="rId21"/>
    <sheet name="22(2009-2010)" sheetId="22" r:id="rId22"/>
    <sheet name="23(2009-2010)" sheetId="23" r:id="rId23"/>
    <sheet name="24(2009-2010)" sheetId="24" r:id="rId24"/>
    <sheet name="25(2009-2010)" sheetId="25" r:id="rId25"/>
    <sheet name="26(2009-2010)" sheetId="26" r:id="rId26"/>
    <sheet name="27(2009-2010)" sheetId="27" r:id="rId27"/>
    <sheet name="28(2009-2010)" sheetId="28" r:id="rId28"/>
    <sheet name="29(2009-2010)" sheetId="29" r:id="rId29"/>
    <sheet name="30(2009-2010)" sheetId="30" r:id="rId30"/>
    <sheet name="31(2009-2010)" sheetId="31" r:id="rId31"/>
    <sheet name="32(2009-2010)" sheetId="32" r:id="rId32"/>
    <sheet name="33(2009-2010)" sheetId="33" r:id="rId33"/>
    <sheet name="34(2009-2010)" sheetId="34" r:id="rId34"/>
    <sheet name="35(2009-2010)" sheetId="35" r:id="rId35"/>
    <sheet name="36(2009-2010)" sheetId="36" r:id="rId36"/>
    <sheet name="37(2009-2010)" sheetId="37" r:id="rId37"/>
    <sheet name="38(2009-2010)" sheetId="38" r:id="rId38"/>
    <sheet name="Hoja1" sheetId="39" r:id="rId39"/>
  </sheets>
  <definedNames/>
  <calcPr fullCalcOnLoad="1"/>
</workbook>
</file>

<file path=xl/comments1.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10.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1.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2.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3.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4.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5.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6.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7.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8.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9.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0.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1.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2.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3.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4.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5.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6.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7.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8.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9.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30.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1.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2.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3.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4.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5.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6.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7.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8.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4.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5.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6.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7.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8.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9.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sharedStrings.xml><?xml version="1.0" encoding="utf-8"?>
<sst xmlns="http://schemas.openxmlformats.org/spreadsheetml/2006/main" count="1676" uniqueCount="379">
  <si>
    <t>12 02 002</t>
  </si>
  <si>
    <r>
      <t>Descripción hallazgo 
(</t>
    </r>
    <r>
      <rPr>
        <sz val="10"/>
        <rFont val="Arial"/>
        <family val="2"/>
      </rPr>
      <t>No más de 50 palabras</t>
    </r>
    <r>
      <rPr>
        <b/>
        <sz val="10"/>
        <rFont val="Arial"/>
        <family val="2"/>
      </rPr>
      <t xml:space="preserve">) </t>
    </r>
  </si>
  <si>
    <t>Lo cual muestra un desfase en el plan de acción</t>
  </si>
  <si>
    <t>La gestión de recaudo del Fondo de las Tecnologías de la Información y Comunicación.</t>
  </si>
  <si>
    <t>Implementar la solución de recaudo electrónico  del Fondo de Tecnologias de la Información y las Comunicaciones - FONTIC.</t>
  </si>
  <si>
    <t>Mejora een la gestión de recaudo del FONTIC</t>
  </si>
  <si>
    <t>Solución implementada</t>
  </si>
  <si>
    <t>Solución</t>
  </si>
  <si>
    <t>H.2 Se evidenció que la actividad de apoyar al Fondo de Comunicaciones en la automatización de trámites, no ha cumplido la meta que estaba prevista para el 31 de diciembre de 2008, por cuanto a la fecha solo presenta un avance del 45%, lo cual muestra un desfase en el plan de acción con consecuencias en la gestión de recaudo del Fondo.</t>
  </si>
  <si>
    <t>Comunicación</t>
  </si>
  <si>
    <t>Informe de monitoreo y evaluación</t>
  </si>
  <si>
    <t>1.2 En el marco del sistema de monitoreo y evaluación de Gobierno en línea, realizar un monitoreo que permita establecer el avance en la implementación de la estrategia. Los resultados de dicha medición se remitirán a las entidades territoriales para que tomen las acciones correctivas.</t>
  </si>
  <si>
    <t xml:space="preserve">Lo cual muestra que el rezago no se  justifica, por cuanto la etapa de información inició antes de la expedición del Decreto </t>
  </si>
  <si>
    <t>Situación que muestra un posible incumplimiento de las metas establecidas para esta fase, según el Decreto 1151/08</t>
  </si>
  <si>
    <t>Seguimiento al cumplimiento de lo establecido en el Decreto 1151 del 2008.</t>
  </si>
  <si>
    <t>H.5 El 100% de las alcaldías visitadas aún no han logrado el cumplimento de la totalidad de los criterios establecidos para la fase de información situación que muestra un posible incumplimiento de las metas establecidas para esta fase, según el Decreto 1151 de 2008</t>
  </si>
  <si>
    <t>Lentitud en el desarrollo de acciones que permitan la comunicación del ciudadano con dichos organismos</t>
  </si>
  <si>
    <t>Dentro del término establecido</t>
  </si>
  <si>
    <t>H.6 En lo referente a la etapa de Interacción el plazo para la implementación a nivel territorial va hasta el 1 de diciembre de 2009, sin embargo, se evidenció en trabajo de campo, lentitud en el desarrollo de acciones que permitan la comunicación del ciudadano con dichos organismos, dentro del término establecido.</t>
  </si>
  <si>
    <t>Afectado por la disponibilidad de la conexión provista por el operador del Programa Compartel,</t>
  </si>
  <si>
    <t>afecta el cumplimento de las metas establecidas por fases</t>
  </si>
  <si>
    <t>Realizar reuniones semestrales con el Programa Compartel con el fin de articular acciones que permitan mejorar los problemas de disponibilidad y conexión de las alcaldías.</t>
  </si>
  <si>
    <t>Mejorar el cumplimiento de la actualización de información de los sitios web de las alcaldías.</t>
  </si>
  <si>
    <t>Reunión</t>
  </si>
  <si>
    <t>H.7 Gobierno en línea en algunos casos se ha visto afectado por la disponibilidad de la conexión provista por el operador del Programa Compartel, por cuanto esta situación dificulta la actualización de su sitio Web, lo que afecta el cumplimento de las metas establecidas por fases, con consecuencias en la oportunidad del suministro de la información al ciudadano.</t>
  </si>
  <si>
    <t>La falta de una interlocución permanente con la Estrategia Gobierno en Línea evaluación</t>
  </si>
  <si>
    <t>Situaciones que afectan el avance de las acciones para el cumplimiento de las metas.</t>
  </si>
  <si>
    <t>Adelantar la ejecución de un taller con las entidades para difundir la metodología de evaluación y demas acciones relacionadas con la implementación de la Estrategia de Gobierno en línea de acuerdo con lo estipulado en el Decreto 1151 de 2008.</t>
  </si>
  <si>
    <t>Mejorar la articulación con entidades para la implementación de la Estrategia de Gobierno en línea de acuerdo con lo estipulado en el Decreto 1151 de 2008.</t>
  </si>
  <si>
    <t>Taller</t>
  </si>
  <si>
    <t>H.8 En visita de campo a las Entidades del sector Hacienda, se evidenció retrasos para habilitar algunos de los servicios del portal, que de acuerdo a lo expresado por las Entidades obedeció a la falta de una interlocución permanente con la Estrategia Gobierno en Línea y falta de difusión de una nueva metodología de evaluación, situaciones que afectan el avance de las acciones para el cumplimiento de las metas.</t>
  </si>
  <si>
    <t>Los criterios establecidos en el manual, no se ajustan a su línea de negocio y necesidades.</t>
  </si>
  <si>
    <t>Lo que incide en los resultados que presentan las entidades.</t>
  </si>
  <si>
    <t>14 04 100</t>
  </si>
  <si>
    <t>Debido a una percepción de altos costos por parte de algunas Entidades</t>
  </si>
  <si>
    <t>Situación que afecta el cumplimiento de las proyecciones y metas establecidas por el programa en cuanto al alojamiento de sistemas de información .</t>
  </si>
  <si>
    <t>Adelantar la ejecución de un taller con las entidades para presentar y explicar de manera detallada el portafolio de servicios de la Intranet Gubernamental.</t>
  </si>
  <si>
    <t>Aclarar a las entidades el costo beneficio de los servicios que se ofrecen a través de la Intranet Gubernamental.</t>
  </si>
  <si>
    <t>H.11 Actualmente, se presenta una baja demanda de los servicios del Centro de Datos de la Intranet Gubernamental, debido a una percepción de altos costos por parte de algunas Entidades, situación que afecta el cumplimiento de las proyecciones y metas establecidas por el programa en cuanto al alojamiento de sistemas de información y optimización de infraestructura.</t>
  </si>
  <si>
    <t>Costo-beneficio de los servicios de Video Conferencia, VOIP</t>
  </si>
  <si>
    <t>Situación que ha afectado el cumplimento de las proyecciones y estimaciones establecidas por Gobierno en Línea</t>
  </si>
  <si>
    <t>Implementar una herramienta que corra bajo el protocolo IP que permita el acceso desde culaquier punto de la RAVEC a los servicios de Video Conferencia, Voz y colaboración.</t>
  </si>
  <si>
    <t>Dar cumplimiento a las proyecciones y estimaciones establecidas por el Programa para la Intranet Gubernamental.</t>
  </si>
  <si>
    <t>Herramienta implementada</t>
  </si>
  <si>
    <t>H.12 A pesar de las gestión adelantada por el programa, no se ha logrado una solución adecuada al modelo implantado por la Intranet Gubernamental con un radio efectivo de costo-beneficio de los servicios de Video Conferencia, VOIP y herramientas de colaboración; situación que ha afectado el cumplimento de las proyecciones y estimaciones establecidas por Gobierno en Línea</t>
  </si>
  <si>
    <t>Código hallazgo</t>
  </si>
  <si>
    <t>Objetivo</t>
  </si>
  <si>
    <t xml:space="preserve">Informe presentado a la Contraloría General de la República </t>
  </si>
  <si>
    <t xml:space="preserve">Entidad: </t>
  </si>
  <si>
    <t xml:space="preserve">Representante Legal:  </t>
  </si>
  <si>
    <t xml:space="preserve"> INFORMACIÓN SOBRE LOS PLANES DE MEJORAMIENTO </t>
  </si>
  <si>
    <t>NIT:</t>
  </si>
  <si>
    <t>Modalidad de Auditoría:</t>
  </si>
  <si>
    <t>Fecha de Suscripción:</t>
  </si>
  <si>
    <t>Causa del hallazgo</t>
  </si>
  <si>
    <t>Efecto del hallazgo</t>
  </si>
  <si>
    <t>Acción de mejoramiento</t>
  </si>
  <si>
    <t xml:space="preserve">SI </t>
  </si>
  <si>
    <t>NO</t>
  </si>
  <si>
    <t>Fecha de Evaluación:</t>
  </si>
  <si>
    <t>Efectividad de la acción</t>
  </si>
  <si>
    <t xml:space="preserve">Auditoría Gubernamental con Enfoque Integral Especial </t>
  </si>
  <si>
    <t xml:space="preserve">Número consecutivo del hallazgo </t>
  </si>
  <si>
    <t>Descripción de la meta</t>
  </si>
  <si>
    <t>Denominación de la unidad de medida de la meta</t>
  </si>
  <si>
    <t>Unidad de medida de la meta</t>
  </si>
  <si>
    <t>Fecha iniciación meta</t>
  </si>
  <si>
    <t>Fecha terminación meta</t>
  </si>
  <si>
    <t xml:space="preserve">Plazo en semanas de la meta </t>
  </si>
  <si>
    <t xml:space="preserve">Avance físico de ejecución de la meta  </t>
  </si>
  <si>
    <t xml:space="preserve">Porcentaje de avance físico de ejecución de la meta  </t>
  </si>
  <si>
    <t>Puntaje atribuido meta vencida</t>
  </si>
  <si>
    <t xml:space="preserve">Puntaje logrado por la meta vencida (POMVi)  </t>
  </si>
  <si>
    <t>Puntaje logrado por la meta (Poi)</t>
  </si>
  <si>
    <t>FORMATO No. 2</t>
  </si>
  <si>
    <t>Períodos fiscales que cubre:</t>
  </si>
  <si>
    <t>18 01 002</t>
  </si>
  <si>
    <r>
      <t>HALLAZGO N° 7.- CUMPLIDA.</t>
    </r>
    <r>
      <rPr>
        <sz val="12"/>
        <rFont val="Arial"/>
        <family val="2"/>
      </rPr>
      <t xml:space="preserve"> Cumplida en la fecha.</t>
    </r>
  </si>
  <si>
    <t>11 01 002</t>
  </si>
  <si>
    <t>2009-2010</t>
  </si>
  <si>
    <t>MINISTERIO DE TECNOLOGÍAS DE LA INFORMACIÓN Y LAS COMUNICACIONES - PROGRAMA AGENDA DE CONECTIVIDAD - ESTRATEGIA GOBIERNO EN LÍNEA</t>
  </si>
  <si>
    <t>899.999.053-1</t>
  </si>
  <si>
    <r>
      <t>Meta 1.2.- CUMPLIDA.</t>
    </r>
    <r>
      <rPr>
        <sz val="12"/>
        <rFont val="Arial"/>
        <family val="2"/>
      </rPr>
      <t xml:space="preserve"> Cumplida en la fecha.</t>
    </r>
  </si>
  <si>
    <r>
      <t xml:space="preserve">Meta 1.2.- CUMPLIDA. </t>
    </r>
    <r>
      <rPr>
        <sz val="12"/>
        <rFont val="Arial"/>
        <family val="2"/>
      </rPr>
      <t xml:space="preserve">Cumplida en la fecha. </t>
    </r>
  </si>
  <si>
    <t>AVANCE AL 28 DE FEBERO DE 2011</t>
  </si>
  <si>
    <t>H3. Algunos municipios no cumplen con la obligación de presentar al Fondo y a la Agenda de Conectividad el estado de avance en la formulación y puesta en operación del plan gobierno en línea municipal, lo cual trae como consecuencia que Agenda de Conectividad Gobierno en Línea posiblemente incumpla la gestión de revisar los informes de seguimiento y tomar los correctivos necesarios para el adecuado desarrollo del proyecto.</t>
  </si>
  <si>
    <t>Incumpla la gestión de revisar los informes de seguimiento.</t>
  </si>
  <si>
    <t>Tomar los correctivos necesarios para el adecuado desarrollo del proyecto.</t>
  </si>
  <si>
    <t>Oficiar a las Oficinas de Control Interno o quien haga sus veces en las entidades del orden territorial.</t>
  </si>
  <si>
    <t>Involucrar a las Oficinas de Control Interno ó quien haga sus veces en las entidades del orden territorial, en el seguimiento y cumplimiento de la implementación de la Estrategia de Gobierno en línea.</t>
  </si>
  <si>
    <t>Comunicación enviada</t>
  </si>
  <si>
    <t>H4. EL 90% de los Municipios visitados, a la fecha, no utilizan los sistemas de información establecidos en la cláusula quinta de los diferentes convenios, literales n), o) y p), caso especifico SAETA, SISSUB y Sistema de las Secretarias de Educación, lo cual muestra que el programa le falta cumplir con la obligación de coordinar con las demás entidades estatales el desarrollo e implementación de tales sistemas.</t>
  </si>
  <si>
    <t>No utilizan los sistemas de información establecidos en la cláusula quinta de los diferentes convenios, literales n), o) y p).</t>
  </si>
  <si>
    <t>Falta cumplir con la obligación de coordinar con las demás entidades estatales el desarrollo e implementación de tales sistemas.</t>
  </si>
  <si>
    <t>Cumplir con la obligación de coordinar con las entidades estatales el desarrollo e implemenatción de las soluciones para los municipios.</t>
  </si>
  <si>
    <t>Actas de reunión con las entidades responsables</t>
  </si>
  <si>
    <t>Acta de Reunión</t>
  </si>
  <si>
    <t>Documenbto</t>
  </si>
  <si>
    <t>Otro sí a convenio</t>
  </si>
  <si>
    <t>1.1 Gestionar reuniones con las entidades responsables de implementar las soluciones SAETA, SISSUB y Sistema de las Secretarías de Educación, (Ministerio de Hacienda y Crédito Público y Ministerio de Protección Social, y Ministerio de Educación), para que el Programa en su papel de coordinador y articulador de la implementación del Gobierno en Línea del orden territorial coordine con las entidades mencionadas la viabilidad de la implementación de las soluciones identificadas.</t>
  </si>
  <si>
    <t>1.2 Contemplando la información que suministren las entidades en relación con las acciones adelantadas para implementar las soluciones identificdas, proceder en los casos que aplique a modificar los convenios siscritos con las enrfidades territoriales.</t>
  </si>
  <si>
    <t>H5. El 100% de las alcaldías visitadas aún no han logrado el cumplimento de la totalidad de los criterios establecidos para la fase de información situación que muestra un posible incumplimiento de las metas establecidas para esta fase, según el Decreto 1151 de 2008 en la acción 1.1</t>
  </si>
  <si>
    <t>Lo cual muestra que el rezago no se  justifica, por cuanto la etapa de información inició antes de la expedición del Decreto 1151 de 2008.</t>
  </si>
  <si>
    <t>Situación que muestra un posible incumplimiento de las metas establecidas para esta fase, según el Decreto 1151 de 2008</t>
  </si>
  <si>
    <t>H6.  En lo referente a la etapa de Interacción el plazo para la implementación a nivel territorial va hasta el 1 de diciembre de 2009, sin embargo, se evidenció en trabajo de campo, lentitud en el desarrollo de acciones que permitan la comunicación del ciudadano con dichos organismos, dentro del término establecido. En la acción 1.1</t>
  </si>
  <si>
    <t>H9. Se encontró que algunas entidades del orden nacional presentan bajo cumplimiento en la implementación de las metas establecidas, debido a que consideran que los criterios establecidos en el manual, no se ajustan a su línea de negocio y necesidades, lo que incide en los resultados que presentan las entidades.</t>
  </si>
  <si>
    <t>Oficiar a las Oficinas de Control Interno o quien haga sus veces en las entidades del orden nacional</t>
  </si>
  <si>
    <t>Involucrar a las Oficinas de Control Interno ó quien haga sus veces de las entidades del orden nacional, en el seguimiento y cumplimiento de la implementación de la Estrategia de Gobierno en línea.</t>
  </si>
  <si>
    <t>H10. Se observó un rezago en cuanto a los sistemas de información alojados en el centro de datos; la proyección establecida para la fase 3 era 74 sistemas de información, sin embargo, para agosto de 2009, solamente se habían alojado 38 soluciones, es decir, un 51.3 % de lo esperado. Si bien es cierto que se alojaron aplicativos de gran demanda de recursos, como es el trámite del DAS, se evidenció debilidades en la planeación de los recursos, lo que dificulta el logro de los objetivos inicialmente planteados.</t>
  </si>
  <si>
    <t>Se evidenció debilidades en la planeación de los recursos.</t>
  </si>
  <si>
    <t>Lo que dificulta el logro de los objetivos inicialmente planteados.</t>
  </si>
  <si>
    <t>Anexar el informe de ejecución presupuestal con corte a 31 de diciembre de 2009, en el cual se evidencia la ejecución del 100% de los recursos asignados para la operación de la Intranet Gubernamental.</t>
  </si>
  <si>
    <t>Evidenciar la correcta planeación y ejecución de los recursos asignados para la operación de la intranet gubernamental.</t>
  </si>
  <si>
    <t>Documento</t>
  </si>
  <si>
    <t>Informe de ejecucion presupuestal</t>
  </si>
  <si>
    <t>11 03 002</t>
  </si>
  <si>
    <t xml:space="preserve">H1. De acuerdo con el cuadro de avance de la Estrategia Gobierno en línea a diciembre  30 de 2009, y junio 30 de 2010, frente a las Metas de Gobierno en Línea,  establecidas según Decreto 1151/2008, se presenta atraso en la implementación de las fases de información e interacción del nivel nacional como territorial. la misma situación presentan las Fases de transacción en línea y transformación en  línea del orden nacional. </t>
  </si>
  <si>
    <t>Debido a que el cumplimiento de las fases de la estrategia GEL es inferior al 100% y el plazo esta vencido.</t>
  </si>
  <si>
    <t>De acuerdo, con lo anteriormente expuesto, se aplazo en el tiempo el objetivo de la estrategia de gobierno en línea como es: “contribuir con la construcción de un Estado más eficiente, más transparente y participativo, y que preste mejores servicios a los ciudadanos y a las empresas, a través del aprovechamiento de las Tecnologías de la Información y la Comunicación.</t>
  </si>
  <si>
    <t>Involucrar a las Oficinas de Control Interno ó quien haga sus veces de las entidades el orden nacional y territorial, en el seguimiento y cumplimiento de la implementación de la Estrategia de Gobierno en línea.</t>
  </si>
  <si>
    <t>Informe mensual de avance de las entidades a nivel nacional.</t>
  </si>
  <si>
    <t>Informe de avance.</t>
  </si>
  <si>
    <t>Generar informes que permitan evidenciar el avance de la fases de la estrategia de Gobierno en Línea, dentro de los términos establecidos, generando las alarmas requeridas.</t>
  </si>
  <si>
    <t>Informe semestral de avance de las entidades a territoriales.</t>
  </si>
  <si>
    <t>1.1 Enviar comunicación a las Oficinas de Control Interno o quien haga sus veces, de las entidades del orden nacional y territorial, para que efectúen el seguimiento a la implementación de cada una de las fases de la Estrategia de Gobierno en Línea, en cumplimiento del Decreto 1151/2008. Remitiendo copia de los mismos la Dirección de Control Interno del Departamento Administrativo de la Función Pública y al Comité Interinstitucional de Control Interno-CICI.</t>
  </si>
  <si>
    <r>
      <t>1.2 Ajustar los mecanismos de</t>
    </r>
    <r>
      <rPr>
        <b/>
        <sz val="12"/>
        <rFont val="Arial"/>
        <family val="2"/>
      </rPr>
      <t xml:space="preserve"> </t>
    </r>
    <r>
      <rPr>
        <sz val="12"/>
        <rFont val="Arial"/>
        <family val="2"/>
      </rPr>
      <t>seguimiento y evaluación al cumplimiento e implementación de las fases de la Estrategia de Gobierno en Línea, principalmente para las entidades que se encuentre en niveles de avance medio y bajo.</t>
    </r>
  </si>
  <si>
    <t>H2. De acuerdo con lo establecido en el manual para la implementación de la estrategia Gobierno en línea de la República de Colombia Versión 2010 – Plan de acción  de gobierno en línea establece que: “el plan de acción debe ser generado por cada entidad  con el  fin de garantizar la implementación de la estrategia…”. En cuanto a Corporaciones autónomas, sólo se presentó plan de acción para 8 de 33 de ellas, en la mayoría de los sectores solo se encuentra el diagnostico. El plan de acción para el sector Defensa, presenta la matriz con plan de acción que corresponde al periodo 2008-2010, el que no reporta ni explica, porque no se incluye  la Superintendencia de Vigilancia  y Seguridad Privada. En el sector de Universidades sólo incluye algunas universidades, y no informa porqué el Instituto Tecnológico de Soledad Atlántico, y el Fondo de Desarrollo para la Educación Superior no hacen parte de este.</t>
  </si>
  <si>
    <t>Los planes de acción no se presentan de la forma establecida en el manual para la implementación  de la Estrategia Gobierno en línea.</t>
  </si>
  <si>
    <t>Afecta la evaluación realizada en cumplimiento del plan de acción 2009 de Gobierno en línea, dado que si bien existen algunos planes de acción de sectores, los mismos no están completos debido a que no presentan los de cada una de las  entidades que los conforman y en 2010 solo se tiene diagnóstico para algunos sectores.</t>
  </si>
  <si>
    <t>Comunicación enviada solicitando la formulación, verificación y ejecución de los Planes de Acción de la Estrategia GEL por entidad.</t>
  </si>
  <si>
    <t>1.1 Oficiar a las Oficinas de Control Interno o quien hag sus veces de las entidades que a 30 de diciembre de 2010 no han reportado su plan de acción.</t>
  </si>
  <si>
    <t>Presentación en el sitio web del Programa los planes de acción por entidad de acuerdo con lo establecido en el Manual de Gobierno en línea Versión 2010.</t>
  </si>
  <si>
    <t>Sitio web con información de los planes de acción por entidad.</t>
  </si>
  <si>
    <t xml:space="preserve"> Planes de acción publicados por entidad en el Sitio web.</t>
  </si>
  <si>
    <t>1.2 Gestionar la elaboración y publicación por parte de las entidades de los planes de acción de Gobierno en línea, identificando claramente las entidades que lo han remitido como las que no lo han hecho.</t>
  </si>
  <si>
    <t>12 02 001
12 02 002
12 02  003</t>
  </si>
  <si>
    <t xml:space="preserve">H3. El objeto de la Estrategia Gobierno en línea es contribuir a la construcción de un Estado más eficiente, más transparente y participativo y que preste mejores servicios mediante el aprovechamiento de las Tecnologías de la Información y las Comunicaciones (TIC), y la evaluación del logro respecto de dicho objeto se logra mediante la aplicación de indicadores que cumplan con una serie de características. En razón a lo anterior el Programa Gobierno en línea ha diseñado indicadores que en su mayoría miden logros operativos, pero que al referirse a los Indicadores de economía, eficiencia y eficacia estos presentan deficiencias. </t>
  </si>
  <si>
    <t xml:space="preserve">No permiten evaluar logros  frente a recursos invertidos y servicios  prestados, así como tampoco incluye indicadores de impacto. </t>
  </si>
  <si>
    <t>Se dificultad  establecer el nivel de cumplimiento del objeto del Programa.</t>
  </si>
  <si>
    <t xml:space="preserve">Medir el impacto generado por el Programa a través de los servicios y trámites que ya se encuentran a disposición del ciudadano. </t>
  </si>
  <si>
    <t>Manual de Indicadores ajustado</t>
  </si>
  <si>
    <t>Manual</t>
  </si>
  <si>
    <t>Informe semestral de medición indicadores de impacto.</t>
  </si>
  <si>
    <t xml:space="preserve"> Informe</t>
  </si>
  <si>
    <t>22 02 003</t>
  </si>
  <si>
    <t>H4. No se evidencia la implementación de mecanismos efectivos para la retroalimentación, seguimiento y evaluación de la satisfacción del usuario ante la capacitación recibida con el fin de tener la seguridad de que la misma ha sido suficiente y satisfactoria, situación corroborada mediante las diferentes visitas y entrevistas realizadas a los comités GEL de los municipios, más específicamente en la capacitación de la herramienta LEXBASE"</t>
  </si>
  <si>
    <t>Falta de mecanismos efectivos para la mediciòn de la satisfacciòn del usuario en cuanto a las capacitaciones recibidas.</t>
  </si>
  <si>
    <t>Se dificultad establecer los niveles de satisfacciòn del usuario y retroalimentaciòn con respecto a la capacitacìon otorgada a los funcionarios miembros de los comites GEL en las alcaldias, lo que no permite medir adecuadamente la efectividad de estos procesos.</t>
  </si>
  <si>
    <t>Contar con un mecanismos a través del cual se mida la satisfacción de las entidades territoriales sobre la capacitación recibida.</t>
  </si>
  <si>
    <t>Mecanismo para medir la satisfacción de las capacitaciones recibidas</t>
  </si>
  <si>
    <t>Instrumento de medición</t>
  </si>
  <si>
    <t xml:space="preserve">Recibir retroalimentación, seguimiento y evaluación de la satisfacción del usuario  ante la capacitaciones recibida sobre la herramienta LEXBASE. </t>
  </si>
  <si>
    <t>Encuesta de satisfacción aplicada</t>
  </si>
  <si>
    <t>Encuesta</t>
  </si>
  <si>
    <t>Afianzar los conocimientos para el uso de la herramienta LEXBASE</t>
  </si>
  <si>
    <t>Capacitación en herramienta</t>
  </si>
  <si>
    <t>Capacitación</t>
  </si>
  <si>
    <r>
      <t>HALLAZGO N° 1.- CUMPLIDA.</t>
    </r>
    <r>
      <rPr>
        <sz val="12"/>
        <rFont val="Arial"/>
        <family val="2"/>
      </rPr>
      <t xml:space="preserve">  Cumplida en la fecha.</t>
    </r>
  </si>
  <si>
    <t>HALLAZGO N° 2.-</t>
  </si>
  <si>
    <t>HALLAZGO N° 3.-</t>
  </si>
  <si>
    <r>
      <t>HALLAZGO N°4.- CUMPLIDA.</t>
    </r>
    <r>
      <rPr>
        <sz val="12"/>
        <rFont val="Arial"/>
        <family val="2"/>
      </rPr>
      <t xml:space="preserve"> Cumplida en la fecha.</t>
    </r>
  </si>
  <si>
    <r>
      <t>HALLAZGO N° 5.- CUMPLIDA.</t>
    </r>
    <r>
      <rPr>
        <sz val="12"/>
        <rFont val="Arial"/>
        <family val="2"/>
      </rPr>
      <t xml:space="preserve"> Cumplida en la fecha</t>
    </r>
  </si>
  <si>
    <r>
      <t>HALLAZGO N° 6.- CUMPLIDA.</t>
    </r>
    <r>
      <rPr>
        <sz val="12"/>
        <rFont val="Arial"/>
        <family val="2"/>
      </rPr>
      <t xml:space="preserve"> Cumplida en la fecha.</t>
    </r>
  </si>
  <si>
    <t xml:space="preserve">H5. No se evidencia la implementación de mecanismos efectivos en el acompañamiento desarrollado por GEL, que garanticen el adecuado mantenimiento y actualización de los contenidos de las páginas web por parte de los municipios, lo que afecta el cumplimiento de la fase de transacción del programa. Esta situación es especialmente crítica en el municipio de Los Patios </t>
  </si>
  <si>
    <t>Inexistencia de mecanismos efectivos durante el acompañamiento desarrollado por GEL que garantice el cumplimiento de los objetivos planteados en el mantenimiento y actualizaciòn de las pàginas web municipales.</t>
  </si>
  <si>
    <t>No se puede llevar un control adecuado durante el acompañamiento que permita medir el nivel de avance de los objetivos planteados para el mantenimiento y actualizaciòn de las pàginas web por parte de los municipios.</t>
  </si>
  <si>
    <t>Cumplimiento del Decreto 1151 del 2008 y de la circular N° 058 del 14 de Septiembre del 2009.</t>
  </si>
  <si>
    <t>Comunicación enviada a la Procuraduría General de la Nación</t>
  </si>
  <si>
    <t>Definir e institucionalizar un procedimiento que permita mantener y actualizar los contenidos de los sitios Web de las entidades territoriales</t>
  </si>
  <si>
    <t>Procedimiento estándar de actualización y mantenimiento del Sitio Web</t>
  </si>
  <si>
    <t>Procedimiento</t>
  </si>
  <si>
    <t>1.1 Dar traslado a la Procuradoría General de la Nación de este hallazgo para lo de su competencia en lo que respecta al municipio de Los Patios.</t>
  </si>
  <si>
    <t>1.2 Definir el procedimiento de actualización y mantenimiento del sitio Web de manera estándar para que las entidades territoriales lo apropien y orientar a las entidades en la adopción del procedimiento mediante acto administrativo.</t>
  </si>
  <si>
    <t xml:space="preserve">H6. No obstante las acciones  adelantadas, tendientes a  dar a conocer en  la comunidad   el propósito de la Estrategia de Gobierno en  línea, la CGR estableció que en los municipios de Sabanagrande, Galapa, Aratoca, El Zulia, Tùquerres y Yumbo,  no se ha realizado una adecuada socialización a la comunidad sobre la información y servicios implementados en la página web, lo que trae como consecuencia que este recurso tecnológico no se utilice . </t>
  </si>
  <si>
    <t>Falta de efectividad en  pautas y mecanismos que permitan dar a conocer a la comunidad la informaciòn, tràmites y servicios implementados en la página web de los municipios</t>
  </si>
  <si>
    <t>Afecte el cumplimiento de los objetivos de la estrategia GEL.</t>
  </si>
  <si>
    <t>1.1 Oficiar a las Oficinas de Control de Interno o quién haga sus veces en los municipios de Sabanagrande, Galapa, Aratoca, El Zulia, Tuquerres y Yumbo.</t>
  </si>
  <si>
    <t>H7. Gobierno en línea no tiene implementados mecanismos que le permitan determinar si los Comités GEL creados, permanecen operando en el tiempo a efectos de garantizar una  adecuada retroalimentación  y cumplimiento de las metas propuestas. La anterior situación  se observó en el municipio de Los Santos donde no existe comité GEL, debido a que las personas que recibieron la capacitación no están vinculadas actualmente a la alcaldía, en consecuencia no se han desarrollado adecuadamente las fases de la estrategia de Gobierno en línea.</t>
  </si>
  <si>
    <t>Inexistencia de mecanismos efectivos que garanticen la permanencia operativa de los comitès GEL en los municipios a travès del tiempo, a pesar de que se presenten cambios de sus miembros.</t>
  </si>
  <si>
    <t>Perdida de continuidad en las labores del comitè GEL municipal generando tiempos muertos para el desarrollo de sus actividades.</t>
  </si>
  <si>
    <t>Solicitar el cumplimiento de la cláusula del convenio que establece la obligatoriedad de conformar el Comité GEL</t>
  </si>
  <si>
    <t>Establecer un mecanismo que le permita al Programa verificar la conformación y permanencia de los Comites GEL</t>
  </si>
  <si>
    <t>Establecer un instrumento a través del cual las alcaldías y gobernaciones puedan establecer el nivel de avance en al implementación de la estrategia de Gobierno en línea, y el Programa cuente con una fuente para retroalimentar su actuar.</t>
  </si>
  <si>
    <t>Contar con un mecanismo puntual para mediar el avance en la implementación de la estrategia.</t>
  </si>
  <si>
    <t>Mecanismo para medir el avance en la implementación de la Estraegia</t>
  </si>
  <si>
    <t>Instrumento de seguimiento</t>
  </si>
  <si>
    <t>1.1 Oficiar al Alcalde del municipio de Los Santos.</t>
  </si>
  <si>
    <t>1.2 Enviar comunicación a los gobernadores y alcaldes solicitandoles la remisión del acto administrativo por el cual se creó el Comité Gel y la relación de las personas que conforman actualmente dicho comité e igualmente manifestando el cumpliento de las obli</t>
  </si>
  <si>
    <t>1.3 Establecer un instrumento a través del cual las alcaldías y gobernaciones puedan establecer el nivel de avance en al implementación de la estrategia de Gobierno en línea, y el Programa cuente con una fuente para retroalimentar su actuar.</t>
  </si>
  <si>
    <t>H8. No se cuenta con mecanismos efectivos que garanticen la adecuada transferencia del conocimiento, toda vez que cerca del 70% de los miembros de los comités GEL son de libre nombramiento y remoción, lo que pone en riesgo la continuidad de la Estrategia de Gobierno en línea.</t>
  </si>
  <si>
    <t>Inexistencia de mecanismos efectivos que garanticen que se diò una adecuada transferencia del conocimiento por parte de los funcionarios que se retiran hacia los funcionarios que cumpliran los nuevos roles en el comitè GEL municipal.</t>
  </si>
  <si>
    <t>Pèrdida del conocimiento y las capacitaciones que se han dado a los miembros de los comitès GEL por cuanto no se realiza una adecuada transferencia entre los miembros que se van, hacia los miembros que los reemplazan, lo que genera un vacio de informaciòn y capacitaciòn y pone en riesgo la continuidad de las labores del comitè GEL.</t>
  </si>
  <si>
    <t>Garantizar un espacio de formación en Gobierno en línea dirigido a los servidores públicos que facilite la transferencia de conocimiento sobre la Estrategia</t>
  </si>
  <si>
    <t>Espacio académico sobre Gobierno en línea</t>
  </si>
  <si>
    <t>Garantizar un espacio de formación en Gobierno en línea dirigido a los servidores públicos que facilite la transferencia de conocimiento sobre la Estrategia.</t>
  </si>
  <si>
    <t>Guía de empalme sobre Gobierno en línea</t>
  </si>
  <si>
    <t>1.1 Enviar comunicación a los gobernadores y alcaldes solicitando la remisión del acto administrativo por el cual se creo el Comité Gel y la relación de las personas que conforman actualmente dicho comité e igualmente manifestando el cumpliento de las obligac</t>
  </si>
  <si>
    <t>1.2 Coordinar acciones con el Departamento Nacional de Planeación y la Escuela Superior de Administración Pública con el fin de incluir en el "Programa de inducción para autoridades locales y acompañamiento integral de la gestión pública territorial" un espac</t>
  </si>
  <si>
    <t>1.3 Establecer un convenio con la Federación Colombiana de Municipios con el fin de incluir la Estrategia de Gobierno en línea dentro de las guías de empalme que se realizan para la nuevas administraciones municipales.</t>
  </si>
  <si>
    <t>H9.  No obstante que los entes territoriales elaboran un plan  de acción para la implementación  de la estrategia, se observó que no existe un mecanismo puntual,   formalmente establecido que le permita a cada comité GEL establecer cuál ha sido el nivel de avance en la actualización e implementación de los aspectos y metas  más relevantes de cada una de las fases de la estrategia GEL en su municipio y que a su vez sirva de retroalimentación  para el Programa,  debilidad que pone  en riesgo los resultados del Programa a nivel territorial.</t>
  </si>
  <si>
    <t>nexistencia de un mecanismo formal para realizar un seguimiento oportuno y eficaz del nivel de avance en la actualizaciòn e implementaciòn de las metas consignadas en los planes de acciòn de los municipios, correspondientes al desarrollo de las fases de la estrategia GEL</t>
  </si>
  <si>
    <t>Falta de control adecuado en el cumplimiento de las metas consignadas en los planes de acciòn municipales correspondientes a las fases de la estrategia GEL lo que conlleva a incumplimientos en las metas propuestas.</t>
  </si>
  <si>
    <t>H10. Los procesos de capacitación presentan debilidades debido a que son superficiales, breves y no llenan las expectativas de los capacitados, razón por la cual no se da una adecuada interiorización y aprendizaje por parte de los funcionarios afectando el desarrollo de las metas que hacen parte de cada fase. Lo descrito se presenta en los municipios de Sabanagrande, Galapa, Villanueva, Villa del Rosario.</t>
  </si>
  <si>
    <t>Falta de un adecuado mecanismo de mediciòn de la satisfacciòn, interiorizaciòn y aprendizaje de los contenidos de las capacitaciones dadas hacia los funcionarios miembros del comitè GEL que las reciben.</t>
  </si>
  <si>
    <t>Se generan debilidades en el aprendizaje e insatisfacciòn de los funcionarios capacitados lo que conlleva a que no desarrollen adecuadamente sus responsabilidades en el desarrollo de las fases de la estrategia GEL en los municipio.</t>
  </si>
  <si>
    <t>Conocer el nivel de satisfacción de las entidades territoriales sobre la capacitación recibida.</t>
  </si>
  <si>
    <t>Afianzar los conocimientos de tal manera que se impulse la interiorización y aprendizaje por parte de los funcionarios.</t>
  </si>
  <si>
    <t>Cpacitación a funcionarios</t>
  </si>
  <si>
    <t>1.1 Establecer un mecanismo de medición de la satisfacción de las capacitaciones dadas a las entidades territoriales.</t>
  </si>
  <si>
    <t>1.2 Aplicar el mecanismo de medición de la satisfacción de las capacitaciones dadas a las entidades terrotoriales.</t>
  </si>
  <si>
    <t>1.3 Reforzar la capacitación en los municipios de Sabanagrande, Galapa y Villanueva y Villa del Rosario</t>
  </si>
  <si>
    <t>22 02 002</t>
  </si>
  <si>
    <t>H11. Debilidad en el procedimiento de modificación de las nuevas contraseñas para usuarios del Portal del Estado Colombiano - PEC, debido a que solo se tiene como restricción que estas sean mínimo de tres (3) caracteres, sin solicitar combinación de caracteres especiales, mayúsculas, alfanuméricos ò mas caracteres; lo anterior representa un riesgo en el manejo de dichas contraseñas y contradice las mejores prácticas del mercado.</t>
  </si>
  <si>
    <t>No existe un mecanismo eficaz que garantice que en el momento de la modificaciòn de las nuevas contraseñas de usuario en el PEC, estas cumplan con las mejores pràcticas de seguridad del mercado, en lo concerniente al uso de màs de 3 caracteres y combinaciòn de caracteres especiales.</t>
  </si>
  <si>
    <t>Debilidad en el manejo de las contraseñas de usuario del PEC lo que pone en riesgo la seguridad de sus perfiles de usuario.</t>
  </si>
  <si>
    <t>Garantizar mayor seguridad  al proceso de gestión de usuarios del Portal del Estado Colombiano</t>
  </si>
  <si>
    <t>Portal del Estado Colombiano con un mecanismo que permita garantizar mayor nivel de seguridad al efectuar la modificación de contraseñas en el Portal del Estado Colombiano</t>
  </si>
  <si>
    <t>Portal Modificado</t>
  </si>
  <si>
    <t>Integración del Portal del Estado Colombiano a la solución de Autenticacoón Electrónica</t>
  </si>
  <si>
    <t>Portal Integrado</t>
  </si>
  <si>
    <t>1.1 Implementar un mecanismo que permita garantizar mayor nivel de seguridad al efectuar la modificación de contraseñas en el Portal del Estado Colombiano</t>
  </si>
  <si>
    <t>1.2 Integrar el Portal del Estado Colombiano a la solución de Autenticación Electrónica</t>
  </si>
  <si>
    <t>1.2 Aplicar encuesta de satisfacción a los usuarios responsables de la gestión juridica en los municipios beneficiados por la capacitación LEXBASE.</t>
  </si>
  <si>
    <t>1.3 Reforzar la capacitación en la herramienta LEXBASE a los usuarios que manifiestan  insatisfacción en la capacitación de la herramienta.</t>
  </si>
  <si>
    <t xml:space="preserve">1.1 Revisar, ajustar y medir los indicadores que a la fecha tiene definido el Programa </t>
  </si>
  <si>
    <t>1.2 Establecer un conjunto de indicadores a partir de los cuales se mida el impacto de las acciones adelantadas por el Programa.</t>
  </si>
  <si>
    <t>H12. No se evidencia una estrategia efectiva por parte de GEL que permita mejorar los niveles de penetración y utilización de los servicios inalámbricos de RAVEC y algunos servicios colaborativos (audioconferencia y conferencia web) en las entidades.</t>
  </si>
  <si>
    <t>Falta de una estrategia efectiva que promocione e incentive el uso de los servicios inalambricos y en general los nuevos servicios implementados a traves de RAVEC por parte de las entidades que los usan.</t>
  </si>
  <si>
    <t>Subutilizaciòn de los servicios inalambricos y colaborativos implementados a travès de RAVEC lo que genera tiempos ociosos en el servicio de los mismos.</t>
  </si>
  <si>
    <t xml:space="preserve">Identificar las necesidades efectivas de las entidades respecto de los servicios inalambricos y colaborativos </t>
  </si>
  <si>
    <t>Escuestas de identificación de necesidades aplicadas</t>
  </si>
  <si>
    <t>Contar con una estrategia efectiva para motivar e incentivar el uso de los servicios implementados a traves de RAVEC.</t>
  </si>
  <si>
    <t xml:space="preserve">Talleres </t>
  </si>
  <si>
    <t>Talleres Sectoriales</t>
  </si>
  <si>
    <t>22 02 100</t>
  </si>
  <si>
    <t>H13. Se encuentran 25 enlaces a RAVEC de entidades públicas que tienen un nivel de utilización  cercano a cero por ciento (0 %) , situación que demuestra ausencia de estrategias efectivas que fomenten el uso y el intercambio de información a través de dichos enlaces por parte de las entidades y debilidades en el seguimiento por parte de GEL a estos casos reportados por la Interventoría.</t>
  </si>
  <si>
    <t>Falta de mecanismos efectivos que fomenten el uso e intercambio de informaciòn a travès de los enlaces de RAVEC.</t>
  </si>
  <si>
    <t>Niveles de utilizaciòn cercanos a cero (0%) lo que genera subutilizaciòn de los enlaces de RAVEC.</t>
  </si>
  <si>
    <t>Conjunto de Indicadores</t>
  </si>
  <si>
    <t>Aplicar un mecanismo efectivo a través del cuals e obtenmga información apartir de la cual de adelanten acciones que fomenten el uso  de la RAVEC</t>
  </si>
  <si>
    <t>Medición mensual de los indicadores establecidos</t>
  </si>
  <si>
    <t>Informe Mensual de Seguimiento</t>
  </si>
  <si>
    <t>H14. Se evidencia un sobredimensionamiento en recursos, en especial memoria y CPU en el Centro de Datos ,  por tiempo ocioso en capacidad de procesamiento debido a la falta de estrategias por parte de GEL para la optimización de la infraestructura instalada, hecho que puede generar subutilización  de la misma e ineficiencia en el uso de  estos  recursos.</t>
  </si>
  <si>
    <t>Falta de estrategias efectivas que faciliten una mejor utilizaciòn de los recursos, memoria y CPU en el Centro de datos</t>
  </si>
  <si>
    <t>Generaciòn de tiempos ociosos en capacidad de procesamiento,</t>
  </si>
  <si>
    <t>Optimizar el dimensionamiento de los recursos  de la infraestructura tecnologfica de la Intranet Gubernamental</t>
  </si>
  <si>
    <t>Comunicación Enviada</t>
  </si>
  <si>
    <t>Talleres a nivel nacional</t>
  </si>
  <si>
    <t>Talleres</t>
  </si>
  <si>
    <t>1.2 Contemplando las condiciones y caracteristicas del esquema de operación acordadas con el nuevo operador de la infraestructura de la Intranet Gubernamental, estructurar talleres sectoriales para incentivar el uso del Centro de Datos.</t>
  </si>
  <si>
    <t>14 01 014</t>
  </si>
  <si>
    <t>H15. El plan de inversión del anticipo  y sus modificaciones incluyeron actividades, que aunque atípicas para la destinación de este, se reconocen en consideración a lo sui generis del contrato y su objeto, no obstante, debe entenderse el anticipo como un préstamo que la entidad hace al contratista, el cual debe destinarse al cubrimiento de los costos iniciales del contrato, como inversión inicial del proyecto. Así las cosas, analizado el plan de inversión y sus modificaciones se encuentran actividades como: Costos Administrativos y Personal de Apoyo por $1.817.millones, y Recurso humano por $241 millones, cifras que van más allá de los costos iniciales del contrato.
Adicionalmente se observa que la forma de amortización del contrato varió sin  una justificación técnica financiera, pasando de un 39% de cada una de las facturas generadas a partir del cuarto mes, a una amortización de $241.5 millones contra la primera factura, correspondiente a los tres primeros meses de ejecución, a partir del cuarto mes y durante el 2009 el 4.04% y el 80.05% durante el 2010, hecho que puede resultar inconveniente para la sostenibilidad del proyecto.Existe un riesgo contractual debido a la desproporción entre lo pagado en la vigencia y lo amortizado, el Riesgo comercial surge como producto de las variaciones del mercado que afectan la venta de productos o servicios y por ende la generación de ingresos de la empresa o proyecto, por este motivo es importante estimar el comportamiento de los pagos con un Plan de Inversión y Gastos, y de los ingresos con proyecciones de demanda basadas en la experiencia previa y las condiciones del negocio. Es decir, lo deseable es elaborar un Flujo de Caja que garantice: reponer el capital de trabajo, atender el servicio de la deuda, reponer los activos fijos y repartir utilidades.Por lo anterior, al momento de establecer los periodos y la forma como se amortizará la deuda, lo más prudente sería tener en cuenta tanto el vencimiento de las Cuentas por Cobrar como el monto de las mismas, de esta forma se mitigaría tanto el riesgo de insolvencia como el de no pago.</t>
  </si>
  <si>
    <t>Fallas en la estructuración financiera del proyecto reflejadas en la amortización del anticipo.</t>
  </si>
  <si>
    <t>Riesgo para la sostenibilidad del proyecto.</t>
  </si>
  <si>
    <t>Establecer una guía para orientar sobre los criterios a tener en cuenta en el manejo e inversión  de los anticipos.</t>
  </si>
  <si>
    <t>Orientar sobre los gastos y manejo que puede realizarse con el rubro de anticipo dentro de los contratos que se suscriben.</t>
  </si>
  <si>
    <t>Guía elaborada</t>
  </si>
  <si>
    <t>Guía</t>
  </si>
  <si>
    <t>14 04 010
14 05 004</t>
  </si>
  <si>
    <t>H16. En el informe de Gestión del Anticipo se observa que durante el mes de agosto, el contratista trasladó $125.8 millones de la cuenta del anticipo a la cuenta de uno de los miembros de la UT, apartándose de la obligación contractual de realizar los pagos directamente a proveedores y subcontratistas; al momento de presentar la justificación correspondiente, los soportes no fueron concordantes con el valor trasladado presentándose una diferencia de $36.2 millones, diferencia que fue consignada por el contratista 3 meses después . Lo anterior demuestra fallas en la inversión de los recursos del anticipo, pues quedó probado que el contratista destinó $36.2 millones para gastos no incluidos en el plan de inversión, sin que la administración tomara las medidas legales  y contractuales  que le asisten como garante del adecuado manejo de los recursos públicos. El presente hallazgo podría tener incidencia penal, en consideración a la responsabilidad que recae sobre el contratista.</t>
  </si>
  <si>
    <t>Falta de acciones efctivas del Programa.</t>
  </si>
  <si>
    <t>H17. El plan de inversión del anticipo  y sus modificaciones incluyeron actividades que, de conformidad con la doctrina y la jurisprudencia , no son financiables a través de anticipo, pues debe entenderse este como un préstamo que la entidad hace al contratista, el cual debe destinarse al cubrimiento de los costos iniciales del contrato, como inversión inicial del proyecto. En efecto, analizado el plan de inversión y sus modificaciones se encuentran actividades como: Adecuación oficinas, puesto de trabajo, infraestructura eléctrica y de telecomunicaciones por $250 millones; Arrendamiento de oficinas, cuotas de administración, servicios públicos y monitoreo de alarma por $400 millones; actividades y cifras que van más allá de los costos iniciales del contrato. Adicionalmente se observa que la forma de amortización del contrato varió sin  una justificación técnica financiera, pasando de una proporcionalidad por cada una de las facturas generadas a partir del cuarto mes, a un 4% durante el año 2009 y un 97.44% durante el 2010.</t>
  </si>
  <si>
    <t>14 01 014
14 04 001</t>
  </si>
  <si>
    <t>H18. Las actividades descritas en los planes de inversión del anticipo son de carácter general (Gastos Administrativos, Otros Costos Directos y Costos Directos de Personal), por lo cual no es posible identificar como será invertido este desembolso y llevar un adecuado control sobre el manejo del mismo; más del 80% del anticipo está destinado a Costos Directos de Personal, sin embargo, el equipo mínimo requerido está compuesto por 6 profesionales, razón por la cual la  CGR considera que el rubro sobrepasa los costos de iniciación del proyecto, para los cuales fue diseñada la figura del anticipo, tal como lo manifiestan la doctrina y la jurisprudencia.
La forma de pago inicialmente pactada , no es consecuente con contratos de tracto sucesivo y proyectos de largo aliento como los que se estudian, debido a debilidades en su estructuración y en el análisis y proyección del flujo de gastos e ingresos del proyecto, situación que representó un riesgo financiero para la viabilidad del mismo.</t>
  </si>
  <si>
    <t>Falta de rigurosidad en la revisión y aprobación de los planes de inversión de los anticipos.  Fallas en la estructuración y proyección de los anticipos. Debilidades en la estructuración de los contratos.</t>
  </si>
  <si>
    <t>Riesgo financiero para la viabilidad y sostenibilidad del proyecto.</t>
  </si>
  <si>
    <t>14 04 004</t>
  </si>
  <si>
    <t>H19. De conformidad con el informe de interventoría No 2  de la zona 1 (contrato 2091064) no se cumplió el cronograma de capacitación a delegados, se presentaron inconvenientes en la logística de capacitación del programa servicio al ciudadano  del DNP, pues no contó con el material impreso requerido, hecho que generó retrasos en el cronograma general .Según informe de interventoría No 6 zona 2 con corte a 12 de octubre de 2009, el proyecto presentaba un atraso de 61 días, que obligó a prorrogar el contrato por 3 meses y 7 días más, sin que se observe actuación alguna por parte del Programa para exigir el cumplimiento. El interventor de la zona 2 en su informe final advierte que a 8 meses de ejecución del proyecto, el contratista presenta 150 entes territoriales para revisión, para lo cual se seleccionó una muestra de 32, de estos 31 no cumplieron los requisitos y fueron rechazadas, lo cual significó de acuerdo con la metodología aplicada por la interventoría, el rechazo de la totalidad de los entes territoriales . Se observa además por la interventoría que los talleres impartidos por el contratista no estuvieron bien direccionados, es decir, no hubo un adecuado proceso de selección de los beneficiarios (en algunos casos lo recibieron estudiantes de decimo y once grado), no se conservó evidencia de los asistentes, o existe incertidumbre sobre la veracidad de la información que soporta la asistencia y el número de horas ejecutadas. De otra parte, el informe muestra que los indicadores no miden efectivamente las metas planteadas. El Contrato 2091056/09 suscrito con Juan Carlos Duque Arango para la interventoría de la zona 2, terminó su ejecución el 12/11/09, sin embargo, el proyecto principal tenía como plazo de terminación el 15/01/10 (incluyendo la prorroga), pese a que el convenio contempló que si por razones imputables al contratista, el plazo requería ampliación, aquel asumiría los costos adicionales de interventoría. El caso es especialmente relevante si se tiene en cuenta que al momento de terminar la labor del interventor el proyecto presentaba serias deficiencias en su desarrollo .Las anteriores observaciones inciden en el logro de los objetivos del acompañamiento y capacitación del Programa GEL territorial afectando su eficiencia y eficacia.</t>
  </si>
  <si>
    <t>Falta de acciones oportunas y eficaces por parte del programa.</t>
  </si>
  <si>
    <t>Impacto en la eficiencia y eficacia del Programa.</t>
  </si>
  <si>
    <t>En el Plan de Apropiación que se establezca para la vigencia 2011, identificar explicitamente el perfil al cual se encuentra orientada cada una de las actividades que se adelanten, así como condiciones de participación y permanencia y evaluación del nivel</t>
  </si>
  <si>
    <t>Especializar la oferta de capacitación y determinar la efectividad de la misma.</t>
  </si>
  <si>
    <t>Plan de Apropiación</t>
  </si>
  <si>
    <t>Plan</t>
  </si>
  <si>
    <t>Tener una identificación adecuada de los asistentes a las capacitaciones</t>
  </si>
  <si>
    <t>Acuerdo de nivel de servicios</t>
  </si>
  <si>
    <t>1.1 En el Plan de Apropiación que se establezca para la vigencia 2011, identificar explicitamente el perfil al cual se encuentra orientada cada una de las actividades que se adelanten, así como condiciones de participación y permanencia y evaluación del nivel</t>
  </si>
  <si>
    <t>1.2 Establecer un acuerdo del nivel de servicios con los responsables de llevar a cabo las actividades de capacitación a fín garantizar que en los informes que se presenten se identifiquen adecuadamente los asistentes a las capacitaciones.</t>
  </si>
  <si>
    <t>H20. Con base en los informes del contratista se estableció que para los cursos virtuales se presentó alta deserción de los funcionarios inscritos, en la mayoría de los casos terminó un mínimo porcentaje de estos, siendo aún menor el de participantes que los aprobaron. En el curso virtual “Inducción a la Accesibilidad de Contenidos Web” se presentaron fallas en la plataforma, hecho que generó una alta deserción por imposibilidad de conexión o constantes interrupciones en esta. En los cursos presenciales no se evidenció la existencia de herramientas para el adecuado seguimiento de esta actividad en cuanto al número de participantes y el impacto del curso sobre estos. Del acápite Recomendaciones y Conclusiones de los informes, se perciben fallas en los cursos presenciales como falta de profundidad, poco tiempo y escaso personal de apoyo que facilite el trabajo en equipo y ayude a resolver inquietudes de los asistentes. Las anteriores observaciones impactan negativamente la eficiencia y eficacia del Programa GEL.</t>
  </si>
  <si>
    <t>Falta de acciones oportunas y eficaces por parte del Programa.</t>
  </si>
  <si>
    <t>H21. El contrato se liquidó el 6/12/10, pese a que su ejecución terminó el 15/12/09, incumpliendo así con la cláusula 15 del contrato. Los informes del contratista anexan un listado de estudiantes de los cursos, que no relacionan sus cargos ni las entidades a las que están vinculados, por lo cual no es posible identificar el perfil de los asistentes y en consecuencia tampoco se puede determinar si estos se direccionaron apropiadamente para alcanzar los objetivos de los mismos.</t>
  </si>
  <si>
    <t>1405001
1404004 
1406001</t>
  </si>
  <si>
    <t xml:space="preserve">Reiterar la obligación prevista en el artículo 60 de la Ley 80 de 1993, de liquidar los contratos dentro de los cuatro meses siguientes. </t>
  </si>
  <si>
    <t xml:space="preserve">1.1 Comunicación expedida por parte del Secretario General a todos los supervisores y demás funcionarios del Ministerio de Tecnologías de la Información y las Comunicaciones. </t>
  </si>
  <si>
    <t>1.2 En el Plan de Apropiación que se establezca para la vigencia 2011, identificar explicitamente el perfil al cual se encuentra orientada cada una de las actividades que se adelanten, así como condiciones de participación y permanencia y evaluación del nivel</t>
  </si>
  <si>
    <t>1.3 Establecer un acuerdo del nivel de servicios con los responsables de llevar a cabo las actividades de capacitación a fín garantizar que en los informes que se presenten se identifiquen adecuadamente los asistentes a las capacitaciones.</t>
  </si>
  <si>
    <t>14 04 001</t>
  </si>
  <si>
    <t>H22 (DP). La cláusula 9 estableció el valor en $18.966 millones que el Fondo de Comunicaciones, ahora Fondo TIC, pagaría a FONADE dentro de los 30 días siguientes al cumplimiento de los requisitos de ejecución, es decir, en un único pago . Lo anterior implica un pago anticipado del 100% del valor del contrato, disposición que contradice el parágrafo  del artículo 40 de la Ley 80 de 1993 .Cabe aclarar que pese a la denominación que se dio de convenio, este a la luz de la doctrina , constituye un contrato administrativo generador no sólo de relaciones jurídicas, sino de obligaciones reciprocas  y contraprestaciones. Razón por la cual no es posible predicar de él, el parágrafo primero del artículo 95 de la Ley 489 de 1998. El presente hallazgo podría llegar a tener incidencia penal y disciplinaria.</t>
  </si>
  <si>
    <t>Incumplimiento de las disposiciones legales.</t>
  </si>
  <si>
    <t>Implicaciones penales y disciplinarias.</t>
  </si>
  <si>
    <t>Dado que este hallazgo se refiere a un convenio que a la fecha se encuentra en proceso de cierre y liquidación, y que por otra parte a hechos anteriores a la expedición de la Ley 1150 del 2007. Se considera que no requiere que se le defina acción de mejor</t>
  </si>
  <si>
    <t>H23. Mecanismos de control interno. Se estableció que los riesgos y acciones de control definidos para los procesos de operación, desarrollo, articulación y gestión, apropiación y monitoreo, como las acciones de control en algunos casos no lo son, y corresponden a las actividades.  Existen debilidades en la estructuración financiera de los proyectos relacionados con la fabricación de software, reflejados en la forma de amortización del anticipo , fallas en la definición de las condiciones de pago de algunos  contratos , no se observa la aplicación de sanciones, multas o la utilización de cualquier otro instrumento legal y/o contractual de los cuales la administración es titular, para restablecer el orden de la relación consensual cuando ocurren hechos que así lo ameritan  y falta de rigurosidad en el análisis y aprobación de los planes de inversión que presentan los contratistas .</t>
  </si>
  <si>
    <t>Deficiencias en mecansimos de control.</t>
  </si>
  <si>
    <t>No hay relación entre riesgos y acciones de control. Riesgo en la sostenibilidad de los proyectos.</t>
  </si>
  <si>
    <t>Identificar, analizar y gestionar los riesgos derivados de los nuevos proyectos que se encuentra ejecutando el Programa, así como de las actividades realizadas por cada proceso.</t>
  </si>
  <si>
    <t>Matriz de riesgos revisada y ajustada</t>
  </si>
  <si>
    <t>Matriz de riesgos</t>
  </si>
  <si>
    <t>1.1 Revisar y ajustar la matriz de riesgos del Programa por cada proceso.</t>
  </si>
  <si>
    <t>1.2 Establecer una guía para orientar sobre los criterios a tener en cuenta en el manejo e inversión  de los anticipos.</t>
  </si>
  <si>
    <t>H24. El tratamiento contable de los aportes entregados por FONADE producto de la reinversión de los rendimientos financieros generados en desarrollo del “Convenio Interadministrativo de Gerencia Integral de Proyectos FONADE Nº 193046 de 2003 y Fondo de Comunicaciones N° 0044 de 2003", así como los aportes entregados por otras entidades fueron clasificados erróneamente como ingresos financieros.</t>
  </si>
  <si>
    <t>Debido a que el hecho financiero, económico o social a registrar no cumple con todos los elementos que le son propios a la cuenta en la cual se clasifico.</t>
  </si>
  <si>
    <t>Situación que afecto su presentación y revelación en los estados contables subestimó el Patrimonio Publico Incorporado en $7.899.6 millones y distorsionó el resultados del ejercicio en las vigencias correspondientes en igual cuantía.</t>
  </si>
  <si>
    <t>Anexar los documentos que evidencian los ajustes contables que permitan clasificar adecuadamente los aportes entregados por FONADE producto de la reinversión de los rendimientos financieros generados en desarrollo del “Convenio Interadministrativo de Gerencia Integral de Proyectos FONADE Nº 193046 de 2003 y Fondo de Comunicaciones N° 0044 de 2003".</t>
  </si>
  <si>
    <t>Garantizar que el hecho financiero cumpla con todos los elementos necesarios para la cual por la cual se clasifica.</t>
  </si>
  <si>
    <t>Reporte contable</t>
  </si>
  <si>
    <t>Reporte</t>
  </si>
  <si>
    <t>H25. Los bienes intangibles producto de los desarrollos software contratados desde años anteriores, en ejecución de proyectos del Programa Agenda de Conectividad, no han sido registrados, revelados, reconocidos y cuantificados adecuadamente en los estados contables del Fondo de Tecnologías de la información y de las comunicaciones.</t>
  </si>
  <si>
    <t>Debido a deficiencias en las actividades de identificación de hechos o transacciones que afectan la estructura financiera, económica y social y que por ende deben ser contabilizadas</t>
  </si>
  <si>
    <t>Circunstancia que subestimó las cuentas de activos intangibles, así como el patrimonio público incorporado en cuantía aproximada de $59.670.9 millones.</t>
  </si>
  <si>
    <t>Garantizar el registro adecuado de los bienes intangibles en los estados contables del Fondo de Tecnologías de la información y de las comunicaciones.</t>
  </si>
  <si>
    <t>Determinar el valor de los desarrollos de software para incorporarlos en los estados financieros del Fondo de Tecnologías de la Información y de las Comunicaciones.</t>
  </si>
  <si>
    <r>
      <t>Valoración de los bienes intangibles</t>
    </r>
    <r>
      <rPr>
        <b/>
        <sz val="12"/>
        <rFont val="Calibri"/>
        <family val="2"/>
      </rPr>
      <t xml:space="preserve"> </t>
    </r>
  </si>
  <si>
    <t>Registro contable</t>
  </si>
  <si>
    <r>
      <t>Registro contable de los software desarrollados.</t>
    </r>
    <r>
      <rPr>
        <b/>
        <sz val="12"/>
        <rFont val="Calibri"/>
        <family val="2"/>
      </rPr>
      <t xml:space="preserve"> </t>
    </r>
  </si>
  <si>
    <t>1.1 Contabilizar dentro de la estructura financiera del FONDO TIC, los bienes intangibles de los desarrollos de software efectuados por el Programa Agenda de Conectividad, así como el registro contable de los nuevos desarrollos.</t>
  </si>
  <si>
    <t>1.2 Contabilizar dentro de la estructura financiera del FONDO TIC, los bienes intangibles de los desarrollos de software efectuados por el Programa Agenda de Conectividad, así como el registro contable de los nuevos desarrollos.</t>
  </si>
  <si>
    <t xml:space="preserve">HALLAZGO N° 9.- </t>
  </si>
  <si>
    <r>
      <t>HALLAZGO N° 13.- CUMPLIDA.</t>
    </r>
    <r>
      <rPr>
        <sz val="12"/>
        <rFont val="Arial"/>
        <family val="2"/>
      </rPr>
      <t xml:space="preserve"> Se anexa el reporte que genera el sistema SEVEN en el que se evidencia la ejecución presupuestal del rubro </t>
    </r>
    <r>
      <rPr>
        <i/>
        <sz val="12"/>
        <rFont val="Arial"/>
        <family val="2"/>
      </rPr>
      <t xml:space="preserve">"Implementacion y Desarrollo Agenda de Conectividad - Intranet Gubernamental" </t>
    </r>
    <r>
      <rPr>
        <sz val="12"/>
        <rFont val="Arial"/>
        <family val="2"/>
      </rPr>
      <t xml:space="preserve">con corte a 31 de diciembre de 2009, en el que se refleja la ejecución de los recursos asignados. Archivo </t>
    </r>
    <r>
      <rPr>
        <i/>
        <sz val="12"/>
        <rFont val="Arial"/>
        <family val="2"/>
      </rPr>
      <t>GEL_EjecucionPresupuestal_IG_2009.pdf</t>
    </r>
  </si>
  <si>
    <t xml:space="preserve">HALLAZGO N° 15.- </t>
  </si>
  <si>
    <t xml:space="preserve">HALLAZGO N° 17- </t>
  </si>
  <si>
    <t>HALLAZGO N° 18.</t>
  </si>
  <si>
    <t xml:space="preserve">HALLAZGO N° 19.- </t>
  </si>
  <si>
    <t>Documento de Lineamientos</t>
  </si>
  <si>
    <t>Lineamientos respecto a la sencibilización del Gobierno en Línea a la comunidad</t>
  </si>
  <si>
    <t>1.2 Establecer lineamientos para orientar a las entidades del orden territorial para la implementación de las acciones que conlleve una adecuada socialización a la comunidad sobre los servicios de Gobierno en línea.</t>
  </si>
  <si>
    <t>HALLAZGO N° 20.</t>
  </si>
  <si>
    <r>
      <t xml:space="preserve">Meta 1.1 CUMPLIDA. </t>
    </r>
    <r>
      <rPr>
        <sz val="12"/>
        <rFont val="Arial"/>
        <family val="2"/>
      </rPr>
      <t xml:space="preserve">Se anexa comunicación dirigida a la Procuraduría General de la Nación en relación con el municipio de Los Patios. Archivo </t>
    </r>
    <r>
      <rPr>
        <i/>
        <sz val="12"/>
        <rFont val="Arial"/>
        <family val="2"/>
      </rPr>
      <t>GEL_ComunicacionProcuraduria_LosPatios.pdf</t>
    </r>
  </si>
  <si>
    <r>
      <t xml:space="preserve">Meta 1.1 CUMPLIDA. </t>
    </r>
    <r>
      <rPr>
        <sz val="12"/>
        <rFont val="Arial"/>
        <family val="2"/>
      </rPr>
      <t xml:space="preserve">Cumplida en la fecha. Se anexa el instrumento correspondiente para medir la satisfacción de las capacitaciones dadas a las entidades territoriales. Archivo </t>
    </r>
    <r>
      <rPr>
        <i/>
        <sz val="12"/>
        <rFont val="Arial"/>
        <family val="2"/>
      </rPr>
      <t>GEL_InstrumentoMedicionCapacitacion.pdf</t>
    </r>
  </si>
  <si>
    <r>
      <t xml:space="preserve">Meta 1.1 CUMPLIDA. </t>
    </r>
    <r>
      <rPr>
        <sz val="12"/>
        <rFont val="Arial"/>
        <family val="2"/>
      </rPr>
      <t xml:space="preserve">Se anexa comunicación dirigida al Alcalde del municipio de Los Santos, solicitando el cumplimiento de la cláusula del convenio que establece la obligatoriedad de conformar el Comité GEL.   Archivo </t>
    </r>
    <r>
      <rPr>
        <i/>
        <sz val="12"/>
        <rFont val="Arial"/>
        <family val="2"/>
      </rPr>
      <t>GEL_ComunicacionLosSantos.pdf</t>
    </r>
  </si>
  <si>
    <t>HALLAZGO N° 21.</t>
  </si>
  <si>
    <t xml:space="preserve">HALLAZGO N° 23- </t>
  </si>
  <si>
    <t xml:space="preserve">HALLAZGO N° 25.- </t>
  </si>
  <si>
    <t xml:space="preserve">HALLAZGO N° 24.- </t>
  </si>
  <si>
    <t>1.1 Aplicar una encuesta a las entidades a fin de identificar las necesidades de las mismas respecto de la oferta de servicios inalambricos y colaborativos.</t>
  </si>
  <si>
    <t>1.2 Con base en el resultado de las encuestas y contemplando las condiciones y caracteristicas del esquema de operación acordadas con el nuevo operador de la infraestructura de la Intranet Gubernamental, estructurar talleres sectoriales para incentivar el uso de servicios.</t>
  </si>
  <si>
    <t>1.1 Establecer un conjunto de indicadores que permitan evaluar el nivel de uso de la RAVEC</t>
  </si>
  <si>
    <t>1.2 Aplicar un conjunto de indicadores que permitan evaluar el nivel de uso de la RAVEC</t>
  </si>
  <si>
    <t xml:space="preserve">HALLAZGO N° 26.- </t>
  </si>
  <si>
    <t xml:space="preserve">HALLAZGO N° 27.- </t>
  </si>
  <si>
    <t xml:space="preserve">HALLAZGO N° 32.- </t>
  </si>
  <si>
    <t xml:space="preserve">HALLAZGO N° 34.- </t>
  </si>
  <si>
    <r>
      <rPr>
        <b/>
        <sz val="12"/>
        <rFont val="Arial"/>
        <family val="2"/>
      </rPr>
      <t>Meta 1.2 AVANCE.</t>
    </r>
    <r>
      <rPr>
        <sz val="12"/>
        <rFont val="Arial"/>
        <family val="2"/>
      </rPr>
      <t xml:space="preserve">  Se vienen realizando las consultas necesarias con las áreas respectivas al interior del Ministerio, para la estructuración y contenido de la guía.</t>
    </r>
  </si>
  <si>
    <r>
      <t>HALLAZGO N° 37.- CUMPLIDA.</t>
    </r>
    <r>
      <rPr>
        <sz val="12"/>
        <rFont val="Arial"/>
        <family val="2"/>
      </rPr>
      <t xml:space="preserve"> Cumplida en la fecha. Se adjunta reporte contable en el que se evidencia la reclasificación de la inversión de los rendimientos financieros generados en desarrollo del convenio N° 193046 suscrito con el Fondo Financiero de Proyectos de Desarrollo FONADE. Archivo</t>
    </r>
    <r>
      <rPr>
        <i/>
        <sz val="12"/>
        <rFont val="Arial"/>
        <family val="2"/>
      </rPr>
      <t xml:space="preserve"> GEL_ReclasificacionContable.pdf</t>
    </r>
  </si>
  <si>
    <r>
      <rPr>
        <b/>
        <sz val="12"/>
        <rFont val="Arial"/>
        <family val="2"/>
      </rPr>
      <t>Meta 1.1 CUMPLIDA.</t>
    </r>
    <r>
      <rPr>
        <sz val="12"/>
        <rFont val="Arial"/>
        <family val="2"/>
      </rPr>
      <t xml:space="preserve"> Cumplida en la fecha. Se anexa circular N° 001 del 16 de febrero de 2011 suscrita por el Secretario General del MINTIC y el Jefe de la Oficina de Coordinación del FONDO en la cual se convoca a una capacitación para mejorar la labor de supervisión de la contratación y socializar el documento </t>
    </r>
    <r>
      <rPr>
        <i/>
        <sz val="12"/>
        <rFont val="Arial"/>
        <family val="2"/>
      </rPr>
      <t>Manual de Supervisión</t>
    </r>
    <r>
      <rPr>
        <sz val="12"/>
        <rFont val="Arial"/>
        <family val="2"/>
      </rPr>
      <t xml:space="preserve">,   a fín de orientar para una adecuada vigilancia y control contractual. Archivo: </t>
    </r>
    <r>
      <rPr>
        <i/>
        <sz val="12"/>
        <rFont val="Arial"/>
        <family val="2"/>
      </rPr>
      <t>GEL_CapacitaciónSupervision.pdf</t>
    </r>
  </si>
  <si>
    <t>1.1 Comunicación dirigida al operador de la infraestructura tecnologica de la intranet gubernamental recomendandole la optimización de la infraestructura de acuerdo con la demanda de la misma.</t>
  </si>
  <si>
    <t>MARIA CAROLINA HOYOS TURBAY</t>
  </si>
  <si>
    <r>
      <t>Meta 1.1 CUMPLIDA.</t>
    </r>
    <r>
      <rPr>
        <sz val="12"/>
        <rFont val="Arial"/>
        <family val="2"/>
      </rPr>
      <t xml:space="preserve">Se anexan comunicaciones dirigidas a las Oficinas de Control Intrerno o quién haga suis veces en los   municipios de Sabanagrande, Galapa, Aratoca, El Zulia, Tuquerres y Yumbo, en relación con el cumplimiento del Decreto 1151. Archivos:  </t>
    </r>
    <r>
      <rPr>
        <i/>
        <sz val="12"/>
        <rFont val="Arial"/>
        <family val="2"/>
      </rPr>
      <t>GEL_ComunicacionSabanagrande.pdf, GEL_ComunicacionGalapa.pdf, GEL_ComunicacionAratoca.pdf, GEL_ComunicacionEl Zulia.pdf, GEL_ComunicacionTuquerres.pdf y GEL_ComunicacionYumbo.pdf</t>
    </r>
  </si>
  <si>
    <r>
      <t xml:space="preserve">Meta 1.1 CUMPLIDA. </t>
    </r>
    <r>
      <rPr>
        <sz val="12"/>
        <rFont val="Arial"/>
        <family val="2"/>
      </rPr>
      <t xml:space="preserve">Cumplida en la fecha. Se anexa el instrumento correspondiente para medir la satisfacción de las capacitaciones dadas a las entidades territoriales. Archivo </t>
    </r>
    <r>
      <rPr>
        <i/>
        <sz val="12"/>
        <rFont val="Arial"/>
        <family val="2"/>
      </rPr>
      <t>GEL_InstrumentoMedicionApropiación.doc</t>
    </r>
  </si>
  <si>
    <r>
      <rPr>
        <b/>
        <sz val="12"/>
        <rFont val="Arial"/>
        <family val="2"/>
      </rPr>
      <t>Meta 1.1 CUMPLIDA.</t>
    </r>
    <r>
      <rPr>
        <sz val="12"/>
        <rFont val="Arial"/>
        <family val="2"/>
      </rPr>
      <t xml:space="preserve"> Cumplida en la fecha.</t>
    </r>
    <r>
      <rPr>
        <b/>
        <sz val="12"/>
        <rFont val="Arial"/>
        <family val="2"/>
      </rPr>
      <t xml:space="preserve"> </t>
    </r>
    <r>
      <rPr>
        <sz val="12"/>
        <rFont val="Arial"/>
        <family val="2"/>
      </rPr>
      <t xml:space="preserve">Se anexa comunicación remitida al operador de la infraestructura tecnologica de la intranet gubernamental recomendandole la optimización de la infraestructura de acuerdo con la demanfa de la misma. Archivo: </t>
    </r>
    <r>
      <rPr>
        <i/>
        <sz val="12"/>
        <rFont val="Arial"/>
        <family val="2"/>
      </rPr>
      <t>GEL_ComunicacionOperadorIG.pdf</t>
    </r>
  </si>
  <si>
    <t>AVANCE A 31 DE MARZO DE 2011</t>
  </si>
  <si>
    <r>
      <t>HALLAZGO N° 8.- CUMPLIDA.</t>
    </r>
    <r>
      <rPr>
        <sz val="12"/>
        <rFont val="Arial"/>
        <family val="2"/>
      </rPr>
      <t xml:space="preserve">  Cumplida a la fecha. En el archivo </t>
    </r>
    <r>
      <rPr>
        <i/>
        <sz val="12"/>
        <rFont val="Arial"/>
        <family val="2"/>
      </rPr>
      <t>Implementación_de_la_Estrategia_de_Gobierno_en_Línea_para_las_entidades_del_Orden_Territorial_Decreto_1151_de_2008.msg</t>
    </r>
    <r>
      <rPr>
        <sz val="12"/>
        <rFont val="Arial"/>
        <family val="2"/>
      </rPr>
      <t xml:space="preserve"> se consigna un modelo de la comunicación remitida de manera electrónica a los Jefes de Control Interno o quién haga sus veces de 1.102 alcaldías y 32 gobernaciones. En el archivo </t>
    </r>
    <r>
      <rPr>
        <i/>
        <sz val="12"/>
        <rFont val="Arial"/>
        <family val="2"/>
      </rPr>
      <t>GEL_Entidades_OrdenTerritorial_PlanMejoramiento.xls</t>
    </r>
    <r>
      <rPr>
        <sz val="12"/>
        <rFont val="Arial"/>
        <family val="2"/>
      </rPr>
      <t>, se ilustra una relación de las comunicaciones remitidas.</t>
    </r>
  </si>
  <si>
    <r>
      <t xml:space="preserve">Meta 1.2 AVANCE. </t>
    </r>
    <r>
      <rPr>
        <sz val="12"/>
        <rFont val="Arial"/>
        <family val="2"/>
      </rPr>
      <t xml:space="preserve">Se avanza en la definición de la estructura bajo la cual se publicarán en el sitio web del Programa, los planes de acción de Gobierno en línea por entidad. </t>
    </r>
  </si>
  <si>
    <r>
      <t xml:space="preserve">Meta 1.2 AVANCE. </t>
    </r>
    <r>
      <rPr>
        <sz val="12"/>
        <rFont val="Arial"/>
        <family val="2"/>
      </rPr>
      <t>Se avanza en la estructuración del instrumento a partir del cual se realice la encuesta de satisfacción sobre la capacitación en la herramienta LEXBASE</t>
    </r>
  </si>
  <si>
    <r>
      <rPr>
        <b/>
        <sz val="12"/>
        <rFont val="Arial"/>
        <family val="2"/>
      </rPr>
      <t>Meta 1.3 CUMPLIDA.</t>
    </r>
    <r>
      <rPr>
        <sz val="12"/>
        <rFont val="Arial"/>
        <family val="2"/>
      </rPr>
      <t xml:space="preserve"> Cumplida en la fecha</t>
    </r>
    <r>
      <rPr>
        <b/>
        <sz val="12"/>
        <rFont val="Arial"/>
        <family val="2"/>
      </rPr>
      <t xml:space="preserve">. </t>
    </r>
    <r>
      <rPr>
        <sz val="12"/>
        <rFont val="Arial"/>
        <family val="2"/>
      </rPr>
      <t xml:space="preserve">Se definió el instrumento a través del cual las alcaldías y gobernaciones establecerán el nivel de avance en la implementación de la Estrategia de Gobierno en línea, y el Programa cuente con una fuente para retroalimentar su actua. Dicho instrumento se necuentra publicado en el sitio Web del Programa en el enlace </t>
    </r>
    <r>
      <rPr>
        <i/>
        <sz val="12"/>
        <rFont val="Arial"/>
        <family val="2"/>
      </rPr>
      <t>De Interés/Documentos/Estrategia de Gobierno en línea en el Orden Territorial.</t>
    </r>
  </si>
  <si>
    <r>
      <t>HALLAZGO N° 22.- CUMPLIDA.</t>
    </r>
    <r>
      <rPr>
        <sz val="12"/>
        <rFont val="Arial"/>
        <family val="2"/>
      </rPr>
      <t xml:space="preserve"> Cumplida en la fecha. Se definió el instrumento a través del cual las alcaldías y gobernaciones establecerán el nivel de avance en la implementación de la Estrategia de Gobierno en línea, y el Programa cuente con una fuente para retroalimentar su actua. Dicho instrumento se necuentra publicado en el sitio Web del Programa en el enlace De Interés/Documentos/Estrategia de Gobierno en línea en el Orden Territorial.</t>
    </r>
  </si>
  <si>
    <r>
      <t xml:space="preserve">Meta 1.3 AVANCE. </t>
    </r>
    <r>
      <rPr>
        <sz val="12"/>
        <rFont val="Arial"/>
        <family val="2"/>
      </rPr>
      <t>Se programó para el martes 12 de abril una sesión de trabajo con los responsables de la herramienta LEXBASE para definir un plan de refuerzo de la capacitación en la herramienta.</t>
    </r>
  </si>
  <si>
    <r>
      <rPr>
        <b/>
        <sz val="12"/>
        <rFont val="Arial"/>
        <family val="2"/>
      </rPr>
      <t xml:space="preserve">Meta 1.1 CUMPLIDA. </t>
    </r>
    <r>
      <rPr>
        <sz val="12"/>
        <rFont val="Arial"/>
        <family val="2"/>
      </rPr>
      <t>Cumplida en la fecha</t>
    </r>
    <r>
      <rPr>
        <b/>
        <sz val="12"/>
        <rFont val="Arial"/>
        <family val="2"/>
      </rPr>
      <t>.</t>
    </r>
    <r>
      <rPr>
        <sz val="12"/>
        <rFont val="Arial"/>
        <family val="2"/>
      </rPr>
      <t xml:space="preserve">  Se diseñó el Plan de Apropiación a servidores y entidades públicas, privados que ejercen funciones administrativas y terceros desarrolladores, en el cual quedó establecido el esquema de capacitación y acompañamiento mediante el cual se ofrecerán los cursos y seminarios virtuales y presenciales, los cuales incluirán la ficha de cada espacio de capacitación con los perfiles, condiciones de participación, permanencia y evaluación. Esta información se encuentra en el documento que se anexa en el archivo </t>
    </r>
    <r>
      <rPr>
        <i/>
        <sz val="12"/>
        <rFont val="Arial"/>
        <family val="2"/>
      </rPr>
      <t>GEL_PlanApropiaciónClienteInterno.doc</t>
    </r>
  </si>
  <si>
    <r>
      <rPr>
        <b/>
        <sz val="12"/>
        <rFont val="Arial"/>
        <family val="2"/>
      </rPr>
      <t>Meta 1.2 CUMPLIDA.</t>
    </r>
    <r>
      <rPr>
        <sz val="12"/>
        <rFont val="Arial"/>
        <family val="2"/>
      </rPr>
      <t xml:space="preserve">  Cumplida en la fecha. Se realizó la estructuración y definición del acuerdo de nivel de servicio que se aplique al responsable de llevar a cabo las actividades de capacitación. Esta información se encuentra en el documento que se anexa en el archivo </t>
    </r>
    <r>
      <rPr>
        <i/>
        <sz val="12"/>
        <rFont val="Arial"/>
        <family val="2"/>
      </rPr>
      <t>GEL_PlanApropiaciónClienteInterno.doc</t>
    </r>
  </si>
  <si>
    <r>
      <t xml:space="preserve">HALLAZGO N° 33.- CUMPLIDA. </t>
    </r>
    <r>
      <rPr>
        <sz val="12"/>
        <rFont val="Arial"/>
        <family val="2"/>
      </rPr>
      <t xml:space="preserve">Cumplida en la fecha.  Se diseñó el Plan de Apropiación a servidores y entidades públicas, privados que ejercen funciones administrativas y terceros desarrolladores, en el cual quedó establecido el esquema de capacitación y acompañamiento mediante el cual se ofrecerán los cursos y seminarios virtuales y presenciales, los cuales incluirán la ficha de cada espacio de capacitación con los perfiles, condiciones de participación, permanencia y evaluación. Esta información se encuentra en el documento que se anexa en el archivo </t>
    </r>
    <r>
      <rPr>
        <i/>
        <sz val="12"/>
        <rFont val="Arial"/>
        <family val="2"/>
      </rPr>
      <t>GEL_PlanApropiaciónClienteInterno.doc</t>
    </r>
  </si>
  <si>
    <r>
      <rPr>
        <b/>
        <sz val="12"/>
        <rFont val="Arial"/>
        <family val="2"/>
      </rPr>
      <t xml:space="preserve">Meta 1.2 CUMPLIDA. </t>
    </r>
    <r>
      <rPr>
        <sz val="12"/>
        <rFont val="Arial"/>
        <family val="2"/>
      </rPr>
      <t>Cumplida en la fecha</t>
    </r>
    <r>
      <rPr>
        <b/>
        <sz val="12"/>
        <rFont val="Arial"/>
        <family val="2"/>
      </rPr>
      <t>.</t>
    </r>
    <r>
      <rPr>
        <sz val="12"/>
        <rFont val="Arial"/>
        <family val="2"/>
      </rPr>
      <t xml:space="preserve">  Se diseñó el Plan de Apropiación a servidores y entidades públicas, privados que ejercen funciones administrativas y terceros desarrolladores, en el cual quedó establecido el esquema de capacitación y acompañamiento mediante el cual se ofrecerán los cursos y seminarios virtuales y presenciales, los cuales incluirán la ficha de cada espacio de capacitación con los perfiles, condiciones de participación, permanencia y evaluación. Esta información se encuentra en el documento que se anexa en el archivo </t>
    </r>
    <r>
      <rPr>
        <i/>
        <sz val="12"/>
        <rFont val="Arial"/>
        <family val="2"/>
      </rPr>
      <t>GEL_PlanApropiaciónClienteInterno.doc</t>
    </r>
  </si>
  <si>
    <r>
      <rPr>
        <b/>
        <sz val="12"/>
        <rFont val="Arial"/>
        <family val="2"/>
      </rPr>
      <t>Meta 1.3 CUMPLIDA.</t>
    </r>
    <r>
      <rPr>
        <sz val="12"/>
        <rFont val="Arial"/>
        <family val="2"/>
      </rPr>
      <t xml:space="preserve">  Cumplida en la fecha. Se realizó la estructuración y definición del acuerdo de nivel de servicio que se aplique al responsable de llevar a cabo las actividades de capacitación. Esta información se encuentra en el documento que se anexa en el archivo </t>
    </r>
    <r>
      <rPr>
        <i/>
        <sz val="12"/>
        <rFont val="Arial"/>
        <family val="2"/>
      </rPr>
      <t>GEL_PlanApropiaciónClienteInterno.doc</t>
    </r>
  </si>
  <si>
    <r>
      <t>HALLAZGO N° 28.- AVANCE.</t>
    </r>
    <r>
      <rPr>
        <sz val="12"/>
        <rFont val="Arial"/>
        <family val="2"/>
      </rPr>
      <t xml:space="preserve"> Se avanzan en las consultas necesarias con las áreas respectivas al interior del Ministerio, para la estructuración y contenido de la guía.</t>
    </r>
  </si>
  <si>
    <r>
      <t>HALLAZGO N° 29.- AVANCE.</t>
    </r>
    <r>
      <rPr>
        <sz val="12"/>
        <rFont val="Arial"/>
        <family val="2"/>
      </rPr>
      <t xml:space="preserve"> Se avanzan en las consultas necesarias con las áreas respectivas al interior del Ministerio, para la estructuración y contenido de la guía.</t>
    </r>
  </si>
  <si>
    <r>
      <t>HALLAZGO N° 30.- AVANCE.</t>
    </r>
    <r>
      <rPr>
        <sz val="12"/>
        <rFont val="Arial"/>
        <family val="2"/>
      </rPr>
      <t xml:space="preserve"> Se avanzan en las consultas necesarias con las áreas respectivas al interior del Ministerio, para la estructuración y contenido de la guía.</t>
    </r>
  </si>
  <si>
    <r>
      <t xml:space="preserve">HALLAZGO N° 31.- AVANCE. </t>
    </r>
    <r>
      <rPr>
        <sz val="12"/>
        <rFont val="Arial"/>
        <family val="2"/>
      </rPr>
      <t>Se avanzan en las consultas necesarias con las áreas respectivas al interior del Ministerio, para la estructuración y contenido de la guía.</t>
    </r>
  </si>
  <si>
    <t xml:space="preserve">HALLAZGO N° 36.- </t>
  </si>
  <si>
    <r>
      <t xml:space="preserve">En el reporte de avance de seguimiento al plan con corte a 31 de marzo, se anexa comunicación remitida por el Alcalde de Sabanagrande en respuesta a la comunicación dirigida por el Programa. Archivo: </t>
    </r>
    <r>
      <rPr>
        <i/>
        <sz val="12"/>
        <rFont val="Arial"/>
        <family val="2"/>
      </rPr>
      <t xml:space="preserve">Comunicacion_Sabanagrande_Atlantico.pdf. </t>
    </r>
    <r>
      <rPr>
        <sz val="12"/>
        <rFont val="Arial"/>
        <family val="2"/>
      </rPr>
      <t>El Programa adelantará las gestiones a que haya lugar para dar la respuesta correspondiente.</t>
    </r>
  </si>
  <si>
    <r>
      <t xml:space="preserve">Meta 1.1 AVANCE. </t>
    </r>
    <r>
      <rPr>
        <sz val="12"/>
        <rFont val="Arial"/>
        <family val="2"/>
      </rPr>
      <t xml:space="preserve">Se ha avanzado en la implementación del requerimiento. Los archivos </t>
    </r>
    <r>
      <rPr>
        <i/>
        <sz val="12"/>
        <rFont val="Arial"/>
        <family val="2"/>
      </rPr>
      <t>PEC-31032011.xls y GLFS-RDC1-ADC-031-11.pdf</t>
    </r>
    <r>
      <rPr>
        <sz val="12"/>
        <rFont val="Arial"/>
        <family val="2"/>
      </rPr>
      <t>, soportan el porcentaje de avance que se reporta.</t>
    </r>
    <r>
      <rPr>
        <b/>
        <sz val="12"/>
        <rFont val="Arial"/>
        <family val="2"/>
      </rPr>
      <t xml:space="preserve">
Meta 1.2 AVANCE. </t>
    </r>
    <r>
      <rPr>
        <sz val="12"/>
        <rFont val="Arial"/>
        <family val="2"/>
      </rPr>
      <t xml:space="preserve">Se ha avanzado en la implementación del requerimiento. Los archivos </t>
    </r>
    <r>
      <rPr>
        <i/>
        <sz val="12"/>
        <rFont val="Arial"/>
        <family val="2"/>
      </rPr>
      <t>PEC-31032011.xls y GLFS-RDC1-ADC-031-11.pd</t>
    </r>
    <r>
      <rPr>
        <sz val="12"/>
        <rFont val="Arial"/>
        <family val="2"/>
      </rPr>
      <t>f, soportan el porcentaje de avance que se reporta.</t>
    </r>
  </si>
  <si>
    <r>
      <rPr>
        <b/>
        <sz val="12"/>
        <rFont val="Arial"/>
        <family val="2"/>
      </rPr>
      <t xml:space="preserve">Meta 1.2 AVANCE. </t>
    </r>
    <r>
      <rPr>
        <sz val="12"/>
        <rFont val="Arial"/>
        <family val="2"/>
      </rPr>
      <t xml:space="preserve">En el marco del modelo metodológico a través del cual se realizará el acompañamiento a las entidades territoriales, se revisó la ficha de la actividad que establece el procedimiento de actualización del sitio Web, los responsables y tiempos para que sea implementado en las entidades territoriales. El archivo </t>
    </r>
    <r>
      <rPr>
        <i/>
        <sz val="12"/>
        <rFont val="Arial"/>
        <family val="2"/>
      </rPr>
      <t>Modelo_General_IDPA7-ES_Expedición_Resolución_Actualización_Sitio_Web.doc,  contiene la mencionada ficha.</t>
    </r>
  </si>
  <si>
    <r>
      <t xml:space="preserve">Meta 1.1 AVANCE. </t>
    </r>
    <r>
      <rPr>
        <sz val="12"/>
        <rFont val="Arial"/>
        <family val="2"/>
      </rPr>
      <t xml:space="preserve">Se programaron las reuniones con las entidades responsables de los sistemas SAETA, SISSUB y Sistemas de las Secretarias de Educación de la siguiente manera:
</t>
    </r>
    <r>
      <rPr>
        <b/>
        <sz val="12"/>
        <rFont val="Arial"/>
        <family val="2"/>
      </rPr>
      <t>a.</t>
    </r>
    <r>
      <rPr>
        <sz val="12"/>
        <rFont val="Arial"/>
        <family val="2"/>
      </rPr>
      <t xml:space="preserve"> Ministerio de Hacienda y Crédito Público: Jueves 7 de Abril de 2011 con Alejandro Ignacio Cruz Tello, Director de Tecnología
</t>
    </r>
    <r>
      <rPr>
        <b/>
        <sz val="12"/>
        <rFont val="Arial"/>
        <family val="2"/>
      </rPr>
      <t>b.</t>
    </r>
    <r>
      <rPr>
        <sz val="12"/>
        <rFont val="Arial"/>
        <family val="2"/>
      </rPr>
      <t xml:space="preserve"> Ministerio de Educación Nacional: Miércoles 13 de Abril de 2011 con Héctor Rendón, Jefe de Sistemas - Arleth  Saurith, Jefe de Nuevas Tecnologías - Liliana Ayala, Profesional Oficina de Sistemas - Luis Guillermo Gómez, Jefe de Modernización
</t>
    </r>
    <r>
      <rPr>
        <b/>
        <sz val="12"/>
        <rFont val="Arial"/>
        <family val="2"/>
      </rPr>
      <t xml:space="preserve">c. </t>
    </r>
    <r>
      <rPr>
        <sz val="12"/>
        <rFont val="Arial"/>
        <family val="2"/>
      </rPr>
      <t>Ministerio de la Protección Social: Jueves 7 de Abril de 2011 con Patricia Delgado, Consultor - Direccción General de Planeación y Análisis de Política</t>
    </r>
  </si>
  <si>
    <r>
      <t xml:space="preserve">HALLAZGO N° 10.- CUMPLIDA.  </t>
    </r>
    <r>
      <rPr>
        <sz val="12"/>
        <rFont val="Arial"/>
        <family val="2"/>
      </rPr>
      <t xml:space="preserve">En el archivo </t>
    </r>
    <r>
      <rPr>
        <i/>
        <sz val="12"/>
        <rFont val="Arial"/>
        <family val="2"/>
      </rPr>
      <t>Implementación_de_la_Estrategia_de_Gobierno_en_Línea_para_las_entidades_del_Orden_Territorial_Decreto_1151_de_2008.msg</t>
    </r>
    <r>
      <rPr>
        <sz val="12"/>
        <rFont val="Arial"/>
        <family val="2"/>
      </rPr>
      <t xml:space="preserve"> se consigna un modelo de la comunicación remitida de manera electrónica a los Jefes de Control Interno o quién haga sus veces de 1.102 alcaldías y 32 gobernaciones. En el archivo </t>
    </r>
    <r>
      <rPr>
        <i/>
        <sz val="12"/>
        <rFont val="Arial"/>
        <family val="2"/>
      </rPr>
      <t>GEL_Entidades_OrdenTerritorial.xl</t>
    </r>
    <r>
      <rPr>
        <sz val="12"/>
        <rFont val="Arial"/>
        <family val="2"/>
      </rPr>
      <t>s, se ilustra una relación de las comunicaciones remitidas.</t>
    </r>
  </si>
  <si>
    <r>
      <t xml:space="preserve">HALLAZGO N° 11.- CUMPLIDA.  </t>
    </r>
    <r>
      <rPr>
        <sz val="12"/>
        <rFont val="Arial"/>
        <family val="2"/>
      </rPr>
      <t xml:space="preserve">En el archivo </t>
    </r>
    <r>
      <rPr>
        <i/>
        <sz val="12"/>
        <rFont val="Arial"/>
        <family val="2"/>
      </rPr>
      <t xml:space="preserve">Implementación_de_la_Estrategia_de_Gobierno_en_Línea_para_las_entidades_del_Orden_Territorial_Decreto_1151_de_2008.msg </t>
    </r>
    <r>
      <rPr>
        <sz val="12"/>
        <rFont val="Arial"/>
        <family val="2"/>
      </rPr>
      <t xml:space="preserve">se consigna un modelo de la comunicación remitida de manera electrónica a los Jefes de Control Interno o quién haga sus veces de 1.102 alcaldías y 32 gobernaciones. En el archivo </t>
    </r>
    <r>
      <rPr>
        <i/>
        <sz val="12"/>
        <rFont val="Arial"/>
        <family val="2"/>
      </rPr>
      <t>GEL_Entidades_OrdenTerritorial.xls</t>
    </r>
    <r>
      <rPr>
        <sz val="12"/>
        <rFont val="Arial"/>
        <family val="2"/>
      </rPr>
      <t>, se ilustra una relación de las comunicaciones remitidas.</t>
    </r>
  </si>
  <si>
    <r>
      <t xml:space="preserve">HALLAZGO N° 12.- CUMPLIDA.  </t>
    </r>
    <r>
      <rPr>
        <sz val="12"/>
        <rFont val="Arial"/>
        <family val="2"/>
      </rPr>
      <t xml:space="preserve">En el archivo </t>
    </r>
    <r>
      <rPr>
        <i/>
        <sz val="12"/>
        <rFont val="Arial"/>
        <family val="2"/>
      </rPr>
      <t xml:space="preserve">AA_GEL_Plan de Mejoramiento.msg </t>
    </r>
    <r>
      <rPr>
        <sz val="12"/>
        <rFont val="Arial"/>
        <family val="2"/>
      </rPr>
      <t xml:space="preserve">se consigna un modelo de la comunicación remitida de manera electrónica a los Jefes de Control Interno o quién haga sus veces de 188 entidades . En el archivo </t>
    </r>
    <r>
      <rPr>
        <i/>
        <sz val="12"/>
        <rFont val="Arial"/>
        <family val="2"/>
      </rPr>
      <t>GEL_Entidades_OrdenNacional.xls</t>
    </r>
    <r>
      <rPr>
        <sz val="12"/>
        <rFont val="Arial"/>
        <family val="2"/>
      </rPr>
      <t>, se ilustra una relación de las comunicaciones remitidas.</t>
    </r>
  </si>
  <si>
    <r>
      <t xml:space="preserve">Meta 1.1 CUMPLIDA.  </t>
    </r>
    <r>
      <rPr>
        <sz val="12"/>
        <rFont val="Arial"/>
        <family val="2"/>
      </rPr>
      <t xml:space="preserve">Cumplida en la fecha.  </t>
    </r>
    <r>
      <rPr>
        <sz val="12"/>
        <rFont val="Arial"/>
        <family val="2"/>
      </rPr>
      <t xml:space="preserve">En el archivo </t>
    </r>
    <r>
      <rPr>
        <i/>
        <sz val="12"/>
        <rFont val="Arial"/>
        <family val="2"/>
      </rPr>
      <t>AA_GEL_Plan de Mejoramiento_Plan de Accion.msg</t>
    </r>
    <r>
      <rPr>
        <sz val="12"/>
        <rFont val="Arial"/>
        <family val="2"/>
      </rPr>
      <t xml:space="preserve"> se consigna un modelo de la comunicación remitida de manera electrónica a los Jefes de Control Interno o quién haga sus veces de 61 entidades del orden nacional que a 30 de diciembre no habían reportado su plan de acción. En la hoja denominad</t>
    </r>
    <r>
      <rPr>
        <i/>
        <sz val="12"/>
        <rFont val="Arial"/>
        <family val="2"/>
      </rPr>
      <t xml:space="preserve"> Con_Hallazgo15 </t>
    </r>
    <r>
      <rPr>
        <sz val="12"/>
        <rFont val="Arial"/>
        <family val="2"/>
      </rPr>
      <t xml:space="preserve">del </t>
    </r>
    <r>
      <rPr>
        <i/>
        <sz val="12"/>
        <rFont val="Arial"/>
        <family val="2"/>
      </rPr>
      <t>GEL_Entidades_OrdenNacional.xl</t>
    </r>
    <r>
      <rPr>
        <sz val="12"/>
        <rFont val="Arial"/>
        <family val="2"/>
      </rPr>
      <t>s, se ilustra una relación de las comunicaciones remitidas.</t>
    </r>
  </si>
  <si>
    <r>
      <rPr>
        <b/>
        <sz val="12"/>
        <rFont val="Arial"/>
        <family val="2"/>
      </rPr>
      <t>Meta 1.2 CUMPLIDA.</t>
    </r>
    <r>
      <rPr>
        <sz val="12"/>
        <rFont val="Arial"/>
        <family val="2"/>
      </rPr>
      <t xml:space="preserve">  Cumplida en la fecha. En el archivo </t>
    </r>
    <r>
      <rPr>
        <i/>
        <sz val="12"/>
        <rFont val="Arial"/>
        <family val="2"/>
      </rPr>
      <t xml:space="preserve">Implementación_de_la_Estrategia_de_Gobierno_en_Línea_para_las_entidades_del_Orden_Territorial_Decreto_1151_de_2008.msg </t>
    </r>
    <r>
      <rPr>
        <sz val="12"/>
        <rFont val="Arial"/>
        <family val="2"/>
      </rPr>
      <t xml:space="preserve">se consigna un modelo de la comunicación remitida de manera electrónica a los Jefes de Control Interno o quién haga sus veces de 1.102 alcaldías y 32 gobernaciones. En el archivo </t>
    </r>
    <r>
      <rPr>
        <i/>
        <sz val="12"/>
        <rFont val="Arial"/>
        <family val="2"/>
      </rPr>
      <t>GEL_Entidades_OrdenTerritorial.xls</t>
    </r>
    <r>
      <rPr>
        <sz val="12"/>
        <rFont val="Arial"/>
        <family val="2"/>
      </rPr>
      <t>, se ilustra una relación de las comunicaciones remitidas.</t>
    </r>
  </si>
  <si>
    <r>
      <t xml:space="preserve">Meta 1.1 CUMPLIDA. </t>
    </r>
    <r>
      <rPr>
        <sz val="12"/>
        <rFont val="Arial"/>
        <family val="2"/>
      </rPr>
      <t xml:space="preserve"> Cumplida en la fecha. En el archivo </t>
    </r>
    <r>
      <rPr>
        <i/>
        <sz val="12"/>
        <rFont val="Arial"/>
        <family val="2"/>
      </rPr>
      <t>Implementación_de_la_Estrategia_de_Gobierno_en_Línea_para_las_entidades_del_Orden_Territorial_Decreto_1151_de_2008.msg</t>
    </r>
    <r>
      <rPr>
        <sz val="12"/>
        <rFont val="Arial"/>
        <family val="2"/>
      </rPr>
      <t xml:space="preserve"> se consigna un modelo de la comunicación remitida de manera electrónica a los Jefes de Control Interno o quién haga sus veces de 1.102 alcaldías y 32 gobernaciones. En el archivo </t>
    </r>
    <r>
      <rPr>
        <i/>
        <sz val="12"/>
        <rFont val="Arial"/>
        <family val="2"/>
      </rPr>
      <t>GEL_Entidades_OrdenTerritorial.xls</t>
    </r>
    <r>
      <rPr>
        <sz val="12"/>
        <rFont val="Arial"/>
        <family val="2"/>
      </rPr>
      <t>, se ilustra una relación de las comunicaciones remitidas.</t>
    </r>
  </si>
  <si>
    <r>
      <rPr>
        <b/>
        <sz val="12"/>
        <rFont val="Arial"/>
        <family val="2"/>
      </rPr>
      <t>Meta 1.1 AVANCE.</t>
    </r>
    <r>
      <rPr>
        <sz val="12"/>
        <rFont val="Arial"/>
        <family val="2"/>
      </rPr>
      <t xml:space="preserve"> Se anexa un borrador prelimanar del instrumento que se tiene definido a la fecha. Archivo: </t>
    </r>
    <r>
      <rPr>
        <i/>
        <sz val="12"/>
        <rFont val="Arial"/>
        <family val="2"/>
      </rPr>
      <t>GEL_InstrumentoEncuestaServicios.xls</t>
    </r>
  </si>
  <si>
    <t>Establecer un mecanismo efectivo a través del cuals e obtenga información apartir de la cual de adelanten acciones que fomenten el uso  de la RAVEC</t>
  </si>
  <si>
    <r>
      <rPr>
        <b/>
        <sz val="12"/>
        <rFont val="Arial"/>
        <family val="2"/>
      </rPr>
      <t xml:space="preserve">Meta 1.1 CUMPLIDA. </t>
    </r>
    <r>
      <rPr>
        <sz val="12"/>
        <rFont val="Arial"/>
        <family val="2"/>
      </rPr>
      <t>Cumplida en la fech</t>
    </r>
    <r>
      <rPr>
        <b/>
        <sz val="12"/>
        <rFont val="Arial"/>
        <family val="2"/>
      </rPr>
      <t>a.</t>
    </r>
    <r>
      <rPr>
        <sz val="12"/>
        <rFont val="Arial"/>
        <family val="2"/>
      </rPr>
      <t xml:space="preserve">   Se anexan las hojas de vida de los indicadores a partir de los cuales se evaluará el nivel de uso de la RAVEC. Archivos: </t>
    </r>
    <r>
      <rPr>
        <i/>
        <sz val="12"/>
        <rFont val="Arial"/>
        <family val="2"/>
      </rPr>
      <t>OP_EntidadesBajoTraficoRAVEC.doc</t>
    </r>
    <r>
      <rPr>
        <sz val="12"/>
        <rFont val="Arial"/>
        <family val="2"/>
      </rPr>
      <t xml:space="preserve">, </t>
    </r>
    <r>
      <rPr>
        <i/>
        <sz val="12"/>
        <rFont val="Arial"/>
        <family val="2"/>
      </rPr>
      <t>OP_EntidadesVisitadasConMejoraTrafico.doc</t>
    </r>
    <r>
      <rPr>
        <sz val="12"/>
        <rFont val="Arial"/>
        <family val="2"/>
      </rPr>
      <t xml:space="preserve"> y </t>
    </r>
    <r>
      <rPr>
        <i/>
        <sz val="12"/>
        <rFont val="Arial"/>
        <family val="2"/>
      </rPr>
      <t>OP_EntidadesVisitadasUtilizanRAVECEsporadicamente.doc</t>
    </r>
    <r>
      <rPr>
        <sz val="12"/>
        <rFont val="Arial"/>
        <family val="2"/>
      </rPr>
      <t>.</t>
    </r>
  </si>
</sst>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mmm\-yy"/>
    <numFmt numFmtId="181" formatCode="0;[Red]0"/>
    <numFmt numFmtId="182" formatCode="0.00;[Red]0.00"/>
    <numFmt numFmtId="183" formatCode="[$-240A]dddd\,\ dd&quot; de &quot;mmmm&quot; de &quot;yyyy"/>
    <numFmt numFmtId="184" formatCode="yyyy/mm/dd"/>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45">
    <font>
      <sz val="10"/>
      <name val="Arial"/>
      <family val="0"/>
    </font>
    <font>
      <b/>
      <sz val="10"/>
      <name val="Arial"/>
      <family val="2"/>
    </font>
    <font>
      <b/>
      <sz val="8"/>
      <name val="Tahoma"/>
      <family val="2"/>
    </font>
    <font>
      <u val="single"/>
      <sz val="10"/>
      <color indexed="12"/>
      <name val="Arial"/>
      <family val="2"/>
    </font>
    <font>
      <u val="single"/>
      <sz val="10"/>
      <color indexed="36"/>
      <name val="Arial"/>
      <family val="2"/>
    </font>
    <font>
      <b/>
      <sz val="12"/>
      <name val="Arial"/>
      <family val="2"/>
    </font>
    <font>
      <sz val="12"/>
      <name val="Arial"/>
      <family val="2"/>
    </font>
    <font>
      <sz val="8"/>
      <name val="Arial"/>
      <family val="2"/>
    </font>
    <font>
      <b/>
      <sz val="12"/>
      <name val="Calibri"/>
      <family val="2"/>
    </font>
    <font>
      <i/>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medium"/>
      <top style="medium"/>
      <bottom style="medium"/>
    </border>
    <border>
      <left style="medium"/>
      <right style="medium"/>
      <top style="medium"/>
      <bottom style="thin"/>
    </border>
    <border>
      <left>
        <color indexed="63"/>
      </left>
      <right>
        <color indexed="63"/>
      </right>
      <top style="medium"/>
      <bottom style="thin"/>
    </border>
    <border>
      <left>
        <color indexed="63"/>
      </left>
      <right>
        <color indexed="63"/>
      </right>
      <top style="thin"/>
      <bottom style="medium"/>
    </border>
    <border>
      <left style="medium"/>
      <right style="medium"/>
      <top style="thin"/>
      <bottom style="medium"/>
    </border>
    <border>
      <left>
        <color indexed="63"/>
      </left>
      <right style="medium"/>
      <top style="medium"/>
      <bottom style="thin"/>
    </border>
    <border>
      <left>
        <color indexed="63"/>
      </left>
      <right style="medium"/>
      <top style="thin"/>
      <bottom style="medium"/>
    </border>
    <border>
      <left>
        <color indexed="63"/>
      </left>
      <right style="thin"/>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7" fillId="20"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36">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horizontal="center" vertical="center" wrapText="1"/>
    </xf>
    <xf numFmtId="0" fontId="6" fillId="32" borderId="10" xfId="0" applyFont="1" applyFill="1" applyBorder="1" applyAlignment="1">
      <alignment horizontal="justify" vertical="center" wrapText="1"/>
    </xf>
    <xf numFmtId="9" fontId="6" fillId="33" borderId="1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1" fontId="6" fillId="33" borderId="11"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0" fontId="0" fillId="0" borderId="0" xfId="0" applyFont="1" applyAlignment="1">
      <alignment/>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 fontId="6" fillId="33" borderId="10" xfId="0" applyNumberFormat="1" applyFont="1" applyFill="1" applyBorder="1" applyAlignment="1">
      <alignment horizontal="center" vertical="center"/>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xf>
    <xf numFmtId="0" fontId="5" fillId="0" borderId="12" xfId="0" applyFont="1" applyBorder="1" applyAlignment="1" applyProtection="1">
      <alignment horizontal="center" vertical="center" wrapText="1"/>
      <protection locked="0"/>
    </xf>
    <xf numFmtId="9" fontId="6" fillId="33" borderId="1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1" fontId="6" fillId="33" borderId="11"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justify" vertical="center" wrapText="1"/>
    </xf>
    <xf numFmtId="180"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0" fontId="5" fillId="0" borderId="0" xfId="0"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6" fillId="0" borderId="0" xfId="0" applyFont="1" applyFill="1" applyBorder="1" applyAlignment="1">
      <alignment horizontal="justify" vertical="center" wrapText="1"/>
    </xf>
    <xf numFmtId="9" fontId="6" fillId="0" borderId="0" xfId="0" applyNumberFormat="1" applyFont="1" applyFill="1" applyBorder="1" applyAlignment="1">
      <alignment horizontal="center" vertical="center"/>
    </xf>
    <xf numFmtId="1" fontId="6" fillId="33" borderId="10" xfId="0" applyNumberFormat="1" applyFont="1" applyFill="1" applyBorder="1" applyAlignment="1">
      <alignment horizontal="center" vertical="center"/>
    </xf>
    <xf numFmtId="0" fontId="6" fillId="32" borderId="10" xfId="0" applyFont="1" applyFill="1" applyBorder="1" applyAlignment="1">
      <alignment horizontal="center" vertical="center" wrapText="1"/>
    </xf>
    <xf numFmtId="0" fontId="6" fillId="32" borderId="10"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180"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1" fillId="0" borderId="0" xfId="0" applyFont="1" applyBorder="1" applyAlignment="1" applyProtection="1">
      <alignment horizontal="center" vertical="center" wrapText="1"/>
      <protection locked="0"/>
    </xf>
    <xf numFmtId="9" fontId="0" fillId="0" borderId="0" xfId="0" applyNumberFormat="1" applyFont="1" applyFill="1" applyBorder="1" applyAlignment="1">
      <alignment horizontal="center" vertical="center"/>
    </xf>
    <xf numFmtId="0" fontId="0" fillId="0" borderId="0"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6" fillId="0" borderId="0" xfId="0" applyFont="1" applyFill="1" applyBorder="1" applyAlignment="1">
      <alignment horizontal="center" vertical="center" wrapText="1"/>
    </xf>
    <xf numFmtId="180"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0" fontId="5" fillId="0" borderId="0" xfId="0" applyFont="1" applyBorder="1" applyAlignment="1" applyProtection="1">
      <alignment horizontal="center" vertical="center" wrapText="1"/>
      <protection locked="0"/>
    </xf>
    <xf numFmtId="9" fontId="6" fillId="0" borderId="0" xfId="0" applyNumberFormat="1" applyFont="1" applyFill="1" applyBorder="1" applyAlignment="1">
      <alignment horizontal="center" vertical="center"/>
    </xf>
    <xf numFmtId="0" fontId="6" fillId="0" borderId="0" xfId="0" applyFont="1" applyBorder="1" applyAlignment="1">
      <alignment horizontal="center" vertical="center" wrapText="1"/>
    </xf>
    <xf numFmtId="1" fontId="6" fillId="0" borderId="10" xfId="0" applyNumberFormat="1" applyFont="1" applyFill="1" applyBorder="1" applyAlignment="1">
      <alignment horizontal="center" vertical="center" wrapText="1"/>
    </xf>
    <xf numFmtId="15" fontId="6" fillId="0" borderId="10" xfId="0" applyNumberFormat="1" applyFont="1" applyFill="1" applyBorder="1" applyAlignment="1">
      <alignment horizontal="center" vertical="center" wrapText="1"/>
    </xf>
    <xf numFmtId="1" fontId="6" fillId="33" borderId="16" xfId="0" applyNumberFormat="1" applyFont="1" applyFill="1" applyBorder="1" applyAlignment="1">
      <alignment horizontal="center" vertical="center"/>
    </xf>
    <xf numFmtId="0" fontId="6" fillId="0" borderId="12" xfId="0" applyFont="1" applyBorder="1" applyAlignment="1" applyProtection="1">
      <alignment horizontal="center" vertical="center" wrapText="1"/>
      <protection locked="0"/>
    </xf>
    <xf numFmtId="0" fontId="6" fillId="0" borderId="0" xfId="0" applyFont="1" applyAlignment="1">
      <alignment/>
    </xf>
    <xf numFmtId="0" fontId="5" fillId="0" borderId="0" xfId="0" applyFont="1" applyFill="1" applyBorder="1" applyAlignment="1">
      <alignment vertical="top"/>
    </xf>
    <xf numFmtId="0" fontId="6" fillId="32" borderId="10" xfId="0" applyFont="1" applyFill="1" applyBorder="1" applyAlignment="1">
      <alignment vertical="center" wrapText="1"/>
    </xf>
    <xf numFmtId="0" fontId="6" fillId="32" borderId="10" xfId="0" applyFont="1" applyFill="1" applyBorder="1" applyAlignment="1">
      <alignment vertical="center" wrapText="1"/>
    </xf>
    <xf numFmtId="1" fontId="6" fillId="0" borderId="10" xfId="0" applyNumberFormat="1" applyFont="1" applyFill="1" applyBorder="1" applyAlignment="1">
      <alignment horizontal="center" vertical="center" wrapText="1"/>
    </xf>
    <xf numFmtId="15" fontId="6" fillId="0" borderId="10" xfId="0" applyNumberFormat="1" applyFont="1" applyFill="1" applyBorder="1" applyAlignment="1">
      <alignment horizontal="center" vertical="center" wrapText="1"/>
    </xf>
    <xf numFmtId="9" fontId="6" fillId="33"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5" fontId="0" fillId="0" borderId="10" xfId="0" applyNumberFormat="1" applyFont="1" applyFill="1" applyBorder="1" applyAlignment="1">
      <alignment horizontal="center" vertical="center" wrapText="1"/>
    </xf>
    <xf numFmtId="0" fontId="5" fillId="0" borderId="10" xfId="0" applyFont="1" applyBorder="1" applyAlignment="1" applyProtection="1">
      <alignment horizontal="center" vertical="center" wrapText="1"/>
      <protection locked="0"/>
    </xf>
    <xf numFmtId="1" fontId="0"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0" xfId="0" applyFont="1" applyAlignment="1">
      <alignment vertical="top" wrapText="1"/>
    </xf>
    <xf numFmtId="0" fontId="0" fillId="0" borderId="0" xfId="0" applyAlignment="1">
      <alignment horizontal="justify" vertical="top" wrapText="1"/>
    </xf>
    <xf numFmtId="0" fontId="6" fillId="0" borderId="0" xfId="0" applyFont="1" applyAlignment="1">
      <alignment horizontal="justify" vertical="top" wrapText="1"/>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5" fillId="0" borderId="0" xfId="0" applyFont="1" applyFill="1" applyBorder="1" applyAlignment="1">
      <alignment vertical="top"/>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33" borderId="16"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Fill="1" applyBorder="1" applyAlignment="1">
      <alignment vertical="center" wrapText="1"/>
    </xf>
    <xf numFmtId="14" fontId="5" fillId="34" borderId="12" xfId="0" applyNumberFormat="1" applyFont="1" applyFill="1" applyBorder="1" applyAlignment="1">
      <alignment horizontal="left"/>
    </xf>
    <xf numFmtId="14" fontId="5" fillId="34" borderId="13" xfId="0" applyNumberFormat="1" applyFont="1" applyFill="1" applyBorder="1" applyAlignment="1">
      <alignment horizontal="left"/>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32" borderId="23" xfId="0" applyFont="1" applyFill="1" applyBorder="1" applyAlignment="1">
      <alignment horizontal="center" vertical="center" wrapText="1"/>
    </xf>
    <xf numFmtId="0" fontId="1" fillId="32" borderId="24"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18" xfId="0" applyFont="1" applyFill="1" applyBorder="1" applyAlignment="1">
      <alignment horizontal="center" vertical="center" wrapText="1"/>
    </xf>
    <xf numFmtId="0" fontId="5" fillId="34" borderId="25" xfId="0" applyFont="1" applyFill="1" applyBorder="1" applyAlignment="1">
      <alignment/>
    </xf>
    <xf numFmtId="0" fontId="5" fillId="34" borderId="0" xfId="0" applyFont="1" applyFill="1" applyBorder="1" applyAlignment="1">
      <alignment/>
    </xf>
    <xf numFmtId="0" fontId="5" fillId="34" borderId="0" xfId="0" applyFont="1" applyFill="1" applyBorder="1" applyAlignment="1">
      <alignment horizontal="left"/>
    </xf>
    <xf numFmtId="0" fontId="5" fillId="34" borderId="26" xfId="0" applyFont="1" applyFill="1" applyBorder="1" applyAlignment="1">
      <alignment horizontal="left"/>
    </xf>
    <xf numFmtId="14" fontId="5" fillId="34" borderId="0" xfId="0" applyNumberFormat="1" applyFont="1" applyFill="1" applyBorder="1" applyAlignment="1">
      <alignment horizontal="left"/>
    </xf>
    <xf numFmtId="14" fontId="5" fillId="34" borderId="26" xfId="0" applyNumberFormat="1" applyFont="1" applyFill="1" applyBorder="1" applyAlignment="1">
      <alignment horizontal="left"/>
    </xf>
    <xf numFmtId="0" fontId="5" fillId="34" borderId="27" xfId="0" applyFont="1" applyFill="1" applyBorder="1" applyAlignment="1">
      <alignment/>
    </xf>
    <xf numFmtId="0" fontId="5" fillId="34" borderId="12" xfId="0" applyFont="1" applyFill="1" applyBorder="1" applyAlignment="1">
      <alignment/>
    </xf>
    <xf numFmtId="0" fontId="5" fillId="34" borderId="28" xfId="0" applyFont="1" applyFill="1" applyBorder="1" applyAlignment="1">
      <alignment horizontal="center" wrapText="1"/>
    </xf>
    <xf numFmtId="0" fontId="5" fillId="34" borderId="29" xfId="0" applyFont="1" applyFill="1" applyBorder="1" applyAlignment="1">
      <alignment horizontal="center" wrapText="1"/>
    </xf>
    <xf numFmtId="0" fontId="5" fillId="34" borderId="30" xfId="0" applyFont="1" applyFill="1" applyBorder="1" applyAlignment="1">
      <alignment horizontal="center" wrapText="1"/>
    </xf>
    <xf numFmtId="0" fontId="5" fillId="34" borderId="25" xfId="0" applyFont="1" applyFill="1" applyBorder="1" applyAlignment="1">
      <alignment horizontal="center" wrapText="1"/>
    </xf>
    <xf numFmtId="0" fontId="5" fillId="34" borderId="0" xfId="0" applyFont="1" applyFill="1" applyBorder="1" applyAlignment="1">
      <alignment horizontal="center" wrapText="1"/>
    </xf>
    <xf numFmtId="0" fontId="5" fillId="34" borderId="26" xfId="0" applyFont="1" applyFill="1" applyBorder="1" applyAlignment="1">
      <alignment horizontal="center" wrapText="1"/>
    </xf>
    <xf numFmtId="0" fontId="5" fillId="0" borderId="0" xfId="0" applyFont="1" applyAlignment="1">
      <alignment horizontal="justify" vertical="top"/>
    </xf>
    <xf numFmtId="0" fontId="1" fillId="0" borderId="0" xfId="0" applyFont="1" applyFill="1" applyBorder="1" applyAlignment="1">
      <alignment vertical="top"/>
    </xf>
    <xf numFmtId="0" fontId="1" fillId="0" borderId="0" xfId="0" applyFont="1" applyFill="1" applyBorder="1" applyAlignment="1">
      <alignment vertical="center" wrapText="1"/>
    </xf>
    <xf numFmtId="2" fontId="5" fillId="0" borderId="0" xfId="0" applyNumberFormat="1" applyFont="1" applyFill="1" applyBorder="1" applyAlignment="1">
      <alignment horizontal="justify" vertical="center" wrapText="1"/>
    </xf>
    <xf numFmtId="0" fontId="5" fillId="0" borderId="0" xfId="0" applyFont="1" applyFill="1" applyBorder="1" applyAlignment="1">
      <alignment horizontal="justify" vertical="top" wrapText="1"/>
    </xf>
    <xf numFmtId="0" fontId="1" fillId="3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pplyProtection="1">
      <alignment horizontal="center" vertical="center" wrapText="1"/>
      <protection locked="0"/>
    </xf>
    <xf numFmtId="0" fontId="6" fillId="0" borderId="3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31"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31" xfId="0" applyFont="1" applyFill="1" applyBorder="1" applyAlignment="1">
      <alignment horizontal="justify" vertical="center" wrapText="1"/>
    </xf>
    <xf numFmtId="0" fontId="6" fillId="32" borderId="11" xfId="0" applyFont="1" applyFill="1" applyBorder="1" applyAlignment="1">
      <alignment horizontal="justify" vertical="center" wrapText="1"/>
    </xf>
    <xf numFmtId="0" fontId="6" fillId="32" borderId="32" xfId="0" applyFont="1" applyFill="1" applyBorder="1" applyAlignment="1">
      <alignment horizontal="center" vertical="center" wrapText="1"/>
    </xf>
    <xf numFmtId="0" fontId="6" fillId="32" borderId="32" xfId="0" applyFont="1" applyFill="1" applyBorder="1" applyAlignment="1">
      <alignment horizontal="justify" vertical="center" wrapText="1"/>
    </xf>
    <xf numFmtId="0" fontId="6" fillId="0" borderId="0" xfId="0" applyFont="1" applyAlignment="1">
      <alignment horizontal="left" vertical="top" wrapText="1"/>
    </xf>
    <xf numFmtId="0" fontId="6" fillId="0" borderId="0" xfId="0" applyFont="1" applyAlignment="1">
      <alignment horizontal="justify" vertical="top" wrapText="1"/>
    </xf>
    <xf numFmtId="0" fontId="6" fillId="0" borderId="0" xfId="0" applyFont="1" applyAlignment="1">
      <alignment horizontal="justify" vertical="top"/>
    </xf>
    <xf numFmtId="0" fontId="6" fillId="0" borderId="10" xfId="0"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8.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9.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3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3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32.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3.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4.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5.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6.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7.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8.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9">
      <selection activeCell="D10" sqref="D10:T10"/>
    </sheetView>
  </sheetViews>
  <sheetFormatPr defaultColWidth="11.421875" defaultRowHeight="12.75"/>
  <cols>
    <col min="1" max="1" width="16.57421875" style="0" customWidth="1"/>
    <col min="2" max="2" width="13.00390625" style="0" customWidth="1"/>
    <col min="3" max="4" width="30.57421875" style="0" customWidth="1"/>
    <col min="5" max="5" width="30.7109375" style="0" customWidth="1"/>
    <col min="6" max="7" width="30.57421875" style="0" customWidth="1"/>
    <col min="8" max="8" width="18.421875" style="0" customWidth="1"/>
    <col min="9" max="9" width="15.57421875" style="0" customWidth="1"/>
    <col min="10" max="20" width="14.57421875" style="0" customWidth="1"/>
  </cols>
  <sheetData>
    <row r="1" spans="1:23" s="1" customFormat="1"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s="1" customFormat="1"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s="1" customFormat="1"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s="1" customFormat="1" ht="15.75">
      <c r="A4" s="110"/>
      <c r="B4" s="111"/>
      <c r="C4" s="111"/>
      <c r="D4" s="111"/>
      <c r="E4" s="111"/>
      <c r="F4" s="111"/>
      <c r="G4" s="111"/>
      <c r="H4" s="111"/>
      <c r="I4" s="111"/>
      <c r="J4" s="111"/>
      <c r="K4" s="111"/>
      <c r="L4" s="111"/>
      <c r="M4" s="111"/>
      <c r="N4" s="111"/>
      <c r="O4" s="111"/>
      <c r="P4" s="111"/>
      <c r="Q4" s="111"/>
      <c r="R4" s="111"/>
      <c r="S4" s="111"/>
      <c r="T4" s="112"/>
      <c r="U4" s="2"/>
      <c r="V4" s="2"/>
      <c r="W4" s="2"/>
    </row>
    <row r="5" spans="1:23" s="1" customFormat="1" ht="15.75">
      <c r="A5" s="99" t="s">
        <v>48</v>
      </c>
      <c r="B5" s="100"/>
      <c r="C5" s="100"/>
      <c r="D5" s="101" t="s">
        <v>80</v>
      </c>
      <c r="E5" s="101"/>
      <c r="F5" s="101"/>
      <c r="G5" s="101"/>
      <c r="H5" s="101"/>
      <c r="I5" s="101"/>
      <c r="J5" s="101"/>
      <c r="K5" s="101"/>
      <c r="L5" s="101"/>
      <c r="M5" s="101"/>
      <c r="N5" s="101"/>
      <c r="O5" s="101"/>
      <c r="P5" s="101"/>
      <c r="Q5" s="101"/>
      <c r="R5" s="101"/>
      <c r="S5" s="101"/>
      <c r="T5" s="102"/>
      <c r="U5" s="2"/>
      <c r="V5" s="2"/>
      <c r="W5" s="2"/>
    </row>
    <row r="6" spans="1:23" s="1" customFormat="1" ht="15.75">
      <c r="A6" s="99" t="s">
        <v>49</v>
      </c>
      <c r="B6" s="100"/>
      <c r="C6" s="100"/>
      <c r="D6" s="101" t="s">
        <v>345</v>
      </c>
      <c r="E6" s="101"/>
      <c r="F6" s="101"/>
      <c r="G6" s="101"/>
      <c r="H6" s="101"/>
      <c r="I6" s="101"/>
      <c r="J6" s="101"/>
      <c r="K6" s="101"/>
      <c r="L6" s="101"/>
      <c r="M6" s="101"/>
      <c r="N6" s="101"/>
      <c r="O6" s="101"/>
      <c r="P6" s="101"/>
      <c r="Q6" s="101"/>
      <c r="R6" s="101"/>
      <c r="S6" s="101"/>
      <c r="T6" s="102"/>
      <c r="U6" s="2"/>
      <c r="V6" s="2"/>
      <c r="W6" s="2"/>
    </row>
    <row r="7" spans="1:23" s="1" customFormat="1" ht="15.75">
      <c r="A7" s="99" t="s">
        <v>51</v>
      </c>
      <c r="B7" s="100"/>
      <c r="C7" s="100"/>
      <c r="D7" s="101" t="s">
        <v>81</v>
      </c>
      <c r="E7" s="101"/>
      <c r="F7" s="101"/>
      <c r="G7" s="101"/>
      <c r="H7" s="101"/>
      <c r="I7" s="101"/>
      <c r="J7" s="101"/>
      <c r="K7" s="101"/>
      <c r="L7" s="101"/>
      <c r="M7" s="101"/>
      <c r="N7" s="101"/>
      <c r="O7" s="101"/>
      <c r="P7" s="101"/>
      <c r="Q7" s="101"/>
      <c r="R7" s="101"/>
      <c r="S7" s="101"/>
      <c r="T7" s="102"/>
      <c r="U7" s="2"/>
      <c r="V7" s="2"/>
      <c r="W7" s="2"/>
    </row>
    <row r="8" spans="1:23" s="1" customFormat="1" ht="15.75">
      <c r="A8" s="99" t="s">
        <v>75</v>
      </c>
      <c r="B8" s="100"/>
      <c r="C8" s="100"/>
      <c r="D8" s="101" t="s">
        <v>79</v>
      </c>
      <c r="E8" s="101"/>
      <c r="F8" s="101"/>
      <c r="G8" s="101"/>
      <c r="H8" s="101"/>
      <c r="I8" s="101"/>
      <c r="J8" s="101"/>
      <c r="K8" s="101"/>
      <c r="L8" s="101"/>
      <c r="M8" s="101"/>
      <c r="N8" s="101"/>
      <c r="O8" s="101"/>
      <c r="P8" s="101"/>
      <c r="Q8" s="101"/>
      <c r="R8" s="101"/>
      <c r="S8" s="101"/>
      <c r="T8" s="102"/>
      <c r="U8" s="2"/>
      <c r="V8" s="2"/>
      <c r="W8" s="2"/>
    </row>
    <row r="9" spans="1:23" s="1" customFormat="1"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s="1" customFormat="1" ht="15.75">
      <c r="A10" s="99" t="s">
        <v>53</v>
      </c>
      <c r="B10" s="100"/>
      <c r="C10" s="100"/>
      <c r="D10" s="103">
        <v>40609</v>
      </c>
      <c r="E10" s="103"/>
      <c r="F10" s="103"/>
      <c r="G10" s="103"/>
      <c r="H10" s="103"/>
      <c r="I10" s="103"/>
      <c r="J10" s="103"/>
      <c r="K10" s="103"/>
      <c r="L10" s="103"/>
      <c r="M10" s="103"/>
      <c r="N10" s="103"/>
      <c r="O10" s="103"/>
      <c r="P10" s="103"/>
      <c r="Q10" s="103"/>
      <c r="R10" s="103"/>
      <c r="S10" s="103"/>
      <c r="T10" s="104"/>
      <c r="U10" s="2"/>
      <c r="V10" s="2"/>
      <c r="W10" s="2"/>
    </row>
    <row r="11" spans="1:23" s="1" customFormat="1" ht="16.5" thickBot="1">
      <c r="A11" s="105" t="s">
        <v>59</v>
      </c>
      <c r="B11" s="106"/>
      <c r="C11" s="106"/>
      <c r="D11" s="85">
        <v>40268</v>
      </c>
      <c r="E11" s="85"/>
      <c r="F11" s="85"/>
      <c r="G11" s="85"/>
      <c r="H11" s="85"/>
      <c r="I11" s="85"/>
      <c r="J11" s="85"/>
      <c r="K11" s="85"/>
      <c r="L11" s="85"/>
      <c r="M11" s="85"/>
      <c r="N11" s="85"/>
      <c r="O11" s="85"/>
      <c r="P11" s="85"/>
      <c r="Q11" s="85"/>
      <c r="R11" s="85"/>
      <c r="S11" s="85"/>
      <c r="T11" s="86"/>
      <c r="U11" s="2"/>
      <c r="V11" s="2"/>
      <c r="W11" s="2"/>
    </row>
    <row r="12" spans="1:20" ht="13.5" thickBot="1">
      <c r="A12" s="82" t="s">
        <v>62</v>
      </c>
      <c r="B12" s="93" t="s">
        <v>45</v>
      </c>
      <c r="C12" s="95" t="s">
        <v>1</v>
      </c>
      <c r="D12" s="97" t="s">
        <v>54</v>
      </c>
      <c r="E12" s="95" t="s">
        <v>55</v>
      </c>
      <c r="F12" s="80" t="s">
        <v>56</v>
      </c>
      <c r="G12" s="76" t="s">
        <v>46</v>
      </c>
      <c r="H12" s="80" t="s">
        <v>63</v>
      </c>
      <c r="I12" s="82" t="s">
        <v>64</v>
      </c>
      <c r="J12" s="80" t="s">
        <v>65</v>
      </c>
      <c r="K12" s="82" t="s">
        <v>66</v>
      </c>
      <c r="L12" s="80" t="s">
        <v>67</v>
      </c>
      <c r="M12" s="78" t="s">
        <v>68</v>
      </c>
      <c r="N12" s="91" t="s">
        <v>69</v>
      </c>
      <c r="O12" s="78" t="s">
        <v>70</v>
      </c>
      <c r="P12" s="73" t="s">
        <v>73</v>
      </c>
      <c r="Q12" s="78" t="s">
        <v>72</v>
      </c>
      <c r="R12" s="87" t="s">
        <v>71</v>
      </c>
      <c r="S12" s="89" t="s">
        <v>60</v>
      </c>
      <c r="T12" s="90"/>
    </row>
    <row r="13" spans="1:20" ht="36.75" customHeight="1" thickBot="1">
      <c r="A13" s="83"/>
      <c r="B13" s="94"/>
      <c r="C13" s="96"/>
      <c r="D13" s="98"/>
      <c r="E13" s="96"/>
      <c r="F13" s="81"/>
      <c r="G13" s="77"/>
      <c r="H13" s="81"/>
      <c r="I13" s="83"/>
      <c r="J13" s="81"/>
      <c r="K13" s="83"/>
      <c r="L13" s="81"/>
      <c r="M13" s="79"/>
      <c r="N13" s="92"/>
      <c r="O13" s="79"/>
      <c r="P13" s="74"/>
      <c r="Q13" s="79"/>
      <c r="R13" s="88"/>
      <c r="S13" s="10" t="s">
        <v>57</v>
      </c>
      <c r="T13" s="11" t="s">
        <v>58</v>
      </c>
    </row>
    <row r="14" spans="1:20" ht="250.5" customHeight="1" thickBot="1">
      <c r="A14" s="25">
        <v>1</v>
      </c>
      <c r="B14" s="12" t="s">
        <v>78</v>
      </c>
      <c r="C14" s="4" t="s">
        <v>8</v>
      </c>
      <c r="D14" s="4" t="s">
        <v>2</v>
      </c>
      <c r="E14" s="4" t="s">
        <v>3</v>
      </c>
      <c r="F14" s="15" t="s">
        <v>4</v>
      </c>
      <c r="G14" s="15" t="s">
        <v>5</v>
      </c>
      <c r="H14" s="16" t="s">
        <v>6</v>
      </c>
      <c r="I14" s="16" t="s">
        <v>7</v>
      </c>
      <c r="J14" s="16">
        <v>1</v>
      </c>
      <c r="K14" s="17">
        <v>40179</v>
      </c>
      <c r="L14" s="17">
        <v>40543</v>
      </c>
      <c r="M14" s="34">
        <f>(L14-K14)/7</f>
        <v>52</v>
      </c>
      <c r="N14" s="18">
        <v>1</v>
      </c>
      <c r="O14" s="19">
        <f>IF(N14/J14&gt;1,1,+N14/J14)</f>
        <v>1</v>
      </c>
      <c r="P14" s="20">
        <f>+M14*O14</f>
        <v>52</v>
      </c>
      <c r="Q14" s="21">
        <f>IF(L14&lt;=$D$11,P14,0)</f>
        <v>0</v>
      </c>
      <c r="R14" s="22">
        <f>IF($D$11&gt;=L14,M14,0)</f>
        <v>0</v>
      </c>
      <c r="S14" s="23"/>
      <c r="T14" s="24"/>
    </row>
    <row r="15" spans="1:20" ht="15.75">
      <c r="A15" s="26"/>
      <c r="B15" s="32"/>
      <c r="C15" s="32"/>
      <c r="D15" s="32"/>
      <c r="E15" s="32"/>
      <c r="F15" s="27"/>
      <c r="G15" s="27"/>
      <c r="H15" s="26"/>
      <c r="I15" s="26"/>
      <c r="J15" s="26"/>
      <c r="K15" s="28"/>
      <c r="L15" s="28"/>
      <c r="M15" s="29"/>
      <c r="N15" s="30"/>
      <c r="O15" s="33"/>
      <c r="P15" s="29"/>
      <c r="Q15" s="29"/>
      <c r="R15" s="29"/>
      <c r="S15" s="31"/>
      <c r="T15" s="31"/>
    </row>
    <row r="16" spans="1:12" ht="16.5" customHeight="1">
      <c r="A16" s="75" t="s">
        <v>349</v>
      </c>
      <c r="B16" s="75"/>
      <c r="C16" s="75"/>
      <c r="D16" s="75"/>
      <c r="E16" s="75"/>
      <c r="F16" s="75"/>
      <c r="G16" s="75"/>
      <c r="H16" s="75"/>
      <c r="I16" s="75"/>
      <c r="J16" s="75"/>
      <c r="K16" s="75"/>
      <c r="L16" s="75"/>
    </row>
    <row r="17" spans="1:12" ht="15.75">
      <c r="A17" s="84" t="s">
        <v>157</v>
      </c>
      <c r="B17" s="84"/>
      <c r="C17" s="84"/>
      <c r="D17" s="84"/>
      <c r="E17" s="84"/>
      <c r="F17" s="84"/>
      <c r="G17" s="84"/>
      <c r="H17" s="84"/>
      <c r="I17" s="84"/>
      <c r="J17" s="84"/>
      <c r="K17" s="84"/>
      <c r="L17" s="84"/>
    </row>
    <row r="18" spans="1:12" ht="15.75">
      <c r="A18" s="84"/>
      <c r="B18" s="84"/>
      <c r="C18" s="84"/>
      <c r="D18" s="84"/>
      <c r="E18" s="84"/>
      <c r="F18" s="84"/>
      <c r="G18" s="84"/>
      <c r="H18" s="84"/>
      <c r="I18" s="84"/>
      <c r="J18" s="84"/>
      <c r="K18" s="84"/>
      <c r="L18" s="84"/>
    </row>
    <row r="19" spans="1:12" ht="15.75">
      <c r="A19" s="84"/>
      <c r="B19" s="84"/>
      <c r="C19" s="84"/>
      <c r="D19" s="84"/>
      <c r="E19" s="84"/>
      <c r="F19" s="84"/>
      <c r="G19" s="84"/>
      <c r="H19" s="84"/>
      <c r="I19" s="84"/>
      <c r="J19" s="84"/>
      <c r="K19" s="84"/>
      <c r="L19" s="84"/>
    </row>
  </sheetData>
  <sheetProtection/>
  <mergeCells count="41">
    <mergeCell ref="D6:T6"/>
    <mergeCell ref="A1:T1"/>
    <mergeCell ref="A2:T2"/>
    <mergeCell ref="A3:T3"/>
    <mergeCell ref="A4:T4"/>
    <mergeCell ref="A6:C6"/>
    <mergeCell ref="A5:C5"/>
    <mergeCell ref="D5:T5"/>
    <mergeCell ref="A10:C10"/>
    <mergeCell ref="D10:T10"/>
    <mergeCell ref="A11:C11"/>
    <mergeCell ref="A7:C7"/>
    <mergeCell ref="D7:T7"/>
    <mergeCell ref="A8:C8"/>
    <mergeCell ref="D8:T8"/>
    <mergeCell ref="A18:L18"/>
    <mergeCell ref="B12:B13"/>
    <mergeCell ref="C12:C13"/>
    <mergeCell ref="D12:D13"/>
    <mergeCell ref="E12:E13"/>
    <mergeCell ref="A9:C9"/>
    <mergeCell ref="L12:L13"/>
    <mergeCell ref="A12:A13"/>
    <mergeCell ref="H12:H13"/>
    <mergeCell ref="D9:T9"/>
    <mergeCell ref="A19:L19"/>
    <mergeCell ref="A17:L17"/>
    <mergeCell ref="D11:T11"/>
    <mergeCell ref="I12:I13"/>
    <mergeCell ref="J12:J13"/>
    <mergeCell ref="R12:R13"/>
    <mergeCell ref="S12:T12"/>
    <mergeCell ref="M12:M13"/>
    <mergeCell ref="N12:N13"/>
    <mergeCell ref="O12:O13"/>
    <mergeCell ref="P12:P13"/>
    <mergeCell ref="A16:L16"/>
    <mergeCell ref="G12:G13"/>
    <mergeCell ref="Q12:Q13"/>
    <mergeCell ref="F12:F13"/>
    <mergeCell ref="K12:K13"/>
  </mergeCells>
  <printOptions horizontalCentered="1" verticalCentered="1"/>
  <pageMargins left="0.7874015748031497" right="0.7874015748031497" top="0.984251968503937" bottom="0.984251968503937" header="0" footer="0"/>
  <pageSetup fitToHeight="1" fitToWidth="1" horizontalDpi="600" verticalDpi="600" orientation="landscape" scale="32" r:id="rId3"/>
  <legacy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2">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282" customHeight="1" thickBot="1">
      <c r="A14" s="45">
        <v>10</v>
      </c>
      <c r="B14" s="12" t="s">
        <v>0</v>
      </c>
      <c r="C14" s="4" t="s">
        <v>101</v>
      </c>
      <c r="D14" s="4" t="s">
        <v>102</v>
      </c>
      <c r="E14" s="4" t="s">
        <v>103</v>
      </c>
      <c r="F14" s="13" t="s">
        <v>88</v>
      </c>
      <c r="G14" s="13" t="s">
        <v>89</v>
      </c>
      <c r="H14" s="45" t="s">
        <v>90</v>
      </c>
      <c r="I14" s="45" t="s">
        <v>9</v>
      </c>
      <c r="J14" s="62">
        <v>1</v>
      </c>
      <c r="K14" s="63">
        <v>40575</v>
      </c>
      <c r="L14" s="63">
        <v>40633</v>
      </c>
      <c r="M14" s="56">
        <f>(L14-K14)/7</f>
        <v>8.285714285714286</v>
      </c>
      <c r="N14" s="18">
        <v>1</v>
      </c>
      <c r="O14" s="5">
        <f>IF(N14/J14&gt;1,1,+N14/J14)</f>
        <v>1</v>
      </c>
      <c r="P14" s="6">
        <f>+M14*O14</f>
        <v>8.285714285714286</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t="str">
        <f>'1(2008-2009)'!A16:L16</f>
        <v>AVANCE A 31 DE MARZO DE 2011</v>
      </c>
      <c r="B16" s="75"/>
      <c r="C16" s="75"/>
      <c r="D16" s="75"/>
      <c r="E16" s="75"/>
      <c r="F16" s="75"/>
      <c r="G16" s="75"/>
      <c r="H16" s="75"/>
      <c r="I16" s="75"/>
      <c r="J16" s="75"/>
      <c r="K16" s="75"/>
      <c r="L16" s="75"/>
    </row>
    <row r="17" spans="1:12" ht="38.25" customHeight="1">
      <c r="A17" s="117" t="s">
        <v>370</v>
      </c>
      <c r="B17" s="117"/>
      <c r="C17" s="117"/>
      <c r="D17" s="117"/>
      <c r="E17" s="117"/>
      <c r="F17" s="117"/>
      <c r="G17" s="117"/>
      <c r="H17" s="117"/>
      <c r="I17" s="117"/>
      <c r="J17" s="117"/>
      <c r="K17" s="117"/>
      <c r="L17" s="117"/>
    </row>
    <row r="18" spans="1:12" ht="15.75">
      <c r="A18" s="84"/>
      <c r="B18" s="84"/>
      <c r="C18" s="84"/>
      <c r="D18" s="84"/>
      <c r="E18" s="84"/>
      <c r="F18" s="84"/>
      <c r="G18" s="84"/>
      <c r="H18" s="84"/>
      <c r="I18" s="84"/>
      <c r="J18" s="84"/>
      <c r="K18" s="84"/>
      <c r="L18" s="84"/>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3">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282" customHeight="1" thickBot="1">
      <c r="A14" s="45">
        <v>11</v>
      </c>
      <c r="B14" s="12" t="s">
        <v>0</v>
      </c>
      <c r="C14" s="4" t="s">
        <v>104</v>
      </c>
      <c r="D14" s="4" t="s">
        <v>16</v>
      </c>
      <c r="E14" s="4" t="s">
        <v>17</v>
      </c>
      <c r="F14" s="13" t="s">
        <v>88</v>
      </c>
      <c r="G14" s="13" t="s">
        <v>89</v>
      </c>
      <c r="H14" s="45" t="s">
        <v>90</v>
      </c>
      <c r="I14" s="45" t="s">
        <v>9</v>
      </c>
      <c r="J14" s="62">
        <v>1</v>
      </c>
      <c r="K14" s="63">
        <v>40575</v>
      </c>
      <c r="L14" s="63">
        <v>40633</v>
      </c>
      <c r="M14" s="56">
        <f>(L14-K14)/7</f>
        <v>8.285714285714286</v>
      </c>
      <c r="N14" s="18">
        <v>1</v>
      </c>
      <c r="O14" s="5">
        <f>IF(N14/J14&gt;1,1,+N14/J14)</f>
        <v>1</v>
      </c>
      <c r="P14" s="6">
        <f>+M14*O14</f>
        <v>8.285714285714286</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t="str">
        <f>'1(2008-2009)'!A16:L16</f>
        <v>AVANCE A 31 DE MARZO DE 2011</v>
      </c>
      <c r="B16" s="75"/>
      <c r="C16" s="75"/>
      <c r="D16" s="75"/>
      <c r="E16" s="75"/>
      <c r="F16" s="75"/>
      <c r="G16" s="75"/>
      <c r="H16" s="75"/>
      <c r="I16" s="75"/>
      <c r="J16" s="75"/>
      <c r="K16" s="75"/>
      <c r="L16" s="75"/>
    </row>
    <row r="17" spans="1:12" ht="33" customHeight="1">
      <c r="A17" s="117" t="s">
        <v>371</v>
      </c>
      <c r="B17" s="117"/>
      <c r="C17" s="117"/>
      <c r="D17" s="117"/>
      <c r="E17" s="117"/>
      <c r="F17" s="117"/>
      <c r="G17" s="117"/>
      <c r="H17" s="117"/>
      <c r="I17" s="117"/>
      <c r="J17" s="117"/>
      <c r="K17" s="117"/>
      <c r="L17" s="117"/>
    </row>
    <row r="18" spans="1:12" ht="15.75">
      <c r="A18" s="84"/>
      <c r="B18" s="84"/>
      <c r="C18" s="84"/>
      <c r="D18" s="84"/>
      <c r="E18" s="84"/>
      <c r="F18" s="84"/>
      <c r="G18" s="84"/>
      <c r="H18" s="84"/>
      <c r="I18" s="84"/>
      <c r="J18" s="84"/>
      <c r="K18" s="84"/>
      <c r="L18" s="84"/>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2">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282" customHeight="1" thickBot="1">
      <c r="A14" s="45">
        <v>12</v>
      </c>
      <c r="B14" s="12" t="s">
        <v>0</v>
      </c>
      <c r="C14" s="4" t="s">
        <v>105</v>
      </c>
      <c r="D14" s="4" t="s">
        <v>31</v>
      </c>
      <c r="E14" s="4" t="s">
        <v>32</v>
      </c>
      <c r="F14" s="13" t="s">
        <v>106</v>
      </c>
      <c r="G14" s="13" t="s">
        <v>107</v>
      </c>
      <c r="H14" s="45" t="s">
        <v>90</v>
      </c>
      <c r="I14" s="45" t="s">
        <v>9</v>
      </c>
      <c r="J14" s="62">
        <v>1</v>
      </c>
      <c r="K14" s="63">
        <v>40575</v>
      </c>
      <c r="L14" s="63">
        <v>40632</v>
      </c>
      <c r="M14" s="56">
        <f>(L14-K14)/7</f>
        <v>8.142857142857142</v>
      </c>
      <c r="N14" s="18">
        <v>1</v>
      </c>
      <c r="O14" s="5">
        <f>IF(N14/J14&gt;1,1,+N14/J14)</f>
        <v>1</v>
      </c>
      <c r="P14" s="6">
        <f>+M14*O14</f>
        <v>8.142857142857142</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t="str">
        <f>'1(2008-2009)'!A16:L16</f>
        <v>AVANCE A 31 DE MARZO DE 2011</v>
      </c>
      <c r="B16" s="75"/>
      <c r="C16" s="75"/>
      <c r="D16" s="75"/>
      <c r="E16" s="75"/>
      <c r="F16" s="75"/>
      <c r="G16" s="75"/>
      <c r="H16" s="75"/>
      <c r="I16" s="75"/>
      <c r="J16" s="75"/>
      <c r="K16" s="75"/>
      <c r="L16" s="75"/>
    </row>
    <row r="17" spans="1:12" ht="34.5" customHeight="1">
      <c r="A17" s="117" t="s">
        <v>372</v>
      </c>
      <c r="B17" s="117"/>
      <c r="C17" s="117"/>
      <c r="D17" s="117"/>
      <c r="E17" s="117"/>
      <c r="F17" s="117"/>
      <c r="G17" s="117"/>
      <c r="H17" s="117"/>
      <c r="I17" s="117"/>
      <c r="J17" s="117"/>
      <c r="K17" s="117"/>
      <c r="L17" s="117"/>
    </row>
    <row r="18" spans="1:12" ht="15.75">
      <c r="A18" s="84"/>
      <c r="B18" s="84"/>
      <c r="C18" s="84"/>
      <c r="D18" s="84"/>
      <c r="E18" s="84"/>
      <c r="F18" s="84"/>
      <c r="G18" s="84"/>
      <c r="H18" s="84"/>
      <c r="I18" s="84"/>
      <c r="J18" s="84"/>
      <c r="K18" s="84"/>
      <c r="L18" s="84"/>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1">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282" customHeight="1" thickBot="1">
      <c r="A14" s="45">
        <v>13</v>
      </c>
      <c r="B14" s="12" t="s">
        <v>33</v>
      </c>
      <c r="C14" s="4" t="s">
        <v>108</v>
      </c>
      <c r="D14" s="4" t="s">
        <v>109</v>
      </c>
      <c r="E14" s="4" t="s">
        <v>110</v>
      </c>
      <c r="F14" s="13" t="s">
        <v>111</v>
      </c>
      <c r="G14" s="13" t="s">
        <v>112</v>
      </c>
      <c r="H14" s="45" t="s">
        <v>113</v>
      </c>
      <c r="I14" s="45" t="s">
        <v>114</v>
      </c>
      <c r="J14" s="45">
        <v>1</v>
      </c>
      <c r="K14" s="46">
        <v>40575</v>
      </c>
      <c r="L14" s="46">
        <v>40602</v>
      </c>
      <c r="M14" s="56">
        <f>(L14-K14)/7</f>
        <v>3.857142857142857</v>
      </c>
      <c r="N14" s="18">
        <v>1</v>
      </c>
      <c r="O14" s="5">
        <f>IF(N14/J14&gt;1,1,+N14/J14)</f>
        <v>1</v>
      </c>
      <c r="P14" s="6">
        <f>+M14*O14</f>
        <v>3.857142857142857</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t="str">
        <f>'1(2008-2009)'!A16:L16</f>
        <v>AVANCE A 31 DE MARZO DE 2011</v>
      </c>
      <c r="B16" s="75"/>
      <c r="C16" s="75"/>
      <c r="D16" s="75"/>
      <c r="E16" s="75"/>
      <c r="F16" s="75"/>
      <c r="G16" s="75"/>
      <c r="H16" s="75"/>
      <c r="I16" s="75"/>
      <c r="J16" s="75"/>
      <c r="K16" s="75"/>
      <c r="L16" s="75"/>
    </row>
    <row r="17" spans="1:12" ht="33" customHeight="1">
      <c r="A17" s="84" t="s">
        <v>317</v>
      </c>
      <c r="B17" s="84"/>
      <c r="C17" s="84"/>
      <c r="D17" s="84"/>
      <c r="E17" s="84"/>
      <c r="F17" s="84"/>
      <c r="G17" s="84"/>
      <c r="H17" s="84"/>
      <c r="I17" s="84"/>
      <c r="J17" s="84"/>
      <c r="K17" s="84"/>
      <c r="L17" s="84"/>
    </row>
    <row r="18" spans="1:12" ht="15.75">
      <c r="A18" s="84"/>
      <c r="B18" s="84"/>
      <c r="C18" s="84"/>
      <c r="D18" s="84"/>
      <c r="E18" s="84"/>
      <c r="F18" s="84"/>
      <c r="G18" s="84"/>
      <c r="H18" s="84"/>
      <c r="I18" s="84"/>
      <c r="J18" s="84"/>
      <c r="K18" s="84"/>
      <c r="L18" s="84"/>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4.xml><?xml version="1.0" encoding="utf-8"?>
<worksheet xmlns="http://schemas.openxmlformats.org/spreadsheetml/2006/main" xmlns:r="http://schemas.openxmlformats.org/officeDocument/2006/relationships">
  <sheetPr>
    <tabColor theme="0"/>
    <pageSetUpPr fitToPage="1"/>
  </sheetPr>
  <dimension ref="A1:W19"/>
  <sheetViews>
    <sheetView zoomScale="60" zoomScaleNormal="60" zoomScalePageLayoutView="0" workbookViewId="0" topLeftCell="A15">
      <selection activeCell="K15" sqref="K15"/>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336" customHeight="1" thickBot="1">
      <c r="A14" s="125">
        <v>14</v>
      </c>
      <c r="B14" s="126" t="s">
        <v>115</v>
      </c>
      <c r="C14" s="128" t="s">
        <v>116</v>
      </c>
      <c r="D14" s="128" t="s">
        <v>117</v>
      </c>
      <c r="E14" s="128" t="s">
        <v>118</v>
      </c>
      <c r="F14" s="13" t="s">
        <v>124</v>
      </c>
      <c r="G14" s="13" t="s">
        <v>119</v>
      </c>
      <c r="H14" s="45" t="s">
        <v>120</v>
      </c>
      <c r="I14" s="45" t="s">
        <v>121</v>
      </c>
      <c r="J14" s="62">
        <v>6</v>
      </c>
      <c r="K14" s="63">
        <v>40754</v>
      </c>
      <c r="L14" s="63">
        <v>40908</v>
      </c>
      <c r="M14" s="14">
        <f>(L14-K14)/7</f>
        <v>22</v>
      </c>
      <c r="N14" s="67"/>
      <c r="O14" s="64">
        <f>IF(N14/J14&gt;1,1,+N14/J14)</f>
        <v>0</v>
      </c>
      <c r="P14" s="14">
        <f>+M14*O14</f>
        <v>0</v>
      </c>
      <c r="Q14" s="14">
        <f>IF(L14&lt;=$D$11,P14,0)</f>
        <v>0</v>
      </c>
      <c r="R14" s="14">
        <f>IF($D$11&gt;=L14,M14,0)</f>
        <v>0</v>
      </c>
      <c r="S14" s="3"/>
      <c r="T14" s="3"/>
    </row>
    <row r="15" spans="1:20" ht="170.25" customHeight="1" thickBot="1">
      <c r="A15" s="125"/>
      <c r="B15" s="127"/>
      <c r="C15" s="129"/>
      <c r="D15" s="129"/>
      <c r="E15" s="129"/>
      <c r="F15" s="13" t="s">
        <v>125</v>
      </c>
      <c r="G15" s="13" t="s">
        <v>122</v>
      </c>
      <c r="H15" s="45" t="s">
        <v>123</v>
      </c>
      <c r="I15" s="45" t="s">
        <v>121</v>
      </c>
      <c r="J15" s="62">
        <v>2</v>
      </c>
      <c r="K15" s="63">
        <v>40724</v>
      </c>
      <c r="L15" s="63">
        <v>40908</v>
      </c>
      <c r="M15" s="14">
        <f>(L15-K15)/7</f>
        <v>26.285714285714285</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5"/>
      <c r="B17" s="75"/>
      <c r="C17" s="75"/>
      <c r="D17" s="75"/>
      <c r="E17" s="75"/>
      <c r="F17" s="75"/>
      <c r="G17" s="75"/>
      <c r="H17" s="75"/>
      <c r="I17" s="75"/>
      <c r="J17" s="75"/>
      <c r="K17" s="75"/>
      <c r="L17" s="75"/>
    </row>
    <row r="18" spans="1:12" ht="15.75">
      <c r="A18" s="84"/>
      <c r="B18" s="84"/>
      <c r="C18" s="84"/>
      <c r="D18" s="84"/>
      <c r="E18" s="84"/>
      <c r="F18" s="84"/>
      <c r="G18" s="84"/>
      <c r="H18" s="84"/>
      <c r="I18" s="84"/>
      <c r="J18" s="84"/>
      <c r="K18" s="84"/>
      <c r="L18" s="84"/>
    </row>
    <row r="19" spans="1:12" ht="15.75">
      <c r="A19" s="84"/>
      <c r="B19" s="84"/>
      <c r="C19" s="84"/>
      <c r="D19" s="84"/>
      <c r="E19" s="84"/>
      <c r="F19" s="84"/>
      <c r="G19" s="84"/>
      <c r="H19" s="84"/>
      <c r="I19" s="84"/>
      <c r="J19" s="84"/>
      <c r="K19" s="84"/>
      <c r="L19" s="84"/>
    </row>
  </sheetData>
  <sheetProtection/>
  <mergeCells count="45">
    <mergeCell ref="A17:L17"/>
    <mergeCell ref="A18:L18"/>
    <mergeCell ref="A19:L19"/>
    <mergeCell ref="S12:T12"/>
    <mergeCell ref="A14:A15"/>
    <mergeCell ref="B14:B15"/>
    <mergeCell ref="C14:C15"/>
    <mergeCell ref="D14:D15"/>
    <mergeCell ref="E14:E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F15 E14 D14 C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W20"/>
  <sheetViews>
    <sheetView tabSelected="1" zoomScale="60" zoomScaleNormal="60" zoomScalePageLayoutView="0" workbookViewId="0" topLeftCell="A3">
      <selection activeCell="A19" sqref="A19:L19"/>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275.25" customHeight="1" thickBot="1">
      <c r="A14" s="125">
        <v>15</v>
      </c>
      <c r="B14" s="126" t="s">
        <v>78</v>
      </c>
      <c r="C14" s="128" t="s">
        <v>126</v>
      </c>
      <c r="D14" s="128" t="s">
        <v>127</v>
      </c>
      <c r="E14" s="128" t="s">
        <v>128</v>
      </c>
      <c r="F14" s="13" t="s">
        <v>130</v>
      </c>
      <c r="G14" s="13" t="s">
        <v>119</v>
      </c>
      <c r="H14" s="45" t="s">
        <v>129</v>
      </c>
      <c r="I14" s="45" t="s">
        <v>9</v>
      </c>
      <c r="J14" s="62">
        <v>1</v>
      </c>
      <c r="K14" s="63">
        <v>40575</v>
      </c>
      <c r="L14" s="63">
        <v>40633</v>
      </c>
      <c r="M14" s="14">
        <f>(L14-K14)/7</f>
        <v>8.285714285714286</v>
      </c>
      <c r="N14" s="67">
        <v>1</v>
      </c>
      <c r="O14" s="64">
        <f>IF(N14/J14&gt;1,1,+N14/J14)</f>
        <v>1</v>
      </c>
      <c r="P14" s="14">
        <f>+M14*O14</f>
        <v>8.285714285714286</v>
      </c>
      <c r="Q14" s="14">
        <f>IF(L14&lt;=$D$11,P14,0)</f>
        <v>0</v>
      </c>
      <c r="R14" s="14">
        <f>IF($D$11&gt;=L14,M14,0)</f>
        <v>0</v>
      </c>
      <c r="S14" s="3"/>
      <c r="T14" s="3"/>
    </row>
    <row r="15" spans="1:20" ht="318" customHeight="1" thickBot="1">
      <c r="A15" s="125"/>
      <c r="B15" s="127"/>
      <c r="C15" s="129"/>
      <c r="D15" s="129"/>
      <c r="E15" s="129"/>
      <c r="F15" s="13" t="s">
        <v>134</v>
      </c>
      <c r="G15" s="13" t="s">
        <v>131</v>
      </c>
      <c r="H15" s="45" t="s">
        <v>132</v>
      </c>
      <c r="I15" s="45" t="s">
        <v>133</v>
      </c>
      <c r="J15" s="62">
        <v>1</v>
      </c>
      <c r="K15" s="63">
        <v>40575</v>
      </c>
      <c r="L15" s="63">
        <v>40663</v>
      </c>
      <c r="M15" s="14">
        <f>(L15-K15)/7</f>
        <v>12.571428571428571</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5" t="str">
        <f>'1(2008-2009)'!A16:L16</f>
        <v>AVANCE A 31 DE MARZO DE 2011</v>
      </c>
      <c r="B17" s="75"/>
      <c r="C17" s="75"/>
      <c r="D17" s="75"/>
      <c r="E17" s="75"/>
      <c r="F17" s="75"/>
      <c r="G17" s="75"/>
      <c r="H17" s="75"/>
      <c r="I17" s="75"/>
      <c r="J17" s="75"/>
      <c r="K17" s="75"/>
      <c r="L17" s="75"/>
    </row>
    <row r="18" spans="1:12" ht="15.75" customHeight="1">
      <c r="A18" s="84" t="s">
        <v>318</v>
      </c>
      <c r="B18" s="84"/>
      <c r="C18" s="84"/>
      <c r="D18" s="84"/>
      <c r="E18" s="84"/>
      <c r="F18" s="84"/>
      <c r="G18" s="84"/>
      <c r="H18" s="84"/>
      <c r="I18" s="84"/>
      <c r="J18" s="84"/>
      <c r="K18" s="84"/>
      <c r="L18" s="84"/>
    </row>
    <row r="19" spans="1:12" ht="58.5" customHeight="1">
      <c r="A19" s="84" t="s">
        <v>373</v>
      </c>
      <c r="B19" s="84"/>
      <c r="C19" s="84"/>
      <c r="D19" s="84"/>
      <c r="E19" s="84"/>
      <c r="F19" s="84"/>
      <c r="G19" s="84"/>
      <c r="H19" s="84"/>
      <c r="I19" s="84"/>
      <c r="J19" s="84"/>
      <c r="K19" s="84"/>
      <c r="L19" s="84"/>
    </row>
    <row r="20" spans="1:12" ht="15.75">
      <c r="A20" s="84" t="s">
        <v>351</v>
      </c>
      <c r="B20" s="84"/>
      <c r="C20" s="84"/>
      <c r="D20" s="84"/>
      <c r="E20" s="84"/>
      <c r="F20" s="84"/>
      <c r="G20" s="84"/>
      <c r="H20" s="84"/>
      <c r="I20" s="84"/>
      <c r="J20" s="84"/>
      <c r="K20" s="84"/>
      <c r="L20" s="84"/>
    </row>
  </sheetData>
  <sheetProtection/>
  <mergeCells count="46">
    <mergeCell ref="A17:L17"/>
    <mergeCell ref="A18:L18"/>
    <mergeCell ref="A19:L19"/>
    <mergeCell ref="A20:L20"/>
    <mergeCell ref="S12:T12"/>
    <mergeCell ref="A14:A15"/>
    <mergeCell ref="B14:B15"/>
    <mergeCell ref="C14:C15"/>
    <mergeCell ref="D14:D15"/>
    <mergeCell ref="E14:E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6.xml><?xml version="1.0" encoding="utf-8"?>
<worksheet xmlns="http://schemas.openxmlformats.org/spreadsheetml/2006/main" xmlns:r="http://schemas.openxmlformats.org/officeDocument/2006/relationships">
  <sheetPr>
    <tabColor theme="0"/>
    <pageSetUpPr fitToPage="1"/>
  </sheetPr>
  <dimension ref="A1:W19"/>
  <sheetViews>
    <sheetView zoomScale="60" zoomScaleNormal="60" zoomScalePageLayoutView="0" workbookViewId="0" topLeftCell="A15">
      <selection activeCell="F15" sqref="F15"/>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275.25" customHeight="1" thickBot="1">
      <c r="A14" s="125">
        <v>16</v>
      </c>
      <c r="B14" s="126" t="s">
        <v>135</v>
      </c>
      <c r="C14" s="128" t="s">
        <v>136</v>
      </c>
      <c r="D14" s="128" t="s">
        <v>137</v>
      </c>
      <c r="E14" s="128" t="s">
        <v>138</v>
      </c>
      <c r="F14" s="13" t="s">
        <v>224</v>
      </c>
      <c r="G14" s="13" t="s">
        <v>139</v>
      </c>
      <c r="H14" s="45" t="s">
        <v>140</v>
      </c>
      <c r="I14" s="45" t="s">
        <v>141</v>
      </c>
      <c r="J14" s="62">
        <v>1</v>
      </c>
      <c r="K14" s="63">
        <v>40634</v>
      </c>
      <c r="L14" s="63">
        <v>40724</v>
      </c>
      <c r="M14" s="14">
        <f>(L14-K14)/7</f>
        <v>12.857142857142858</v>
      </c>
      <c r="N14" s="67"/>
      <c r="O14" s="64">
        <f>IF(N14/J14&gt;1,1,+N14/J14)</f>
        <v>0</v>
      </c>
      <c r="P14" s="14">
        <f>+M14*O14</f>
        <v>0</v>
      </c>
      <c r="Q14" s="14">
        <f>IF(L14&lt;=$D$11,P14,0)</f>
        <v>0</v>
      </c>
      <c r="R14" s="14">
        <f>IF($D$11&gt;=L14,M14,0)</f>
        <v>0</v>
      </c>
      <c r="S14" s="3"/>
      <c r="T14" s="3"/>
    </row>
    <row r="15" spans="1:20" ht="318" customHeight="1" thickBot="1">
      <c r="A15" s="125"/>
      <c r="B15" s="127"/>
      <c r="C15" s="129"/>
      <c r="D15" s="129"/>
      <c r="E15" s="129"/>
      <c r="F15" s="13" t="s">
        <v>225</v>
      </c>
      <c r="G15" s="13" t="s">
        <v>139</v>
      </c>
      <c r="H15" s="45" t="s">
        <v>142</v>
      </c>
      <c r="I15" s="45" t="s">
        <v>143</v>
      </c>
      <c r="J15" s="62">
        <v>1</v>
      </c>
      <c r="K15" s="63">
        <v>40787</v>
      </c>
      <c r="L15" s="63">
        <v>40663</v>
      </c>
      <c r="M15" s="14">
        <f>(L15-K15)/7</f>
        <v>-17.714285714285715</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5"/>
      <c r="B17" s="75"/>
      <c r="C17" s="75"/>
      <c r="D17" s="75"/>
      <c r="E17" s="75"/>
      <c r="F17" s="75"/>
      <c r="G17" s="75"/>
      <c r="H17" s="75"/>
      <c r="I17" s="75"/>
      <c r="J17" s="75"/>
      <c r="K17" s="75"/>
      <c r="L17" s="75"/>
    </row>
    <row r="18" spans="1:12" ht="15.75">
      <c r="A18" s="84"/>
      <c r="B18" s="84"/>
      <c r="C18" s="84"/>
      <c r="D18" s="84"/>
      <c r="E18" s="84"/>
      <c r="F18" s="84"/>
      <c r="G18" s="84"/>
      <c r="H18" s="84"/>
      <c r="I18" s="84"/>
      <c r="J18" s="84"/>
      <c r="K18" s="84"/>
      <c r="L18" s="84"/>
    </row>
    <row r="19" spans="1:12" ht="15.75">
      <c r="A19" s="84"/>
      <c r="B19" s="84"/>
      <c r="C19" s="84"/>
      <c r="D19" s="84"/>
      <c r="E19" s="84"/>
      <c r="F19" s="84"/>
      <c r="G19" s="84"/>
      <c r="H19" s="84"/>
      <c r="I19" s="84"/>
      <c r="J19" s="84"/>
      <c r="K19" s="84"/>
      <c r="L19" s="84"/>
    </row>
  </sheetData>
  <sheetProtection/>
  <mergeCells count="45">
    <mergeCell ref="A17:L17"/>
    <mergeCell ref="A18:L18"/>
    <mergeCell ref="A19:L19"/>
    <mergeCell ref="S12:T12"/>
    <mergeCell ref="A14:A15"/>
    <mergeCell ref="B14:B15"/>
    <mergeCell ref="C14:C15"/>
    <mergeCell ref="D14:D15"/>
    <mergeCell ref="E14:E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W22"/>
  <sheetViews>
    <sheetView zoomScale="60" zoomScaleNormal="60" zoomScalePageLayoutView="0" workbookViewId="0" topLeftCell="A14">
      <selection activeCell="A22" sqref="A22:L22"/>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117" customHeight="1" thickBot="1">
      <c r="A14" s="125">
        <v>17</v>
      </c>
      <c r="B14" s="126" t="s">
        <v>144</v>
      </c>
      <c r="C14" s="128" t="s">
        <v>145</v>
      </c>
      <c r="D14" s="128" t="s">
        <v>146</v>
      </c>
      <c r="E14" s="128" t="s">
        <v>147</v>
      </c>
      <c r="F14" s="13" t="s">
        <v>208</v>
      </c>
      <c r="G14" s="13" t="s">
        <v>148</v>
      </c>
      <c r="H14" s="45" t="s">
        <v>149</v>
      </c>
      <c r="I14" s="45" t="s">
        <v>150</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19.25" customHeight="1" thickBot="1">
      <c r="A15" s="125"/>
      <c r="B15" s="130"/>
      <c r="C15" s="131"/>
      <c r="D15" s="131"/>
      <c r="E15" s="131"/>
      <c r="F15" s="13" t="s">
        <v>222</v>
      </c>
      <c r="G15" s="13" t="s">
        <v>151</v>
      </c>
      <c r="H15" s="45" t="s">
        <v>152</v>
      </c>
      <c r="I15" s="45" t="s">
        <v>153</v>
      </c>
      <c r="J15" s="62">
        <v>1</v>
      </c>
      <c r="K15" s="63">
        <v>40603</v>
      </c>
      <c r="L15" s="63">
        <v>40908</v>
      </c>
      <c r="M15" s="14">
        <f>(L15-K15)/7</f>
        <v>43.57142857142857</v>
      </c>
      <c r="N15" s="67"/>
      <c r="O15" s="64">
        <f>IF(N15/J15&gt;1,1,+N15/J15)</f>
        <v>0</v>
      </c>
      <c r="P15" s="14">
        <f>+M15*O15</f>
        <v>0</v>
      </c>
      <c r="Q15" s="14">
        <f>IF(L15&lt;=$D$11,P15,0)</f>
        <v>0</v>
      </c>
      <c r="R15" s="14">
        <f>IF($D$11&gt;=L15,M15,0)</f>
        <v>0</v>
      </c>
      <c r="S15" s="3"/>
      <c r="T15" s="3"/>
    </row>
    <row r="16" spans="1:20" ht="109.5" customHeight="1" thickBot="1">
      <c r="A16" s="125"/>
      <c r="B16" s="127"/>
      <c r="C16" s="129"/>
      <c r="D16" s="129"/>
      <c r="E16" s="129"/>
      <c r="F16" s="13" t="s">
        <v>223</v>
      </c>
      <c r="G16" s="13" t="s">
        <v>154</v>
      </c>
      <c r="H16" s="45" t="s">
        <v>155</v>
      </c>
      <c r="I16" s="45" t="s">
        <v>156</v>
      </c>
      <c r="J16" s="62">
        <v>1</v>
      </c>
      <c r="K16" s="63">
        <v>40603</v>
      </c>
      <c r="L16" s="63">
        <v>40908</v>
      </c>
      <c r="M16" s="14">
        <f>(L16-K16)/7</f>
        <v>43.57142857142857</v>
      </c>
      <c r="N16" s="67"/>
      <c r="O16" s="64">
        <f>IF(N16/J16&gt;1,1,+N16/J16)</f>
        <v>0</v>
      </c>
      <c r="P16" s="14">
        <f>+M16*O16</f>
        <v>0</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75" t="str">
        <f>'1(2008-2009)'!A16:L16</f>
        <v>AVANCE A 31 DE MARZO DE 2011</v>
      </c>
      <c r="B18" s="75"/>
      <c r="C18" s="75"/>
      <c r="D18" s="75"/>
      <c r="E18" s="75"/>
      <c r="F18" s="75"/>
      <c r="G18" s="75"/>
      <c r="H18" s="75"/>
      <c r="I18" s="75"/>
      <c r="J18" s="75"/>
      <c r="K18" s="75"/>
      <c r="L18" s="75"/>
    </row>
    <row r="19" spans="1:12" ht="16.5" customHeight="1">
      <c r="A19" s="59" t="s">
        <v>319</v>
      </c>
      <c r="B19" s="59"/>
      <c r="C19" s="59"/>
      <c r="D19" s="59"/>
      <c r="E19" s="59"/>
      <c r="F19" s="59"/>
      <c r="G19" s="59"/>
      <c r="H19" s="59"/>
      <c r="I19" s="59"/>
      <c r="J19" s="59"/>
      <c r="K19" s="59"/>
      <c r="L19" s="59"/>
    </row>
    <row r="20" spans="1:12" ht="15.75" customHeight="1">
      <c r="A20" s="84" t="s">
        <v>327</v>
      </c>
      <c r="B20" s="84"/>
      <c r="C20" s="84"/>
      <c r="D20" s="84"/>
      <c r="E20" s="84"/>
      <c r="F20" s="84"/>
      <c r="G20" s="84"/>
      <c r="H20" s="84"/>
      <c r="I20" s="84"/>
      <c r="J20" s="84"/>
      <c r="K20" s="84"/>
      <c r="L20" s="84"/>
    </row>
    <row r="21" spans="1:12" ht="15.75">
      <c r="A21" s="84" t="s">
        <v>352</v>
      </c>
      <c r="B21" s="84"/>
      <c r="C21" s="84"/>
      <c r="D21" s="84"/>
      <c r="E21" s="84"/>
      <c r="F21" s="84"/>
      <c r="G21" s="84"/>
      <c r="H21" s="84"/>
      <c r="I21" s="84"/>
      <c r="J21" s="84"/>
      <c r="K21" s="84"/>
      <c r="L21" s="84"/>
    </row>
    <row r="22" spans="1:12" ht="15.75">
      <c r="A22" s="84" t="s">
        <v>355</v>
      </c>
      <c r="B22" s="84"/>
      <c r="C22" s="84"/>
      <c r="D22" s="84"/>
      <c r="E22" s="84"/>
      <c r="F22" s="84"/>
      <c r="G22" s="84"/>
      <c r="H22" s="84"/>
      <c r="I22" s="84"/>
      <c r="J22" s="84"/>
      <c r="K22" s="84"/>
      <c r="L22" s="84"/>
    </row>
  </sheetData>
  <sheetProtection/>
  <mergeCells count="46">
    <mergeCell ref="A22:L22"/>
    <mergeCell ref="A18:L18"/>
    <mergeCell ref="A20:L20"/>
    <mergeCell ref="A21:L21"/>
    <mergeCell ref="S12:T12"/>
    <mergeCell ref="A14:A16"/>
    <mergeCell ref="B14:B16"/>
    <mergeCell ref="C14:C16"/>
    <mergeCell ref="D14:D16"/>
    <mergeCell ref="E14:E16"/>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W20"/>
  <sheetViews>
    <sheetView zoomScale="60" zoomScaleNormal="60" zoomScalePageLayoutView="0" workbookViewId="0" topLeftCell="A12">
      <selection activeCell="A20" sqref="A20:L20"/>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132.75" customHeight="1" thickBot="1">
      <c r="A14" s="125">
        <v>18</v>
      </c>
      <c r="B14" s="126" t="s">
        <v>144</v>
      </c>
      <c r="C14" s="128" t="s">
        <v>163</v>
      </c>
      <c r="D14" s="128" t="s">
        <v>164</v>
      </c>
      <c r="E14" s="128" t="s">
        <v>165</v>
      </c>
      <c r="F14" s="13" t="s">
        <v>171</v>
      </c>
      <c r="G14" s="13" t="s">
        <v>166</v>
      </c>
      <c r="H14" s="45" t="s">
        <v>167</v>
      </c>
      <c r="I14" s="45" t="s">
        <v>9</v>
      </c>
      <c r="J14" s="45">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83" customHeight="1" thickBot="1">
      <c r="A15" s="125"/>
      <c r="B15" s="127"/>
      <c r="C15" s="129"/>
      <c r="D15" s="129"/>
      <c r="E15" s="129"/>
      <c r="F15" s="13" t="s">
        <v>172</v>
      </c>
      <c r="G15" s="13" t="s">
        <v>168</v>
      </c>
      <c r="H15" s="45" t="s">
        <v>169</v>
      </c>
      <c r="I15" s="45" t="s">
        <v>170</v>
      </c>
      <c r="J15" s="45">
        <v>1</v>
      </c>
      <c r="K15" s="63">
        <v>40575</v>
      </c>
      <c r="L15" s="63">
        <v>40694</v>
      </c>
      <c r="M15" s="14">
        <f>(L15-K15)/7</f>
        <v>17</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5" t="str">
        <f>'1(2008-2009)'!A16:L16</f>
        <v>AVANCE A 31 DE MARZO DE 2011</v>
      </c>
      <c r="B17" s="75"/>
      <c r="C17" s="75"/>
      <c r="D17" s="75"/>
      <c r="E17" s="75"/>
      <c r="F17" s="75"/>
      <c r="G17" s="75"/>
      <c r="H17" s="75"/>
      <c r="I17" s="75"/>
      <c r="J17" s="75"/>
      <c r="K17" s="75"/>
      <c r="L17" s="75"/>
    </row>
    <row r="18" spans="1:12" ht="15.75">
      <c r="A18" s="84" t="s">
        <v>320</v>
      </c>
      <c r="B18" s="84"/>
      <c r="C18" s="84"/>
      <c r="D18" s="84"/>
      <c r="E18" s="84"/>
      <c r="F18" s="84"/>
      <c r="G18" s="84"/>
      <c r="H18" s="84"/>
      <c r="I18" s="84"/>
      <c r="J18" s="84"/>
      <c r="K18" s="84"/>
      <c r="L18" s="84"/>
    </row>
    <row r="19" spans="1:12" ht="15.75">
      <c r="A19" s="84" t="s">
        <v>326</v>
      </c>
      <c r="B19" s="84"/>
      <c r="C19" s="84"/>
      <c r="D19" s="84"/>
      <c r="E19" s="84"/>
      <c r="F19" s="84"/>
      <c r="G19" s="84"/>
      <c r="H19" s="84"/>
      <c r="I19" s="84"/>
      <c r="J19" s="84"/>
      <c r="K19" s="84"/>
      <c r="L19" s="84"/>
    </row>
    <row r="20" spans="1:12" ht="34.5" customHeight="1">
      <c r="A20" s="132" t="s">
        <v>368</v>
      </c>
      <c r="B20" s="132"/>
      <c r="C20" s="132"/>
      <c r="D20" s="132"/>
      <c r="E20" s="132"/>
      <c r="F20" s="132"/>
      <c r="G20" s="132"/>
      <c r="H20" s="132"/>
      <c r="I20" s="132"/>
      <c r="J20" s="132"/>
      <c r="K20" s="132"/>
      <c r="L20" s="132"/>
    </row>
  </sheetData>
  <sheetProtection/>
  <mergeCells count="46">
    <mergeCell ref="A20:L20"/>
    <mergeCell ref="A17:L17"/>
    <mergeCell ref="A18:L18"/>
    <mergeCell ref="A19:L19"/>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 D14 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W21"/>
  <sheetViews>
    <sheetView zoomScale="60" zoomScaleNormal="60" zoomScalePageLayoutView="0" workbookViewId="0" topLeftCell="A14">
      <selection activeCell="A21" sqref="A21:L21"/>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132.75" customHeight="1" thickBot="1">
      <c r="A14" s="125">
        <v>19</v>
      </c>
      <c r="B14" s="126" t="s">
        <v>144</v>
      </c>
      <c r="C14" s="128" t="s">
        <v>173</v>
      </c>
      <c r="D14" s="128" t="s">
        <v>174</v>
      </c>
      <c r="E14" s="128" t="s">
        <v>175</v>
      </c>
      <c r="F14" s="13" t="s">
        <v>176</v>
      </c>
      <c r="G14" s="13" t="s">
        <v>166</v>
      </c>
      <c r="H14" s="45" t="s">
        <v>90</v>
      </c>
      <c r="I14" s="45" t="s">
        <v>9</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83" customHeight="1" thickBot="1">
      <c r="A15" s="125"/>
      <c r="B15" s="127"/>
      <c r="C15" s="129"/>
      <c r="D15" s="129"/>
      <c r="E15" s="129"/>
      <c r="F15" s="13" t="s">
        <v>324</v>
      </c>
      <c r="G15" s="69" t="s">
        <v>166</v>
      </c>
      <c r="H15" s="45" t="s">
        <v>322</v>
      </c>
      <c r="I15" s="45" t="s">
        <v>323</v>
      </c>
      <c r="J15" s="45">
        <v>1</v>
      </c>
      <c r="K15" s="63">
        <v>40634</v>
      </c>
      <c r="L15" s="63">
        <v>40694</v>
      </c>
      <c r="M15" s="14">
        <f>(L15-K15)/7</f>
        <v>8.571428571428571</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5" t="str">
        <f>'1(2008-2009)'!A16:L16</f>
        <v>AVANCE A 31 DE MARZO DE 2011</v>
      </c>
      <c r="B17" s="75"/>
      <c r="C17" s="75"/>
      <c r="D17" s="75"/>
      <c r="E17" s="75"/>
      <c r="F17" s="75"/>
      <c r="G17" s="75"/>
      <c r="H17" s="75"/>
      <c r="I17" s="75"/>
      <c r="J17" s="75"/>
      <c r="K17" s="75"/>
      <c r="L17" s="75"/>
    </row>
    <row r="18" spans="1:12" ht="15.75">
      <c r="A18" s="84" t="s">
        <v>321</v>
      </c>
      <c r="B18" s="84"/>
      <c r="C18" s="84"/>
      <c r="D18" s="84"/>
      <c r="E18" s="84"/>
      <c r="F18" s="84"/>
      <c r="G18" s="84"/>
      <c r="H18" s="84"/>
      <c r="I18" s="84"/>
      <c r="J18" s="84"/>
      <c r="K18" s="84"/>
      <c r="L18" s="84"/>
    </row>
    <row r="19" spans="1:12" ht="48" customHeight="1">
      <c r="A19" s="84" t="s">
        <v>346</v>
      </c>
      <c r="B19" s="84"/>
      <c r="C19" s="84"/>
      <c r="D19" s="84"/>
      <c r="E19" s="84"/>
      <c r="F19" s="84"/>
      <c r="G19" s="84"/>
      <c r="H19" s="84"/>
      <c r="I19" s="84"/>
      <c r="J19" s="84"/>
      <c r="K19" s="84"/>
      <c r="L19" s="84"/>
    </row>
    <row r="21" spans="1:12" s="72" customFormat="1" ht="30" customHeight="1">
      <c r="A21" s="133" t="s">
        <v>366</v>
      </c>
      <c r="B21" s="133"/>
      <c r="C21" s="133"/>
      <c r="D21" s="133"/>
      <c r="E21" s="133"/>
      <c r="F21" s="133"/>
      <c r="G21" s="133"/>
      <c r="H21" s="133"/>
      <c r="I21" s="133"/>
      <c r="J21" s="133"/>
      <c r="K21" s="133"/>
      <c r="L21" s="133"/>
    </row>
  </sheetData>
  <sheetProtection/>
  <mergeCells count="46">
    <mergeCell ref="A21:L21"/>
    <mergeCell ref="G12:G13"/>
    <mergeCell ref="A17:L17"/>
    <mergeCell ref="A18:L18"/>
    <mergeCell ref="B14:B15"/>
    <mergeCell ref="C14:C15"/>
    <mergeCell ref="D14:D15"/>
    <mergeCell ref="E14:E15"/>
    <mergeCell ref="F12:F13"/>
    <mergeCell ref="I12:I13"/>
    <mergeCell ref="S12:T12"/>
    <mergeCell ref="A14:A15"/>
    <mergeCell ref="A19:L19"/>
    <mergeCell ref="M12:M13"/>
    <mergeCell ref="N12:N13"/>
    <mergeCell ref="O12:O13"/>
    <mergeCell ref="P12:P13"/>
    <mergeCell ref="J12:J13"/>
    <mergeCell ref="Q12:Q13"/>
    <mergeCell ref="R12:R13"/>
    <mergeCell ref="A11:C11"/>
    <mergeCell ref="D11:T11"/>
    <mergeCell ref="K12:K13"/>
    <mergeCell ref="L12:L13"/>
    <mergeCell ref="A12:A13"/>
    <mergeCell ref="B12:B13"/>
    <mergeCell ref="C12:C13"/>
    <mergeCell ref="D12:D13"/>
    <mergeCell ref="E12:E13"/>
    <mergeCell ref="H12:H13"/>
    <mergeCell ref="D6:T6"/>
    <mergeCell ref="A7:C7"/>
    <mergeCell ref="D7:T7"/>
    <mergeCell ref="A8:C8"/>
    <mergeCell ref="D8:T8"/>
    <mergeCell ref="D10:T10"/>
    <mergeCell ref="A9:C9"/>
    <mergeCell ref="D9:T9"/>
    <mergeCell ref="A10:C10"/>
    <mergeCell ref="A6:C6"/>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1">
      <selection activeCell="D21" sqref="D21"/>
    </sheetView>
  </sheetViews>
  <sheetFormatPr defaultColWidth="11.421875" defaultRowHeight="12.75"/>
  <cols>
    <col min="1" max="1" width="17.00390625" style="0" customWidth="1"/>
    <col min="2" max="2" width="13.28125" style="0" customWidth="1"/>
    <col min="3" max="4" width="30.57421875" style="0" customWidth="1"/>
    <col min="5" max="5" width="30.7109375" style="0" customWidth="1"/>
    <col min="6" max="7" width="30.57421875" style="0" customWidth="1"/>
    <col min="8" max="8" width="16.28125" style="0" customWidth="1"/>
    <col min="9" max="9" width="16.7109375" style="0" customWidth="1"/>
    <col min="10" max="20" width="14.57421875" style="0" customWidth="1"/>
  </cols>
  <sheetData>
    <row r="1" spans="1:23" s="1" customFormat="1"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s="1" customFormat="1"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s="1" customFormat="1"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s="1" customFormat="1" ht="15.75">
      <c r="A4" s="110"/>
      <c r="B4" s="111"/>
      <c r="C4" s="111"/>
      <c r="D4" s="111"/>
      <c r="E4" s="111"/>
      <c r="F4" s="111"/>
      <c r="G4" s="111"/>
      <c r="H4" s="111"/>
      <c r="I4" s="111"/>
      <c r="J4" s="111"/>
      <c r="K4" s="111"/>
      <c r="L4" s="111"/>
      <c r="M4" s="111"/>
      <c r="N4" s="111"/>
      <c r="O4" s="111"/>
      <c r="P4" s="111"/>
      <c r="Q4" s="111"/>
      <c r="R4" s="111"/>
      <c r="S4" s="111"/>
      <c r="T4" s="112"/>
      <c r="U4" s="2"/>
      <c r="V4" s="2"/>
      <c r="W4" s="2"/>
    </row>
    <row r="5" spans="1:23" s="1" customFormat="1" ht="15.75">
      <c r="A5" s="99" t="s">
        <v>48</v>
      </c>
      <c r="B5" s="100"/>
      <c r="C5" s="100"/>
      <c r="D5" s="101" t="str">
        <f>'1(2008-2009)'!D5:T5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s="1" customFormat="1"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s="1" customFormat="1"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s="1" customFormat="1"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s="1" customFormat="1"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s="1" customFormat="1"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s="1" customFormat="1"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3.5" thickBot="1">
      <c r="A12" s="82" t="s">
        <v>62</v>
      </c>
      <c r="B12" s="93" t="s">
        <v>45</v>
      </c>
      <c r="C12" s="95" t="s">
        <v>1</v>
      </c>
      <c r="D12" s="97" t="s">
        <v>54</v>
      </c>
      <c r="E12" s="95" t="s">
        <v>55</v>
      </c>
      <c r="F12" s="80" t="s">
        <v>56</v>
      </c>
      <c r="G12" s="76" t="s">
        <v>46</v>
      </c>
      <c r="H12" s="80" t="s">
        <v>63</v>
      </c>
      <c r="I12" s="82" t="s">
        <v>64</v>
      </c>
      <c r="J12" s="80" t="s">
        <v>65</v>
      </c>
      <c r="K12" s="82" t="s">
        <v>66</v>
      </c>
      <c r="L12" s="80" t="s">
        <v>67</v>
      </c>
      <c r="M12" s="78" t="s">
        <v>68</v>
      </c>
      <c r="N12" s="91" t="s">
        <v>69</v>
      </c>
      <c r="O12" s="78" t="s">
        <v>70</v>
      </c>
      <c r="P12" s="73" t="s">
        <v>73</v>
      </c>
      <c r="Q12" s="78" t="s">
        <v>72</v>
      </c>
      <c r="R12" s="87" t="s">
        <v>71</v>
      </c>
      <c r="S12" s="89" t="s">
        <v>60</v>
      </c>
      <c r="T12" s="90"/>
    </row>
    <row r="13" spans="1:20" ht="38.25" customHeight="1" thickBot="1">
      <c r="A13" s="83"/>
      <c r="B13" s="94"/>
      <c r="C13" s="96"/>
      <c r="D13" s="98"/>
      <c r="E13" s="96"/>
      <c r="F13" s="81"/>
      <c r="G13" s="77"/>
      <c r="H13" s="81"/>
      <c r="I13" s="83"/>
      <c r="J13" s="81"/>
      <c r="K13" s="83"/>
      <c r="L13" s="81"/>
      <c r="M13" s="79"/>
      <c r="N13" s="92"/>
      <c r="O13" s="79"/>
      <c r="P13" s="74"/>
      <c r="Q13" s="79"/>
      <c r="R13" s="88"/>
      <c r="S13" s="10" t="s">
        <v>57</v>
      </c>
      <c r="T13" s="11" t="s">
        <v>58</v>
      </c>
    </row>
    <row r="14" spans="1:20" ht="201.75" customHeight="1" thickBot="1">
      <c r="A14" s="16">
        <v>2</v>
      </c>
      <c r="B14" s="61" t="s">
        <v>0</v>
      </c>
      <c r="C14" s="61" t="s">
        <v>15</v>
      </c>
      <c r="D14" s="61" t="s">
        <v>12</v>
      </c>
      <c r="E14" s="61" t="s">
        <v>13</v>
      </c>
      <c r="F14" s="15" t="s">
        <v>11</v>
      </c>
      <c r="G14" s="15" t="s">
        <v>14</v>
      </c>
      <c r="H14" s="16" t="s">
        <v>10</v>
      </c>
      <c r="I14" s="16" t="s">
        <v>10</v>
      </c>
      <c r="J14" s="16">
        <v>1</v>
      </c>
      <c r="K14" s="17">
        <v>40360</v>
      </c>
      <c r="L14" s="17">
        <v>40543</v>
      </c>
      <c r="M14" s="34">
        <f>(L14-K14)/7</f>
        <v>26.142857142857142</v>
      </c>
      <c r="N14" s="18">
        <v>1</v>
      </c>
      <c r="O14" s="19">
        <f>IF(N14/J14&gt;1,1,+N14/J14)</f>
        <v>1</v>
      </c>
      <c r="P14" s="20">
        <f>+M14*O14</f>
        <v>26.142857142857142</v>
      </c>
      <c r="Q14" s="21">
        <f>IF(L14&lt;=$D$11,P14,0)</f>
        <v>0</v>
      </c>
      <c r="R14" s="22">
        <f>IF($D$11&gt;=L14,M14,0)</f>
        <v>0</v>
      </c>
      <c r="S14" s="23"/>
      <c r="T14" s="24"/>
    </row>
    <row r="15" spans="1:12" ht="15.75">
      <c r="A15" s="75"/>
      <c r="B15" s="75"/>
      <c r="C15" s="75"/>
      <c r="D15" s="75"/>
      <c r="E15" s="75"/>
      <c r="F15" s="75"/>
      <c r="G15" s="75"/>
      <c r="H15" s="75"/>
      <c r="I15" s="75"/>
      <c r="J15" s="75"/>
      <c r="K15" s="75"/>
      <c r="L15" s="75"/>
    </row>
    <row r="16" spans="1:12" ht="16.5" customHeight="1">
      <c r="A16" s="75" t="str">
        <f>'1(2008-2009)'!A16:L16</f>
        <v>AVANCE A 31 DE MARZO DE 2011</v>
      </c>
      <c r="B16" s="75"/>
      <c r="C16" s="75"/>
      <c r="D16" s="75"/>
      <c r="E16" s="75"/>
      <c r="F16" s="75"/>
      <c r="G16" s="75"/>
      <c r="H16" s="75"/>
      <c r="I16" s="75"/>
      <c r="J16" s="75"/>
      <c r="K16" s="75"/>
      <c r="L16" s="75"/>
    </row>
    <row r="17" spans="1:12" ht="15.75">
      <c r="A17" s="84" t="s">
        <v>158</v>
      </c>
      <c r="B17" s="84"/>
      <c r="C17" s="84"/>
      <c r="D17" s="84"/>
      <c r="E17" s="84"/>
      <c r="F17" s="84"/>
      <c r="G17" s="84"/>
      <c r="H17" s="84"/>
      <c r="I17" s="84"/>
      <c r="J17" s="84"/>
      <c r="K17" s="84"/>
      <c r="L17" s="84"/>
    </row>
    <row r="18" spans="1:20" ht="15.75">
      <c r="A18" s="113" t="s">
        <v>82</v>
      </c>
      <c r="B18" s="113"/>
      <c r="C18" s="113"/>
      <c r="D18" s="113"/>
      <c r="E18" s="113"/>
      <c r="F18" s="113"/>
      <c r="G18" s="113"/>
      <c r="H18" s="113"/>
      <c r="I18" s="113"/>
      <c r="J18" s="113"/>
      <c r="K18" s="113"/>
      <c r="L18" s="113"/>
      <c r="M18" s="113"/>
      <c r="N18" s="113"/>
      <c r="O18" s="113"/>
      <c r="P18" s="113"/>
      <c r="Q18" s="113"/>
      <c r="R18" s="113"/>
      <c r="S18" s="113"/>
      <c r="T18" s="113"/>
    </row>
    <row r="19" ht="15">
      <c r="A19" s="58"/>
    </row>
  </sheetData>
  <sheetProtection/>
  <mergeCells count="41">
    <mergeCell ref="A9:C9"/>
    <mergeCell ref="A18:T18"/>
    <mergeCell ref="A16:L16"/>
    <mergeCell ref="A17:L17"/>
    <mergeCell ref="Q12:Q13"/>
    <mergeCell ref="L12:L13"/>
    <mergeCell ref="F12:F13"/>
    <mergeCell ref="A1:T1"/>
    <mergeCell ref="A2:T2"/>
    <mergeCell ref="A3:T3"/>
    <mergeCell ref="A4:T4"/>
    <mergeCell ref="A6:C6"/>
    <mergeCell ref="A8:C8"/>
    <mergeCell ref="D8:T8"/>
    <mergeCell ref="P12:P13"/>
    <mergeCell ref="D6:T6"/>
    <mergeCell ref="S12:T12"/>
    <mergeCell ref="E12:E13"/>
    <mergeCell ref="R12:R13"/>
    <mergeCell ref="D11:T11"/>
    <mergeCell ref="D9:T9"/>
    <mergeCell ref="J12:J13"/>
    <mergeCell ref="D5:T5"/>
    <mergeCell ref="A5:C5"/>
    <mergeCell ref="A7:C7"/>
    <mergeCell ref="D7:T7"/>
    <mergeCell ref="D12:D13"/>
    <mergeCell ref="A10:C10"/>
    <mergeCell ref="D10:T10"/>
    <mergeCell ref="K12:K13"/>
    <mergeCell ref="C12:C13"/>
    <mergeCell ref="M12:M13"/>
    <mergeCell ref="A11:C11"/>
    <mergeCell ref="N12:N13"/>
    <mergeCell ref="O12:O13"/>
    <mergeCell ref="A15:L15"/>
    <mergeCell ref="I12:I13"/>
    <mergeCell ref="A12:A13"/>
    <mergeCell ref="B12:B13"/>
    <mergeCell ref="H12:H13"/>
    <mergeCell ref="G12:G13"/>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W22"/>
  <sheetViews>
    <sheetView zoomScale="60" zoomScaleNormal="60" zoomScalePageLayoutView="0" workbookViewId="0" topLeftCell="A15">
      <selection activeCell="A22" sqref="A22:O22"/>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117" customHeight="1" thickBot="1">
      <c r="A14" s="125">
        <v>20</v>
      </c>
      <c r="B14" s="126" t="s">
        <v>144</v>
      </c>
      <c r="C14" s="128" t="s">
        <v>177</v>
      </c>
      <c r="D14" s="128" t="s">
        <v>178</v>
      </c>
      <c r="E14" s="128" t="s">
        <v>179</v>
      </c>
      <c r="F14" s="13" t="s">
        <v>186</v>
      </c>
      <c r="G14" s="13" t="s">
        <v>180</v>
      </c>
      <c r="H14" s="45" t="s">
        <v>90</v>
      </c>
      <c r="I14" s="45" t="s">
        <v>9</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80.75" customHeight="1" thickBot="1">
      <c r="A15" s="125"/>
      <c r="B15" s="130"/>
      <c r="C15" s="131"/>
      <c r="D15" s="131"/>
      <c r="E15" s="131"/>
      <c r="F15" s="13" t="s">
        <v>187</v>
      </c>
      <c r="G15" s="13" t="s">
        <v>181</v>
      </c>
      <c r="H15" s="45" t="s">
        <v>90</v>
      </c>
      <c r="I15" s="45" t="s">
        <v>9</v>
      </c>
      <c r="J15" s="62">
        <v>1</v>
      </c>
      <c r="K15" s="63">
        <v>40575</v>
      </c>
      <c r="L15" s="63">
        <v>40633</v>
      </c>
      <c r="M15" s="14">
        <f>(L15-K15)/7</f>
        <v>8.285714285714286</v>
      </c>
      <c r="N15" s="67">
        <v>1</v>
      </c>
      <c r="O15" s="64">
        <f>IF(N15/J15&gt;1,1,+N15/J15)</f>
        <v>1</v>
      </c>
      <c r="P15" s="14">
        <f>+M15*O15</f>
        <v>8.285714285714286</v>
      </c>
      <c r="Q15" s="14">
        <f>IF(L15&lt;=$D$11,P15,0)</f>
        <v>0</v>
      </c>
      <c r="R15" s="14">
        <f>IF($D$11&gt;=L15,M15,0)</f>
        <v>0</v>
      </c>
      <c r="S15" s="3"/>
      <c r="T15" s="3"/>
    </row>
    <row r="16" spans="1:20" ht="174.75" customHeight="1" thickBot="1">
      <c r="A16" s="125"/>
      <c r="B16" s="127"/>
      <c r="C16" s="129"/>
      <c r="D16" s="129"/>
      <c r="E16" s="129"/>
      <c r="F16" s="13" t="s">
        <v>188</v>
      </c>
      <c r="G16" s="13" t="s">
        <v>183</v>
      </c>
      <c r="H16" s="45" t="s">
        <v>184</v>
      </c>
      <c r="I16" s="45" t="s">
        <v>185</v>
      </c>
      <c r="J16" s="62">
        <v>1</v>
      </c>
      <c r="K16" s="63">
        <v>40575</v>
      </c>
      <c r="L16" s="63">
        <v>40633</v>
      </c>
      <c r="M16" s="14">
        <f>(L16-K16)/7</f>
        <v>8.285714285714286</v>
      </c>
      <c r="N16" s="67">
        <v>1</v>
      </c>
      <c r="O16" s="64">
        <f>IF(N16/J16&gt;1,1,+N16/J16)</f>
        <v>1</v>
      </c>
      <c r="P16" s="14">
        <f>+M16*O16</f>
        <v>8.285714285714286</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75" t="str">
        <f>'1(2008-2009)'!A16:L16</f>
        <v>AVANCE A 31 DE MARZO DE 2011</v>
      </c>
      <c r="B18" s="75"/>
      <c r="C18" s="75"/>
      <c r="D18" s="75"/>
      <c r="E18" s="75"/>
      <c r="F18" s="75"/>
      <c r="G18" s="75"/>
      <c r="H18" s="75"/>
      <c r="I18" s="75"/>
      <c r="J18" s="75"/>
      <c r="K18" s="75"/>
      <c r="L18" s="75"/>
    </row>
    <row r="19" spans="1:12" ht="15.75" customHeight="1">
      <c r="A19" s="84" t="s">
        <v>325</v>
      </c>
      <c r="B19" s="84"/>
      <c r="C19" s="84"/>
      <c r="D19" s="84"/>
      <c r="E19" s="84"/>
      <c r="F19" s="84"/>
      <c r="G19" s="84"/>
      <c r="H19" s="84"/>
      <c r="I19" s="84"/>
      <c r="J19" s="84"/>
      <c r="K19" s="84"/>
      <c r="L19" s="84"/>
    </row>
    <row r="20" spans="1:12" ht="32.25" customHeight="1">
      <c r="A20" s="84" t="s">
        <v>328</v>
      </c>
      <c r="B20" s="84"/>
      <c r="C20" s="84"/>
      <c r="D20" s="84"/>
      <c r="E20" s="84"/>
      <c r="F20" s="84"/>
      <c r="G20" s="84"/>
      <c r="H20" s="84"/>
      <c r="I20" s="84"/>
      <c r="J20" s="84"/>
      <c r="K20" s="84"/>
      <c r="L20" s="84"/>
    </row>
    <row r="21" spans="1:15" s="70" customFormat="1" ht="36" customHeight="1">
      <c r="A21" s="132" t="s">
        <v>374</v>
      </c>
      <c r="B21" s="132"/>
      <c r="C21" s="132"/>
      <c r="D21" s="132"/>
      <c r="E21" s="132"/>
      <c r="F21" s="132"/>
      <c r="G21" s="132"/>
      <c r="H21" s="132"/>
      <c r="I21" s="132"/>
      <c r="J21" s="132"/>
      <c r="K21" s="132"/>
      <c r="L21" s="132"/>
      <c r="M21" s="132"/>
      <c r="N21" s="132"/>
      <c r="O21" s="132"/>
    </row>
    <row r="22" spans="1:15" ht="39" customHeight="1">
      <c r="A22" s="132" t="s">
        <v>353</v>
      </c>
      <c r="B22" s="132"/>
      <c r="C22" s="132"/>
      <c r="D22" s="132"/>
      <c r="E22" s="132"/>
      <c r="F22" s="132"/>
      <c r="G22" s="132"/>
      <c r="H22" s="132"/>
      <c r="I22" s="132"/>
      <c r="J22" s="132"/>
      <c r="K22" s="132"/>
      <c r="L22" s="132"/>
      <c r="M22" s="132"/>
      <c r="N22" s="132"/>
      <c r="O22" s="132"/>
    </row>
  </sheetData>
  <sheetProtection/>
  <mergeCells count="47">
    <mergeCell ref="A22:O22"/>
    <mergeCell ref="A21:O21"/>
    <mergeCell ref="A18:L18"/>
    <mergeCell ref="A19:L19"/>
    <mergeCell ref="A20:L20"/>
    <mergeCell ref="B14:B16"/>
    <mergeCell ref="C14:C16"/>
    <mergeCell ref="D14:D16"/>
    <mergeCell ref="E14:E16"/>
    <mergeCell ref="S12:T12"/>
    <mergeCell ref="A14:A16"/>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W20"/>
  <sheetViews>
    <sheetView zoomScale="60" zoomScaleNormal="60" zoomScalePageLayoutView="0" workbookViewId="0" topLeftCell="A15">
      <selection activeCell="A20" sqref="A20:L20"/>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185.25" customHeight="1" thickBot="1">
      <c r="A14" s="125">
        <v>21</v>
      </c>
      <c r="B14" s="126" t="s">
        <v>144</v>
      </c>
      <c r="C14" s="128" t="s">
        <v>189</v>
      </c>
      <c r="D14" s="128" t="s">
        <v>190</v>
      </c>
      <c r="E14" s="128" t="s">
        <v>191</v>
      </c>
      <c r="F14" s="13" t="s">
        <v>196</v>
      </c>
      <c r="G14" s="13" t="s">
        <v>181</v>
      </c>
      <c r="H14" s="45" t="s">
        <v>90</v>
      </c>
      <c r="I14" s="45" t="s">
        <v>9</v>
      </c>
      <c r="J14" s="62">
        <v>1</v>
      </c>
      <c r="K14" s="63">
        <v>40575</v>
      </c>
      <c r="L14" s="63">
        <v>40633</v>
      </c>
      <c r="M14" s="14">
        <f>(L14-K14)/7</f>
        <v>8.285714285714286</v>
      </c>
      <c r="N14" s="67">
        <v>1</v>
      </c>
      <c r="O14" s="64">
        <f>IF(N14/J14&gt;1,1,+N14/J14)</f>
        <v>1</v>
      </c>
      <c r="P14" s="14">
        <f>+M14*O14</f>
        <v>8.285714285714286</v>
      </c>
      <c r="Q14" s="14">
        <f>IF(L14&lt;=$D$11,P14,0)</f>
        <v>0</v>
      </c>
      <c r="R14" s="14">
        <f>IF($D$11&gt;=L14,M14,0)</f>
        <v>0</v>
      </c>
      <c r="S14" s="3"/>
      <c r="T14" s="3"/>
    </row>
    <row r="15" spans="1:20" ht="180.75" customHeight="1" thickBot="1">
      <c r="A15" s="125"/>
      <c r="B15" s="130"/>
      <c r="C15" s="131"/>
      <c r="D15" s="131"/>
      <c r="E15" s="131"/>
      <c r="F15" s="13" t="s">
        <v>197</v>
      </c>
      <c r="G15" s="13" t="s">
        <v>192</v>
      </c>
      <c r="H15" s="45" t="s">
        <v>193</v>
      </c>
      <c r="I15" s="45" t="s">
        <v>193</v>
      </c>
      <c r="J15" s="62">
        <v>1</v>
      </c>
      <c r="K15" s="63">
        <v>40634</v>
      </c>
      <c r="L15" s="63">
        <v>40908</v>
      </c>
      <c r="M15" s="14">
        <f>(L15-K15)/7</f>
        <v>39.142857142857146</v>
      </c>
      <c r="N15" s="67"/>
      <c r="O15" s="64">
        <f>IF(N15/J15&gt;1,1,+N15/J15)</f>
        <v>0</v>
      </c>
      <c r="P15" s="14">
        <f>+M15*O15</f>
        <v>0</v>
      </c>
      <c r="Q15" s="14">
        <f>IF(L15&lt;=$D$11,P15,0)</f>
        <v>0</v>
      </c>
      <c r="R15" s="14">
        <f>IF($D$11&gt;=L15,M15,0)</f>
        <v>0</v>
      </c>
      <c r="S15" s="3"/>
      <c r="T15" s="3"/>
    </row>
    <row r="16" spans="1:20" ht="174.75" customHeight="1" thickBot="1">
      <c r="A16" s="125"/>
      <c r="B16" s="127"/>
      <c r="C16" s="129"/>
      <c r="D16" s="129"/>
      <c r="E16" s="129"/>
      <c r="F16" s="13" t="s">
        <v>198</v>
      </c>
      <c r="G16" s="13" t="s">
        <v>194</v>
      </c>
      <c r="H16" s="45" t="s">
        <v>195</v>
      </c>
      <c r="I16" s="45" t="s">
        <v>195</v>
      </c>
      <c r="J16" s="62">
        <v>1</v>
      </c>
      <c r="K16" s="63">
        <v>40634</v>
      </c>
      <c r="L16" s="63">
        <v>40908</v>
      </c>
      <c r="M16" s="14">
        <f>(L16-K16)/7</f>
        <v>39.142857142857146</v>
      </c>
      <c r="N16" s="67"/>
      <c r="O16" s="64">
        <f>IF(N16/J16&gt;1,1,+N16/J16)</f>
        <v>0</v>
      </c>
      <c r="P16" s="14">
        <f>+M16*O16</f>
        <v>0</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75" t="str">
        <f>'1(2008-2009)'!A16:L16</f>
        <v>AVANCE A 31 DE MARZO DE 2011</v>
      </c>
      <c r="B18" s="75"/>
      <c r="C18" s="75"/>
      <c r="D18" s="75"/>
      <c r="E18" s="75"/>
      <c r="F18" s="75"/>
      <c r="G18" s="75"/>
      <c r="H18" s="75"/>
      <c r="I18" s="75"/>
      <c r="J18" s="75"/>
      <c r="K18" s="75"/>
      <c r="L18" s="75"/>
    </row>
    <row r="19" spans="1:12" ht="16.5" customHeight="1">
      <c r="A19" s="59" t="s">
        <v>329</v>
      </c>
      <c r="B19" s="59"/>
      <c r="C19" s="59"/>
      <c r="D19" s="59"/>
      <c r="E19" s="59"/>
      <c r="F19" s="59"/>
      <c r="G19" s="59"/>
      <c r="H19" s="59"/>
      <c r="I19" s="59"/>
      <c r="J19" s="59"/>
      <c r="K19" s="59"/>
      <c r="L19" s="59"/>
    </row>
    <row r="20" spans="1:12" ht="32.25" customHeight="1">
      <c r="A20" s="117" t="s">
        <v>375</v>
      </c>
      <c r="B20" s="117"/>
      <c r="C20" s="117"/>
      <c r="D20" s="117"/>
      <c r="E20" s="117"/>
      <c r="F20" s="117"/>
      <c r="G20" s="117"/>
      <c r="H20" s="117"/>
      <c r="I20" s="117"/>
      <c r="J20" s="117"/>
      <c r="K20" s="117"/>
      <c r="L20" s="117"/>
    </row>
  </sheetData>
  <sheetProtection/>
  <mergeCells count="44">
    <mergeCell ref="A18:L18"/>
    <mergeCell ref="A20:L20"/>
    <mergeCell ref="B14:B16"/>
    <mergeCell ref="C14:C16"/>
    <mergeCell ref="D14:D16"/>
    <mergeCell ref="E14:E16"/>
    <mergeCell ref="S12:T12"/>
    <mergeCell ref="A14:A16"/>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A14:A16"/>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3">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354.75" customHeight="1" thickBot="1">
      <c r="A14" s="45">
        <v>22</v>
      </c>
      <c r="B14" s="12" t="s">
        <v>144</v>
      </c>
      <c r="C14" s="4" t="s">
        <v>199</v>
      </c>
      <c r="D14" s="4" t="s">
        <v>200</v>
      </c>
      <c r="E14" s="4" t="s">
        <v>201</v>
      </c>
      <c r="F14" s="13" t="s">
        <v>182</v>
      </c>
      <c r="G14" s="13" t="s">
        <v>183</v>
      </c>
      <c r="H14" s="45" t="s">
        <v>184</v>
      </c>
      <c r="I14" s="45" t="s">
        <v>185</v>
      </c>
      <c r="J14" s="62">
        <v>1</v>
      </c>
      <c r="K14" s="63">
        <v>40575</v>
      </c>
      <c r="L14" s="63">
        <v>40633</v>
      </c>
      <c r="M14" s="56">
        <f>(L14-K14)/7</f>
        <v>8.285714285714286</v>
      </c>
      <c r="N14" s="18">
        <v>1</v>
      </c>
      <c r="O14" s="5">
        <f>IF(N14/J14&gt;1,1,+N14/J14)</f>
        <v>1</v>
      </c>
      <c r="P14" s="6">
        <f>+M14*O14</f>
        <v>8.285714285714286</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t="str">
        <f>'1(2008-2009)'!A16:L16</f>
        <v>AVANCE A 31 DE MARZO DE 2011</v>
      </c>
      <c r="B16" s="75"/>
      <c r="C16" s="75"/>
      <c r="D16" s="75"/>
      <c r="E16" s="75"/>
      <c r="F16" s="75"/>
      <c r="G16" s="75"/>
      <c r="H16" s="75"/>
      <c r="I16" s="75"/>
      <c r="J16" s="75"/>
      <c r="K16" s="75"/>
      <c r="L16" s="75"/>
    </row>
    <row r="17" spans="1:12" ht="33" customHeight="1">
      <c r="A17" s="84" t="s">
        <v>354</v>
      </c>
      <c r="B17" s="84"/>
      <c r="C17" s="84"/>
      <c r="D17" s="84"/>
      <c r="E17" s="84"/>
      <c r="F17" s="84"/>
      <c r="G17" s="84"/>
      <c r="H17" s="84"/>
      <c r="I17" s="84"/>
      <c r="J17" s="84"/>
      <c r="K17" s="84"/>
      <c r="L17" s="84"/>
    </row>
    <row r="18" spans="1:12" ht="15.75">
      <c r="A18" s="84"/>
      <c r="B18" s="84"/>
      <c r="C18" s="84"/>
      <c r="D18" s="84"/>
      <c r="E18" s="84"/>
      <c r="F18" s="84"/>
      <c r="G18" s="84"/>
      <c r="H18" s="84"/>
      <c r="I18" s="84"/>
      <c r="J18" s="84"/>
      <c r="K18" s="84"/>
      <c r="L18" s="84"/>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W22"/>
  <sheetViews>
    <sheetView zoomScale="60" zoomScaleNormal="60" zoomScalePageLayoutView="0" workbookViewId="0" topLeftCell="A14">
      <selection activeCell="G19" sqref="G19"/>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138.75" customHeight="1" thickBot="1">
      <c r="A14" s="125">
        <v>23</v>
      </c>
      <c r="B14" s="126" t="s">
        <v>144</v>
      </c>
      <c r="C14" s="128" t="s">
        <v>202</v>
      </c>
      <c r="D14" s="128" t="s">
        <v>203</v>
      </c>
      <c r="E14" s="128" t="s">
        <v>204</v>
      </c>
      <c r="F14" s="13" t="s">
        <v>208</v>
      </c>
      <c r="G14" s="13" t="s">
        <v>148</v>
      </c>
      <c r="H14" s="45" t="s">
        <v>149</v>
      </c>
      <c r="I14" s="45" t="s">
        <v>150</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20.75" customHeight="1" thickBot="1">
      <c r="A15" s="125"/>
      <c r="B15" s="130"/>
      <c r="C15" s="131"/>
      <c r="D15" s="131"/>
      <c r="E15" s="131"/>
      <c r="F15" s="13" t="s">
        <v>209</v>
      </c>
      <c r="G15" s="13" t="s">
        <v>205</v>
      </c>
      <c r="H15" s="45" t="s">
        <v>152</v>
      </c>
      <c r="I15" s="45" t="s">
        <v>153</v>
      </c>
      <c r="J15" s="62">
        <v>1</v>
      </c>
      <c r="K15" s="63">
        <v>40664</v>
      </c>
      <c r="L15" s="63">
        <v>40908</v>
      </c>
      <c r="M15" s="14">
        <f>(L15-K15)/7</f>
        <v>34.857142857142854</v>
      </c>
      <c r="N15" s="67"/>
      <c r="O15" s="64">
        <f>IF(N15/J15&gt;1,1,+N15/J15)</f>
        <v>0</v>
      </c>
      <c r="P15" s="14">
        <f>+M15*O15</f>
        <v>0</v>
      </c>
      <c r="Q15" s="14">
        <f>IF(L15&lt;=$D$11,P15,0)</f>
        <v>0</v>
      </c>
      <c r="R15" s="14">
        <f>IF($D$11&gt;=L15,M15,0)</f>
        <v>0</v>
      </c>
      <c r="S15" s="3"/>
      <c r="T15" s="3"/>
    </row>
    <row r="16" spans="1:20" ht="109.5" customHeight="1" thickBot="1">
      <c r="A16" s="125"/>
      <c r="B16" s="127"/>
      <c r="C16" s="129"/>
      <c r="D16" s="129"/>
      <c r="E16" s="129"/>
      <c r="F16" s="13" t="s">
        <v>210</v>
      </c>
      <c r="G16" s="13" t="s">
        <v>206</v>
      </c>
      <c r="H16" s="45" t="s">
        <v>207</v>
      </c>
      <c r="I16" s="45" t="s">
        <v>156</v>
      </c>
      <c r="J16" s="62">
        <v>1</v>
      </c>
      <c r="K16" s="63">
        <v>40634</v>
      </c>
      <c r="L16" s="63">
        <v>40908</v>
      </c>
      <c r="M16" s="14">
        <f>(L16-K16)/7</f>
        <v>39.142857142857146</v>
      </c>
      <c r="N16" s="67"/>
      <c r="O16" s="64">
        <f>IF(N16/J16&gt;1,1,+N16/J16)</f>
        <v>0</v>
      </c>
      <c r="P16" s="14">
        <f>+M16*O16</f>
        <v>0</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75" t="str">
        <f>'1(2008-2009)'!A16:L16</f>
        <v>AVANCE A 31 DE MARZO DE 2011</v>
      </c>
      <c r="B18" s="75"/>
      <c r="C18" s="75"/>
      <c r="D18" s="75"/>
      <c r="E18" s="75"/>
      <c r="F18" s="75"/>
      <c r="G18" s="75"/>
      <c r="H18" s="75"/>
      <c r="I18" s="75"/>
      <c r="J18" s="75"/>
      <c r="K18" s="75"/>
      <c r="L18" s="75"/>
    </row>
    <row r="19" spans="1:12" ht="16.5" customHeight="1">
      <c r="A19" s="59" t="s">
        <v>330</v>
      </c>
      <c r="B19" s="59"/>
      <c r="C19" s="59"/>
      <c r="D19" s="59"/>
      <c r="E19" s="59"/>
      <c r="F19" s="59"/>
      <c r="G19" s="59"/>
      <c r="H19" s="59"/>
      <c r="I19" s="59"/>
      <c r="J19" s="59"/>
      <c r="K19" s="59"/>
      <c r="L19" s="59"/>
    </row>
    <row r="20" spans="1:12" ht="15.75" customHeight="1">
      <c r="A20" s="84" t="s">
        <v>347</v>
      </c>
      <c r="B20" s="84"/>
      <c r="C20" s="84"/>
      <c r="D20" s="84"/>
      <c r="E20" s="84"/>
      <c r="F20" s="84"/>
      <c r="G20" s="84"/>
      <c r="H20" s="84"/>
      <c r="I20" s="84"/>
      <c r="J20" s="84"/>
      <c r="K20" s="84"/>
      <c r="L20" s="84"/>
    </row>
    <row r="21" spans="1:12" ht="15.75">
      <c r="A21" s="84"/>
      <c r="B21" s="84"/>
      <c r="C21" s="84"/>
      <c r="D21" s="84"/>
      <c r="E21" s="84"/>
      <c r="F21" s="84"/>
      <c r="G21" s="84"/>
      <c r="H21" s="84"/>
      <c r="I21" s="84"/>
      <c r="J21" s="84"/>
      <c r="K21" s="84"/>
      <c r="L21" s="84"/>
    </row>
    <row r="22" spans="1:12" ht="15.75">
      <c r="A22" s="84"/>
      <c r="B22" s="84"/>
      <c r="C22" s="84"/>
      <c r="D22" s="84"/>
      <c r="E22" s="84"/>
      <c r="F22" s="84"/>
      <c r="G22" s="84"/>
      <c r="H22" s="84"/>
      <c r="I22" s="84"/>
      <c r="J22" s="84"/>
      <c r="K22" s="84"/>
      <c r="L22" s="84"/>
    </row>
  </sheetData>
  <sheetProtection/>
  <mergeCells count="46">
    <mergeCell ref="A18:L18"/>
    <mergeCell ref="A21:L21"/>
    <mergeCell ref="A22:L22"/>
    <mergeCell ref="B14:B16"/>
    <mergeCell ref="C14:C16"/>
    <mergeCell ref="D14:D16"/>
    <mergeCell ref="E14:E16"/>
    <mergeCell ref="A20:L20"/>
    <mergeCell ref="S12:T12"/>
    <mergeCell ref="A14:A16"/>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6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4">
      <selection activeCell="K22" sqref="K22"/>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206.25" customHeight="1" thickBot="1">
      <c r="A14" s="125">
        <v>24</v>
      </c>
      <c r="B14" s="126" t="s">
        <v>211</v>
      </c>
      <c r="C14" s="128" t="s">
        <v>212</v>
      </c>
      <c r="D14" s="128" t="s">
        <v>213</v>
      </c>
      <c r="E14" s="128" t="s">
        <v>214</v>
      </c>
      <c r="F14" s="13" t="s">
        <v>220</v>
      </c>
      <c r="G14" s="13" t="s">
        <v>215</v>
      </c>
      <c r="H14" s="45" t="s">
        <v>216</v>
      </c>
      <c r="I14" s="45" t="s">
        <v>217</v>
      </c>
      <c r="J14" s="62">
        <v>1</v>
      </c>
      <c r="K14" s="63">
        <v>40575</v>
      </c>
      <c r="L14" s="63">
        <v>40694</v>
      </c>
      <c r="M14" s="14">
        <f>(L14-K14)/7</f>
        <v>17</v>
      </c>
      <c r="N14" s="67"/>
      <c r="O14" s="64">
        <f>IF(N14/J14&gt;1,1,+N14/J14)</f>
        <v>0</v>
      </c>
      <c r="P14" s="14">
        <f>+M14*O14</f>
        <v>0</v>
      </c>
      <c r="Q14" s="14">
        <f>IF(L14&lt;=$D$11,P14,0)</f>
        <v>0</v>
      </c>
      <c r="R14" s="14">
        <f>IF($D$11&gt;=L14,M14,0)</f>
        <v>0</v>
      </c>
      <c r="S14" s="3"/>
      <c r="T14" s="3"/>
    </row>
    <row r="15" spans="1:20" ht="183" customHeight="1" thickBot="1">
      <c r="A15" s="125"/>
      <c r="B15" s="127"/>
      <c r="C15" s="129"/>
      <c r="D15" s="129"/>
      <c r="E15" s="129"/>
      <c r="F15" s="13" t="s">
        <v>221</v>
      </c>
      <c r="G15" s="13" t="s">
        <v>215</v>
      </c>
      <c r="H15" s="45" t="s">
        <v>218</v>
      </c>
      <c r="I15" s="45" t="s">
        <v>219</v>
      </c>
      <c r="J15" s="62">
        <v>1</v>
      </c>
      <c r="K15" s="63">
        <v>40575</v>
      </c>
      <c r="L15" s="63">
        <v>40724</v>
      </c>
      <c r="M15" s="14">
        <f>(L15-K15)/7</f>
        <v>21.285714285714285</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5" t="str">
        <f>'1(2008-2009)'!A16:L16</f>
        <v>AVANCE A 31 DE MARZO DE 2011</v>
      </c>
      <c r="B17" s="75"/>
      <c r="C17" s="75"/>
      <c r="D17" s="75"/>
      <c r="E17" s="75"/>
      <c r="F17" s="75"/>
      <c r="G17" s="75"/>
      <c r="H17" s="75"/>
      <c r="I17" s="75"/>
      <c r="J17" s="75"/>
      <c r="K17" s="75"/>
      <c r="L17" s="75"/>
    </row>
    <row r="18" spans="1:12" ht="15.75">
      <c r="A18" s="84" t="s">
        <v>332</v>
      </c>
      <c r="B18" s="84"/>
      <c r="C18" s="84"/>
      <c r="D18" s="84"/>
      <c r="E18" s="84"/>
      <c r="F18" s="84"/>
      <c r="G18" s="84"/>
      <c r="H18" s="84"/>
      <c r="I18" s="84"/>
      <c r="J18" s="84"/>
      <c r="K18" s="84"/>
      <c r="L18" s="84"/>
    </row>
    <row r="19" spans="1:12" ht="32.25" customHeight="1">
      <c r="A19" s="84" t="s">
        <v>367</v>
      </c>
      <c r="B19" s="84"/>
      <c r="C19" s="84"/>
      <c r="D19" s="84"/>
      <c r="E19" s="84"/>
      <c r="F19" s="84"/>
      <c r="G19" s="84"/>
      <c r="H19" s="84"/>
      <c r="I19" s="84"/>
      <c r="J19" s="84"/>
      <c r="K19" s="84"/>
      <c r="L19" s="84"/>
    </row>
  </sheetData>
  <sheetProtection/>
  <mergeCells count="45">
    <mergeCell ref="A17:L17"/>
    <mergeCell ref="A18:L18"/>
    <mergeCell ref="A19:L19"/>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1">
      <selection activeCell="D19" sqref="D19"/>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126.75" customHeight="1" thickBot="1">
      <c r="A14" s="125">
        <v>25</v>
      </c>
      <c r="B14" s="126" t="s">
        <v>144</v>
      </c>
      <c r="C14" s="128" t="s">
        <v>226</v>
      </c>
      <c r="D14" s="128" t="s">
        <v>227</v>
      </c>
      <c r="E14" s="128" t="s">
        <v>228</v>
      </c>
      <c r="F14" s="13" t="s">
        <v>333</v>
      </c>
      <c r="G14" s="13" t="s">
        <v>229</v>
      </c>
      <c r="H14" s="45" t="s">
        <v>230</v>
      </c>
      <c r="I14" s="45" t="s">
        <v>153</v>
      </c>
      <c r="J14" s="62">
        <v>1</v>
      </c>
      <c r="K14" s="63">
        <v>40575</v>
      </c>
      <c r="L14" s="63">
        <v>40663</v>
      </c>
      <c r="M14" s="14">
        <f>(L14-K14)/7</f>
        <v>12.571428571428571</v>
      </c>
      <c r="N14" s="67"/>
      <c r="O14" s="64">
        <f>IF(N14/J14&gt;1,1,+N14/J14)</f>
        <v>0</v>
      </c>
      <c r="P14" s="14">
        <f>+M14*O14</f>
        <v>0</v>
      </c>
      <c r="Q14" s="14">
        <f>IF(L14&lt;=$D$11,P14,0)</f>
        <v>0</v>
      </c>
      <c r="R14" s="14">
        <f>IF($D$11&gt;=L14,M14,0)</f>
        <v>0</v>
      </c>
      <c r="S14" s="3"/>
      <c r="T14" s="3"/>
    </row>
    <row r="15" spans="1:20" ht="209.25" customHeight="1" thickBot="1">
      <c r="A15" s="125"/>
      <c r="B15" s="127"/>
      <c r="C15" s="129"/>
      <c r="D15" s="129"/>
      <c r="E15" s="129"/>
      <c r="F15" s="13" t="s">
        <v>334</v>
      </c>
      <c r="G15" s="13" t="s">
        <v>231</v>
      </c>
      <c r="H15" s="45" t="s">
        <v>232</v>
      </c>
      <c r="I15" s="45" t="s">
        <v>233</v>
      </c>
      <c r="J15" s="62">
        <v>1</v>
      </c>
      <c r="K15" s="63">
        <v>40695</v>
      </c>
      <c r="L15" s="63">
        <v>40908</v>
      </c>
      <c r="M15" s="14">
        <f>(L15-K15)/7</f>
        <v>30.428571428571427</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5" t="str">
        <f>'1(2008-2009)'!A16:L16</f>
        <v>AVANCE A 31 DE MARZO DE 2011</v>
      </c>
      <c r="B17" s="75"/>
      <c r="C17" s="75"/>
      <c r="D17" s="75"/>
      <c r="E17" s="75"/>
      <c r="F17" s="75"/>
      <c r="G17" s="75"/>
      <c r="H17" s="75"/>
      <c r="I17" s="75"/>
      <c r="J17" s="75"/>
      <c r="K17" s="75"/>
      <c r="L17" s="75"/>
    </row>
    <row r="18" spans="1:12" ht="15.75">
      <c r="A18" s="84" t="s">
        <v>331</v>
      </c>
      <c r="B18" s="84"/>
      <c r="C18" s="84"/>
      <c r="D18" s="84"/>
      <c r="E18" s="84"/>
      <c r="F18" s="84"/>
      <c r="G18" s="84"/>
      <c r="H18" s="84"/>
      <c r="I18" s="84"/>
      <c r="J18" s="84"/>
      <c r="K18" s="84"/>
      <c r="L18" s="84"/>
    </row>
    <row r="19" ht="15.75">
      <c r="A19" s="1" t="s">
        <v>376</v>
      </c>
    </row>
  </sheetData>
  <sheetProtection/>
  <mergeCells count="44">
    <mergeCell ref="A17:L17"/>
    <mergeCell ref="A18:L18"/>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0">
      <selection activeCell="G19" sqref="G19"/>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126.75" customHeight="1" thickBot="1">
      <c r="A14" s="125">
        <v>26</v>
      </c>
      <c r="B14" s="126" t="s">
        <v>234</v>
      </c>
      <c r="C14" s="128" t="s">
        <v>235</v>
      </c>
      <c r="D14" s="128" t="s">
        <v>236</v>
      </c>
      <c r="E14" s="128" t="s">
        <v>237</v>
      </c>
      <c r="F14" s="13" t="s">
        <v>335</v>
      </c>
      <c r="G14" s="13" t="s">
        <v>377</v>
      </c>
      <c r="H14" s="45" t="s">
        <v>238</v>
      </c>
      <c r="I14" s="45" t="s">
        <v>113</v>
      </c>
      <c r="J14" s="62">
        <v>1</v>
      </c>
      <c r="K14" s="63">
        <v>40575</v>
      </c>
      <c r="L14" s="63">
        <v>40632</v>
      </c>
      <c r="M14" s="14">
        <f>(L14-K14)/7</f>
        <v>8.142857142857142</v>
      </c>
      <c r="N14" s="67">
        <v>1</v>
      </c>
      <c r="O14" s="64">
        <f>IF(N14/J14&gt;1,1,+N14/J14)</f>
        <v>1</v>
      </c>
      <c r="P14" s="14">
        <f>+M14*O14</f>
        <v>8.142857142857142</v>
      </c>
      <c r="Q14" s="14">
        <f>IF(L14&lt;=$D$11,P14,0)</f>
        <v>0</v>
      </c>
      <c r="R14" s="14">
        <f>IF($D$11&gt;=L14,M14,0)</f>
        <v>0</v>
      </c>
      <c r="S14" s="3"/>
      <c r="T14" s="3"/>
    </row>
    <row r="15" spans="1:20" ht="209.25" customHeight="1" thickBot="1">
      <c r="A15" s="125"/>
      <c r="B15" s="127"/>
      <c r="C15" s="129"/>
      <c r="D15" s="129"/>
      <c r="E15" s="129"/>
      <c r="F15" s="13" t="s">
        <v>336</v>
      </c>
      <c r="G15" s="13" t="s">
        <v>239</v>
      </c>
      <c r="H15" s="45" t="s">
        <v>240</v>
      </c>
      <c r="I15" s="45" t="s">
        <v>241</v>
      </c>
      <c r="J15" s="62">
        <v>9</v>
      </c>
      <c r="K15" s="63">
        <v>40634</v>
      </c>
      <c r="L15" s="63">
        <v>40908</v>
      </c>
      <c r="M15" s="14">
        <f>(L15-K15)/7</f>
        <v>39.142857142857146</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5" t="str">
        <f>'1(2008-2009)'!A16:L16</f>
        <v>AVANCE A 31 DE MARZO DE 2011</v>
      </c>
      <c r="B17" s="75"/>
      <c r="C17" s="75"/>
      <c r="D17" s="75"/>
      <c r="E17" s="75"/>
      <c r="F17" s="75"/>
      <c r="G17" s="75"/>
      <c r="H17" s="75"/>
      <c r="I17" s="75"/>
      <c r="J17" s="75"/>
      <c r="K17" s="75"/>
      <c r="L17" s="75"/>
    </row>
    <row r="18" spans="1:12" ht="15.75">
      <c r="A18" s="84" t="s">
        <v>337</v>
      </c>
      <c r="B18" s="84"/>
      <c r="C18" s="84"/>
      <c r="D18" s="84"/>
      <c r="E18" s="84"/>
      <c r="F18" s="84"/>
      <c r="G18" s="84"/>
      <c r="H18" s="84"/>
      <c r="I18" s="84"/>
      <c r="J18" s="84"/>
      <c r="K18" s="84"/>
      <c r="L18" s="84"/>
    </row>
    <row r="19" ht="15.75">
      <c r="A19" s="1" t="s">
        <v>378</v>
      </c>
    </row>
  </sheetData>
  <sheetProtection/>
  <mergeCells count="44">
    <mergeCell ref="A17:L17"/>
    <mergeCell ref="A18:L18"/>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1">
      <selection activeCell="H19" sqref="H19"/>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160.5" customHeight="1" thickBot="1">
      <c r="A14" s="125">
        <v>27</v>
      </c>
      <c r="B14" s="126" t="s">
        <v>234</v>
      </c>
      <c r="C14" s="128" t="s">
        <v>242</v>
      </c>
      <c r="D14" s="128" t="s">
        <v>243</v>
      </c>
      <c r="E14" s="128" t="s">
        <v>244</v>
      </c>
      <c r="F14" s="13" t="s">
        <v>344</v>
      </c>
      <c r="G14" s="13" t="s">
        <v>245</v>
      </c>
      <c r="H14" s="45" t="s">
        <v>246</v>
      </c>
      <c r="I14" s="45" t="s">
        <v>9</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87.5" customHeight="1" thickBot="1">
      <c r="A15" s="125"/>
      <c r="B15" s="127"/>
      <c r="C15" s="129"/>
      <c r="D15" s="129"/>
      <c r="E15" s="129"/>
      <c r="F15" s="13" t="s">
        <v>249</v>
      </c>
      <c r="G15" s="13" t="s">
        <v>245</v>
      </c>
      <c r="H15" s="45" t="s">
        <v>247</v>
      </c>
      <c r="I15" s="45" t="s">
        <v>248</v>
      </c>
      <c r="J15" s="62">
        <v>2</v>
      </c>
      <c r="K15" s="63">
        <v>40695</v>
      </c>
      <c r="L15" s="63">
        <v>40908</v>
      </c>
      <c r="M15" s="14">
        <f>(L15-K15)/7</f>
        <v>30.428571428571427</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5" t="str">
        <f>'1(2008-2009)'!A16:L16</f>
        <v>AVANCE A 31 DE MARZO DE 2011</v>
      </c>
      <c r="B17" s="75"/>
      <c r="C17" s="75"/>
      <c r="D17" s="75"/>
      <c r="E17" s="75"/>
      <c r="F17" s="75"/>
      <c r="G17" s="75"/>
      <c r="H17" s="75"/>
      <c r="I17" s="75"/>
      <c r="J17" s="75"/>
      <c r="K17" s="75"/>
      <c r="L17" s="75"/>
    </row>
    <row r="18" spans="1:12" ht="15.75">
      <c r="A18" s="84" t="s">
        <v>338</v>
      </c>
      <c r="B18" s="84"/>
      <c r="C18" s="84"/>
      <c r="D18" s="84"/>
      <c r="E18" s="84"/>
      <c r="F18" s="84"/>
      <c r="G18" s="84"/>
      <c r="H18" s="84"/>
      <c r="I18" s="84"/>
      <c r="J18" s="84"/>
      <c r="K18" s="84"/>
      <c r="L18" s="84"/>
    </row>
    <row r="19" ht="15.75">
      <c r="A19" s="1" t="s">
        <v>348</v>
      </c>
    </row>
  </sheetData>
  <sheetProtection/>
  <mergeCells count="44">
    <mergeCell ref="A17:L17"/>
    <mergeCell ref="A18:L18"/>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14">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409.5" customHeight="1" thickBot="1">
      <c r="A14" s="45">
        <v>28</v>
      </c>
      <c r="B14" s="12" t="s">
        <v>250</v>
      </c>
      <c r="C14" s="4" t="s">
        <v>251</v>
      </c>
      <c r="D14" s="4" t="s">
        <v>252</v>
      </c>
      <c r="E14" s="4" t="s">
        <v>253</v>
      </c>
      <c r="F14" s="13" t="s">
        <v>254</v>
      </c>
      <c r="G14" s="13" t="s">
        <v>255</v>
      </c>
      <c r="H14" s="45" t="s">
        <v>256</v>
      </c>
      <c r="I14" s="45" t="s">
        <v>257</v>
      </c>
      <c r="J14" s="62">
        <v>1</v>
      </c>
      <c r="K14" s="63">
        <v>40575</v>
      </c>
      <c r="L14" s="63">
        <v>40663</v>
      </c>
      <c r="M14" s="56">
        <f>(L14-K14)/7</f>
        <v>12.571428571428571</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t="str">
        <f>'1(2008-2009)'!A16:L16</f>
        <v>AVANCE A 31 DE MARZO DE 2011</v>
      </c>
      <c r="B16" s="75"/>
      <c r="C16" s="75"/>
      <c r="D16" s="75"/>
      <c r="E16" s="75"/>
      <c r="F16" s="75"/>
      <c r="G16" s="75"/>
      <c r="H16" s="75"/>
      <c r="I16" s="75"/>
      <c r="J16" s="75"/>
      <c r="K16" s="75"/>
      <c r="L16" s="75"/>
    </row>
    <row r="17" spans="1:12" ht="15.75">
      <c r="A17" s="84" t="s">
        <v>361</v>
      </c>
      <c r="B17" s="84"/>
      <c r="C17" s="84"/>
      <c r="D17" s="84"/>
      <c r="E17" s="84"/>
      <c r="F17" s="84"/>
      <c r="G17" s="84"/>
      <c r="H17" s="84"/>
      <c r="I17" s="84"/>
      <c r="J17" s="84"/>
      <c r="K17" s="84"/>
      <c r="L17" s="84"/>
    </row>
    <row r="18" spans="1:12" ht="15.75">
      <c r="A18" s="84"/>
      <c r="B18" s="84"/>
      <c r="C18" s="84"/>
      <c r="D18" s="84"/>
      <c r="E18" s="84"/>
      <c r="F18" s="84"/>
      <c r="G18" s="84"/>
      <c r="H18" s="84"/>
      <c r="I18" s="84"/>
      <c r="J18" s="84"/>
      <c r="K18" s="84"/>
      <c r="L18" s="84"/>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14">
      <selection activeCell="A17" sqref="A17:IV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409.5" customHeight="1" thickBot="1">
      <c r="A14" s="45">
        <v>29</v>
      </c>
      <c r="B14" s="12" t="s">
        <v>258</v>
      </c>
      <c r="C14" s="4" t="s">
        <v>259</v>
      </c>
      <c r="D14" s="4" t="s">
        <v>260</v>
      </c>
      <c r="E14" s="4" t="s">
        <v>253</v>
      </c>
      <c r="F14" s="13" t="s">
        <v>254</v>
      </c>
      <c r="G14" s="13" t="s">
        <v>255</v>
      </c>
      <c r="H14" s="45" t="s">
        <v>256</v>
      </c>
      <c r="I14" s="45" t="s">
        <v>257</v>
      </c>
      <c r="J14" s="62">
        <v>1</v>
      </c>
      <c r="K14" s="63">
        <v>40575</v>
      </c>
      <c r="L14" s="63">
        <v>40663</v>
      </c>
      <c r="M14" s="56">
        <f>(L14-K14)/7</f>
        <v>12.571428571428571</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t="str">
        <f>'1(2008-2009)'!A16:L16</f>
        <v>AVANCE A 31 DE MARZO DE 2011</v>
      </c>
      <c r="B16" s="75"/>
      <c r="C16" s="75"/>
      <c r="D16" s="75"/>
      <c r="E16" s="75"/>
      <c r="F16" s="75"/>
      <c r="G16" s="75"/>
      <c r="H16" s="75"/>
      <c r="I16" s="75"/>
      <c r="J16" s="75"/>
      <c r="K16" s="75"/>
      <c r="L16" s="75"/>
    </row>
    <row r="17" spans="1:12" ht="15.75">
      <c r="A17" s="84" t="s">
        <v>362</v>
      </c>
      <c r="B17" s="84"/>
      <c r="C17" s="84"/>
      <c r="D17" s="84"/>
      <c r="E17" s="84"/>
      <c r="F17" s="84"/>
      <c r="G17" s="84"/>
      <c r="H17" s="84"/>
      <c r="I17" s="84"/>
      <c r="J17" s="84"/>
      <c r="K17" s="84"/>
      <c r="L17" s="84"/>
    </row>
    <row r="18" spans="1:12" ht="15.75">
      <c r="A18" s="84"/>
      <c r="B18" s="84"/>
      <c r="C18" s="84"/>
      <c r="D18" s="84"/>
      <c r="E18" s="84"/>
      <c r="F18" s="84"/>
      <c r="G18" s="84"/>
      <c r="H18" s="84"/>
      <c r="I18" s="84"/>
      <c r="J18" s="84"/>
      <c r="K18" s="84"/>
      <c r="L18" s="84"/>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
      <selection activeCell="A18" sqref="A18:T18"/>
    </sheetView>
  </sheetViews>
  <sheetFormatPr defaultColWidth="11.421875" defaultRowHeight="12.75"/>
  <cols>
    <col min="1" max="1" width="18.00390625" style="9" customWidth="1"/>
    <col min="2" max="2" width="15.140625" style="9" customWidth="1"/>
    <col min="3" max="4" width="30.57421875" style="9" customWidth="1"/>
    <col min="5" max="5" width="30.7109375" style="9" customWidth="1"/>
    <col min="6" max="7" width="30.57421875" style="9" customWidth="1"/>
    <col min="8" max="8" width="16.28125" style="9" customWidth="1"/>
    <col min="9" max="9" width="16.7109375" style="9" customWidth="1"/>
    <col min="10" max="20" width="14.57421875" style="9" customWidth="1"/>
    <col min="21" max="16384" width="11.421875" style="9" customWidth="1"/>
  </cols>
  <sheetData>
    <row r="1" spans="1:23" s="1" customFormat="1"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s="1" customFormat="1"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s="1" customFormat="1"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s="1" customFormat="1" ht="15.75">
      <c r="A4" s="110"/>
      <c r="B4" s="111"/>
      <c r="C4" s="111"/>
      <c r="D4" s="111"/>
      <c r="E4" s="111"/>
      <c r="F4" s="111"/>
      <c r="G4" s="111"/>
      <c r="H4" s="111"/>
      <c r="I4" s="111"/>
      <c r="J4" s="111"/>
      <c r="K4" s="111"/>
      <c r="L4" s="111"/>
      <c r="M4" s="111"/>
      <c r="N4" s="111"/>
      <c r="O4" s="111"/>
      <c r="P4" s="111"/>
      <c r="Q4" s="111"/>
      <c r="R4" s="111"/>
      <c r="S4" s="111"/>
      <c r="T4" s="112"/>
      <c r="U4" s="2"/>
      <c r="V4" s="2"/>
      <c r="W4" s="2"/>
    </row>
    <row r="5" spans="1:23" s="1" customFormat="1" ht="15.75">
      <c r="A5" s="99" t="s">
        <v>48</v>
      </c>
      <c r="B5" s="100"/>
      <c r="C5" s="100"/>
      <c r="D5" s="101" t="str">
        <f>'1(2008-2009)'!D5:T5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s="1" customFormat="1"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s="1" customFormat="1"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s="1" customFormat="1"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s="1" customFormat="1"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s="1" customFormat="1"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s="1" customFormat="1"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3.5" thickBot="1">
      <c r="A12" s="82" t="s">
        <v>62</v>
      </c>
      <c r="B12" s="93" t="s">
        <v>45</v>
      </c>
      <c r="C12" s="95" t="s">
        <v>1</v>
      </c>
      <c r="D12" s="97" t="s">
        <v>54</v>
      </c>
      <c r="E12" s="95" t="s">
        <v>55</v>
      </c>
      <c r="F12" s="80" t="s">
        <v>56</v>
      </c>
      <c r="G12" s="76" t="s">
        <v>46</v>
      </c>
      <c r="H12" s="80" t="s">
        <v>63</v>
      </c>
      <c r="I12" s="82" t="s">
        <v>64</v>
      </c>
      <c r="J12" s="80" t="s">
        <v>65</v>
      </c>
      <c r="K12" s="82" t="s">
        <v>66</v>
      </c>
      <c r="L12" s="80" t="s">
        <v>67</v>
      </c>
      <c r="M12" s="78" t="s">
        <v>68</v>
      </c>
      <c r="N12" s="91" t="s">
        <v>69</v>
      </c>
      <c r="O12" s="78" t="s">
        <v>70</v>
      </c>
      <c r="P12" s="73" t="s">
        <v>73</v>
      </c>
      <c r="Q12" s="78" t="s">
        <v>72</v>
      </c>
      <c r="R12" s="87" t="s">
        <v>71</v>
      </c>
      <c r="S12" s="89" t="s">
        <v>60</v>
      </c>
      <c r="T12" s="90"/>
    </row>
    <row r="13" spans="1:20" ht="41.25" customHeight="1" thickBot="1">
      <c r="A13" s="83"/>
      <c r="B13" s="94"/>
      <c r="C13" s="96"/>
      <c r="D13" s="98"/>
      <c r="E13" s="96"/>
      <c r="F13" s="81"/>
      <c r="G13" s="77"/>
      <c r="H13" s="81"/>
      <c r="I13" s="83"/>
      <c r="J13" s="81"/>
      <c r="K13" s="83"/>
      <c r="L13" s="81"/>
      <c r="M13" s="79"/>
      <c r="N13" s="92"/>
      <c r="O13" s="79"/>
      <c r="P13" s="74"/>
      <c r="Q13" s="79"/>
      <c r="R13" s="88"/>
      <c r="S13" s="10" t="s">
        <v>57</v>
      </c>
      <c r="T13" s="11" t="s">
        <v>58</v>
      </c>
    </row>
    <row r="14" spans="1:20" ht="213" customHeight="1" thickBot="1">
      <c r="A14" s="45">
        <v>3</v>
      </c>
      <c r="B14" s="60" t="s">
        <v>0</v>
      </c>
      <c r="C14" s="60" t="s">
        <v>18</v>
      </c>
      <c r="D14" s="60" t="s">
        <v>16</v>
      </c>
      <c r="E14" s="60" t="s">
        <v>17</v>
      </c>
      <c r="F14" s="15" t="s">
        <v>11</v>
      </c>
      <c r="G14" s="15" t="s">
        <v>14</v>
      </c>
      <c r="H14" s="16" t="s">
        <v>10</v>
      </c>
      <c r="I14" s="16" t="s">
        <v>10</v>
      </c>
      <c r="J14" s="16">
        <v>1</v>
      </c>
      <c r="K14" s="17">
        <v>40360</v>
      </c>
      <c r="L14" s="17">
        <v>40543</v>
      </c>
      <c r="M14" s="34">
        <f>(L14-K14)/7</f>
        <v>26.142857142857142</v>
      </c>
      <c r="N14" s="18">
        <v>1</v>
      </c>
      <c r="O14" s="19">
        <f>IF(N14/J14&gt;1,1,+N14/J14)</f>
        <v>1</v>
      </c>
      <c r="P14" s="20">
        <f>+M14*O14</f>
        <v>26.142857142857142</v>
      </c>
      <c r="Q14" s="21">
        <f>IF(L14&lt;=$D$11,P14,0)</f>
        <v>0</v>
      </c>
      <c r="R14" s="22">
        <f>IF($D$11&gt;=L14,M14,0)</f>
        <v>0</v>
      </c>
      <c r="S14" s="23"/>
      <c r="T14" s="24"/>
    </row>
    <row r="15" spans="1:12" ht="12.75">
      <c r="A15" s="114"/>
      <c r="B15" s="114"/>
      <c r="C15" s="114"/>
      <c r="D15" s="114"/>
      <c r="E15" s="114"/>
      <c r="F15" s="114"/>
      <c r="G15" s="114"/>
      <c r="H15" s="114"/>
      <c r="I15" s="114"/>
      <c r="J15" s="114"/>
      <c r="K15" s="114"/>
      <c r="L15" s="114"/>
    </row>
    <row r="16" spans="1:12" ht="16.5" customHeight="1">
      <c r="A16" s="75" t="s">
        <v>84</v>
      </c>
      <c r="B16" s="75"/>
      <c r="C16" s="75"/>
      <c r="D16" s="75"/>
      <c r="E16" s="75"/>
      <c r="F16" s="75"/>
      <c r="G16" s="75"/>
      <c r="H16" s="75"/>
      <c r="I16" s="75"/>
      <c r="J16" s="75"/>
      <c r="K16" s="75"/>
      <c r="L16" s="75"/>
    </row>
    <row r="17" spans="1:12" ht="15.75">
      <c r="A17" s="84" t="s">
        <v>159</v>
      </c>
      <c r="B17" s="84"/>
      <c r="C17" s="84"/>
      <c r="D17" s="84"/>
      <c r="E17" s="84"/>
      <c r="F17" s="84"/>
      <c r="G17" s="84"/>
      <c r="H17" s="84"/>
      <c r="I17" s="84"/>
      <c r="J17" s="84"/>
      <c r="K17" s="84"/>
      <c r="L17" s="84"/>
    </row>
    <row r="18" spans="1:20" ht="18.75" customHeight="1">
      <c r="A18" s="113" t="s">
        <v>83</v>
      </c>
      <c r="B18" s="113"/>
      <c r="C18" s="113"/>
      <c r="D18" s="113"/>
      <c r="E18" s="113"/>
      <c r="F18" s="113"/>
      <c r="G18" s="113"/>
      <c r="H18" s="113"/>
      <c r="I18" s="113"/>
      <c r="J18" s="113"/>
      <c r="K18" s="113"/>
      <c r="L18" s="113"/>
      <c r="M18" s="113"/>
      <c r="N18" s="113"/>
      <c r="O18" s="113"/>
      <c r="P18" s="113"/>
      <c r="Q18" s="113"/>
      <c r="R18" s="113"/>
      <c r="S18" s="113"/>
      <c r="T18" s="113"/>
    </row>
  </sheetData>
  <sheetProtection/>
  <mergeCells count="41">
    <mergeCell ref="A1:T1"/>
    <mergeCell ref="A2:T2"/>
    <mergeCell ref="A3:T3"/>
    <mergeCell ref="A4:T4"/>
    <mergeCell ref="A6:C6"/>
    <mergeCell ref="A5:C5"/>
    <mergeCell ref="D5:T5"/>
    <mergeCell ref="D11:T11"/>
    <mergeCell ref="A18:T18"/>
    <mergeCell ref="A16:L16"/>
    <mergeCell ref="A17:L17"/>
    <mergeCell ref="Q12:Q13"/>
    <mergeCell ref="L12:L13"/>
    <mergeCell ref="D6:T6"/>
    <mergeCell ref="A11:C11"/>
    <mergeCell ref="S12:T12"/>
    <mergeCell ref="A12:A13"/>
    <mergeCell ref="D7:T7"/>
    <mergeCell ref="E12:E13"/>
    <mergeCell ref="F12:F13"/>
    <mergeCell ref="D9:T9"/>
    <mergeCell ref="A10:C10"/>
    <mergeCell ref="H12:H13"/>
    <mergeCell ref="A7:C7"/>
    <mergeCell ref="A9:C9"/>
    <mergeCell ref="O12:O13"/>
    <mergeCell ref="I12:I13"/>
    <mergeCell ref="B12:B13"/>
    <mergeCell ref="A15:L15"/>
    <mergeCell ref="J12:J13"/>
    <mergeCell ref="R12:R13"/>
    <mergeCell ref="M12:M13"/>
    <mergeCell ref="N12:N13"/>
    <mergeCell ref="C12:C13"/>
    <mergeCell ref="D12:D13"/>
    <mergeCell ref="D10:T10"/>
    <mergeCell ref="A8:C8"/>
    <mergeCell ref="D8:T8"/>
    <mergeCell ref="G12:G13"/>
    <mergeCell ref="P12:P13"/>
    <mergeCell ref="K12:K13"/>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0.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13">
      <selection activeCell="A18" sqref="A18:L18"/>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409.5" customHeight="1" thickBot="1">
      <c r="A14" s="45">
        <v>30</v>
      </c>
      <c r="B14" s="12" t="s">
        <v>250</v>
      </c>
      <c r="C14" s="4" t="s">
        <v>261</v>
      </c>
      <c r="D14" s="4" t="s">
        <v>252</v>
      </c>
      <c r="E14" s="4" t="s">
        <v>253</v>
      </c>
      <c r="F14" s="13" t="s">
        <v>254</v>
      </c>
      <c r="G14" s="13" t="s">
        <v>255</v>
      </c>
      <c r="H14" s="45" t="s">
        <v>256</v>
      </c>
      <c r="I14" s="45" t="s">
        <v>257</v>
      </c>
      <c r="J14" s="62">
        <v>1</v>
      </c>
      <c r="K14" s="63">
        <v>40575</v>
      </c>
      <c r="L14" s="63">
        <v>40663</v>
      </c>
      <c r="M14" s="56">
        <f>(L14-K14)/7</f>
        <v>12.571428571428571</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t="str">
        <f>'1(2008-2009)'!A16:L16</f>
        <v>AVANCE A 31 DE MARZO DE 2011</v>
      </c>
      <c r="B16" s="75"/>
      <c r="C16" s="75"/>
      <c r="D16" s="75"/>
      <c r="E16" s="75"/>
      <c r="F16" s="75"/>
      <c r="G16" s="75"/>
      <c r="H16" s="75"/>
      <c r="I16" s="75"/>
      <c r="J16" s="75"/>
      <c r="K16" s="75"/>
      <c r="L16" s="75"/>
    </row>
    <row r="17" spans="1:12" ht="15.75">
      <c r="A17" s="84" t="s">
        <v>363</v>
      </c>
      <c r="B17" s="84"/>
      <c r="C17" s="84"/>
      <c r="D17" s="84"/>
      <c r="E17" s="84"/>
      <c r="F17" s="84"/>
      <c r="G17" s="84"/>
      <c r="H17" s="84"/>
      <c r="I17" s="84"/>
      <c r="J17" s="84"/>
      <c r="K17" s="84"/>
      <c r="L17" s="84"/>
    </row>
    <row r="18" spans="1:12" ht="15.75">
      <c r="A18" s="84"/>
      <c r="B18" s="84"/>
      <c r="C18" s="84"/>
      <c r="D18" s="84"/>
      <c r="E18" s="84"/>
      <c r="F18" s="84"/>
      <c r="G18" s="84"/>
      <c r="H18" s="84"/>
      <c r="I18" s="84"/>
      <c r="J18" s="84"/>
      <c r="K18" s="84"/>
      <c r="L18" s="84"/>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1.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14">
      <selection activeCell="I19" sqref="I19"/>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409.5" customHeight="1" thickBot="1">
      <c r="A14" s="45">
        <v>31</v>
      </c>
      <c r="B14" s="12" t="s">
        <v>262</v>
      </c>
      <c r="C14" s="4" t="s">
        <v>263</v>
      </c>
      <c r="D14" s="4" t="s">
        <v>264</v>
      </c>
      <c r="E14" s="4" t="s">
        <v>265</v>
      </c>
      <c r="F14" s="13" t="s">
        <v>254</v>
      </c>
      <c r="G14" s="13" t="s">
        <v>255</v>
      </c>
      <c r="H14" s="45" t="s">
        <v>256</v>
      </c>
      <c r="I14" s="45" t="s">
        <v>257</v>
      </c>
      <c r="J14" s="62">
        <v>1</v>
      </c>
      <c r="K14" s="63">
        <v>40575</v>
      </c>
      <c r="L14" s="63">
        <v>40663</v>
      </c>
      <c r="M14" s="56">
        <f>(L14-K14)/7</f>
        <v>12.571428571428571</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t="str">
        <f>'1(2008-2009)'!A16:L16</f>
        <v>AVANCE A 31 DE MARZO DE 2011</v>
      </c>
      <c r="B16" s="75"/>
      <c r="C16" s="75"/>
      <c r="D16" s="75"/>
      <c r="E16" s="75"/>
      <c r="F16" s="75"/>
      <c r="G16" s="75"/>
      <c r="H16" s="75"/>
      <c r="I16" s="75"/>
      <c r="J16" s="75"/>
      <c r="K16" s="75"/>
      <c r="L16" s="75"/>
    </row>
    <row r="17" spans="1:12" ht="15.75">
      <c r="A17" s="84" t="s">
        <v>364</v>
      </c>
      <c r="B17" s="84"/>
      <c r="C17" s="84"/>
      <c r="D17" s="84"/>
      <c r="E17" s="84"/>
      <c r="F17" s="84"/>
      <c r="G17" s="84"/>
      <c r="H17" s="84"/>
      <c r="I17" s="84"/>
      <c r="J17" s="84"/>
      <c r="K17" s="84"/>
      <c r="L17" s="84"/>
    </row>
    <row r="18" spans="1:12" ht="15.75">
      <c r="A18" s="84"/>
      <c r="B18" s="84"/>
      <c r="C18" s="84"/>
      <c r="D18" s="84"/>
      <c r="E18" s="84"/>
      <c r="F18" s="84"/>
      <c r="G18" s="84"/>
      <c r="H18" s="84"/>
      <c r="I18" s="84"/>
      <c r="J18" s="84"/>
      <c r="K18" s="84"/>
      <c r="L18" s="84"/>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W20"/>
  <sheetViews>
    <sheetView zoomScale="60" zoomScaleNormal="60" zoomScalePageLayoutView="0" workbookViewId="0" topLeftCell="A15">
      <selection activeCell="A20" sqref="A20:M20"/>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211.5" customHeight="1" thickBot="1">
      <c r="A14" s="125">
        <v>32</v>
      </c>
      <c r="B14" s="126" t="s">
        <v>266</v>
      </c>
      <c r="C14" s="128" t="s">
        <v>267</v>
      </c>
      <c r="D14" s="128" t="s">
        <v>268</v>
      </c>
      <c r="E14" s="128" t="s">
        <v>269</v>
      </c>
      <c r="F14" s="13" t="s">
        <v>276</v>
      </c>
      <c r="G14" s="13" t="s">
        <v>271</v>
      </c>
      <c r="H14" s="45" t="s">
        <v>272</v>
      </c>
      <c r="I14" s="45" t="s">
        <v>273</v>
      </c>
      <c r="J14" s="62">
        <v>1</v>
      </c>
      <c r="K14" s="63">
        <v>40544</v>
      </c>
      <c r="L14" s="63">
        <v>40633</v>
      </c>
      <c r="M14" s="14">
        <f>(L14-K14)/7</f>
        <v>12.714285714285714</v>
      </c>
      <c r="N14" s="67">
        <v>1</v>
      </c>
      <c r="O14" s="64">
        <f>IF(N14/J14&gt;1,1,+N14/J14)</f>
        <v>1</v>
      </c>
      <c r="P14" s="14">
        <f>+M14*O14</f>
        <v>12.714285714285714</v>
      </c>
      <c r="Q14" s="14">
        <f>IF(L14&lt;=$D$11,P14,0)</f>
        <v>0</v>
      </c>
      <c r="R14" s="14">
        <f>IF($D$11&gt;=L14,M14,0)</f>
        <v>0</v>
      </c>
      <c r="S14" s="3"/>
      <c r="T14" s="3"/>
    </row>
    <row r="15" spans="1:20" ht="181.5" customHeight="1" thickBot="1">
      <c r="A15" s="125"/>
      <c r="B15" s="127"/>
      <c r="C15" s="129"/>
      <c r="D15" s="129"/>
      <c r="E15" s="129"/>
      <c r="F15" s="13" t="s">
        <v>277</v>
      </c>
      <c r="G15" s="13" t="s">
        <v>274</v>
      </c>
      <c r="H15" s="45" t="s">
        <v>275</v>
      </c>
      <c r="I15" s="45" t="s">
        <v>275</v>
      </c>
      <c r="J15" s="62">
        <v>1</v>
      </c>
      <c r="K15" s="63">
        <v>40544</v>
      </c>
      <c r="L15" s="63">
        <v>40633</v>
      </c>
      <c r="M15" s="14">
        <f>(L15-K15)/7</f>
        <v>12.714285714285714</v>
      </c>
      <c r="N15" s="67">
        <v>1</v>
      </c>
      <c r="O15" s="64">
        <f>IF(N15/J15&gt;1,1,+N15/J15)</f>
        <v>1</v>
      </c>
      <c r="P15" s="14">
        <f>+M15*O15</f>
        <v>12.714285714285714</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5" t="str">
        <f>'1(2008-2009)'!A16:L16</f>
        <v>AVANCE A 31 DE MARZO DE 2011</v>
      </c>
      <c r="B17" s="75"/>
      <c r="C17" s="75"/>
      <c r="D17" s="75"/>
      <c r="E17" s="75"/>
      <c r="F17" s="75"/>
      <c r="G17" s="75"/>
      <c r="H17" s="75"/>
      <c r="I17" s="75"/>
      <c r="J17" s="75"/>
      <c r="K17" s="75"/>
      <c r="L17" s="75"/>
    </row>
    <row r="18" spans="1:12" ht="15.75">
      <c r="A18" s="84" t="s">
        <v>339</v>
      </c>
      <c r="B18" s="84"/>
      <c r="C18" s="84"/>
      <c r="D18" s="84"/>
      <c r="E18" s="84"/>
      <c r="F18" s="84"/>
      <c r="G18" s="84"/>
      <c r="H18" s="84"/>
      <c r="I18" s="84"/>
      <c r="J18" s="84"/>
      <c r="K18" s="84"/>
      <c r="L18" s="84"/>
    </row>
    <row r="19" spans="1:13" ht="55.5" customHeight="1">
      <c r="A19" s="132" t="s">
        <v>356</v>
      </c>
      <c r="B19" s="132"/>
      <c r="C19" s="132"/>
      <c r="D19" s="132"/>
      <c r="E19" s="132"/>
      <c r="F19" s="132"/>
      <c r="G19" s="132"/>
      <c r="H19" s="132"/>
      <c r="I19" s="132"/>
      <c r="J19" s="132"/>
      <c r="K19" s="132"/>
      <c r="L19" s="132"/>
      <c r="M19" s="132"/>
    </row>
    <row r="20" spans="1:13" ht="32.25" customHeight="1">
      <c r="A20" s="133" t="s">
        <v>357</v>
      </c>
      <c r="B20" s="133"/>
      <c r="C20" s="133"/>
      <c r="D20" s="133"/>
      <c r="E20" s="133"/>
      <c r="F20" s="133"/>
      <c r="G20" s="133"/>
      <c r="H20" s="133"/>
      <c r="I20" s="133"/>
      <c r="J20" s="133"/>
      <c r="K20" s="133"/>
      <c r="L20" s="133"/>
      <c r="M20" s="133"/>
    </row>
  </sheetData>
  <sheetProtection/>
  <mergeCells count="46">
    <mergeCell ref="A19:M19"/>
    <mergeCell ref="A20:M20"/>
    <mergeCell ref="A17:L17"/>
    <mergeCell ref="A18:L18"/>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3.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5">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409.5" customHeight="1" thickBot="1">
      <c r="A14" s="45">
        <v>33</v>
      </c>
      <c r="B14" s="12" t="s">
        <v>266</v>
      </c>
      <c r="C14" s="4" t="s">
        <v>278</v>
      </c>
      <c r="D14" s="4" t="s">
        <v>279</v>
      </c>
      <c r="E14" s="4" t="s">
        <v>269</v>
      </c>
      <c r="F14" s="13" t="s">
        <v>270</v>
      </c>
      <c r="G14" s="13" t="s">
        <v>271</v>
      </c>
      <c r="H14" s="45" t="s">
        <v>272</v>
      </c>
      <c r="I14" s="45" t="s">
        <v>273</v>
      </c>
      <c r="J14" s="62">
        <v>1</v>
      </c>
      <c r="K14" s="63">
        <v>40575</v>
      </c>
      <c r="L14" s="63">
        <v>40633</v>
      </c>
      <c r="M14" s="56">
        <f>(L14-K14)/7</f>
        <v>8.285714285714286</v>
      </c>
      <c r="N14" s="18">
        <v>1</v>
      </c>
      <c r="O14" s="5">
        <f>IF(N14/J14&gt;1,1,+N14/J14)</f>
        <v>1</v>
      </c>
      <c r="P14" s="6">
        <f>+M14*O14</f>
        <v>8.285714285714286</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t="str">
        <f>'1(2008-2009)'!A16:L16</f>
        <v>AVANCE A 31 DE MARZO DE 2011</v>
      </c>
      <c r="B16" s="75"/>
      <c r="C16" s="75"/>
      <c r="D16" s="75"/>
      <c r="E16" s="75"/>
      <c r="F16" s="75"/>
      <c r="G16" s="75"/>
      <c r="H16" s="75"/>
      <c r="I16" s="75"/>
      <c r="J16" s="75"/>
      <c r="K16" s="75"/>
      <c r="L16" s="75"/>
    </row>
    <row r="17" spans="1:12" ht="49.5" customHeight="1">
      <c r="A17" s="84" t="s">
        <v>358</v>
      </c>
      <c r="B17" s="84"/>
      <c r="C17" s="84"/>
      <c r="D17" s="84"/>
      <c r="E17" s="84"/>
      <c r="F17" s="84"/>
      <c r="G17" s="84"/>
      <c r="H17" s="84"/>
      <c r="I17" s="84"/>
      <c r="J17" s="84"/>
      <c r="K17" s="84"/>
      <c r="L17" s="84"/>
    </row>
    <row r="18" spans="1:12" ht="15.75">
      <c r="A18" s="84"/>
      <c r="B18" s="84"/>
      <c r="C18" s="84"/>
      <c r="D18" s="84"/>
      <c r="E18" s="84"/>
      <c r="F18" s="84"/>
      <c r="G18" s="84"/>
      <c r="H18" s="84"/>
      <c r="I18" s="84"/>
      <c r="J18" s="84"/>
      <c r="K18" s="84"/>
      <c r="L18" s="84"/>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4.xml><?xml version="1.0" encoding="utf-8"?>
<worksheet xmlns="http://schemas.openxmlformats.org/spreadsheetml/2006/main" xmlns:r="http://schemas.openxmlformats.org/officeDocument/2006/relationships">
  <sheetPr>
    <tabColor rgb="FF92D050"/>
    <pageSetUpPr fitToPage="1"/>
  </sheetPr>
  <dimension ref="A1:W22"/>
  <sheetViews>
    <sheetView zoomScale="60" zoomScaleNormal="60" zoomScalePageLayoutView="0" workbookViewId="0" topLeftCell="A16">
      <selection activeCell="A22" sqref="A22:M22"/>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137.25" customHeight="1" thickBot="1">
      <c r="A14" s="125">
        <v>34</v>
      </c>
      <c r="B14" s="126" t="s">
        <v>281</v>
      </c>
      <c r="C14" s="128" t="s">
        <v>280</v>
      </c>
      <c r="D14" s="128" t="s">
        <v>279</v>
      </c>
      <c r="E14" s="128" t="s">
        <v>269</v>
      </c>
      <c r="F14" s="13" t="s">
        <v>283</v>
      </c>
      <c r="G14" s="13" t="s">
        <v>282</v>
      </c>
      <c r="H14" s="45" t="s">
        <v>90</v>
      </c>
      <c r="I14" s="45" t="s">
        <v>9</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204" customHeight="1" thickBot="1">
      <c r="A15" s="125"/>
      <c r="B15" s="130"/>
      <c r="C15" s="131"/>
      <c r="D15" s="131"/>
      <c r="E15" s="131"/>
      <c r="F15" s="13" t="s">
        <v>284</v>
      </c>
      <c r="G15" s="13" t="s">
        <v>271</v>
      </c>
      <c r="H15" s="45" t="s">
        <v>272</v>
      </c>
      <c r="I15" s="45" t="s">
        <v>273</v>
      </c>
      <c r="J15" s="62">
        <v>1</v>
      </c>
      <c r="K15" s="63">
        <v>40544</v>
      </c>
      <c r="L15" s="63">
        <v>40633</v>
      </c>
      <c r="M15" s="14">
        <f>(L15-K15)/7</f>
        <v>12.714285714285714</v>
      </c>
      <c r="N15" s="67">
        <v>1</v>
      </c>
      <c r="O15" s="64">
        <f>IF(N15/J15&gt;1,1,+N15/J15)</f>
        <v>1</v>
      </c>
      <c r="P15" s="14">
        <f>+M15*O15</f>
        <v>12.714285714285714</v>
      </c>
      <c r="Q15" s="14">
        <f>IF(L15&lt;=$D$11,P15,0)</f>
        <v>0</v>
      </c>
      <c r="R15" s="14">
        <f>IF($D$11&gt;=L15,M15,0)</f>
        <v>0</v>
      </c>
      <c r="S15" s="3"/>
      <c r="T15" s="3"/>
    </row>
    <row r="16" spans="1:20" ht="166.5" customHeight="1" thickBot="1">
      <c r="A16" s="125"/>
      <c r="B16" s="127"/>
      <c r="C16" s="129"/>
      <c r="D16" s="129"/>
      <c r="E16" s="129"/>
      <c r="F16" s="13" t="s">
        <v>285</v>
      </c>
      <c r="G16" s="13" t="s">
        <v>274</v>
      </c>
      <c r="H16" s="45" t="s">
        <v>275</v>
      </c>
      <c r="I16" s="45" t="s">
        <v>275</v>
      </c>
      <c r="J16" s="62">
        <v>1</v>
      </c>
      <c r="K16" s="63">
        <v>40544</v>
      </c>
      <c r="L16" s="63">
        <v>40633</v>
      </c>
      <c r="M16" s="14">
        <f>(L16-K16)/7</f>
        <v>12.714285714285714</v>
      </c>
      <c r="N16" s="67">
        <v>1</v>
      </c>
      <c r="O16" s="64">
        <f>IF(N16/J16&gt;1,1,+N16/J16)</f>
        <v>1</v>
      </c>
      <c r="P16" s="14">
        <f>+M16*O16</f>
        <v>12.714285714285714</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75" t="str">
        <f>'1(2008-2009)'!A16:L16</f>
        <v>AVANCE A 31 DE MARZO DE 2011</v>
      </c>
      <c r="B18" s="75"/>
      <c r="C18" s="75"/>
      <c r="D18" s="75"/>
      <c r="E18" s="75"/>
      <c r="F18" s="75"/>
      <c r="G18" s="75"/>
      <c r="H18" s="75"/>
      <c r="I18" s="75"/>
      <c r="J18" s="75"/>
      <c r="K18" s="75"/>
      <c r="L18" s="75"/>
    </row>
    <row r="19" spans="1:12" ht="15.75">
      <c r="A19" s="84" t="s">
        <v>340</v>
      </c>
      <c r="B19" s="84"/>
      <c r="C19" s="84"/>
      <c r="D19" s="84"/>
      <c r="E19" s="84"/>
      <c r="F19" s="84"/>
      <c r="G19" s="84"/>
      <c r="H19" s="84"/>
      <c r="I19" s="84"/>
      <c r="J19" s="84"/>
      <c r="K19" s="84"/>
      <c r="L19" s="84"/>
    </row>
    <row r="20" spans="1:13" ht="31.5" customHeight="1">
      <c r="A20" s="134" t="s">
        <v>343</v>
      </c>
      <c r="B20" s="134"/>
      <c r="C20" s="134"/>
      <c r="D20" s="134"/>
      <c r="E20" s="134"/>
      <c r="F20" s="134"/>
      <c r="G20" s="134"/>
      <c r="H20" s="134"/>
      <c r="I20" s="134"/>
      <c r="J20" s="134"/>
      <c r="K20" s="134"/>
      <c r="L20" s="134"/>
      <c r="M20" s="134"/>
    </row>
    <row r="21" spans="1:13" ht="47.25" customHeight="1">
      <c r="A21" s="132" t="s">
        <v>359</v>
      </c>
      <c r="B21" s="132"/>
      <c r="C21" s="132"/>
      <c r="D21" s="132"/>
      <c r="E21" s="132"/>
      <c r="F21" s="132"/>
      <c r="G21" s="132"/>
      <c r="H21" s="132"/>
      <c r="I21" s="132"/>
      <c r="J21" s="132"/>
      <c r="K21" s="132"/>
      <c r="L21" s="132"/>
      <c r="M21" s="132"/>
    </row>
    <row r="22" spans="1:13" ht="47.25" customHeight="1">
      <c r="A22" s="133" t="s">
        <v>360</v>
      </c>
      <c r="B22" s="133"/>
      <c r="C22" s="133"/>
      <c r="D22" s="133"/>
      <c r="E22" s="133"/>
      <c r="F22" s="133"/>
      <c r="G22" s="133"/>
      <c r="H22" s="133"/>
      <c r="I22" s="133"/>
      <c r="J22" s="133"/>
      <c r="K22" s="133"/>
      <c r="L22" s="133"/>
      <c r="M22" s="133"/>
    </row>
  </sheetData>
  <sheetProtection/>
  <mergeCells count="47">
    <mergeCell ref="A21:M21"/>
    <mergeCell ref="A22:M22"/>
    <mergeCell ref="G12:G13"/>
    <mergeCell ref="A18:L18"/>
    <mergeCell ref="A19:L19"/>
    <mergeCell ref="B14:B16"/>
    <mergeCell ref="C14:C16"/>
    <mergeCell ref="D14:D16"/>
    <mergeCell ref="E14:E16"/>
    <mergeCell ref="F12:F13"/>
    <mergeCell ref="I12:I13"/>
    <mergeCell ref="A20:M20"/>
    <mergeCell ref="S12:T12"/>
    <mergeCell ref="A14:A16"/>
    <mergeCell ref="M12:M13"/>
    <mergeCell ref="N12:N13"/>
    <mergeCell ref="O12:O13"/>
    <mergeCell ref="P12:P13"/>
    <mergeCell ref="J12:J13"/>
    <mergeCell ref="Q12:Q13"/>
    <mergeCell ref="R12:R13"/>
    <mergeCell ref="A11:C11"/>
    <mergeCell ref="D11:T11"/>
    <mergeCell ref="K12:K13"/>
    <mergeCell ref="L12:L13"/>
    <mergeCell ref="A12:A13"/>
    <mergeCell ref="B12:B13"/>
    <mergeCell ref="C12:C13"/>
    <mergeCell ref="D12:D13"/>
    <mergeCell ref="E12:E13"/>
    <mergeCell ref="H12:H13"/>
    <mergeCell ref="D6:T6"/>
    <mergeCell ref="A7:C7"/>
    <mergeCell ref="D7:T7"/>
    <mergeCell ref="A8:C8"/>
    <mergeCell ref="D8:T8"/>
    <mergeCell ref="D10:T10"/>
    <mergeCell ref="A9:C9"/>
    <mergeCell ref="D9:T9"/>
    <mergeCell ref="A10:C10"/>
    <mergeCell ref="A6:C6"/>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6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5.xml><?xml version="1.0" encoding="utf-8"?>
<worksheet xmlns="http://schemas.openxmlformats.org/spreadsheetml/2006/main" xmlns:r="http://schemas.openxmlformats.org/officeDocument/2006/relationships">
  <sheetPr>
    <tabColor theme="0"/>
    <pageSetUpPr fitToPage="1"/>
  </sheetPr>
  <dimension ref="A1:W18"/>
  <sheetViews>
    <sheetView zoomScale="60" zoomScaleNormal="60" zoomScalePageLayoutView="0" workbookViewId="0" topLeftCell="A14">
      <selection activeCell="A16" sqref="A16: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409.5" customHeight="1" thickBot="1">
      <c r="A14" s="45">
        <v>35</v>
      </c>
      <c r="B14" s="12" t="s">
        <v>286</v>
      </c>
      <c r="C14" s="4" t="s">
        <v>287</v>
      </c>
      <c r="D14" s="4" t="s">
        <v>288</v>
      </c>
      <c r="E14" s="4" t="s">
        <v>289</v>
      </c>
      <c r="F14" s="135" t="s">
        <v>290</v>
      </c>
      <c r="G14" s="135"/>
      <c r="H14" s="65"/>
      <c r="I14" s="65"/>
      <c r="J14" s="68"/>
      <c r="K14" s="66"/>
      <c r="L14" s="66"/>
      <c r="M14" s="56">
        <f>(L14-K14)/7</f>
        <v>0</v>
      </c>
      <c r="N14" s="18"/>
      <c r="O14" s="5"/>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c r="B16" s="75"/>
      <c r="C16" s="75"/>
      <c r="D16" s="75"/>
      <c r="E16" s="75"/>
      <c r="F16" s="75"/>
      <c r="G16" s="75"/>
      <c r="H16" s="75"/>
      <c r="I16" s="75"/>
      <c r="J16" s="75"/>
      <c r="K16" s="75"/>
      <c r="L16" s="75"/>
    </row>
    <row r="17" spans="1:12" ht="15.75">
      <c r="A17" s="84"/>
      <c r="B17" s="84"/>
      <c r="C17" s="84"/>
      <c r="D17" s="84"/>
      <c r="E17" s="84"/>
      <c r="F17" s="84"/>
      <c r="G17" s="84"/>
      <c r="H17" s="84"/>
      <c r="I17" s="84"/>
      <c r="J17" s="84"/>
      <c r="K17" s="84"/>
      <c r="L17" s="84"/>
    </row>
    <row r="18" spans="1:12" ht="15.75">
      <c r="A18" s="84"/>
      <c r="B18" s="84"/>
      <c r="C18" s="84"/>
      <c r="D18" s="84"/>
      <c r="E18" s="84"/>
      <c r="F18" s="84"/>
      <c r="G18" s="84"/>
      <c r="H18" s="84"/>
      <c r="I18" s="84"/>
      <c r="J18" s="84"/>
      <c r="K18" s="84"/>
      <c r="L18" s="84"/>
    </row>
  </sheetData>
  <sheetProtection/>
  <mergeCells count="41">
    <mergeCell ref="S12:T12"/>
    <mergeCell ref="A16:L16"/>
    <mergeCell ref="A17:L17"/>
    <mergeCell ref="A18:L18"/>
    <mergeCell ref="F14:G14"/>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6.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5">
      <selection activeCell="H30" sqref="H30"/>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272.25" customHeight="1" thickBot="1">
      <c r="A14" s="125">
        <v>36</v>
      </c>
      <c r="B14" s="126" t="s">
        <v>286</v>
      </c>
      <c r="C14" s="128" t="s">
        <v>291</v>
      </c>
      <c r="D14" s="128" t="s">
        <v>292</v>
      </c>
      <c r="E14" s="128" t="s">
        <v>293</v>
      </c>
      <c r="F14" s="13" t="s">
        <v>297</v>
      </c>
      <c r="G14" s="13" t="s">
        <v>294</v>
      </c>
      <c r="H14" s="45" t="s">
        <v>295</v>
      </c>
      <c r="I14" s="45" t="s">
        <v>296</v>
      </c>
      <c r="J14" s="62">
        <v>1</v>
      </c>
      <c r="K14" s="63">
        <v>40634</v>
      </c>
      <c r="L14" s="63">
        <v>40816</v>
      </c>
      <c r="M14" s="14">
        <f>(L14-K14)/7</f>
        <v>26</v>
      </c>
      <c r="N14" s="67"/>
      <c r="O14" s="64">
        <f>IF(N14/J14&gt;1,1,+N14/J14)</f>
        <v>0</v>
      </c>
      <c r="P14" s="14">
        <f>+M14*O14</f>
        <v>0</v>
      </c>
      <c r="Q14" s="14">
        <f>IF(L14&lt;=$D$11,P14,0)</f>
        <v>0</v>
      </c>
      <c r="R14" s="14">
        <f>IF($D$11&gt;=L14,M14,0)</f>
        <v>0</v>
      </c>
      <c r="S14" s="3"/>
      <c r="T14" s="3"/>
    </row>
    <row r="15" spans="1:20" ht="285" customHeight="1" thickBot="1">
      <c r="A15" s="125"/>
      <c r="B15" s="127"/>
      <c r="C15" s="129"/>
      <c r="D15" s="129"/>
      <c r="E15" s="129"/>
      <c r="F15" s="13" t="s">
        <v>298</v>
      </c>
      <c r="G15" s="13" t="s">
        <v>255</v>
      </c>
      <c r="H15" s="45" t="s">
        <v>256</v>
      </c>
      <c r="I15" s="45" t="s">
        <v>257</v>
      </c>
      <c r="J15" s="62">
        <v>1</v>
      </c>
      <c r="K15" s="63">
        <v>40575</v>
      </c>
      <c r="L15" s="63">
        <v>40663</v>
      </c>
      <c r="M15" s="14">
        <f>(L15-K15)/7</f>
        <v>12.571428571428571</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5" t="str">
        <f>'1(2008-2009)'!A16:L16</f>
        <v>AVANCE A 31 DE MARZO DE 2011</v>
      </c>
      <c r="B17" s="75"/>
      <c r="C17" s="75"/>
      <c r="D17" s="75"/>
      <c r="E17" s="75"/>
      <c r="F17" s="75"/>
      <c r="G17" s="75"/>
      <c r="H17" s="75"/>
      <c r="I17" s="75"/>
      <c r="J17" s="75"/>
      <c r="K17" s="75"/>
      <c r="L17" s="75"/>
    </row>
    <row r="18" spans="1:12" ht="15.75">
      <c r="A18" s="84" t="s">
        <v>365</v>
      </c>
      <c r="B18" s="84"/>
      <c r="C18" s="84"/>
      <c r="D18" s="84"/>
      <c r="E18" s="84"/>
      <c r="F18" s="84"/>
      <c r="G18" s="84"/>
      <c r="H18" s="84"/>
      <c r="I18" s="84"/>
      <c r="J18" s="84"/>
      <c r="K18" s="84"/>
      <c r="L18" s="84"/>
    </row>
    <row r="19" ht="15.75">
      <c r="A19" s="1" t="s">
        <v>341</v>
      </c>
    </row>
  </sheetData>
  <sheetProtection/>
  <mergeCells count="44">
    <mergeCell ref="A18:L18"/>
    <mergeCell ref="A17:L17"/>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7.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4">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customHeight="1"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409.5" customHeight="1" thickBot="1">
      <c r="A14" s="45">
        <v>37</v>
      </c>
      <c r="B14" s="12" t="s">
        <v>76</v>
      </c>
      <c r="C14" s="4" t="s">
        <v>299</v>
      </c>
      <c r="D14" s="4" t="s">
        <v>300</v>
      </c>
      <c r="E14" s="4" t="s">
        <v>301</v>
      </c>
      <c r="F14" s="13" t="s">
        <v>302</v>
      </c>
      <c r="G14" s="13" t="s">
        <v>303</v>
      </c>
      <c r="H14" s="45" t="s">
        <v>304</v>
      </c>
      <c r="I14" s="45" t="s">
        <v>305</v>
      </c>
      <c r="J14" s="62">
        <v>1</v>
      </c>
      <c r="K14" s="63">
        <v>40575</v>
      </c>
      <c r="L14" s="63">
        <v>40602</v>
      </c>
      <c r="M14" s="56">
        <f>(L14-K14)/7</f>
        <v>3.857142857142857</v>
      </c>
      <c r="N14" s="18">
        <v>1</v>
      </c>
      <c r="O14" s="5">
        <f>IF(N14/J14&gt;1,1,+N14/J14)</f>
        <v>1</v>
      </c>
      <c r="P14" s="6">
        <f>+M14*O14</f>
        <v>3.857142857142857</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t="str">
        <f>'1(2008-2009)'!A16:L16</f>
        <v>AVANCE A 31 DE MARZO DE 2011</v>
      </c>
      <c r="B16" s="75"/>
      <c r="C16" s="75"/>
      <c r="D16" s="75"/>
      <c r="E16" s="75"/>
      <c r="F16" s="75"/>
      <c r="G16" s="75"/>
      <c r="H16" s="75"/>
      <c r="I16" s="75"/>
      <c r="J16" s="75"/>
      <c r="K16" s="75"/>
      <c r="L16" s="75"/>
    </row>
    <row r="17" spans="1:12" ht="32.25" customHeight="1">
      <c r="A17" s="84" t="s">
        <v>342</v>
      </c>
      <c r="B17" s="84"/>
      <c r="C17" s="84"/>
      <c r="D17" s="84"/>
      <c r="E17" s="84"/>
      <c r="F17" s="84"/>
      <c r="G17" s="84"/>
      <c r="H17" s="84"/>
      <c r="I17" s="84"/>
      <c r="J17" s="84"/>
      <c r="K17" s="84"/>
      <c r="L17" s="84"/>
    </row>
    <row r="18" spans="1:12" ht="15.75">
      <c r="A18" s="84"/>
      <c r="B18" s="84"/>
      <c r="C18" s="84"/>
      <c r="D18" s="84"/>
      <c r="E18" s="84"/>
      <c r="F18" s="84"/>
      <c r="G18" s="84"/>
      <c r="H18" s="84"/>
      <c r="I18" s="84"/>
      <c r="J18" s="84"/>
      <c r="K18" s="84"/>
      <c r="L18" s="84"/>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8.xml><?xml version="1.0" encoding="utf-8"?>
<worksheet xmlns="http://schemas.openxmlformats.org/spreadsheetml/2006/main" xmlns:r="http://schemas.openxmlformats.org/officeDocument/2006/relationships">
  <sheetPr>
    <tabColor theme="0"/>
    <pageSetUpPr fitToPage="1"/>
  </sheetPr>
  <dimension ref="A1:W19"/>
  <sheetViews>
    <sheetView zoomScale="60" zoomScaleNormal="60" zoomScalePageLayoutView="0" workbookViewId="0" topLeftCell="A13">
      <selection activeCell="G32" sqref="G32"/>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176.25" customHeight="1" thickBot="1">
      <c r="A14" s="125">
        <v>38</v>
      </c>
      <c r="B14" s="126" t="s">
        <v>76</v>
      </c>
      <c r="C14" s="128" t="s">
        <v>306</v>
      </c>
      <c r="D14" s="128" t="s">
        <v>307</v>
      </c>
      <c r="E14" s="128" t="s">
        <v>308</v>
      </c>
      <c r="F14" s="13" t="s">
        <v>314</v>
      </c>
      <c r="G14" s="13" t="s">
        <v>309</v>
      </c>
      <c r="H14" s="13" t="s">
        <v>310</v>
      </c>
      <c r="I14" s="13" t="s">
        <v>311</v>
      </c>
      <c r="J14" s="62">
        <v>1</v>
      </c>
      <c r="K14" s="63">
        <v>40634</v>
      </c>
      <c r="L14" s="63">
        <v>40908</v>
      </c>
      <c r="M14" s="14">
        <f>(L14-K14)/7</f>
        <v>39.142857142857146</v>
      </c>
      <c r="N14" s="67"/>
      <c r="O14" s="64">
        <f>IF(N14/J14&gt;1,1,+N14/J14)</f>
        <v>0</v>
      </c>
      <c r="P14" s="14">
        <f>+M14*O14</f>
        <v>0</v>
      </c>
      <c r="Q14" s="14">
        <f>IF(L14&lt;=$D$11,P14,0)</f>
        <v>0</v>
      </c>
      <c r="R14" s="14">
        <f>IF($D$11&gt;=L14,M14,0)</f>
        <v>0</v>
      </c>
      <c r="S14" s="3"/>
      <c r="T14" s="3"/>
    </row>
    <row r="15" spans="1:20" ht="211.5" customHeight="1" thickBot="1">
      <c r="A15" s="125"/>
      <c r="B15" s="127"/>
      <c r="C15" s="129"/>
      <c r="D15" s="129"/>
      <c r="E15" s="129"/>
      <c r="F15" s="13" t="s">
        <v>315</v>
      </c>
      <c r="G15" s="13" t="s">
        <v>309</v>
      </c>
      <c r="H15" s="45" t="s">
        <v>312</v>
      </c>
      <c r="I15" s="13" t="s">
        <v>313</v>
      </c>
      <c r="J15" s="62">
        <v>1</v>
      </c>
      <c r="K15" s="63">
        <v>40632</v>
      </c>
      <c r="L15" s="63">
        <v>40908</v>
      </c>
      <c r="M15" s="14">
        <f>(L15-K15)/7</f>
        <v>39.42857142857143</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5"/>
      <c r="B17" s="75"/>
      <c r="C17" s="75"/>
      <c r="D17" s="75"/>
      <c r="E17" s="75"/>
      <c r="F17" s="75"/>
      <c r="G17" s="75"/>
      <c r="H17" s="75"/>
      <c r="I17" s="75"/>
      <c r="J17" s="75"/>
      <c r="K17" s="75"/>
      <c r="L17" s="75"/>
    </row>
    <row r="18" spans="1:12" ht="15.75">
      <c r="A18" s="84"/>
      <c r="B18" s="84"/>
      <c r="C18" s="84"/>
      <c r="D18" s="84"/>
      <c r="E18" s="84"/>
      <c r="F18" s="84"/>
      <c r="G18" s="84"/>
      <c r="H18" s="84"/>
      <c r="I18" s="84"/>
      <c r="J18" s="84"/>
      <c r="K18" s="84"/>
      <c r="L18" s="84"/>
    </row>
    <row r="19" spans="1:12" ht="15.75">
      <c r="A19" s="84"/>
      <c r="B19" s="84"/>
      <c r="C19" s="84"/>
      <c r="D19" s="84"/>
      <c r="E19" s="84"/>
      <c r="F19" s="84"/>
      <c r="G19" s="84"/>
      <c r="H19" s="84"/>
      <c r="I19" s="84"/>
      <c r="J19" s="84"/>
      <c r="K19" s="84"/>
      <c r="L19" s="84"/>
    </row>
  </sheetData>
  <sheetProtection/>
  <mergeCells count="45">
    <mergeCell ref="A17:L17"/>
    <mergeCell ref="A18:L18"/>
    <mergeCell ref="A19:L19"/>
    <mergeCell ref="S12:T12"/>
    <mergeCell ref="A14:A15"/>
    <mergeCell ref="B14:B15"/>
    <mergeCell ref="C14:C15"/>
    <mergeCell ref="D14:D15"/>
    <mergeCell ref="E14:E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1">
      <selection activeCell="A19" sqref="A19:L19"/>
    </sheetView>
  </sheetViews>
  <sheetFormatPr defaultColWidth="11.421875" defaultRowHeight="12.75"/>
  <cols>
    <col min="1" max="1" width="15.421875" style="9" customWidth="1"/>
    <col min="2" max="2" width="12.28125" style="9" customWidth="1"/>
    <col min="3" max="4" width="30.57421875" style="9" customWidth="1"/>
    <col min="5" max="5" width="30.7109375" style="9" customWidth="1"/>
    <col min="6" max="7" width="30.57421875" style="9" customWidth="1"/>
    <col min="8" max="8" width="16.28125" style="9" customWidth="1"/>
    <col min="9" max="9" width="16.7109375" style="9" customWidth="1"/>
    <col min="10" max="20" width="14.57421875" style="9" customWidth="1"/>
    <col min="21" max="16384" width="11.421875" style="9" customWidth="1"/>
  </cols>
  <sheetData>
    <row r="1" spans="1:23" s="1" customFormat="1"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s="1" customFormat="1"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s="1" customFormat="1"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s="1" customFormat="1" ht="15.75">
      <c r="A4" s="110"/>
      <c r="B4" s="111"/>
      <c r="C4" s="111"/>
      <c r="D4" s="111"/>
      <c r="E4" s="111"/>
      <c r="F4" s="111"/>
      <c r="G4" s="111"/>
      <c r="H4" s="111"/>
      <c r="I4" s="111"/>
      <c r="J4" s="111"/>
      <c r="K4" s="111"/>
      <c r="L4" s="111"/>
      <c r="M4" s="111"/>
      <c r="N4" s="111"/>
      <c r="O4" s="111"/>
      <c r="P4" s="111"/>
      <c r="Q4" s="111"/>
      <c r="R4" s="111"/>
      <c r="S4" s="111"/>
      <c r="T4" s="112"/>
      <c r="U4" s="2"/>
      <c r="V4" s="2"/>
      <c r="W4" s="2"/>
    </row>
    <row r="5" spans="1:23" s="1" customFormat="1" ht="15.75">
      <c r="A5" s="99" t="s">
        <v>48</v>
      </c>
      <c r="B5" s="100"/>
      <c r="C5" s="100"/>
      <c r="D5" s="101" t="str">
        <f>'1(2008-2009)'!D5:T5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s="1" customFormat="1"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s="1" customFormat="1"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s="1" customFormat="1"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s="1" customFormat="1"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s="1" customFormat="1"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s="1" customFormat="1"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3.5" thickBot="1">
      <c r="A12" s="82" t="s">
        <v>62</v>
      </c>
      <c r="B12" s="93" t="s">
        <v>45</v>
      </c>
      <c r="C12" s="95" t="s">
        <v>1</v>
      </c>
      <c r="D12" s="97" t="s">
        <v>54</v>
      </c>
      <c r="E12" s="95" t="s">
        <v>55</v>
      </c>
      <c r="F12" s="80" t="s">
        <v>56</v>
      </c>
      <c r="G12" s="76" t="s">
        <v>46</v>
      </c>
      <c r="H12" s="80" t="s">
        <v>63</v>
      </c>
      <c r="I12" s="82" t="s">
        <v>64</v>
      </c>
      <c r="J12" s="80" t="s">
        <v>65</v>
      </c>
      <c r="K12" s="82" t="s">
        <v>66</v>
      </c>
      <c r="L12" s="80" t="s">
        <v>67</v>
      </c>
      <c r="M12" s="78" t="s">
        <v>68</v>
      </c>
      <c r="N12" s="91" t="s">
        <v>69</v>
      </c>
      <c r="O12" s="78" t="s">
        <v>70</v>
      </c>
      <c r="P12" s="73" t="s">
        <v>73</v>
      </c>
      <c r="Q12" s="78" t="s">
        <v>72</v>
      </c>
      <c r="R12" s="87" t="s">
        <v>71</v>
      </c>
      <c r="S12" s="89" t="s">
        <v>60</v>
      </c>
      <c r="T12" s="90"/>
    </row>
    <row r="13" spans="1:20" ht="42.75" customHeight="1" thickBot="1">
      <c r="A13" s="83"/>
      <c r="B13" s="94"/>
      <c r="C13" s="96"/>
      <c r="D13" s="98"/>
      <c r="E13" s="96"/>
      <c r="F13" s="81"/>
      <c r="G13" s="77"/>
      <c r="H13" s="81"/>
      <c r="I13" s="83"/>
      <c r="J13" s="81"/>
      <c r="K13" s="83"/>
      <c r="L13" s="81"/>
      <c r="M13" s="79"/>
      <c r="N13" s="92"/>
      <c r="O13" s="79"/>
      <c r="P13" s="74"/>
      <c r="Q13" s="79"/>
      <c r="R13" s="88"/>
      <c r="S13" s="10" t="s">
        <v>57</v>
      </c>
      <c r="T13" s="11" t="s">
        <v>58</v>
      </c>
    </row>
    <row r="14" spans="1:20" ht="243.75" customHeight="1" thickBot="1">
      <c r="A14" s="44">
        <v>4</v>
      </c>
      <c r="B14" s="12" t="s">
        <v>0</v>
      </c>
      <c r="C14" s="4" t="s">
        <v>24</v>
      </c>
      <c r="D14" s="4" t="s">
        <v>19</v>
      </c>
      <c r="E14" s="4" t="s">
        <v>20</v>
      </c>
      <c r="F14" s="13" t="s">
        <v>21</v>
      </c>
      <c r="G14" s="13" t="s">
        <v>22</v>
      </c>
      <c r="H14" s="45" t="s">
        <v>23</v>
      </c>
      <c r="I14" s="45" t="s">
        <v>23</v>
      </c>
      <c r="J14" s="45">
        <v>2</v>
      </c>
      <c r="K14" s="46">
        <v>40179</v>
      </c>
      <c r="L14" s="46">
        <v>40543</v>
      </c>
      <c r="M14" s="14">
        <f>(L14-K14)/7</f>
        <v>52</v>
      </c>
      <c r="N14" s="57">
        <v>2</v>
      </c>
      <c r="O14" s="5">
        <f>IF(N14/J14&gt;1,1,+N14/J14)</f>
        <v>1</v>
      </c>
      <c r="P14" s="6">
        <f>+M14*O14</f>
        <v>52</v>
      </c>
      <c r="Q14" s="7">
        <f>IF(L14&lt;=$D$11,P14,0)</f>
        <v>0</v>
      </c>
      <c r="R14" s="8">
        <f>IF($D$11&gt;=L14,M14,0)</f>
        <v>0</v>
      </c>
      <c r="S14" s="3"/>
      <c r="T14" s="47"/>
    </row>
    <row r="15" spans="1:20" ht="12.75">
      <c r="A15" s="37"/>
      <c r="B15" s="38"/>
      <c r="C15" s="38"/>
      <c r="D15" s="38"/>
      <c r="E15" s="38"/>
      <c r="F15" s="38"/>
      <c r="G15" s="38"/>
      <c r="H15" s="37"/>
      <c r="I15" s="37"/>
      <c r="J15" s="37"/>
      <c r="K15" s="39"/>
      <c r="L15" s="39"/>
      <c r="M15" s="40"/>
      <c r="N15" s="41"/>
      <c r="O15" s="42"/>
      <c r="P15" s="40"/>
      <c r="Q15" s="40"/>
      <c r="R15" s="40"/>
      <c r="S15" s="43"/>
      <c r="T15" s="43"/>
    </row>
    <row r="16" spans="1:12" ht="16.5" customHeight="1">
      <c r="A16" s="75" t="str">
        <f>'1(2008-2009)'!A16:L16</f>
        <v>AVANCE A 31 DE MARZO DE 2011</v>
      </c>
      <c r="B16" s="75"/>
      <c r="C16" s="75"/>
      <c r="D16" s="75"/>
      <c r="E16" s="75"/>
      <c r="F16" s="75"/>
      <c r="G16" s="75"/>
      <c r="H16" s="75"/>
      <c r="I16" s="75"/>
      <c r="J16" s="75"/>
      <c r="K16" s="75"/>
      <c r="L16" s="75"/>
    </row>
    <row r="17" spans="1:12" ht="15.75">
      <c r="A17" s="84" t="s">
        <v>160</v>
      </c>
      <c r="B17" s="84"/>
      <c r="C17" s="84"/>
      <c r="D17" s="84"/>
      <c r="E17" s="84"/>
      <c r="F17" s="84"/>
      <c r="G17" s="84"/>
      <c r="H17" s="84"/>
      <c r="I17" s="84"/>
      <c r="J17" s="84"/>
      <c r="K17" s="84"/>
      <c r="L17" s="84"/>
    </row>
    <row r="18" spans="1:12" ht="12.75">
      <c r="A18" s="115"/>
      <c r="B18" s="115"/>
      <c r="C18" s="115"/>
      <c r="D18" s="115"/>
      <c r="E18" s="115"/>
      <c r="F18" s="115"/>
      <c r="G18" s="115"/>
      <c r="H18" s="115"/>
      <c r="I18" s="115"/>
      <c r="J18" s="115"/>
      <c r="K18" s="115"/>
      <c r="L18" s="115"/>
    </row>
    <row r="19" spans="1:12" ht="12.75">
      <c r="A19" s="115"/>
      <c r="B19" s="115"/>
      <c r="C19" s="115"/>
      <c r="D19" s="115"/>
      <c r="E19" s="115"/>
      <c r="F19" s="115"/>
      <c r="G19" s="115"/>
      <c r="H19" s="115"/>
      <c r="I19" s="115"/>
      <c r="J19" s="115"/>
      <c r="K19" s="115"/>
      <c r="L19" s="115"/>
    </row>
  </sheetData>
  <sheetProtection/>
  <mergeCells count="41">
    <mergeCell ref="A5:C5"/>
    <mergeCell ref="D5:T5"/>
    <mergeCell ref="A1:T1"/>
    <mergeCell ref="A2:T2"/>
    <mergeCell ref="A3:T3"/>
    <mergeCell ref="A4:T4"/>
    <mergeCell ref="A8:C8"/>
    <mergeCell ref="D8:T8"/>
    <mergeCell ref="A9:C9"/>
    <mergeCell ref="D9:T9"/>
    <mergeCell ref="A6:C6"/>
    <mergeCell ref="D6:T6"/>
    <mergeCell ref="A7:C7"/>
    <mergeCell ref="D7:T7"/>
    <mergeCell ref="A10:C10"/>
    <mergeCell ref="D10:T10"/>
    <mergeCell ref="R12:R13"/>
    <mergeCell ref="S12:T12"/>
    <mergeCell ref="P12:P13"/>
    <mergeCell ref="A11:C11"/>
    <mergeCell ref="D11:T11"/>
    <mergeCell ref="N12:N13"/>
    <mergeCell ref="O12:O13"/>
    <mergeCell ref="Q12:Q13"/>
    <mergeCell ref="A19:L19"/>
    <mergeCell ref="C12:C13"/>
    <mergeCell ref="D12:D13"/>
    <mergeCell ref="A12:A13"/>
    <mergeCell ref="B12:B13"/>
    <mergeCell ref="F12:F13"/>
    <mergeCell ref="A16:L16"/>
    <mergeCell ref="L12:L13"/>
    <mergeCell ref="G12:G13"/>
    <mergeCell ref="H12:H13"/>
    <mergeCell ref="E12:E13"/>
    <mergeCell ref="M12:M13"/>
    <mergeCell ref="A17:L17"/>
    <mergeCell ref="A18:L18"/>
    <mergeCell ref="K12:K13"/>
    <mergeCell ref="J12:J13"/>
    <mergeCell ref="I12:I13"/>
  </mergeCells>
  <printOptions horizontalCentered="1" verticalCentered="1"/>
  <pageMargins left="0.7480314960629921" right="0.7480314960629921" top="0.984251968503937" bottom="0.984251968503937" header="0" footer="0"/>
  <pageSetup fitToHeight="1" fitToWidth="1" horizontalDpi="600" verticalDpi="600" orientation="landscape" scale="33"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1">
      <selection activeCell="F14" sqref="F14"/>
    </sheetView>
  </sheetViews>
  <sheetFormatPr defaultColWidth="11.421875" defaultRowHeight="12.75"/>
  <cols>
    <col min="1" max="1" width="15.57421875" style="9" customWidth="1"/>
    <col min="2" max="2" width="15.421875" style="9" customWidth="1"/>
    <col min="3" max="4" width="30.57421875" style="9" customWidth="1"/>
    <col min="5" max="5" width="30.7109375" style="9" customWidth="1"/>
    <col min="6" max="7" width="30.57421875" style="9" customWidth="1"/>
    <col min="8" max="8" width="16.28125" style="9" customWidth="1"/>
    <col min="9" max="9" width="16.7109375" style="9" customWidth="1"/>
    <col min="10" max="20" width="14.57421875" style="9" customWidth="1"/>
    <col min="21" max="16384" width="11.421875" style="9" customWidth="1"/>
  </cols>
  <sheetData>
    <row r="1" spans="1:23" s="1" customFormat="1"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s="1" customFormat="1"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s="1" customFormat="1"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s="1" customFormat="1" ht="15.75">
      <c r="A4" s="110"/>
      <c r="B4" s="111"/>
      <c r="C4" s="111"/>
      <c r="D4" s="111"/>
      <c r="E4" s="111"/>
      <c r="F4" s="111"/>
      <c r="G4" s="111"/>
      <c r="H4" s="111"/>
      <c r="I4" s="111"/>
      <c r="J4" s="111"/>
      <c r="K4" s="111"/>
      <c r="L4" s="111"/>
      <c r="M4" s="111"/>
      <c r="N4" s="111"/>
      <c r="O4" s="111"/>
      <c r="P4" s="111"/>
      <c r="Q4" s="111"/>
      <c r="R4" s="111"/>
      <c r="S4" s="111"/>
      <c r="T4" s="112"/>
      <c r="U4" s="2"/>
      <c r="V4" s="2"/>
      <c r="W4" s="2"/>
    </row>
    <row r="5" spans="1:23" s="1" customFormat="1" ht="15.75">
      <c r="A5" s="99" t="s">
        <v>48</v>
      </c>
      <c r="B5" s="100"/>
      <c r="C5" s="100"/>
      <c r="D5" s="101" t="str">
        <f>'4(2008-2009)'!D5:T5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s="1" customFormat="1"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s="1" customFormat="1"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s="1" customFormat="1"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s="1" customFormat="1"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s="1" customFormat="1"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s="1" customFormat="1"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3.5" thickBot="1">
      <c r="A12" s="82" t="s">
        <v>62</v>
      </c>
      <c r="B12" s="93" t="s">
        <v>45</v>
      </c>
      <c r="C12" s="95" t="s">
        <v>1</v>
      </c>
      <c r="D12" s="97" t="s">
        <v>54</v>
      </c>
      <c r="E12" s="95" t="s">
        <v>55</v>
      </c>
      <c r="F12" s="80" t="s">
        <v>56</v>
      </c>
      <c r="G12" s="76" t="s">
        <v>46</v>
      </c>
      <c r="H12" s="80" t="s">
        <v>63</v>
      </c>
      <c r="I12" s="82" t="s">
        <v>64</v>
      </c>
      <c r="J12" s="80" t="s">
        <v>65</v>
      </c>
      <c r="K12" s="82" t="s">
        <v>66</v>
      </c>
      <c r="L12" s="80" t="s">
        <v>67</v>
      </c>
      <c r="M12" s="78" t="s">
        <v>68</v>
      </c>
      <c r="N12" s="91" t="s">
        <v>69</v>
      </c>
      <c r="O12" s="78" t="s">
        <v>70</v>
      </c>
      <c r="P12" s="73" t="s">
        <v>73</v>
      </c>
      <c r="Q12" s="78" t="s">
        <v>72</v>
      </c>
      <c r="R12" s="87" t="s">
        <v>71</v>
      </c>
      <c r="S12" s="89" t="s">
        <v>60</v>
      </c>
      <c r="T12" s="90"/>
    </row>
    <row r="13" spans="1:20" ht="41.25" customHeight="1" thickBot="1">
      <c r="A13" s="83"/>
      <c r="B13" s="94"/>
      <c r="C13" s="96"/>
      <c r="D13" s="98"/>
      <c r="E13" s="96"/>
      <c r="F13" s="81"/>
      <c r="G13" s="77"/>
      <c r="H13" s="81"/>
      <c r="I13" s="83"/>
      <c r="J13" s="81"/>
      <c r="K13" s="83"/>
      <c r="L13" s="81"/>
      <c r="M13" s="79"/>
      <c r="N13" s="92"/>
      <c r="O13" s="79"/>
      <c r="P13" s="74"/>
      <c r="Q13" s="79"/>
      <c r="R13" s="88"/>
      <c r="S13" s="10" t="s">
        <v>57</v>
      </c>
      <c r="T13" s="11" t="s">
        <v>58</v>
      </c>
    </row>
    <row r="14" spans="1:20" ht="255" customHeight="1" thickBot="1">
      <c r="A14" s="44">
        <v>5</v>
      </c>
      <c r="B14" s="12" t="s">
        <v>0</v>
      </c>
      <c r="C14" s="4" t="s">
        <v>30</v>
      </c>
      <c r="D14" s="4" t="s">
        <v>25</v>
      </c>
      <c r="E14" s="4" t="s">
        <v>26</v>
      </c>
      <c r="F14" s="13" t="s">
        <v>27</v>
      </c>
      <c r="G14" s="13" t="s">
        <v>28</v>
      </c>
      <c r="H14" s="45" t="s">
        <v>29</v>
      </c>
      <c r="I14" s="45" t="s">
        <v>29</v>
      </c>
      <c r="J14" s="45">
        <v>1</v>
      </c>
      <c r="K14" s="46">
        <v>40210</v>
      </c>
      <c r="L14" s="46">
        <v>40543</v>
      </c>
      <c r="M14" s="14">
        <f>(L14-K14)/7</f>
        <v>47.57142857142857</v>
      </c>
      <c r="N14" s="57">
        <v>1</v>
      </c>
      <c r="O14" s="5">
        <f>IF(N14/J14&gt;1,1,+N14/J14)</f>
        <v>1</v>
      </c>
      <c r="P14" s="6">
        <f>+M14*O14</f>
        <v>47.57142857142857</v>
      </c>
      <c r="Q14" s="7">
        <f>IF(L14&lt;=$D$11,P14,0)</f>
        <v>0</v>
      </c>
      <c r="R14" s="8">
        <f>IF($D$11&gt;=L14,M14,0)</f>
        <v>0</v>
      </c>
      <c r="S14" s="3"/>
      <c r="T14" s="47"/>
    </row>
    <row r="15" spans="1:20" ht="12.75">
      <c r="A15" s="37"/>
      <c r="B15" s="38"/>
      <c r="C15" s="38"/>
      <c r="D15" s="38"/>
      <c r="E15" s="38"/>
      <c r="F15" s="38"/>
      <c r="G15" s="38"/>
      <c r="H15" s="37"/>
      <c r="I15" s="37"/>
      <c r="J15" s="37"/>
      <c r="K15" s="39"/>
      <c r="L15" s="39"/>
      <c r="M15" s="40"/>
      <c r="N15" s="41"/>
      <c r="O15" s="42"/>
      <c r="P15" s="40"/>
      <c r="Q15" s="40"/>
      <c r="R15" s="40"/>
      <c r="S15" s="43"/>
      <c r="T15" s="43"/>
    </row>
    <row r="16" spans="1:12" ht="16.5" customHeight="1">
      <c r="A16" s="75" t="str">
        <f>'1(2008-2009)'!A16:L16</f>
        <v>AVANCE A 31 DE MARZO DE 2011</v>
      </c>
      <c r="B16" s="75"/>
      <c r="C16" s="75"/>
      <c r="D16" s="75"/>
      <c r="E16" s="75"/>
      <c r="F16" s="75"/>
      <c r="G16" s="75"/>
      <c r="H16" s="75"/>
      <c r="I16" s="75"/>
      <c r="J16" s="75"/>
      <c r="K16" s="75"/>
      <c r="L16" s="75"/>
    </row>
    <row r="17" spans="1:12" ht="15.75">
      <c r="A17" s="84" t="s">
        <v>161</v>
      </c>
      <c r="B17" s="84"/>
      <c r="C17" s="84"/>
      <c r="D17" s="84"/>
      <c r="E17" s="84"/>
      <c r="F17" s="84"/>
      <c r="G17" s="84"/>
      <c r="H17" s="84"/>
      <c r="I17" s="84"/>
      <c r="J17" s="84"/>
      <c r="K17" s="84"/>
      <c r="L17" s="84"/>
    </row>
    <row r="18" spans="1:12" ht="12.75">
      <c r="A18" s="115"/>
      <c r="B18" s="115"/>
      <c r="C18" s="115"/>
      <c r="D18" s="115"/>
      <c r="E18" s="115"/>
      <c r="F18" s="115"/>
      <c r="G18" s="115"/>
      <c r="H18" s="115"/>
      <c r="I18" s="115"/>
      <c r="J18" s="115"/>
      <c r="K18" s="115"/>
      <c r="L18" s="115"/>
    </row>
    <row r="19" spans="1:12" ht="12.75">
      <c r="A19" s="115"/>
      <c r="B19" s="115"/>
      <c r="C19" s="115"/>
      <c r="D19" s="115"/>
      <c r="E19" s="115"/>
      <c r="F19" s="115"/>
      <c r="G19" s="115"/>
      <c r="H19" s="115"/>
      <c r="I19" s="115"/>
      <c r="J19" s="115"/>
      <c r="K19" s="115"/>
      <c r="L19" s="115"/>
    </row>
  </sheetData>
  <sheetProtection/>
  <mergeCells count="41">
    <mergeCell ref="A5:C5"/>
    <mergeCell ref="D5:T5"/>
    <mergeCell ref="A1:T1"/>
    <mergeCell ref="A2:T2"/>
    <mergeCell ref="A3:T3"/>
    <mergeCell ref="A4:T4"/>
    <mergeCell ref="A8:C8"/>
    <mergeCell ref="D8:T8"/>
    <mergeCell ref="A9:C9"/>
    <mergeCell ref="D9:T9"/>
    <mergeCell ref="A6:C6"/>
    <mergeCell ref="D6:T6"/>
    <mergeCell ref="A7:C7"/>
    <mergeCell ref="D7:T7"/>
    <mergeCell ref="A10:C10"/>
    <mergeCell ref="D10:T10"/>
    <mergeCell ref="R12:R13"/>
    <mergeCell ref="S12:T12"/>
    <mergeCell ref="P12:P13"/>
    <mergeCell ref="A11:C11"/>
    <mergeCell ref="D11:T11"/>
    <mergeCell ref="N12:N13"/>
    <mergeCell ref="O12:O13"/>
    <mergeCell ref="Q12:Q13"/>
    <mergeCell ref="A19:L19"/>
    <mergeCell ref="C12:C13"/>
    <mergeCell ref="D12:D13"/>
    <mergeCell ref="A12:A13"/>
    <mergeCell ref="B12:B13"/>
    <mergeCell ref="F12:F13"/>
    <mergeCell ref="A16:L16"/>
    <mergeCell ref="L12:L13"/>
    <mergeCell ref="G12:G13"/>
    <mergeCell ref="H12:H13"/>
    <mergeCell ref="E12:E13"/>
    <mergeCell ref="M12:M13"/>
    <mergeCell ref="A17:L17"/>
    <mergeCell ref="A18:L18"/>
    <mergeCell ref="K12:K13"/>
    <mergeCell ref="J12:J13"/>
    <mergeCell ref="I12:I13"/>
  </mergeCells>
  <printOptions horizontalCentered="1" verticalCentered="1"/>
  <pageMargins left="0.7874015748031497" right="0.7874015748031497" top="0.984251968503937" bottom="0.984251968503937" header="0" footer="0"/>
  <pageSetup fitToHeight="1" fitToWidth="1" horizontalDpi="600" verticalDpi="600" orientation="landscape" scale="32"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4">
      <selection activeCell="A17" sqref="A17:L17"/>
    </sheetView>
  </sheetViews>
  <sheetFormatPr defaultColWidth="11.421875" defaultRowHeight="12.75"/>
  <cols>
    <col min="1" max="1" width="16.57421875" style="1" customWidth="1"/>
    <col min="2" max="2" width="14.8515625" style="1" customWidth="1"/>
    <col min="3" max="4" width="30.57421875" style="1" customWidth="1"/>
    <col min="5" max="5" width="30.7109375" style="1" customWidth="1"/>
    <col min="6" max="7" width="30.57421875" style="1" customWidth="1"/>
    <col min="8" max="8" width="16.28125" style="1" customWidth="1"/>
    <col min="9" max="9" width="16.710937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'1(2008-2009)'!D5:T5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82" t="s">
        <v>62</v>
      </c>
      <c r="B12" s="93" t="s">
        <v>45</v>
      </c>
      <c r="C12" s="95" t="s">
        <v>1</v>
      </c>
      <c r="D12" s="97" t="s">
        <v>54</v>
      </c>
      <c r="E12" s="95" t="s">
        <v>55</v>
      </c>
      <c r="F12" s="80" t="s">
        <v>56</v>
      </c>
      <c r="G12" s="76" t="s">
        <v>46</v>
      </c>
      <c r="H12" s="80" t="s">
        <v>63</v>
      </c>
      <c r="I12" s="82" t="s">
        <v>64</v>
      </c>
      <c r="J12" s="80" t="s">
        <v>65</v>
      </c>
      <c r="K12" s="82" t="s">
        <v>66</v>
      </c>
      <c r="L12" s="80" t="s">
        <v>67</v>
      </c>
      <c r="M12" s="78" t="s">
        <v>68</v>
      </c>
      <c r="N12" s="91" t="s">
        <v>69</v>
      </c>
      <c r="O12" s="78" t="s">
        <v>70</v>
      </c>
      <c r="P12" s="73" t="s">
        <v>73</v>
      </c>
      <c r="Q12" s="78" t="s">
        <v>72</v>
      </c>
      <c r="R12" s="87" t="s">
        <v>71</v>
      </c>
      <c r="S12" s="89" t="s">
        <v>60</v>
      </c>
      <c r="T12" s="90"/>
    </row>
    <row r="13" spans="1:20" ht="48.75" customHeight="1" thickBot="1">
      <c r="A13" s="83"/>
      <c r="B13" s="94"/>
      <c r="C13" s="96"/>
      <c r="D13" s="98"/>
      <c r="E13" s="96"/>
      <c r="F13" s="81"/>
      <c r="G13" s="77"/>
      <c r="H13" s="81"/>
      <c r="I13" s="83"/>
      <c r="J13" s="81"/>
      <c r="K13" s="83"/>
      <c r="L13" s="81"/>
      <c r="M13" s="79"/>
      <c r="N13" s="92"/>
      <c r="O13" s="79"/>
      <c r="P13" s="74"/>
      <c r="Q13" s="79"/>
      <c r="R13" s="88"/>
      <c r="S13" s="10" t="s">
        <v>57</v>
      </c>
      <c r="T13" s="11" t="s">
        <v>58</v>
      </c>
    </row>
    <row r="14" spans="1:20" ht="245.25" customHeight="1" thickBot="1">
      <c r="A14" s="16">
        <v>6</v>
      </c>
      <c r="B14" s="35" t="s">
        <v>33</v>
      </c>
      <c r="C14" s="36" t="s">
        <v>38</v>
      </c>
      <c r="D14" s="36" t="s">
        <v>34</v>
      </c>
      <c r="E14" s="36" t="s">
        <v>35</v>
      </c>
      <c r="F14" s="15" t="s">
        <v>36</v>
      </c>
      <c r="G14" s="15" t="s">
        <v>37</v>
      </c>
      <c r="H14" s="15" t="s">
        <v>29</v>
      </c>
      <c r="I14" s="15" t="s">
        <v>29</v>
      </c>
      <c r="J14" s="54">
        <v>1</v>
      </c>
      <c r="K14" s="55">
        <v>40210</v>
      </c>
      <c r="L14" s="55">
        <v>40543</v>
      </c>
      <c r="M14" s="56">
        <f>(L14-K14)/7</f>
        <v>47.57142857142857</v>
      </c>
      <c r="N14" s="57">
        <v>1</v>
      </c>
      <c r="O14" s="5">
        <f>IF(N14/J14&gt;1,1,+N14/J14)</f>
        <v>1</v>
      </c>
      <c r="P14" s="6">
        <f>+M14*O14</f>
        <v>47.57142857142857</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t="str">
        <f>'1(2008-2009)'!A16:L16</f>
        <v>AVANCE A 31 DE MARZO DE 2011</v>
      </c>
      <c r="B16" s="75"/>
      <c r="C16" s="75"/>
      <c r="D16" s="75"/>
      <c r="E16" s="75"/>
      <c r="F16" s="75"/>
      <c r="G16" s="75"/>
      <c r="H16" s="75"/>
      <c r="I16" s="75"/>
      <c r="J16" s="75"/>
      <c r="K16" s="75"/>
      <c r="L16" s="75"/>
    </row>
    <row r="17" spans="1:12" ht="15.75">
      <c r="A17" s="84" t="s">
        <v>162</v>
      </c>
      <c r="B17" s="84"/>
      <c r="C17" s="84"/>
      <c r="D17" s="84"/>
      <c r="E17" s="84"/>
      <c r="F17" s="84"/>
      <c r="G17" s="84"/>
      <c r="H17" s="84"/>
      <c r="I17" s="84"/>
      <c r="J17" s="84"/>
      <c r="K17" s="84"/>
      <c r="L17" s="84"/>
    </row>
    <row r="18" spans="1:12" ht="15.75">
      <c r="A18" s="84"/>
      <c r="B18" s="84"/>
      <c r="C18" s="84"/>
      <c r="D18" s="84"/>
      <c r="E18" s="84"/>
      <c r="F18" s="84"/>
      <c r="G18" s="84"/>
      <c r="H18" s="84"/>
      <c r="I18" s="84"/>
      <c r="J18" s="84"/>
      <c r="K18" s="84"/>
      <c r="L18" s="84"/>
    </row>
    <row r="19" spans="1:12" ht="15.75">
      <c r="A19" s="84"/>
      <c r="B19" s="84"/>
      <c r="C19" s="84"/>
      <c r="D19" s="84"/>
      <c r="E19" s="84"/>
      <c r="F19" s="84"/>
      <c r="G19" s="84"/>
      <c r="H19" s="84"/>
      <c r="I19" s="84"/>
      <c r="J19" s="84"/>
      <c r="K19" s="84"/>
      <c r="L19" s="84"/>
    </row>
  </sheetData>
  <sheetProtection/>
  <mergeCells count="41">
    <mergeCell ref="A5:C5"/>
    <mergeCell ref="D5:T5"/>
    <mergeCell ref="A1:T1"/>
    <mergeCell ref="A2:T2"/>
    <mergeCell ref="A3:T3"/>
    <mergeCell ref="A4:T4"/>
    <mergeCell ref="A8:C8"/>
    <mergeCell ref="D8:T8"/>
    <mergeCell ref="A9:C9"/>
    <mergeCell ref="D9:T9"/>
    <mergeCell ref="A6:C6"/>
    <mergeCell ref="D6:T6"/>
    <mergeCell ref="A7:C7"/>
    <mergeCell ref="D7:T7"/>
    <mergeCell ref="A10:C10"/>
    <mergeCell ref="D10:T10"/>
    <mergeCell ref="R12:R13"/>
    <mergeCell ref="S12:T12"/>
    <mergeCell ref="P12:P13"/>
    <mergeCell ref="A11:C11"/>
    <mergeCell ref="D11:T11"/>
    <mergeCell ref="N12:N13"/>
    <mergeCell ref="O12:O13"/>
    <mergeCell ref="Q12:Q13"/>
    <mergeCell ref="A19:L19"/>
    <mergeCell ref="C12:C13"/>
    <mergeCell ref="D12:D13"/>
    <mergeCell ref="A12:A13"/>
    <mergeCell ref="B12:B13"/>
    <mergeCell ref="F12:F13"/>
    <mergeCell ref="A16:L16"/>
    <mergeCell ref="L12:L13"/>
    <mergeCell ref="G12:G13"/>
    <mergeCell ref="H12:H13"/>
    <mergeCell ref="E12:E13"/>
    <mergeCell ref="M12:M13"/>
    <mergeCell ref="A17:L17"/>
    <mergeCell ref="A18:L18"/>
    <mergeCell ref="K12:K13"/>
    <mergeCell ref="J12:J13"/>
    <mergeCell ref="I12:I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W17"/>
  <sheetViews>
    <sheetView zoomScale="60" zoomScaleNormal="60" zoomScalePageLayoutView="0" workbookViewId="0" topLeftCell="A8">
      <selection activeCell="A17" sqref="A17:L17"/>
    </sheetView>
  </sheetViews>
  <sheetFormatPr defaultColWidth="11.421875" defaultRowHeight="12.75"/>
  <cols>
    <col min="1" max="1" width="16.140625" style="1" customWidth="1"/>
    <col min="2" max="2" width="14.28125" style="1" customWidth="1"/>
    <col min="3" max="4" width="30.57421875" style="1" customWidth="1"/>
    <col min="5" max="5" width="30.7109375" style="1" customWidth="1"/>
    <col min="6" max="7" width="30.57421875" style="1" customWidth="1"/>
    <col min="8" max="8" width="16.28125" style="1" customWidth="1"/>
    <col min="9" max="9" width="16.710937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'6(2008-2009)'!D5:T5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82" t="s">
        <v>62</v>
      </c>
      <c r="B12" s="93" t="s">
        <v>45</v>
      </c>
      <c r="C12" s="95" t="s">
        <v>1</v>
      </c>
      <c r="D12" s="97" t="s">
        <v>54</v>
      </c>
      <c r="E12" s="95" t="s">
        <v>55</v>
      </c>
      <c r="F12" s="80" t="s">
        <v>56</v>
      </c>
      <c r="G12" s="76" t="s">
        <v>46</v>
      </c>
      <c r="H12" s="80" t="s">
        <v>63</v>
      </c>
      <c r="I12" s="82" t="s">
        <v>64</v>
      </c>
      <c r="J12" s="80" t="s">
        <v>65</v>
      </c>
      <c r="K12" s="82" t="s">
        <v>66</v>
      </c>
      <c r="L12" s="80" t="s">
        <v>67</v>
      </c>
      <c r="M12" s="78" t="s">
        <v>68</v>
      </c>
      <c r="N12" s="91" t="s">
        <v>69</v>
      </c>
      <c r="O12" s="78" t="s">
        <v>70</v>
      </c>
      <c r="P12" s="73" t="s">
        <v>73</v>
      </c>
      <c r="Q12" s="78" t="s">
        <v>72</v>
      </c>
      <c r="R12" s="87" t="s">
        <v>71</v>
      </c>
      <c r="S12" s="89" t="s">
        <v>60</v>
      </c>
      <c r="T12" s="90"/>
    </row>
    <row r="13" spans="1:20" ht="60" customHeight="1" thickBot="1">
      <c r="A13" s="83"/>
      <c r="B13" s="94"/>
      <c r="C13" s="96"/>
      <c r="D13" s="98"/>
      <c r="E13" s="96"/>
      <c r="F13" s="81"/>
      <c r="G13" s="77"/>
      <c r="H13" s="81"/>
      <c r="I13" s="83"/>
      <c r="J13" s="81"/>
      <c r="K13" s="83"/>
      <c r="L13" s="81"/>
      <c r="M13" s="79"/>
      <c r="N13" s="92"/>
      <c r="O13" s="79"/>
      <c r="P13" s="74"/>
      <c r="Q13" s="79"/>
      <c r="R13" s="88"/>
      <c r="S13" s="10" t="s">
        <v>57</v>
      </c>
      <c r="T13" s="11" t="s">
        <v>58</v>
      </c>
    </row>
    <row r="14" spans="1:20" ht="256.5" customHeight="1" thickBot="1">
      <c r="A14" s="16">
        <v>7</v>
      </c>
      <c r="B14" s="35" t="s">
        <v>33</v>
      </c>
      <c r="C14" s="36" t="s">
        <v>44</v>
      </c>
      <c r="D14" s="36" t="s">
        <v>39</v>
      </c>
      <c r="E14" s="36" t="s">
        <v>40</v>
      </c>
      <c r="F14" s="15" t="s">
        <v>41</v>
      </c>
      <c r="G14" s="15" t="s">
        <v>42</v>
      </c>
      <c r="H14" s="15" t="s">
        <v>43</v>
      </c>
      <c r="I14" s="15" t="s">
        <v>43</v>
      </c>
      <c r="J14" s="54">
        <v>1</v>
      </c>
      <c r="K14" s="55">
        <v>40238</v>
      </c>
      <c r="L14" s="55">
        <v>40543</v>
      </c>
      <c r="M14" s="56">
        <f>(L14-K14)/7</f>
        <v>43.57142857142857</v>
      </c>
      <c r="N14" s="18">
        <v>1</v>
      </c>
      <c r="O14" s="5">
        <f>IF(N14/J14&gt;1,1,+N14/J14)</f>
        <v>1</v>
      </c>
      <c r="P14" s="6">
        <f>+M14*O14</f>
        <v>43.57142857142857</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5.75">
      <c r="A16" s="84" t="str">
        <f>'6(2008-2009)'!A16:L16</f>
        <v>AVANCE A 31 DE MARZO DE 2011</v>
      </c>
      <c r="B16" s="84"/>
      <c r="C16" s="84"/>
      <c r="D16" s="84"/>
      <c r="E16" s="84"/>
      <c r="F16" s="84"/>
      <c r="G16" s="84"/>
      <c r="H16" s="84"/>
      <c r="I16" s="84"/>
      <c r="J16" s="84"/>
      <c r="K16" s="84"/>
      <c r="L16" s="84"/>
    </row>
    <row r="17" spans="1:12" ht="15.75">
      <c r="A17" s="116" t="s">
        <v>77</v>
      </c>
      <c r="B17" s="116"/>
      <c r="C17" s="116"/>
      <c r="D17" s="116"/>
      <c r="E17" s="116"/>
      <c r="F17" s="116"/>
      <c r="G17" s="116"/>
      <c r="H17" s="116"/>
      <c r="I17" s="116"/>
      <c r="J17" s="116"/>
      <c r="K17" s="116"/>
      <c r="L17" s="116"/>
    </row>
  </sheetData>
  <sheetProtection/>
  <mergeCells count="39">
    <mergeCell ref="A8:C8"/>
    <mergeCell ref="D8:T8"/>
    <mergeCell ref="A1:T1"/>
    <mergeCell ref="A2:T2"/>
    <mergeCell ref="A3:T3"/>
    <mergeCell ref="A4:T4"/>
    <mergeCell ref="A5:C5"/>
    <mergeCell ref="D5:T5"/>
    <mergeCell ref="A6:C6"/>
    <mergeCell ref="D6:T6"/>
    <mergeCell ref="A7:C7"/>
    <mergeCell ref="D7:T7"/>
    <mergeCell ref="F12:F13"/>
    <mergeCell ref="A9:C9"/>
    <mergeCell ref="D9:T9"/>
    <mergeCell ref="A10:C10"/>
    <mergeCell ref="D10:T10"/>
    <mergeCell ref="A11:C11"/>
    <mergeCell ref="D11:T11"/>
    <mergeCell ref="B12:B13"/>
    <mergeCell ref="C12:C13"/>
    <mergeCell ref="D12:D13"/>
    <mergeCell ref="E12:E13"/>
    <mergeCell ref="R12:R13"/>
    <mergeCell ref="S12:T12"/>
    <mergeCell ref="M12:M13"/>
    <mergeCell ref="N12:N13"/>
    <mergeCell ref="O12:O13"/>
    <mergeCell ref="P12:P13"/>
    <mergeCell ref="A17:L17"/>
    <mergeCell ref="Q12:Q13"/>
    <mergeCell ref="L12:L13"/>
    <mergeCell ref="I12:I13"/>
    <mergeCell ref="J12:J13"/>
    <mergeCell ref="K12:K13"/>
    <mergeCell ref="A16:L16"/>
    <mergeCell ref="G12:G13"/>
    <mergeCell ref="H12:H13"/>
    <mergeCell ref="A12:A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2">
      <selection activeCell="N18" sqref="N18"/>
    </sheetView>
  </sheetViews>
  <sheetFormatPr defaultColWidth="11.421875" defaultRowHeight="12.75"/>
  <cols>
    <col min="1" max="1" width="15.8515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317.25" customHeight="1" thickBot="1">
      <c r="A14" s="45">
        <v>8</v>
      </c>
      <c r="B14" s="12" t="s">
        <v>0</v>
      </c>
      <c r="C14" s="4" t="s">
        <v>85</v>
      </c>
      <c r="D14" s="4" t="s">
        <v>86</v>
      </c>
      <c r="E14" s="4" t="s">
        <v>87</v>
      </c>
      <c r="F14" s="13" t="s">
        <v>88</v>
      </c>
      <c r="G14" s="13" t="s">
        <v>89</v>
      </c>
      <c r="H14" s="45" t="s">
        <v>90</v>
      </c>
      <c r="I14" s="45" t="s">
        <v>9</v>
      </c>
      <c r="J14" s="62">
        <v>1</v>
      </c>
      <c r="K14" s="63">
        <v>40575</v>
      </c>
      <c r="L14" s="63">
        <v>40633</v>
      </c>
      <c r="M14" s="56">
        <f>(L14-K14)/7</f>
        <v>8.285714285714286</v>
      </c>
      <c r="N14" s="18">
        <v>1</v>
      </c>
      <c r="O14" s="5">
        <f>IF(N14/J14&gt;1,1,+N14/J14)</f>
        <v>1</v>
      </c>
      <c r="P14" s="6">
        <f>+M14*O14</f>
        <v>8.285714285714286</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5" t="str">
        <f>'1(2008-2009)'!A16:L16</f>
        <v>AVANCE A 31 DE MARZO DE 2011</v>
      </c>
      <c r="B16" s="75"/>
      <c r="C16" s="75"/>
      <c r="D16" s="75"/>
      <c r="E16" s="75"/>
      <c r="F16" s="75"/>
      <c r="G16" s="75"/>
      <c r="H16" s="75"/>
      <c r="I16" s="75"/>
      <c r="J16" s="75"/>
      <c r="K16" s="75"/>
      <c r="L16" s="75"/>
    </row>
    <row r="17" spans="1:12" s="71" customFormat="1" ht="49.5" customHeight="1">
      <c r="A17" s="117" t="s">
        <v>350</v>
      </c>
      <c r="B17" s="117"/>
      <c r="C17" s="117"/>
      <c r="D17" s="117"/>
      <c r="E17" s="117"/>
      <c r="F17" s="117"/>
      <c r="G17" s="117"/>
      <c r="H17" s="117"/>
      <c r="I17" s="117"/>
      <c r="J17" s="117"/>
      <c r="K17" s="117"/>
      <c r="L17" s="117"/>
    </row>
    <row r="18" spans="1:12" ht="15.75">
      <c r="A18" s="84"/>
      <c r="B18" s="84"/>
      <c r="C18" s="84"/>
      <c r="D18" s="84"/>
      <c r="E18" s="84"/>
      <c r="F18" s="84"/>
      <c r="G18" s="84"/>
      <c r="H18" s="84"/>
      <c r="I18" s="84"/>
      <c r="J18" s="84"/>
      <c r="K18" s="84"/>
      <c r="L18" s="84"/>
    </row>
  </sheetData>
  <sheetProtection/>
  <mergeCells count="40">
    <mergeCell ref="A5:C5"/>
    <mergeCell ref="D5:T5"/>
    <mergeCell ref="A1:T1"/>
    <mergeCell ref="A2:T2"/>
    <mergeCell ref="A3:T3"/>
    <mergeCell ref="A4:T4"/>
    <mergeCell ref="A11:C11"/>
    <mergeCell ref="D11:T11"/>
    <mergeCell ref="A6:C6"/>
    <mergeCell ref="D6:T6"/>
    <mergeCell ref="A7:C7"/>
    <mergeCell ref="D7:T7"/>
    <mergeCell ref="A8:C8"/>
    <mergeCell ref="D8:T8"/>
    <mergeCell ref="A9:C9"/>
    <mergeCell ref="D9:T9"/>
    <mergeCell ref="A10:C10"/>
    <mergeCell ref="D10:T10"/>
    <mergeCell ref="S12:T12"/>
    <mergeCell ref="A16:L16"/>
    <mergeCell ref="M12:M13"/>
    <mergeCell ref="N12:N13"/>
    <mergeCell ref="O12:O13"/>
    <mergeCell ref="P12:P13"/>
    <mergeCell ref="I12:I13"/>
    <mergeCell ref="J12:J13"/>
    <mergeCell ref="Q12:Q13"/>
    <mergeCell ref="R12:R13"/>
    <mergeCell ref="G12:G13"/>
    <mergeCell ref="H12:H13"/>
    <mergeCell ref="K12:K13"/>
    <mergeCell ref="L12:L13"/>
    <mergeCell ref="A17:L17"/>
    <mergeCell ref="A18:L18"/>
    <mergeCell ref="C12:C13"/>
    <mergeCell ref="D12:D13"/>
    <mergeCell ref="E12:E13"/>
    <mergeCell ref="F12:F13"/>
    <mergeCell ref="A12:A13"/>
    <mergeCell ref="B12:B13"/>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9.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5">
      <selection activeCell="D31" sqref="D31"/>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7" t="s">
        <v>74</v>
      </c>
      <c r="B1" s="108"/>
      <c r="C1" s="108"/>
      <c r="D1" s="108"/>
      <c r="E1" s="108"/>
      <c r="F1" s="108"/>
      <c r="G1" s="108"/>
      <c r="H1" s="108"/>
      <c r="I1" s="108"/>
      <c r="J1" s="108"/>
      <c r="K1" s="108"/>
      <c r="L1" s="108"/>
      <c r="M1" s="108"/>
      <c r="N1" s="108"/>
      <c r="O1" s="108"/>
      <c r="P1" s="108"/>
      <c r="Q1" s="108"/>
      <c r="R1" s="108"/>
      <c r="S1" s="108"/>
      <c r="T1" s="109"/>
      <c r="U1" s="2"/>
      <c r="V1" s="2"/>
      <c r="W1" s="2"/>
    </row>
    <row r="2" spans="1:23" ht="15" customHeight="1">
      <c r="A2" s="110" t="s">
        <v>50</v>
      </c>
      <c r="B2" s="111"/>
      <c r="C2" s="111"/>
      <c r="D2" s="111"/>
      <c r="E2" s="111"/>
      <c r="F2" s="111"/>
      <c r="G2" s="111"/>
      <c r="H2" s="111"/>
      <c r="I2" s="111"/>
      <c r="J2" s="111"/>
      <c r="K2" s="111"/>
      <c r="L2" s="111"/>
      <c r="M2" s="111"/>
      <c r="N2" s="111"/>
      <c r="O2" s="111"/>
      <c r="P2" s="111"/>
      <c r="Q2" s="111"/>
      <c r="R2" s="111"/>
      <c r="S2" s="111"/>
      <c r="T2" s="112"/>
      <c r="U2" s="2"/>
      <c r="V2" s="2"/>
      <c r="W2" s="2"/>
    </row>
    <row r="3" spans="1:23" ht="15" customHeight="1">
      <c r="A3" s="110" t="s">
        <v>47</v>
      </c>
      <c r="B3" s="111"/>
      <c r="C3" s="111"/>
      <c r="D3" s="111"/>
      <c r="E3" s="111"/>
      <c r="F3" s="111"/>
      <c r="G3" s="111"/>
      <c r="H3" s="111"/>
      <c r="I3" s="111"/>
      <c r="J3" s="111"/>
      <c r="K3" s="111"/>
      <c r="L3" s="111"/>
      <c r="M3" s="111"/>
      <c r="N3" s="111"/>
      <c r="O3" s="111"/>
      <c r="P3" s="111"/>
      <c r="Q3" s="111"/>
      <c r="R3" s="111"/>
      <c r="S3" s="111"/>
      <c r="T3" s="112"/>
      <c r="U3" s="2"/>
      <c r="V3" s="2"/>
      <c r="W3" s="2"/>
    </row>
    <row r="4" spans="1:23" ht="15.75">
      <c r="A4" s="110"/>
      <c r="B4" s="111"/>
      <c r="C4" s="111"/>
      <c r="D4" s="111"/>
      <c r="E4" s="111"/>
      <c r="F4" s="111"/>
      <c r="G4" s="111"/>
      <c r="H4" s="111"/>
      <c r="I4" s="111"/>
      <c r="J4" s="111"/>
      <c r="K4" s="111"/>
      <c r="L4" s="111"/>
      <c r="M4" s="111"/>
      <c r="N4" s="111"/>
      <c r="O4" s="111"/>
      <c r="P4" s="111"/>
      <c r="Q4" s="111"/>
      <c r="R4" s="111"/>
      <c r="S4" s="111"/>
      <c r="T4" s="112"/>
      <c r="U4" s="2"/>
      <c r="V4" s="2"/>
      <c r="W4" s="2"/>
    </row>
    <row r="5" spans="1:23" ht="15.75">
      <c r="A5" s="99" t="s">
        <v>48</v>
      </c>
      <c r="B5" s="100"/>
      <c r="C5" s="100"/>
      <c r="D5" s="101" t="str">
        <f>'7(2008-2009)'!D5:T5</f>
        <v>MINISTERIO DE TECNOLOGÍAS DE LA INFORMACIÓN Y LAS COMUNICACIONES - PROGRAMA AGENDA DE CONECTIVIDAD - ESTRATEGIA GOBIERNO EN LÍNEA</v>
      </c>
      <c r="E5" s="101"/>
      <c r="F5" s="101"/>
      <c r="G5" s="101"/>
      <c r="H5" s="101"/>
      <c r="I5" s="101"/>
      <c r="J5" s="101"/>
      <c r="K5" s="101"/>
      <c r="L5" s="101"/>
      <c r="M5" s="101"/>
      <c r="N5" s="101"/>
      <c r="O5" s="101"/>
      <c r="P5" s="101"/>
      <c r="Q5" s="101"/>
      <c r="R5" s="101"/>
      <c r="S5" s="101"/>
      <c r="T5" s="102"/>
      <c r="U5" s="2"/>
      <c r="V5" s="2"/>
      <c r="W5" s="2"/>
    </row>
    <row r="6" spans="1:23" ht="15.75">
      <c r="A6" s="99" t="s">
        <v>49</v>
      </c>
      <c r="B6" s="100"/>
      <c r="C6" s="100"/>
      <c r="D6" s="101" t="str">
        <f>'1(2008-2009)'!D6:T6</f>
        <v>MARIA CAROLINA HOYOS TURBAY</v>
      </c>
      <c r="E6" s="101"/>
      <c r="F6" s="101"/>
      <c r="G6" s="101"/>
      <c r="H6" s="101"/>
      <c r="I6" s="101"/>
      <c r="J6" s="101"/>
      <c r="K6" s="101"/>
      <c r="L6" s="101"/>
      <c r="M6" s="101"/>
      <c r="N6" s="101"/>
      <c r="O6" s="101"/>
      <c r="P6" s="101"/>
      <c r="Q6" s="101"/>
      <c r="R6" s="101"/>
      <c r="S6" s="101"/>
      <c r="T6" s="102"/>
      <c r="U6" s="2"/>
      <c r="V6" s="2"/>
      <c r="W6" s="2"/>
    </row>
    <row r="7" spans="1:23" ht="15.75">
      <c r="A7" s="99" t="s">
        <v>51</v>
      </c>
      <c r="B7" s="100"/>
      <c r="C7" s="100"/>
      <c r="D7" s="101" t="str">
        <f>'1(2008-2009)'!D7:T7</f>
        <v>899.999.053-1</v>
      </c>
      <c r="E7" s="101"/>
      <c r="F7" s="101"/>
      <c r="G7" s="101"/>
      <c r="H7" s="101"/>
      <c r="I7" s="101"/>
      <c r="J7" s="101"/>
      <c r="K7" s="101"/>
      <c r="L7" s="101"/>
      <c r="M7" s="101"/>
      <c r="N7" s="101"/>
      <c r="O7" s="101"/>
      <c r="P7" s="101"/>
      <c r="Q7" s="101"/>
      <c r="R7" s="101"/>
      <c r="S7" s="101"/>
      <c r="T7" s="102"/>
      <c r="U7" s="2"/>
      <c r="V7" s="2"/>
      <c r="W7" s="2"/>
    </row>
    <row r="8" spans="1:23" ht="15.75">
      <c r="A8" s="99" t="s">
        <v>75</v>
      </c>
      <c r="B8" s="100"/>
      <c r="C8" s="100"/>
      <c r="D8" s="101" t="str">
        <f>'1(2008-2009)'!D8:T8</f>
        <v>2009-2010</v>
      </c>
      <c r="E8" s="101"/>
      <c r="F8" s="101"/>
      <c r="G8" s="101"/>
      <c r="H8" s="101"/>
      <c r="I8" s="101"/>
      <c r="J8" s="101"/>
      <c r="K8" s="101"/>
      <c r="L8" s="101"/>
      <c r="M8" s="101"/>
      <c r="N8" s="101"/>
      <c r="O8" s="101"/>
      <c r="P8" s="101"/>
      <c r="Q8" s="101"/>
      <c r="R8" s="101"/>
      <c r="S8" s="101"/>
      <c r="T8" s="102"/>
      <c r="U8" s="2"/>
      <c r="V8" s="2"/>
      <c r="W8" s="2"/>
    </row>
    <row r="9" spans="1:23" ht="15.75">
      <c r="A9" s="99" t="s">
        <v>52</v>
      </c>
      <c r="B9" s="100"/>
      <c r="C9" s="100"/>
      <c r="D9" s="101" t="s">
        <v>61</v>
      </c>
      <c r="E9" s="101"/>
      <c r="F9" s="101"/>
      <c r="G9" s="101"/>
      <c r="H9" s="101"/>
      <c r="I9" s="101"/>
      <c r="J9" s="101"/>
      <c r="K9" s="101"/>
      <c r="L9" s="101"/>
      <c r="M9" s="101"/>
      <c r="N9" s="101"/>
      <c r="O9" s="101"/>
      <c r="P9" s="101"/>
      <c r="Q9" s="101"/>
      <c r="R9" s="101"/>
      <c r="S9" s="101"/>
      <c r="T9" s="102"/>
      <c r="U9" s="2"/>
      <c r="V9" s="2"/>
      <c r="W9" s="2"/>
    </row>
    <row r="10" spans="1:23" ht="15.75">
      <c r="A10" s="99" t="s">
        <v>53</v>
      </c>
      <c r="B10" s="100"/>
      <c r="C10" s="100"/>
      <c r="D10" s="103">
        <f>'1(2008-2009)'!D10:T10</f>
        <v>40609</v>
      </c>
      <c r="E10" s="103"/>
      <c r="F10" s="103"/>
      <c r="G10" s="103"/>
      <c r="H10" s="103"/>
      <c r="I10" s="103"/>
      <c r="J10" s="103"/>
      <c r="K10" s="103"/>
      <c r="L10" s="103"/>
      <c r="M10" s="103"/>
      <c r="N10" s="103"/>
      <c r="O10" s="103"/>
      <c r="P10" s="103"/>
      <c r="Q10" s="103"/>
      <c r="R10" s="103"/>
      <c r="S10" s="103"/>
      <c r="T10" s="104"/>
      <c r="U10" s="2"/>
      <c r="V10" s="2"/>
      <c r="W10" s="2"/>
    </row>
    <row r="11" spans="1:23" ht="16.5" thickBot="1">
      <c r="A11" s="105" t="s">
        <v>59</v>
      </c>
      <c r="B11" s="106"/>
      <c r="C11" s="106"/>
      <c r="D11" s="85">
        <f>'1(2008-2009)'!D11:T11</f>
        <v>40268</v>
      </c>
      <c r="E11" s="85"/>
      <c r="F11" s="85"/>
      <c r="G11" s="85"/>
      <c r="H11" s="85"/>
      <c r="I11" s="85"/>
      <c r="J11" s="85"/>
      <c r="K11" s="85"/>
      <c r="L11" s="85"/>
      <c r="M11" s="85"/>
      <c r="N11" s="85"/>
      <c r="O11" s="85"/>
      <c r="P11" s="85"/>
      <c r="Q11" s="85"/>
      <c r="R11" s="85"/>
      <c r="S11" s="85"/>
      <c r="T11" s="86"/>
      <c r="U11" s="2"/>
      <c r="V11" s="2"/>
      <c r="W11" s="2"/>
    </row>
    <row r="12" spans="1:20" ht="15.75" thickBot="1">
      <c r="A12" s="119" t="s">
        <v>62</v>
      </c>
      <c r="B12" s="118" t="s">
        <v>45</v>
      </c>
      <c r="C12" s="118" t="s">
        <v>1</v>
      </c>
      <c r="D12" s="118" t="s">
        <v>54</v>
      </c>
      <c r="E12" s="118" t="s">
        <v>55</v>
      </c>
      <c r="F12" s="119" t="s">
        <v>56</v>
      </c>
      <c r="G12" s="121" t="s">
        <v>46</v>
      </c>
      <c r="H12" s="119" t="s">
        <v>63</v>
      </c>
      <c r="I12" s="119" t="s">
        <v>64</v>
      </c>
      <c r="J12" s="119" t="s">
        <v>65</v>
      </c>
      <c r="K12" s="119" t="s">
        <v>66</v>
      </c>
      <c r="L12" s="119" t="s">
        <v>67</v>
      </c>
      <c r="M12" s="120" t="s">
        <v>68</v>
      </c>
      <c r="N12" s="122" t="s">
        <v>69</v>
      </c>
      <c r="O12" s="120" t="s">
        <v>70</v>
      </c>
      <c r="P12" s="120" t="s">
        <v>73</v>
      </c>
      <c r="Q12" s="120" t="s">
        <v>72</v>
      </c>
      <c r="R12" s="120" t="s">
        <v>71</v>
      </c>
      <c r="S12" s="119" t="s">
        <v>60</v>
      </c>
      <c r="T12" s="119"/>
    </row>
    <row r="13" spans="1:20" ht="45.75" customHeight="1" thickBot="1">
      <c r="A13" s="119"/>
      <c r="B13" s="118"/>
      <c r="C13" s="118"/>
      <c r="D13" s="118"/>
      <c r="E13" s="118"/>
      <c r="F13" s="119"/>
      <c r="G13" s="121"/>
      <c r="H13" s="119"/>
      <c r="I13" s="119"/>
      <c r="J13" s="119"/>
      <c r="K13" s="119"/>
      <c r="L13" s="119"/>
      <c r="M13" s="120"/>
      <c r="N13" s="122"/>
      <c r="O13" s="120"/>
      <c r="P13" s="120"/>
      <c r="Q13" s="120"/>
      <c r="R13" s="120"/>
      <c r="S13" s="10" t="s">
        <v>57</v>
      </c>
      <c r="T13" s="10" t="s">
        <v>58</v>
      </c>
    </row>
    <row r="14" spans="1:20" ht="336" customHeight="1" thickBot="1">
      <c r="A14" s="123">
        <v>9</v>
      </c>
      <c r="B14" s="12" t="s">
        <v>0</v>
      </c>
      <c r="C14" s="4" t="s">
        <v>91</v>
      </c>
      <c r="D14" s="4" t="s">
        <v>92</v>
      </c>
      <c r="E14" s="4" t="s">
        <v>93</v>
      </c>
      <c r="F14" s="13" t="s">
        <v>99</v>
      </c>
      <c r="G14" s="13" t="s">
        <v>94</v>
      </c>
      <c r="H14" s="45" t="s">
        <v>95</v>
      </c>
      <c r="I14" s="45" t="s">
        <v>96</v>
      </c>
      <c r="J14" s="45">
        <v>3</v>
      </c>
      <c r="K14" s="63">
        <v>40575</v>
      </c>
      <c r="L14" s="63">
        <v>40663</v>
      </c>
      <c r="M14" s="14">
        <f>(L14-K14)/7</f>
        <v>12.571428571428571</v>
      </c>
      <c r="N14" s="67"/>
      <c r="O14" s="64">
        <f>IF(N14/J14&gt;1,1,+N14/J14)</f>
        <v>0</v>
      </c>
      <c r="P14" s="14">
        <f>+M14*O14</f>
        <v>0</v>
      </c>
      <c r="Q14" s="14">
        <f>IF(L14&lt;=$D$11,P14,0)</f>
        <v>0</v>
      </c>
      <c r="R14" s="14">
        <f>IF($D$11&gt;=L14,M14,0)</f>
        <v>0</v>
      </c>
      <c r="S14" s="3"/>
      <c r="T14" s="3"/>
    </row>
    <row r="15" spans="1:20" ht="170.25" customHeight="1" thickBot="1">
      <c r="A15" s="124"/>
      <c r="B15" s="12"/>
      <c r="C15" s="4"/>
      <c r="D15" s="4"/>
      <c r="E15" s="4"/>
      <c r="F15" s="13" t="s">
        <v>100</v>
      </c>
      <c r="G15" s="13" t="s">
        <v>94</v>
      </c>
      <c r="H15" s="45" t="s">
        <v>97</v>
      </c>
      <c r="I15" s="45" t="s">
        <v>98</v>
      </c>
      <c r="J15" s="45">
        <v>1</v>
      </c>
      <c r="K15" s="63">
        <v>40664</v>
      </c>
      <c r="L15" s="63">
        <v>40908</v>
      </c>
      <c r="M15" s="14">
        <f>(L15-K15)/7</f>
        <v>34.857142857142854</v>
      </c>
      <c r="N15" s="67">
        <v>2</v>
      </c>
      <c r="O15" s="64">
        <f>IF(N15/J15&gt;1,1,+N15/J15)</f>
        <v>1</v>
      </c>
      <c r="P15" s="14">
        <f>+M15*O15</f>
        <v>34.857142857142854</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5" t="str">
        <f>'1(2008-2009)'!A16:L16</f>
        <v>AVANCE A 31 DE MARZO DE 2011</v>
      </c>
      <c r="B17" s="75"/>
      <c r="C17" s="75"/>
      <c r="D17" s="75"/>
      <c r="E17" s="75"/>
      <c r="F17" s="75"/>
      <c r="G17" s="75"/>
      <c r="H17" s="75"/>
      <c r="I17" s="75"/>
      <c r="J17" s="75"/>
      <c r="K17" s="75"/>
      <c r="L17" s="75"/>
    </row>
    <row r="18" spans="1:12" ht="15.75">
      <c r="A18" s="84" t="s">
        <v>316</v>
      </c>
      <c r="B18" s="84"/>
      <c r="C18" s="84"/>
      <c r="D18" s="84"/>
      <c r="E18" s="84"/>
      <c r="F18" s="84"/>
      <c r="G18" s="84"/>
      <c r="H18" s="84"/>
      <c r="I18" s="84"/>
      <c r="J18" s="84"/>
      <c r="K18" s="84"/>
      <c r="L18" s="84"/>
    </row>
    <row r="19" spans="1:12" s="72" customFormat="1" ht="83.25" customHeight="1">
      <c r="A19" s="117" t="s">
        <v>369</v>
      </c>
      <c r="B19" s="117"/>
      <c r="C19" s="117"/>
      <c r="D19" s="117"/>
      <c r="E19" s="117"/>
      <c r="F19" s="117"/>
      <c r="G19" s="117"/>
      <c r="H19" s="117"/>
      <c r="I19" s="117"/>
      <c r="J19" s="117"/>
      <c r="K19" s="117"/>
      <c r="L19" s="117"/>
    </row>
  </sheetData>
  <sheetProtection/>
  <mergeCells count="41">
    <mergeCell ref="S12:T12"/>
    <mergeCell ref="A17:L17"/>
    <mergeCell ref="A18:L18"/>
    <mergeCell ref="A19:L19"/>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DELL</cp:lastModifiedBy>
  <cp:lastPrinted>2011-03-11T21:30:02Z</cp:lastPrinted>
  <dcterms:created xsi:type="dcterms:W3CDTF">2003-11-14T08:59:56Z</dcterms:created>
  <dcterms:modified xsi:type="dcterms:W3CDTF">2011-07-29T19:41:28Z</dcterms:modified>
  <cp:category/>
  <cp:version/>
  <cp:contentType/>
  <cp:contentStatus/>
</cp:coreProperties>
</file>