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36" windowWidth="9180" windowHeight="4716"/>
  </bookViews>
  <sheets>
    <sheet name="Hoja1" sheetId="1" r:id="rId1"/>
    <sheet name="Hoja2" sheetId="2" r:id="rId2"/>
    <sheet name="Hoja3" sheetId="3" r:id="rId3"/>
  </sheets>
  <definedNames>
    <definedName name="_xlnm.Print_Area" localSheetId="0">Hoja1!$A$5:$E$219</definedName>
    <definedName name="_xlnm.Print_Titles" localSheetId="0">Hoja1!$5:$10</definedName>
  </definedNames>
  <calcPr calcId="145621"/>
</workbook>
</file>

<file path=xl/calcChain.xml><?xml version="1.0" encoding="utf-8"?>
<calcChain xmlns="http://schemas.openxmlformats.org/spreadsheetml/2006/main">
  <c r="I3" i="3" l="1"/>
  <c r="B4" i="3"/>
  <c r="I6" i="3"/>
  <c r="B7" i="3"/>
  <c r="B2" i="3" s="1"/>
  <c r="B1" i="3" s="1"/>
  <c r="I10" i="3"/>
  <c r="B11" i="3"/>
  <c r="B10" i="3"/>
  <c r="I12" i="3"/>
  <c r="I9" i="3" s="1"/>
  <c r="I1" i="3" s="1"/>
  <c r="B13" i="3"/>
  <c r="I15" i="3"/>
  <c r="B16" i="3"/>
  <c r="I21" i="3"/>
  <c r="B22" i="3"/>
  <c r="I24" i="3"/>
  <c r="I19" i="3"/>
  <c r="I18" i="3" s="1"/>
  <c r="B25" i="3"/>
  <c r="I27" i="3"/>
  <c r="B28" i="3"/>
  <c r="I30" i="3"/>
  <c r="B31" i="3"/>
  <c r="B20" i="3" s="1"/>
  <c r="B19" i="3" s="1"/>
  <c r="I33" i="3"/>
  <c r="B34" i="3"/>
  <c r="I36" i="3"/>
  <c r="B37" i="3"/>
  <c r="I39" i="3"/>
  <c r="B40" i="3"/>
  <c r="I42" i="3"/>
  <c r="B43" i="3"/>
  <c r="I45" i="3"/>
  <c r="B46" i="3"/>
  <c r="I48" i="3"/>
  <c r="B49" i="3"/>
  <c r="I51" i="3"/>
  <c r="B52" i="3"/>
  <c r="I54" i="3"/>
  <c r="B55" i="3"/>
  <c r="I61" i="3"/>
  <c r="I59" i="3" s="1"/>
  <c r="I58" i="3" s="1"/>
  <c r="B62" i="3"/>
  <c r="B60" i="3" s="1"/>
  <c r="B59" i="3" s="1"/>
  <c r="I64" i="3"/>
  <c r="B65" i="3"/>
  <c r="I67" i="3"/>
  <c r="B68" i="3"/>
  <c r="I70" i="3"/>
  <c r="B71" i="3"/>
  <c r="I76" i="3"/>
  <c r="I74" i="3" s="1"/>
  <c r="B79" i="3"/>
  <c r="B76" i="3" s="1"/>
  <c r="B75" i="3" s="1"/>
  <c r="B78" i="3"/>
  <c r="B81" i="3"/>
  <c r="I81" i="3"/>
  <c r="I80" i="3"/>
  <c r="B84" i="3"/>
  <c r="I84" i="3"/>
  <c r="B87" i="3"/>
  <c r="I87" i="3"/>
  <c r="I90" i="3"/>
  <c r="B91" i="3"/>
  <c r="I93" i="3"/>
  <c r="I96" i="3"/>
  <c r="B97" i="3"/>
  <c r="B100" i="3"/>
  <c r="I100" i="3"/>
  <c r="B103" i="3"/>
  <c r="B106" i="3"/>
  <c r="I106" i="3"/>
  <c r="I104" i="3" s="1"/>
  <c r="I108" i="3"/>
  <c r="B110" i="3"/>
  <c r="I111" i="3"/>
  <c r="I114" i="3"/>
  <c r="B115" i="3"/>
  <c r="B95" i="3"/>
  <c r="B94" i="3" s="1"/>
  <c r="B117" i="3"/>
  <c r="B122" i="3"/>
  <c r="B120" i="3"/>
  <c r="B124" i="3"/>
  <c r="I124" i="3"/>
  <c r="I123" i="3"/>
  <c r="I119" i="3" s="1"/>
  <c r="I121" i="3"/>
  <c r="B127" i="3"/>
  <c r="I132" i="3"/>
  <c r="I135" i="3"/>
  <c r="I130" i="3" s="1"/>
  <c r="I127" i="3" s="1"/>
  <c r="B138" i="3"/>
  <c r="B137" i="3" s="1"/>
  <c r="I141" i="3"/>
  <c r="I139" i="3"/>
  <c r="B145" i="3"/>
  <c r="B144" i="3" s="1"/>
  <c r="B141" i="3" s="1"/>
  <c r="I145" i="3"/>
  <c r="B148" i="3"/>
  <c r="I151" i="3"/>
  <c r="B154" i="3"/>
  <c r="B152" i="3"/>
  <c r="I157" i="3"/>
  <c r="I154" i="3" s="1"/>
  <c r="I149" i="3" s="1"/>
  <c r="B160" i="3"/>
  <c r="I163" i="3"/>
  <c r="B168" i="3"/>
  <c r="B166" i="3" s="1"/>
  <c r="B174" i="3"/>
  <c r="B180" i="3"/>
  <c r="B171" i="3" s="1"/>
  <c r="B121" i="3"/>
  <c r="I105" i="3"/>
  <c r="I73" i="3"/>
  <c r="B164" i="3" l="1"/>
  <c r="B135" i="3"/>
  <c r="B131" i="3" s="1"/>
  <c r="B182" i="3" s="1"/>
  <c r="B133" i="3"/>
  <c r="I117" i="3"/>
  <c r="I166" i="3" s="1"/>
</calcChain>
</file>

<file path=xl/sharedStrings.xml><?xml version="1.0" encoding="utf-8"?>
<sst xmlns="http://schemas.openxmlformats.org/spreadsheetml/2006/main" count="603" uniqueCount="141">
  <si>
    <t xml:space="preserve"> </t>
  </si>
  <si>
    <t>DESCRIPCION</t>
  </si>
  <si>
    <t>%</t>
  </si>
  <si>
    <t>PRESUPUESTO</t>
  </si>
  <si>
    <t>GASTOS DE PERSONAL</t>
  </si>
  <si>
    <t>GASTOS GENERALES</t>
  </si>
  <si>
    <t>TRANSFERENCIAS CORRIENTES</t>
  </si>
  <si>
    <t>A -  FUNCIONAMIENTO</t>
  </si>
  <si>
    <t>Transferencias al Sector Público</t>
  </si>
  <si>
    <t>Otras Transferencias</t>
  </si>
  <si>
    <t>Sentencias y Conciliaciones</t>
  </si>
  <si>
    <t>TOTAL ACUMULADO</t>
  </si>
  <si>
    <t>Servicios Personales Asociados a Nómina</t>
  </si>
  <si>
    <t>Sueldos de Personal de Nómina</t>
  </si>
  <si>
    <t>Recursos Corrientes</t>
  </si>
  <si>
    <t>Prima Técnica</t>
  </si>
  <si>
    <t>Otros</t>
  </si>
  <si>
    <t>Auxilios Funerarios</t>
  </si>
  <si>
    <t>Bonos Pensionales</t>
  </si>
  <si>
    <t>Sueldos de Vacaciones</t>
  </si>
  <si>
    <t>Prima Técnica  Salarial</t>
  </si>
  <si>
    <t>Prima Técnica  No Salarial</t>
  </si>
  <si>
    <t>Gastos de Representación</t>
  </si>
  <si>
    <t>Subsidio de Alimentación</t>
  </si>
  <si>
    <t>Recursos Corriente</t>
  </si>
  <si>
    <t>Auxilio de Transporte</t>
  </si>
  <si>
    <t>Prima de Servicio</t>
  </si>
  <si>
    <t>Prima de Vacaciones</t>
  </si>
  <si>
    <t>Prima de Navidad</t>
  </si>
  <si>
    <t>Primas Extraordinarias</t>
  </si>
  <si>
    <t>Prima de Riesgo</t>
  </si>
  <si>
    <t>Bonificación por Servicios Prestados</t>
  </si>
  <si>
    <t>Prima de Dirección</t>
  </si>
  <si>
    <t>Bonificación Especial de Recreación</t>
  </si>
  <si>
    <t>Bonificación de Dirección</t>
  </si>
  <si>
    <t>Horas Extras, Días Festivos e Indemnizac.</t>
  </si>
  <si>
    <t>por Vacaciones</t>
  </si>
  <si>
    <t>Horas Extras</t>
  </si>
  <si>
    <t>Recargos Nocturnos y Festivos</t>
  </si>
  <si>
    <t>Indemnización Por Vacaciones</t>
  </si>
  <si>
    <t>Pagos Pasivos Exigibles Vigencias Expiradas</t>
  </si>
  <si>
    <t>Contribuciones Inherentes a la Nómina</t>
  </si>
  <si>
    <t>Sector Privado y Público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</si>
  <si>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</si>
  <si>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</si>
  <si>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</si>
  <si>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</si>
  <si>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</si>
  <si>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</t>
  </si>
  <si>
    <t>Técnicos</t>
  </si>
  <si>
    <t>Adquisición de Bienes y Servicios</t>
  </si>
  <si>
    <t>Gastos Judiciales</t>
  </si>
  <si>
    <t>Capacitacion, Bienestar Social y Estimulos</t>
  </si>
  <si>
    <t>Orden Nacional</t>
  </si>
  <si>
    <t>Cuota de Auditaje Contranal.</t>
  </si>
  <si>
    <t>Transferencias  de  Previsión  y  Seguri-</t>
  </si>
  <si>
    <t>dad Social</t>
  </si>
  <si>
    <t>Pensiones y Jubilaciones</t>
  </si>
  <si>
    <t>Otras Transferencias de Prevision y Seguridad</t>
  </si>
  <si>
    <t>Social</t>
  </si>
  <si>
    <t>Planes Complementarios de Salud</t>
  </si>
  <si>
    <t>Ley 314 de  1996</t>
  </si>
  <si>
    <t>Destinatarios de la Otras Transferencia Ctes</t>
  </si>
  <si>
    <t xml:space="preserve">Provisión para Gastos  Institucionales y/o  </t>
  </si>
  <si>
    <t>Sectoriales Contigentes.</t>
  </si>
  <si>
    <t>Distribucion Previo Concepto DGPPN</t>
  </si>
  <si>
    <t>Transferir al Instituto Nacional de Radio y Tele-</t>
  </si>
  <si>
    <t>visión en Liquidación</t>
  </si>
  <si>
    <t>Cajas de Compensacion Familiar</t>
  </si>
  <si>
    <t>Fondos Administradores de Pensiones</t>
  </si>
  <si>
    <t>Empresas Promotoras de Salud</t>
  </si>
  <si>
    <t>Administradora de Accidentes de Trabajo y</t>
  </si>
  <si>
    <t>Enfermedades Profesionales</t>
  </si>
  <si>
    <t>Aportes Fondo Nacional de Ahorro</t>
  </si>
  <si>
    <t>Mesadas Pensionales Audiovisuales</t>
  </si>
  <si>
    <t>1</t>
  </si>
  <si>
    <t>0</t>
  </si>
  <si>
    <t>10</t>
  </si>
  <si>
    <t>2</t>
  </si>
  <si>
    <t>4</t>
  </si>
  <si>
    <t>5</t>
  </si>
  <si>
    <t>12</t>
  </si>
  <si>
    <t>13</t>
  </si>
  <si>
    <t>14</t>
  </si>
  <si>
    <t>15</t>
  </si>
  <si>
    <t>16</t>
  </si>
  <si>
    <t>17</t>
  </si>
  <si>
    <t>19</t>
  </si>
  <si>
    <t>21</t>
  </si>
  <si>
    <t>92</t>
  </si>
  <si>
    <t>9</t>
  </si>
  <si>
    <t>3</t>
  </si>
  <si>
    <t>999</t>
  </si>
  <si>
    <t>Pago Pasivos Exigibles Vigencias Expiradas</t>
  </si>
  <si>
    <t>Reecursos Corrientes</t>
  </si>
  <si>
    <t>Servicios Personales Indirectos</t>
  </si>
  <si>
    <t>Honorarios</t>
  </si>
  <si>
    <t>6</t>
  </si>
  <si>
    <t>7</t>
  </si>
  <si>
    <t>8</t>
  </si>
  <si>
    <t>Materiales y Suministros</t>
  </si>
  <si>
    <t>36</t>
  </si>
  <si>
    <t>Mesadas Pensionales</t>
  </si>
  <si>
    <t xml:space="preserve">10 </t>
  </si>
  <si>
    <t>33</t>
  </si>
  <si>
    <t>Transferir a laAdmón Postal Nacional Adpostal</t>
  </si>
  <si>
    <t>en Liquidación</t>
  </si>
  <si>
    <t>MINISTERIO DE TECNOLOGIAS DE LA INFORMACION Y LAS COMUNICACIONES</t>
  </si>
  <si>
    <t>Fondos Administradores de Pensiones Privados</t>
  </si>
  <si>
    <t>Empresas Privadas Promotoras de Salud</t>
  </si>
  <si>
    <t xml:space="preserve">Administradoras Privadas de Aportes para </t>
  </si>
  <si>
    <t>Accidentes de Trabajo y Enf.  Profesionales</t>
  </si>
  <si>
    <t>Fondo Nacional del Ahorro</t>
  </si>
  <si>
    <t>Fondos Administradores de Pensiones Publicos</t>
  </si>
  <si>
    <t xml:space="preserve">Transferencia para cubrir el Deficit entre Subsidios </t>
  </si>
  <si>
    <t xml:space="preserve">y Contribuciones Dervidados de la Expedición de la </t>
  </si>
  <si>
    <t>Ley 812 de 2003 Inciso 2 Artículo 69 de la Ley 1341</t>
  </si>
  <si>
    <t>de 2009</t>
  </si>
  <si>
    <t>COMPROMETIDO</t>
  </si>
  <si>
    <t>Otros Materiales y Suministros</t>
  </si>
  <si>
    <t xml:space="preserve"> Recursos Corrientes</t>
  </si>
  <si>
    <t xml:space="preserve">  </t>
  </si>
  <si>
    <t xml:space="preserve">Sectoriales Contigentes.Distribucion Previo </t>
  </si>
  <si>
    <t>Concepto DGPPPN</t>
  </si>
  <si>
    <t>OBLIGADO</t>
  </si>
  <si>
    <t>Impuestos y Multas</t>
  </si>
  <si>
    <t>Otros Gastos por Adquisicion de Servicios</t>
  </si>
  <si>
    <t>Indemnizacion por Vaciones</t>
  </si>
  <si>
    <t>Indemnizaciones</t>
  </si>
  <si>
    <t>Prima de Coordinación</t>
  </si>
  <si>
    <t>Dotación</t>
  </si>
  <si>
    <t>TRANSFERENCIAS DE CAPITAL</t>
  </si>
  <si>
    <t>Fortalecimiento y Caitalización de los Canales Públicos</t>
  </si>
  <si>
    <t xml:space="preserve">de Televisión, Paragrafo 2, Artículo 18, Ley 1507 de  </t>
  </si>
  <si>
    <t>Personal Supernumerario</t>
  </si>
  <si>
    <t>Sueldos</t>
  </si>
  <si>
    <t>Imndeminización por Vacaciones</t>
  </si>
  <si>
    <t>INFORME DE EJECUCION PRESUPUESTAL  AL 31 DE DICIEMBRE  DE 2012</t>
  </si>
  <si>
    <t>PAGADO</t>
  </si>
  <si>
    <t>EJECUTADO</t>
  </si>
  <si>
    <t>Fuente: Grupo de Presupuesto /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</si>
</sst>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P_t_a_-;\-* #,##0.00\ _P_t_a_-;_-* &quot;-&quot;??\ _P_t_a_-;_-@_-"/>
    <numFmt numFmtId="165" formatCode="#,##0.00_ ;\-#,##0.00\ "/>
    <numFmt numFmtId="166" formatCode="0.0%"/>
    <numFmt numFmtId="167" formatCode="#,##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Bookman Old Style"/>
      <family val="1"/>
    </font>
    <font>
      <b/>
      <i/>
      <sz val="14"/>
      <name val="Bookman Old Style"/>
      <family val="1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165" fontId="9" fillId="0" borderId="1" xfId="1" applyNumberFormat="1" applyFont="1" applyBorder="1"/>
    <xf numFmtId="165" fontId="10" fillId="0" borderId="1" xfId="1" applyNumberFormat="1" applyFont="1" applyBorder="1"/>
    <xf numFmtId="165" fontId="10" fillId="0" borderId="2" xfId="1" applyNumberFormat="1" applyFont="1" applyBorder="1"/>
    <xf numFmtId="0" fontId="7" fillId="0" borderId="1" xfId="0" applyFont="1" applyBorder="1"/>
    <xf numFmtId="0" fontId="8" fillId="0" borderId="1" xfId="0" applyFont="1" applyBorder="1"/>
    <xf numFmtId="0" fontId="8" fillId="0" borderId="2" xfId="0" applyFont="1" applyBorder="1"/>
    <xf numFmtId="0" fontId="7" fillId="0" borderId="2" xfId="0" applyFont="1" applyBorder="1"/>
    <xf numFmtId="0" fontId="7" fillId="2" borderId="1" xfId="0" applyFont="1" applyFill="1" applyBorder="1"/>
    <xf numFmtId="165" fontId="9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165" fontId="10" fillId="0" borderId="1" xfId="1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65" fontId="11" fillId="0" borderId="1" xfId="1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165" fontId="10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5" fontId="9" fillId="0" borderId="2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65" fontId="10" fillId="0" borderId="4" xfId="1" applyNumberFormat="1" applyFont="1" applyBorder="1" applyAlignment="1">
      <alignment horizontal="right"/>
    </xf>
    <xf numFmtId="0" fontId="6" fillId="2" borderId="3" xfId="0" applyFont="1" applyFill="1" applyBorder="1"/>
    <xf numFmtId="165" fontId="2" fillId="0" borderId="3" xfId="0" applyNumberFormat="1" applyFont="1" applyBorder="1" applyAlignment="1">
      <alignment horizontal="right"/>
    </xf>
    <xf numFmtId="0" fontId="6" fillId="0" borderId="4" xfId="0" applyFont="1" applyBorder="1"/>
    <xf numFmtId="165" fontId="2" fillId="0" borderId="4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0" fontId="13" fillId="0" borderId="1" xfId="0" applyFont="1" applyBorder="1"/>
    <xf numFmtId="0" fontId="8" fillId="2" borderId="1" xfId="0" applyFont="1" applyFill="1" applyBorder="1"/>
    <xf numFmtId="165" fontId="9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65" fontId="10" fillId="0" borderId="5" xfId="1" applyNumberFormat="1" applyFont="1" applyBorder="1" applyAlignment="1">
      <alignment horizontal="right"/>
    </xf>
    <xf numFmtId="165" fontId="10" fillId="0" borderId="6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0" fontId="14" fillId="0" borderId="7" xfId="0" applyFont="1" applyBorder="1"/>
    <xf numFmtId="0" fontId="7" fillId="0" borderId="8" xfId="0" applyFont="1" applyBorder="1" applyAlignment="1">
      <alignment horizontal="left"/>
    </xf>
    <xf numFmtId="165" fontId="9" fillId="0" borderId="8" xfId="1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49" fontId="10" fillId="0" borderId="9" xfId="0" quotePrefix="1" applyNumberFormat="1" applyFont="1" applyBorder="1" applyAlignment="1">
      <alignment horizontal="center"/>
    </xf>
    <xf numFmtId="49" fontId="10" fillId="0" borderId="10" xfId="0" quotePrefix="1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4" fillId="0" borderId="23" xfId="0" applyFont="1" applyBorder="1"/>
    <xf numFmtId="165" fontId="2" fillId="0" borderId="24" xfId="1" applyNumberFormat="1" applyFont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165" fontId="2" fillId="3" borderId="0" xfId="1" applyNumberFormat="1" applyFont="1" applyFill="1" applyBorder="1"/>
    <xf numFmtId="166" fontId="9" fillId="3" borderId="0" xfId="1" applyNumberFormat="1" applyFont="1" applyFill="1" applyBorder="1" applyAlignment="1">
      <alignment horizontal="center"/>
    </xf>
    <xf numFmtId="0" fontId="0" fillId="4" borderId="0" xfId="0" applyFill="1" applyBorder="1"/>
    <xf numFmtId="2" fontId="0" fillId="4" borderId="0" xfId="0" applyNumberFormat="1" applyFill="1" applyBorder="1"/>
    <xf numFmtId="0" fontId="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165" fontId="2" fillId="4" borderId="0" xfId="1" applyNumberFormat="1" applyFont="1" applyFill="1" applyBorder="1"/>
    <xf numFmtId="166" fontId="9" fillId="4" borderId="0" xfId="1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65" fontId="9" fillId="4" borderId="0" xfId="1" applyNumberFormat="1" applyFont="1" applyFill="1" applyBorder="1"/>
    <xf numFmtId="165" fontId="10" fillId="4" borderId="0" xfId="1" applyNumberFormat="1" applyFont="1" applyFill="1" applyBorder="1"/>
    <xf numFmtId="165" fontId="10" fillId="4" borderId="0" xfId="1" applyNumberFormat="1" applyFont="1" applyFill="1" applyBorder="1" applyAlignment="1">
      <alignment horizontal="center"/>
    </xf>
    <xf numFmtId="0" fontId="7" fillId="4" borderId="0" xfId="0" applyFont="1" applyFill="1" applyBorder="1"/>
    <xf numFmtId="165" fontId="12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/>
    </xf>
    <xf numFmtId="166" fontId="10" fillId="4" borderId="0" xfId="1" applyNumberFormat="1" applyFont="1" applyFill="1" applyBorder="1" applyAlignment="1">
      <alignment horizontal="center"/>
    </xf>
    <xf numFmtId="4" fontId="9" fillId="4" borderId="0" xfId="1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165" fontId="10" fillId="4" borderId="0" xfId="1" applyNumberFormat="1" applyFont="1" applyFill="1" applyBorder="1" applyAlignment="1">
      <alignment horizontal="right"/>
    </xf>
    <xf numFmtId="4" fontId="10" fillId="4" borderId="0" xfId="1" applyNumberFormat="1" applyFont="1" applyFill="1" applyBorder="1" applyAlignment="1">
      <alignment horizontal="right"/>
    </xf>
    <xf numFmtId="165" fontId="9" fillId="4" borderId="0" xfId="1" applyNumberFormat="1" applyFont="1" applyFill="1" applyBorder="1" applyAlignment="1">
      <alignment horizontal="right"/>
    </xf>
    <xf numFmtId="166" fontId="10" fillId="4" borderId="0" xfId="1" quotePrefix="1" applyNumberFormat="1" applyFont="1" applyFill="1" applyBorder="1" applyAlignment="1">
      <alignment horizontal="center"/>
    </xf>
    <xf numFmtId="0" fontId="8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165" fontId="10" fillId="4" borderId="0" xfId="0" applyNumberFormat="1" applyFont="1" applyFill="1" applyBorder="1" applyAlignment="1">
      <alignment horizontal="right"/>
    </xf>
    <xf numFmtId="165" fontId="15" fillId="4" borderId="0" xfId="1" applyNumberFormat="1" applyFont="1" applyFill="1" applyBorder="1" applyAlignment="1">
      <alignment horizontal="right"/>
    </xf>
    <xf numFmtId="165" fontId="2" fillId="4" borderId="0" xfId="1" applyNumberFormat="1" applyFont="1" applyFill="1" applyBorder="1" applyAlignment="1">
      <alignment horizontal="right"/>
    </xf>
    <xf numFmtId="0" fontId="13" fillId="4" borderId="0" xfId="0" applyFont="1" applyFill="1" applyBorder="1"/>
    <xf numFmtId="165" fontId="9" fillId="4" borderId="0" xfId="0" applyNumberFormat="1" applyFont="1" applyFill="1" applyBorder="1" applyAlignment="1">
      <alignment horizontal="right"/>
    </xf>
    <xf numFmtId="4" fontId="10" fillId="4" borderId="0" xfId="0" applyNumberFormat="1" applyFont="1" applyFill="1" applyBorder="1" applyAlignment="1">
      <alignment horizontal="right"/>
    </xf>
    <xf numFmtId="166" fontId="10" fillId="4" borderId="0" xfId="0" applyNumberFormat="1" applyFont="1" applyFill="1" applyBorder="1" applyAlignment="1">
      <alignment horizontal="center"/>
    </xf>
    <xf numFmtId="4" fontId="9" fillId="4" borderId="0" xfId="0" applyNumberFormat="1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 horizontal="center"/>
    </xf>
    <xf numFmtId="4" fontId="15" fillId="4" borderId="0" xfId="0" applyNumberFormat="1" applyFont="1" applyFill="1" applyBorder="1"/>
    <xf numFmtId="165" fontId="0" fillId="4" borderId="0" xfId="0" applyNumberFormat="1" applyFill="1" applyBorder="1"/>
    <xf numFmtId="10" fontId="15" fillId="4" borderId="0" xfId="0" applyNumberFormat="1" applyFont="1" applyFill="1" applyBorder="1"/>
    <xf numFmtId="4" fontId="0" fillId="4" borderId="0" xfId="0" applyNumberFormat="1" applyFill="1" applyBorder="1"/>
    <xf numFmtId="4" fontId="16" fillId="4" borderId="0" xfId="0" applyNumberFormat="1" applyFont="1" applyFill="1" applyBorder="1"/>
    <xf numFmtId="10" fontId="0" fillId="4" borderId="0" xfId="0" applyNumberFormat="1" applyFill="1" applyBorder="1"/>
    <xf numFmtId="167" fontId="0" fillId="4" borderId="0" xfId="0" applyNumberFormat="1" applyFill="1" applyBorder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1</xdr:col>
      <xdr:colOff>612112</xdr:colOff>
      <xdr:row>3</xdr:row>
      <xdr:rowOff>152400</xdr:rowOff>
    </xdr:to>
    <xdr:pic>
      <xdr:nvPicPr>
        <xdr:cNvPr id="2" name="1 Imagen" descr="MinT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3919192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510540</xdr:colOff>
      <xdr:row>0</xdr:row>
      <xdr:rowOff>76200</xdr:rowOff>
    </xdr:from>
    <xdr:to>
      <xdr:col>5</xdr:col>
      <xdr:colOff>1196340</xdr:colOff>
      <xdr:row>3</xdr:row>
      <xdr:rowOff>144780</xdr:rowOff>
    </xdr:to>
    <xdr:pic>
      <xdr:nvPicPr>
        <xdr:cNvPr id="3" name="2 Imagen" descr="Vive Digit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76200"/>
          <a:ext cx="1524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30"/>
  <sheetViews>
    <sheetView tabSelected="1" zoomScaleNormal="100" workbookViewId="0">
      <selection activeCell="A222" sqref="A222"/>
    </sheetView>
  </sheetViews>
  <sheetFormatPr baseColWidth="10" defaultRowHeight="13.2" x14ac:dyDescent="0.25"/>
  <cols>
    <col min="1" max="1" width="49.109375" style="64" customWidth="1"/>
    <col min="2" max="2" width="19" style="64" customWidth="1"/>
    <col min="3" max="3" width="18.33203125" style="64" customWidth="1"/>
    <col min="4" max="4" width="17.88671875" style="64" bestFit="1" customWidth="1"/>
    <col min="5" max="5" width="12.21875" style="64" bestFit="1" customWidth="1"/>
    <col min="6" max="6" width="18" style="64" customWidth="1"/>
    <col min="7" max="16384" width="11.5546875" style="64"/>
  </cols>
  <sheetData>
    <row r="5" spans="1:6" ht="21" x14ac:dyDescent="0.4">
      <c r="A5" s="106" t="s">
        <v>107</v>
      </c>
      <c r="B5" s="106"/>
      <c r="C5" s="106"/>
      <c r="D5" s="106"/>
      <c r="E5" s="106"/>
      <c r="F5" s="106"/>
    </row>
    <row r="6" spans="1:6" ht="17.399999999999999" x14ac:dyDescent="0.3">
      <c r="A6" s="105" t="s">
        <v>137</v>
      </c>
      <c r="B6" s="105"/>
      <c r="C6" s="105"/>
      <c r="D6" s="105"/>
      <c r="E6" s="105"/>
    </row>
    <row r="7" spans="1:6" x14ac:dyDescent="0.25">
      <c r="B7" s="65"/>
      <c r="C7" s="65"/>
    </row>
    <row r="8" spans="1:6" ht="15.6" x14ac:dyDescent="0.3">
      <c r="A8" s="66" t="s">
        <v>1</v>
      </c>
      <c r="B8" s="67" t="s">
        <v>3</v>
      </c>
      <c r="C8" s="67" t="s">
        <v>118</v>
      </c>
      <c r="D8" s="67" t="s">
        <v>124</v>
      </c>
      <c r="E8" s="67" t="s">
        <v>2</v>
      </c>
      <c r="F8" s="67" t="s">
        <v>138</v>
      </c>
    </row>
    <row r="9" spans="1:6" x14ac:dyDescent="0.25">
      <c r="B9" s="67">
        <v>2012</v>
      </c>
      <c r="C9" s="68"/>
      <c r="D9" s="67"/>
      <c r="E9" s="67" t="s">
        <v>139</v>
      </c>
      <c r="F9" s="67"/>
    </row>
    <row r="10" spans="1:6" x14ac:dyDescent="0.25">
      <c r="B10" s="67">
        <v>1</v>
      </c>
      <c r="C10" s="67">
        <v>2</v>
      </c>
      <c r="D10" s="67">
        <v>3</v>
      </c>
      <c r="E10" s="67"/>
      <c r="F10" s="67">
        <v>4</v>
      </c>
    </row>
    <row r="11" spans="1:6" ht="19.5" customHeight="1" x14ac:dyDescent="0.3">
      <c r="A11" s="69" t="s">
        <v>7</v>
      </c>
      <c r="B11" s="70">
        <v>162016000000</v>
      </c>
      <c r="C11" s="70">
        <v>124780421714</v>
      </c>
      <c r="D11" s="70">
        <v>124780421714</v>
      </c>
      <c r="E11" s="71">
        <v>0.77017345023948247</v>
      </c>
      <c r="F11" s="70">
        <v>83961434245</v>
      </c>
    </row>
    <row r="12" spans="1:6" ht="14.25" customHeight="1" x14ac:dyDescent="0.25">
      <c r="A12" s="72"/>
      <c r="B12" s="73"/>
      <c r="C12" s="74"/>
      <c r="D12" s="75"/>
      <c r="E12" s="75"/>
      <c r="F12" s="75"/>
    </row>
    <row r="13" spans="1:6" ht="14.25" customHeight="1" x14ac:dyDescent="0.3">
      <c r="A13" s="61" t="s">
        <v>4</v>
      </c>
      <c r="B13" s="62">
        <v>16358058743</v>
      </c>
      <c r="C13" s="62">
        <v>14645717529</v>
      </c>
      <c r="D13" s="62">
        <v>14645717529</v>
      </c>
      <c r="E13" s="63">
        <v>0.89532124557672521</v>
      </c>
      <c r="F13" s="62">
        <v>14044418036</v>
      </c>
    </row>
    <row r="14" spans="1:6" ht="14.25" customHeight="1" x14ac:dyDescent="0.25">
      <c r="A14" s="76" t="s">
        <v>12</v>
      </c>
      <c r="B14" s="77">
        <v>10478355574</v>
      </c>
      <c r="C14" s="77">
        <v>9307243607</v>
      </c>
      <c r="D14" s="77">
        <v>9307243607</v>
      </c>
      <c r="E14" s="71">
        <v>0.8882351377819353</v>
      </c>
      <c r="F14" s="77">
        <v>9269279138</v>
      </c>
    </row>
    <row r="15" spans="1:6" ht="14.25" customHeight="1" x14ac:dyDescent="0.25">
      <c r="A15" s="78"/>
      <c r="B15" s="79"/>
      <c r="C15" s="79"/>
      <c r="D15" s="80"/>
      <c r="E15" s="80"/>
      <c r="F15" s="80"/>
    </row>
    <row r="16" spans="1:6" ht="14.25" customHeight="1" x14ac:dyDescent="0.25">
      <c r="A16" s="76" t="s">
        <v>13</v>
      </c>
      <c r="B16" s="77">
        <v>6175618461</v>
      </c>
      <c r="C16" s="77">
        <v>5788493367</v>
      </c>
      <c r="D16" s="81">
        <v>5788493367</v>
      </c>
      <c r="E16" s="71">
        <v>0.93731395544515006</v>
      </c>
      <c r="F16" s="81">
        <v>5786721182</v>
      </c>
    </row>
    <row r="17" spans="1:6" ht="13.5" customHeight="1" x14ac:dyDescent="0.3">
      <c r="A17" s="82" t="s">
        <v>14</v>
      </c>
      <c r="B17" s="83">
        <v>6175618461</v>
      </c>
      <c r="C17" s="83">
        <v>5788493367</v>
      </c>
      <c r="D17" s="84">
        <v>5788493367</v>
      </c>
      <c r="E17" s="80">
        <v>0.93731395544515006</v>
      </c>
      <c r="F17" s="84">
        <v>5786721182</v>
      </c>
    </row>
    <row r="18" spans="1:6" ht="13.5" customHeight="1" x14ac:dyDescent="0.3">
      <c r="A18" s="82"/>
      <c r="B18" s="83"/>
      <c r="C18" s="83"/>
      <c r="D18" s="84">
        <v>0</v>
      </c>
      <c r="E18" s="80"/>
      <c r="F18" s="84"/>
    </row>
    <row r="19" spans="1:6" ht="13.5" customHeight="1" x14ac:dyDescent="0.25">
      <c r="A19" s="76" t="s">
        <v>19</v>
      </c>
      <c r="B19" s="85">
        <v>360000000</v>
      </c>
      <c r="C19" s="85">
        <v>289261934</v>
      </c>
      <c r="D19" s="81">
        <v>289261934</v>
      </c>
      <c r="E19" s="71">
        <v>0.80350537222222218</v>
      </c>
      <c r="F19" s="81">
        <v>288506152</v>
      </c>
    </row>
    <row r="20" spans="1:6" ht="13.5" customHeight="1" x14ac:dyDescent="0.3">
      <c r="A20" s="82" t="s">
        <v>14</v>
      </c>
      <c r="B20" s="83">
        <v>360000000</v>
      </c>
      <c r="C20" s="83">
        <v>289261934</v>
      </c>
      <c r="D20" s="84">
        <v>289261934</v>
      </c>
      <c r="E20" s="80">
        <v>0.80350537222222218</v>
      </c>
      <c r="F20" s="84">
        <v>288506152</v>
      </c>
    </row>
    <row r="21" spans="1:6" ht="13.5" customHeight="1" x14ac:dyDescent="0.3">
      <c r="A21" s="82"/>
      <c r="B21" s="83"/>
      <c r="C21" s="83"/>
      <c r="D21" s="84"/>
      <c r="E21" s="80"/>
      <c r="F21" s="84"/>
    </row>
    <row r="22" spans="1:6" ht="13.5" customHeight="1" x14ac:dyDescent="0.25">
      <c r="A22" s="76" t="s">
        <v>15</v>
      </c>
      <c r="B22" s="77">
        <v>1165322127</v>
      </c>
      <c r="C22" s="77">
        <v>972045783</v>
      </c>
      <c r="D22" s="81">
        <v>972045783</v>
      </c>
      <c r="E22" s="71">
        <v>0.83414341878363729</v>
      </c>
      <c r="F22" s="81">
        <v>971451489</v>
      </c>
    </row>
    <row r="23" spans="1:6" ht="13.5" customHeight="1" x14ac:dyDescent="0.3">
      <c r="A23" s="82" t="s">
        <v>14</v>
      </c>
      <c r="B23" s="83">
        <v>1165322127</v>
      </c>
      <c r="C23" s="83">
        <v>972045783</v>
      </c>
      <c r="D23" s="83">
        <v>972045783</v>
      </c>
      <c r="E23" s="80">
        <v>0.83414341878363729</v>
      </c>
      <c r="F23" s="83">
        <v>971451489</v>
      </c>
    </row>
    <row r="24" spans="1:6" ht="13.5" customHeight="1" x14ac:dyDescent="0.3">
      <c r="A24" s="82"/>
      <c r="B24" s="83"/>
      <c r="C24" s="83"/>
      <c r="D24" s="84"/>
      <c r="E24" s="80"/>
      <c r="F24" s="84"/>
    </row>
    <row r="25" spans="1:6" ht="13.5" customHeight="1" x14ac:dyDescent="0.25">
      <c r="A25" s="78" t="s">
        <v>20</v>
      </c>
      <c r="B25" s="85">
        <v>720966591</v>
      </c>
      <c r="C25" s="85">
        <v>529835873</v>
      </c>
      <c r="D25" s="81">
        <v>529835873</v>
      </c>
      <c r="E25" s="71">
        <v>0.73489656748879784</v>
      </c>
      <c r="F25" s="81">
        <v>529587009</v>
      </c>
    </row>
    <row r="26" spans="1:6" ht="13.5" customHeight="1" x14ac:dyDescent="0.3">
      <c r="A26" s="82" t="s">
        <v>14</v>
      </c>
      <c r="B26" s="83">
        <v>720966591</v>
      </c>
      <c r="C26" s="83">
        <v>529835873</v>
      </c>
      <c r="D26" s="84">
        <v>529835873</v>
      </c>
      <c r="E26" s="80">
        <v>0.73489656748879784</v>
      </c>
      <c r="F26" s="84">
        <v>529587009</v>
      </c>
    </row>
    <row r="27" spans="1:6" ht="13.5" customHeight="1" x14ac:dyDescent="0.3">
      <c r="A27" s="82"/>
      <c r="B27" s="83"/>
      <c r="C27" s="83"/>
      <c r="D27" s="84"/>
      <c r="E27" s="80"/>
      <c r="F27" s="84"/>
    </row>
    <row r="28" spans="1:6" ht="13.5" customHeight="1" x14ac:dyDescent="0.25">
      <c r="A28" s="78" t="s">
        <v>21</v>
      </c>
      <c r="B28" s="85">
        <v>444355536</v>
      </c>
      <c r="C28" s="85">
        <v>442209910</v>
      </c>
      <c r="D28" s="81">
        <v>442209910</v>
      </c>
      <c r="E28" s="71">
        <v>0.995171375562653</v>
      </c>
      <c r="F28" s="81">
        <v>441864480</v>
      </c>
    </row>
    <row r="29" spans="1:6" ht="13.5" customHeight="1" x14ac:dyDescent="0.3">
      <c r="A29" s="82" t="s">
        <v>14</v>
      </c>
      <c r="B29" s="83">
        <v>444355536</v>
      </c>
      <c r="C29" s="83">
        <v>442209910</v>
      </c>
      <c r="D29" s="84">
        <v>442209910</v>
      </c>
      <c r="E29" s="80">
        <v>0.995171375562653</v>
      </c>
      <c r="F29" s="84">
        <v>441864480</v>
      </c>
    </row>
    <row r="30" spans="1:6" ht="13.5" customHeight="1" x14ac:dyDescent="0.3">
      <c r="A30" s="82"/>
      <c r="B30" s="83"/>
      <c r="C30" s="83"/>
      <c r="D30" s="84"/>
      <c r="E30" s="80"/>
      <c r="F30" s="84"/>
    </row>
    <row r="31" spans="1:6" ht="13.5" customHeight="1" x14ac:dyDescent="0.25">
      <c r="A31" s="76" t="s">
        <v>16</v>
      </c>
      <c r="B31" s="77">
        <v>2525800000</v>
      </c>
      <c r="C31" s="77">
        <v>2010471082</v>
      </c>
      <c r="D31" s="81">
        <v>2010471082</v>
      </c>
      <c r="E31" s="71">
        <v>0.79597398131285135</v>
      </c>
      <c r="F31" s="81">
        <v>2007153803</v>
      </c>
    </row>
    <row r="32" spans="1:6" ht="13.5" customHeight="1" x14ac:dyDescent="0.3">
      <c r="A32" s="82" t="s">
        <v>14</v>
      </c>
      <c r="B32" s="83">
        <v>2525800000</v>
      </c>
      <c r="C32" s="83">
        <v>2010471082</v>
      </c>
      <c r="D32" s="83">
        <v>2010471082</v>
      </c>
      <c r="E32" s="86">
        <v>0.79597398131285135</v>
      </c>
      <c r="F32" s="83">
        <v>2007153803</v>
      </c>
    </row>
    <row r="33" spans="1:6" ht="13.5" customHeight="1" x14ac:dyDescent="0.3">
      <c r="A33" s="82"/>
      <c r="B33" s="83"/>
      <c r="C33" s="83"/>
      <c r="D33" s="84"/>
      <c r="E33" s="80"/>
      <c r="F33" s="84"/>
    </row>
    <row r="34" spans="1:6" ht="13.5" customHeight="1" x14ac:dyDescent="0.25">
      <c r="A34" s="78" t="s">
        <v>22</v>
      </c>
      <c r="B34" s="85">
        <v>136000000</v>
      </c>
      <c r="C34" s="85">
        <v>126440880</v>
      </c>
      <c r="D34" s="81">
        <v>126440880</v>
      </c>
      <c r="E34" s="71">
        <v>0.92971235294117649</v>
      </c>
      <c r="F34" s="81">
        <v>126440880</v>
      </c>
    </row>
    <row r="35" spans="1:6" ht="13.5" customHeight="1" x14ac:dyDescent="0.3">
      <c r="A35" s="82" t="s">
        <v>14</v>
      </c>
      <c r="B35" s="83">
        <v>136000000</v>
      </c>
      <c r="C35" s="83">
        <v>126440880</v>
      </c>
      <c r="D35" s="84">
        <v>126440880</v>
      </c>
      <c r="E35" s="80">
        <v>0.92971235294117649</v>
      </c>
      <c r="F35" s="84">
        <v>126440880</v>
      </c>
    </row>
    <row r="36" spans="1:6" ht="13.5" customHeight="1" x14ac:dyDescent="0.3">
      <c r="A36" s="82"/>
      <c r="B36" s="83"/>
      <c r="C36" s="83"/>
      <c r="D36" s="84"/>
      <c r="E36" s="80"/>
      <c r="F36" s="84"/>
    </row>
    <row r="37" spans="1:6" ht="13.5" customHeight="1" x14ac:dyDescent="0.25">
      <c r="A37" s="78" t="s">
        <v>23</v>
      </c>
      <c r="B37" s="85">
        <v>56000000</v>
      </c>
      <c r="C37" s="85">
        <v>41183363</v>
      </c>
      <c r="D37" s="81">
        <v>41183363</v>
      </c>
      <c r="E37" s="71">
        <v>0.7354171964285714</v>
      </c>
      <c r="F37" s="81">
        <v>41183363</v>
      </c>
    </row>
    <row r="38" spans="1:6" ht="13.5" customHeight="1" x14ac:dyDescent="0.3">
      <c r="A38" s="82" t="s">
        <v>24</v>
      </c>
      <c r="B38" s="83">
        <v>56000000</v>
      </c>
      <c r="C38" s="83">
        <v>41183363</v>
      </c>
      <c r="D38" s="84">
        <v>41183363</v>
      </c>
      <c r="E38" s="80">
        <v>0.7354171964285714</v>
      </c>
      <c r="F38" s="84">
        <v>41183363</v>
      </c>
    </row>
    <row r="39" spans="1:6" ht="13.5" customHeight="1" x14ac:dyDescent="0.3">
      <c r="A39" s="82"/>
      <c r="B39" s="83"/>
      <c r="C39" s="83"/>
      <c r="D39" s="84"/>
      <c r="E39" s="80"/>
      <c r="F39" s="84"/>
    </row>
    <row r="40" spans="1:6" ht="13.5" customHeight="1" x14ac:dyDescent="0.25">
      <c r="A40" s="78" t="s">
        <v>25</v>
      </c>
      <c r="B40" s="85">
        <v>40000000</v>
      </c>
      <c r="C40" s="85">
        <v>31197091</v>
      </c>
      <c r="D40" s="81">
        <v>31197091</v>
      </c>
      <c r="E40" s="71">
        <v>0.77992727500000003</v>
      </c>
      <c r="F40" s="81">
        <v>31197091</v>
      </c>
    </row>
    <row r="41" spans="1:6" ht="13.5" customHeight="1" x14ac:dyDescent="0.3">
      <c r="A41" s="82" t="s">
        <v>14</v>
      </c>
      <c r="B41" s="83">
        <v>40000000</v>
      </c>
      <c r="C41" s="83">
        <v>31197091</v>
      </c>
      <c r="D41" s="84">
        <v>31197091</v>
      </c>
      <c r="E41" s="80">
        <v>0.77992727500000003</v>
      </c>
      <c r="F41" s="84">
        <v>31197091</v>
      </c>
    </row>
    <row r="42" spans="1:6" ht="13.5" customHeight="1" x14ac:dyDescent="0.3">
      <c r="A42" s="82"/>
      <c r="B42" s="83"/>
      <c r="C42" s="83"/>
      <c r="D42" s="84"/>
      <c r="E42" s="80"/>
      <c r="F42" s="84"/>
    </row>
    <row r="43" spans="1:6" ht="14.25" customHeight="1" x14ac:dyDescent="0.25">
      <c r="A43" s="78" t="s">
        <v>26</v>
      </c>
      <c r="B43" s="85">
        <v>365000000</v>
      </c>
      <c r="C43" s="85">
        <v>263680759</v>
      </c>
      <c r="D43" s="81">
        <v>263680759</v>
      </c>
      <c r="E43" s="71">
        <v>0.72241303835616444</v>
      </c>
      <c r="F43" s="81">
        <v>263680759</v>
      </c>
    </row>
    <row r="44" spans="1:6" ht="14.25" customHeight="1" x14ac:dyDescent="0.3">
      <c r="A44" s="82" t="s">
        <v>14</v>
      </c>
      <c r="B44" s="83">
        <v>365000000</v>
      </c>
      <c r="C44" s="83">
        <v>263680759</v>
      </c>
      <c r="D44" s="84">
        <v>263680759</v>
      </c>
      <c r="E44" s="80">
        <v>0.72241303835616444</v>
      </c>
      <c r="F44" s="84">
        <v>263680759</v>
      </c>
    </row>
    <row r="45" spans="1:6" ht="14.25" customHeight="1" x14ac:dyDescent="0.3">
      <c r="A45" s="82"/>
      <c r="B45" s="83"/>
      <c r="C45" s="83"/>
      <c r="D45" s="84"/>
      <c r="E45" s="80"/>
      <c r="F45" s="84"/>
    </row>
    <row r="46" spans="1:6" ht="14.25" customHeight="1" x14ac:dyDescent="0.25">
      <c r="A46" s="78" t="s">
        <v>27</v>
      </c>
      <c r="B46" s="85">
        <v>382000000</v>
      </c>
      <c r="C46" s="85">
        <v>269406023</v>
      </c>
      <c r="D46" s="81">
        <v>269406023</v>
      </c>
      <c r="E46" s="71">
        <v>0.70525136910994768</v>
      </c>
      <c r="F46" s="81">
        <v>268884762</v>
      </c>
    </row>
    <row r="47" spans="1:6" ht="14.25" customHeight="1" x14ac:dyDescent="0.3">
      <c r="A47" s="82" t="s">
        <v>14</v>
      </c>
      <c r="B47" s="83">
        <v>382000000</v>
      </c>
      <c r="C47" s="83">
        <v>269406023</v>
      </c>
      <c r="D47" s="84">
        <v>269406023</v>
      </c>
      <c r="E47" s="80">
        <v>0.70525136910994768</v>
      </c>
      <c r="F47" s="84">
        <v>268884762</v>
      </c>
    </row>
    <row r="48" spans="1:6" ht="14.25" customHeight="1" x14ac:dyDescent="0.3">
      <c r="A48" s="82"/>
      <c r="B48" s="83"/>
      <c r="C48" s="83"/>
      <c r="D48" s="84"/>
      <c r="E48" s="80"/>
      <c r="F48" s="84"/>
    </row>
    <row r="49" spans="1:6" ht="14.25" customHeight="1" x14ac:dyDescent="0.25">
      <c r="A49" s="78" t="s">
        <v>28</v>
      </c>
      <c r="B49" s="85">
        <v>776233328</v>
      </c>
      <c r="C49" s="85">
        <v>605593196</v>
      </c>
      <c r="D49" s="81">
        <v>605593196</v>
      </c>
      <c r="E49" s="71">
        <v>0.78016902154966472</v>
      </c>
      <c r="F49" s="81">
        <v>605593196</v>
      </c>
    </row>
    <row r="50" spans="1:6" ht="14.25" customHeight="1" x14ac:dyDescent="0.3">
      <c r="A50" s="82" t="s">
        <v>14</v>
      </c>
      <c r="B50" s="83">
        <v>776233328</v>
      </c>
      <c r="C50" s="83">
        <v>605593196</v>
      </c>
      <c r="D50" s="84">
        <v>605593196</v>
      </c>
      <c r="E50" s="80">
        <v>0.78016902154966472</v>
      </c>
      <c r="F50" s="84">
        <v>605593196</v>
      </c>
    </row>
    <row r="51" spans="1:6" ht="14.25" customHeight="1" x14ac:dyDescent="0.25">
      <c r="A51" s="78"/>
      <c r="B51" s="83"/>
      <c r="C51" s="83"/>
      <c r="D51" s="84"/>
      <c r="E51" s="80"/>
      <c r="F51" s="84"/>
    </row>
    <row r="52" spans="1:6" ht="14.25" customHeight="1" x14ac:dyDescent="0.25">
      <c r="A52" s="78" t="s">
        <v>29</v>
      </c>
      <c r="B52" s="85">
        <v>294000000</v>
      </c>
      <c r="C52" s="85">
        <v>247979803</v>
      </c>
      <c r="D52" s="81">
        <v>247979803</v>
      </c>
      <c r="E52" s="71">
        <v>0.84346871768707488</v>
      </c>
      <c r="F52" s="81">
        <v>247979803</v>
      </c>
    </row>
    <row r="53" spans="1:6" ht="13.8" x14ac:dyDescent="0.3">
      <c r="A53" s="82" t="s">
        <v>14</v>
      </c>
      <c r="B53" s="83">
        <v>294000000</v>
      </c>
      <c r="C53" s="83">
        <v>247979803</v>
      </c>
      <c r="D53" s="84">
        <v>247979803</v>
      </c>
      <c r="E53" s="80">
        <v>0.84346871768707488</v>
      </c>
      <c r="F53" s="84">
        <v>247979803</v>
      </c>
    </row>
    <row r="54" spans="1:6" x14ac:dyDescent="0.25">
      <c r="A54" s="78"/>
      <c r="B54" s="83"/>
      <c r="C54" s="83"/>
      <c r="D54" s="84"/>
      <c r="E54" s="80"/>
      <c r="F54" s="84"/>
    </row>
    <row r="55" spans="1:6" x14ac:dyDescent="0.25">
      <c r="A55" s="78" t="s">
        <v>30</v>
      </c>
      <c r="B55" s="85">
        <v>10800000</v>
      </c>
      <c r="C55" s="85">
        <v>8323935</v>
      </c>
      <c r="D55" s="81">
        <v>8323935</v>
      </c>
      <c r="E55" s="71">
        <v>0.77073472222222217</v>
      </c>
      <c r="F55" s="81">
        <v>8243932</v>
      </c>
    </row>
    <row r="56" spans="1:6" ht="13.8" x14ac:dyDescent="0.3">
      <c r="A56" s="82" t="s">
        <v>14</v>
      </c>
      <c r="B56" s="83">
        <v>10800000</v>
      </c>
      <c r="C56" s="83">
        <v>8323935</v>
      </c>
      <c r="D56" s="84">
        <v>8323935</v>
      </c>
      <c r="E56" s="80">
        <v>0.77073472222222217</v>
      </c>
      <c r="F56" s="84">
        <v>8243932</v>
      </c>
    </row>
    <row r="57" spans="1:6" x14ac:dyDescent="0.25">
      <c r="A57" s="78"/>
      <c r="B57" s="83"/>
      <c r="C57" s="83"/>
      <c r="D57" s="84"/>
      <c r="E57" s="80"/>
      <c r="F57" s="84"/>
    </row>
    <row r="58" spans="1:6" x14ac:dyDescent="0.25">
      <c r="A58" s="78" t="s">
        <v>31</v>
      </c>
      <c r="B58" s="85">
        <v>220000000</v>
      </c>
      <c r="C58" s="85">
        <v>183493792</v>
      </c>
      <c r="D58" s="81">
        <v>183493792</v>
      </c>
      <c r="E58" s="71">
        <v>0.83406269090909091</v>
      </c>
      <c r="F58" s="81">
        <v>183343786</v>
      </c>
    </row>
    <row r="59" spans="1:6" ht="13.8" x14ac:dyDescent="0.3">
      <c r="A59" s="82" t="s">
        <v>14</v>
      </c>
      <c r="B59" s="83">
        <v>220000000</v>
      </c>
      <c r="C59" s="83">
        <v>183493792</v>
      </c>
      <c r="D59" s="84">
        <v>183493792</v>
      </c>
      <c r="E59" s="80">
        <v>0.83406269090909091</v>
      </c>
      <c r="F59" s="84">
        <v>183343786</v>
      </c>
    </row>
    <row r="60" spans="1:6" x14ac:dyDescent="0.25">
      <c r="A60" s="78"/>
      <c r="B60" s="83"/>
      <c r="C60" s="83"/>
      <c r="D60" s="84"/>
      <c r="E60" s="80"/>
      <c r="F60" s="84"/>
    </row>
    <row r="61" spans="1:6" x14ac:dyDescent="0.25">
      <c r="A61" s="78" t="s">
        <v>33</v>
      </c>
      <c r="B61" s="85">
        <v>39000000</v>
      </c>
      <c r="C61" s="85">
        <v>31984756</v>
      </c>
      <c r="D61" s="81">
        <v>31984756</v>
      </c>
      <c r="E61" s="71">
        <v>0.82012194871794875</v>
      </c>
      <c r="F61" s="81">
        <v>29418747</v>
      </c>
    </row>
    <row r="62" spans="1:6" ht="13.8" x14ac:dyDescent="0.3">
      <c r="A62" s="82" t="s">
        <v>14</v>
      </c>
      <c r="B62" s="83">
        <v>39000000</v>
      </c>
      <c r="C62" s="83">
        <v>31984756</v>
      </c>
      <c r="D62" s="84">
        <v>31984756</v>
      </c>
      <c r="E62" s="80">
        <v>0.82012194871794875</v>
      </c>
      <c r="F62" s="84">
        <v>29418747</v>
      </c>
    </row>
    <row r="63" spans="1:6" x14ac:dyDescent="0.25">
      <c r="A63" s="78"/>
      <c r="B63" s="83"/>
      <c r="C63" s="83"/>
      <c r="D63" s="84"/>
      <c r="E63" s="80"/>
      <c r="F63" s="84"/>
    </row>
    <row r="64" spans="1:6" x14ac:dyDescent="0.25">
      <c r="A64" s="78" t="s">
        <v>129</v>
      </c>
      <c r="B64" s="85">
        <v>23766672</v>
      </c>
      <c r="C64" s="85">
        <v>20346092</v>
      </c>
      <c r="D64" s="81">
        <v>20346092</v>
      </c>
      <c r="E64" s="71">
        <v>0.85607661013708614</v>
      </c>
      <c r="F64" s="81">
        <v>20346092</v>
      </c>
    </row>
    <row r="65" spans="1:6" ht="13.8" x14ac:dyDescent="0.3">
      <c r="A65" s="82" t="s">
        <v>14</v>
      </c>
      <c r="B65" s="83">
        <v>23766672</v>
      </c>
      <c r="C65" s="83">
        <v>20346092</v>
      </c>
      <c r="D65" s="84">
        <v>20346092</v>
      </c>
      <c r="E65" s="80">
        <v>0.85607661013708614</v>
      </c>
      <c r="F65" s="84">
        <v>20346092</v>
      </c>
    </row>
    <row r="66" spans="1:6" ht="13.8" x14ac:dyDescent="0.3">
      <c r="A66" s="82"/>
      <c r="B66" s="83"/>
      <c r="C66" s="83"/>
      <c r="D66" s="84"/>
      <c r="E66" s="80"/>
      <c r="F66" s="84"/>
    </row>
    <row r="67" spans="1:6" x14ac:dyDescent="0.25">
      <c r="A67" s="78" t="s">
        <v>34</v>
      </c>
      <c r="B67" s="85">
        <v>183000000</v>
      </c>
      <c r="C67" s="85">
        <v>180841392</v>
      </c>
      <c r="D67" s="81">
        <v>180841392</v>
      </c>
      <c r="E67" s="71">
        <v>0.98820432786885248</v>
      </c>
      <c r="F67" s="81">
        <v>180841392</v>
      </c>
    </row>
    <row r="68" spans="1:6" ht="13.8" x14ac:dyDescent="0.3">
      <c r="A68" s="82" t="s">
        <v>14</v>
      </c>
      <c r="B68" s="83">
        <v>183000000</v>
      </c>
      <c r="C68" s="83">
        <v>180841392</v>
      </c>
      <c r="D68" s="84">
        <v>180841392</v>
      </c>
      <c r="E68" s="80">
        <v>0.98820432786885248</v>
      </c>
      <c r="F68" s="84">
        <v>180841392</v>
      </c>
    </row>
    <row r="69" spans="1:6" x14ac:dyDescent="0.25">
      <c r="A69" s="78"/>
      <c r="B69" s="83"/>
      <c r="C69" s="83"/>
      <c r="D69" s="84"/>
      <c r="E69" s="80"/>
      <c r="F69" s="84"/>
    </row>
    <row r="70" spans="1:6" x14ac:dyDescent="0.25">
      <c r="A70" s="78" t="s">
        <v>35</v>
      </c>
      <c r="B70" s="83"/>
      <c r="C70" s="83"/>
      <c r="D70" s="81"/>
      <c r="E70" s="71"/>
      <c r="F70" s="81"/>
    </row>
    <row r="71" spans="1:6" x14ac:dyDescent="0.25">
      <c r="A71" s="78" t="s">
        <v>36</v>
      </c>
      <c r="B71" s="85">
        <v>251614986</v>
      </c>
      <c r="C71" s="85">
        <v>246971441</v>
      </c>
      <c r="D71" s="81">
        <v>246971441</v>
      </c>
      <c r="E71" s="71">
        <v>0.98154503802090709</v>
      </c>
      <c r="F71" s="81">
        <v>215446512</v>
      </c>
    </row>
    <row r="72" spans="1:6" ht="13.8" x14ac:dyDescent="0.3">
      <c r="A72" s="82" t="s">
        <v>14</v>
      </c>
      <c r="B72" s="83">
        <v>251614986</v>
      </c>
      <c r="C72" s="83">
        <v>246971441</v>
      </c>
      <c r="D72" s="84">
        <v>246971441</v>
      </c>
      <c r="E72" s="80">
        <v>0.98154503802090709</v>
      </c>
      <c r="F72" s="84">
        <v>215446512</v>
      </c>
    </row>
    <row r="73" spans="1:6" x14ac:dyDescent="0.25">
      <c r="A73" s="78"/>
      <c r="B73" s="83"/>
      <c r="C73" s="83"/>
      <c r="D73" s="84"/>
      <c r="E73" s="80"/>
      <c r="F73" s="84"/>
    </row>
    <row r="74" spans="1:6" x14ac:dyDescent="0.25">
      <c r="A74" s="76" t="s">
        <v>37</v>
      </c>
      <c r="B74" s="85">
        <v>138300000</v>
      </c>
      <c r="C74" s="85">
        <v>137824224</v>
      </c>
      <c r="D74" s="81">
        <v>137824224</v>
      </c>
      <c r="E74" s="71">
        <v>0.99655982646420826</v>
      </c>
      <c r="F74" s="81">
        <v>106299295</v>
      </c>
    </row>
    <row r="75" spans="1:6" ht="13.8" x14ac:dyDescent="0.3">
      <c r="A75" s="82" t="s">
        <v>14</v>
      </c>
      <c r="B75" s="83">
        <v>138300000</v>
      </c>
      <c r="C75" s="83">
        <v>137824224</v>
      </c>
      <c r="D75" s="84">
        <v>137824224</v>
      </c>
      <c r="E75" s="80">
        <v>0.99655982646420826</v>
      </c>
      <c r="F75" s="84">
        <v>106299295</v>
      </c>
    </row>
    <row r="76" spans="1:6" ht="13.8" x14ac:dyDescent="0.3">
      <c r="A76" s="87"/>
      <c r="B76" s="79" t="s">
        <v>121</v>
      </c>
      <c r="C76" s="83"/>
      <c r="D76" s="84"/>
      <c r="E76" s="80"/>
      <c r="F76" s="84"/>
    </row>
    <row r="77" spans="1:6" x14ac:dyDescent="0.25">
      <c r="A77" s="76" t="s">
        <v>127</v>
      </c>
      <c r="B77" s="85">
        <v>113314986</v>
      </c>
      <c r="C77" s="85">
        <v>109147217</v>
      </c>
      <c r="D77" s="81">
        <v>109147217</v>
      </c>
      <c r="E77" s="71">
        <v>0.96321961333516826</v>
      </c>
      <c r="F77" s="81">
        <v>109147217</v>
      </c>
    </row>
    <row r="78" spans="1:6" ht="13.8" x14ac:dyDescent="0.3">
      <c r="A78" s="82" t="s">
        <v>14</v>
      </c>
      <c r="B78" s="83">
        <v>113314986</v>
      </c>
      <c r="C78" s="83">
        <v>109147217</v>
      </c>
      <c r="D78" s="84">
        <v>109147217</v>
      </c>
      <c r="E78" s="80">
        <v>0.96321961333516826</v>
      </c>
      <c r="F78" s="84">
        <v>109147217</v>
      </c>
    </row>
    <row r="79" spans="1:6" ht="13.8" x14ac:dyDescent="0.3">
      <c r="A79" s="82"/>
      <c r="B79" s="79"/>
      <c r="C79" s="83"/>
      <c r="D79" s="84"/>
      <c r="E79" s="80"/>
      <c r="F79" s="84"/>
    </row>
    <row r="80" spans="1:6" x14ac:dyDescent="0.25">
      <c r="A80" s="78" t="s">
        <v>95</v>
      </c>
      <c r="B80" s="85">
        <v>2399167542</v>
      </c>
      <c r="C80" s="85">
        <v>2394176886</v>
      </c>
      <c r="D80" s="81">
        <v>2394176886</v>
      </c>
      <c r="E80" s="71">
        <v>0.99791983848037569</v>
      </c>
      <c r="F80" s="81">
        <v>1836335756</v>
      </c>
    </row>
    <row r="81" spans="1:6" ht="13.8" x14ac:dyDescent="0.3">
      <c r="A81" s="82" t="s">
        <v>14</v>
      </c>
      <c r="B81" s="83">
        <v>2399167542</v>
      </c>
      <c r="C81" s="83">
        <v>2394176886</v>
      </c>
      <c r="D81" s="83">
        <v>2394176886</v>
      </c>
      <c r="E81" s="80">
        <v>0.99791983848037569</v>
      </c>
      <c r="F81" s="83">
        <v>1836335756</v>
      </c>
    </row>
    <row r="82" spans="1:6" ht="13.8" x14ac:dyDescent="0.3">
      <c r="A82" s="82"/>
      <c r="B82" s="83"/>
      <c r="C82" s="83"/>
      <c r="D82" s="84"/>
      <c r="E82" s="80"/>
      <c r="F82" s="84"/>
    </row>
    <row r="83" spans="1:6" x14ac:dyDescent="0.25">
      <c r="A83" s="78" t="s">
        <v>134</v>
      </c>
      <c r="B83" s="85">
        <v>299393739</v>
      </c>
      <c r="C83" s="85">
        <v>299393739</v>
      </c>
      <c r="D83" s="85">
        <v>299393739</v>
      </c>
      <c r="E83" s="85">
        <v>0</v>
      </c>
      <c r="F83" s="85">
        <v>0</v>
      </c>
    </row>
    <row r="84" spans="1:6" ht="13.8" x14ac:dyDescent="0.3">
      <c r="A84" s="82"/>
      <c r="B84" s="83"/>
      <c r="C84" s="83"/>
      <c r="D84" s="84"/>
      <c r="E84" s="80"/>
      <c r="F84" s="84"/>
    </row>
    <row r="85" spans="1:6" x14ac:dyDescent="0.25">
      <c r="A85" s="78" t="s">
        <v>135</v>
      </c>
      <c r="B85" s="85">
        <v>218992475</v>
      </c>
      <c r="C85" s="83">
        <v>218992475</v>
      </c>
      <c r="D85" s="84">
        <v>218992475</v>
      </c>
      <c r="E85" s="80">
        <v>0</v>
      </c>
      <c r="F85" s="84">
        <v>0</v>
      </c>
    </row>
    <row r="86" spans="1:6" ht="13.8" x14ac:dyDescent="0.3">
      <c r="A86" s="82" t="s">
        <v>14</v>
      </c>
      <c r="B86" s="83">
        <v>218992475</v>
      </c>
      <c r="C86" s="83">
        <v>218992475</v>
      </c>
      <c r="D86" s="84">
        <v>218992475</v>
      </c>
      <c r="E86" s="80">
        <v>0</v>
      </c>
      <c r="F86" s="84">
        <v>0</v>
      </c>
    </row>
    <row r="87" spans="1:6" ht="13.8" x14ac:dyDescent="0.3">
      <c r="A87" s="82"/>
      <c r="B87" s="83"/>
      <c r="C87" s="83"/>
      <c r="D87" s="84"/>
      <c r="E87" s="80"/>
      <c r="F87" s="84"/>
    </row>
    <row r="88" spans="1:6" x14ac:dyDescent="0.25">
      <c r="A88" s="78" t="s">
        <v>136</v>
      </c>
      <c r="B88" s="85">
        <v>80401264</v>
      </c>
      <c r="C88" s="83">
        <v>80401264</v>
      </c>
      <c r="D88" s="84">
        <v>80401264</v>
      </c>
      <c r="E88" s="80">
        <v>0</v>
      </c>
      <c r="F88" s="84">
        <v>0</v>
      </c>
    </row>
    <row r="89" spans="1:6" ht="13.8" x14ac:dyDescent="0.3">
      <c r="A89" s="82" t="s">
        <v>14</v>
      </c>
      <c r="B89" s="83">
        <v>80401264</v>
      </c>
      <c r="C89" s="83">
        <v>80401264</v>
      </c>
      <c r="D89" s="84">
        <v>80401264</v>
      </c>
      <c r="E89" s="80">
        <v>0</v>
      </c>
      <c r="F89" s="84">
        <v>0</v>
      </c>
    </row>
    <row r="90" spans="1:6" ht="13.8" x14ac:dyDescent="0.3">
      <c r="A90" s="82"/>
      <c r="B90" s="83"/>
      <c r="C90" s="83"/>
      <c r="D90" s="84"/>
      <c r="E90" s="80"/>
      <c r="F90" s="84"/>
    </row>
    <row r="91" spans="1:6" x14ac:dyDescent="0.25">
      <c r="A91" s="78" t="s">
        <v>96</v>
      </c>
      <c r="B91" s="85">
        <v>2099773803</v>
      </c>
      <c r="C91" s="85">
        <v>2094783147</v>
      </c>
      <c r="D91" s="81">
        <v>2094783147</v>
      </c>
      <c r="E91" s="71">
        <v>0.99762324113536904</v>
      </c>
      <c r="F91" s="81">
        <v>1836335756</v>
      </c>
    </row>
    <row r="92" spans="1:6" ht="13.8" x14ac:dyDescent="0.3">
      <c r="A92" s="82" t="s">
        <v>14</v>
      </c>
      <c r="B92" s="83">
        <v>2099773803</v>
      </c>
      <c r="C92" s="83">
        <v>2094783147</v>
      </c>
      <c r="D92" s="84">
        <v>2094783147</v>
      </c>
      <c r="E92" s="80">
        <v>0.99762324113536904</v>
      </c>
      <c r="F92" s="84">
        <v>1836335756</v>
      </c>
    </row>
    <row r="93" spans="1:6" ht="13.8" x14ac:dyDescent="0.3">
      <c r="A93" s="82"/>
      <c r="B93" s="83"/>
      <c r="C93" s="83"/>
      <c r="D93" s="81"/>
      <c r="E93" s="71"/>
      <c r="F93" s="81"/>
    </row>
    <row r="94" spans="1:6" x14ac:dyDescent="0.25">
      <c r="A94" s="78" t="s">
        <v>41</v>
      </c>
      <c r="B94" s="83"/>
      <c r="C94" s="83"/>
      <c r="D94" s="84"/>
      <c r="E94" s="80"/>
      <c r="F94" s="84"/>
    </row>
    <row r="95" spans="1:6" x14ac:dyDescent="0.25">
      <c r="A95" s="78" t="s">
        <v>42</v>
      </c>
      <c r="B95" s="85">
        <v>3480535627</v>
      </c>
      <c r="C95" s="85">
        <v>2944297036</v>
      </c>
      <c r="D95" s="81">
        <v>2944297036</v>
      </c>
      <c r="E95" s="71">
        <v>0.84593216433695761</v>
      </c>
      <c r="F95" s="81">
        <v>2938803142</v>
      </c>
    </row>
    <row r="96" spans="1:6" ht="13.8" x14ac:dyDescent="0.3">
      <c r="A96" s="82" t="s">
        <v>14</v>
      </c>
      <c r="B96" s="83">
        <v>3480535627</v>
      </c>
      <c r="C96" s="83">
        <v>2944297036</v>
      </c>
      <c r="D96" s="83">
        <v>2944297036</v>
      </c>
      <c r="E96" s="80">
        <v>0.84593216433695761</v>
      </c>
      <c r="F96" s="83">
        <v>2938803142</v>
      </c>
    </row>
    <row r="97" spans="1:6" ht="13.8" x14ac:dyDescent="0.3">
      <c r="A97" s="82"/>
      <c r="B97" s="83">
        <v>0</v>
      </c>
      <c r="C97" s="83"/>
      <c r="D97" s="81"/>
      <c r="E97" s="71"/>
      <c r="F97" s="81"/>
    </row>
    <row r="98" spans="1:6" x14ac:dyDescent="0.25">
      <c r="A98" s="78" t="s">
        <v>43</v>
      </c>
      <c r="B98" s="85">
        <v>1685471250</v>
      </c>
      <c r="C98" s="85">
        <v>1314739375</v>
      </c>
      <c r="D98" s="81">
        <v>1314739375</v>
      </c>
      <c r="E98" s="71">
        <v>0.78004259936204789</v>
      </c>
      <c r="F98" s="81">
        <v>1310028517</v>
      </c>
    </row>
    <row r="99" spans="1:6" ht="13.8" x14ac:dyDescent="0.3">
      <c r="A99" s="82" t="s">
        <v>14</v>
      </c>
      <c r="B99" s="83">
        <v>1685471250</v>
      </c>
      <c r="C99" s="83">
        <v>1314739375</v>
      </c>
      <c r="D99" s="83">
        <v>1314739375</v>
      </c>
      <c r="E99" s="80">
        <v>0.78004259936204789</v>
      </c>
      <c r="F99" s="83">
        <v>1310028517</v>
      </c>
    </row>
    <row r="100" spans="1:6" ht="13.8" x14ac:dyDescent="0.3">
      <c r="A100" s="82"/>
      <c r="B100" s="83"/>
      <c r="C100" s="83"/>
      <c r="D100" s="84"/>
      <c r="E100" s="80"/>
      <c r="F100" s="84"/>
    </row>
    <row r="101" spans="1:6" x14ac:dyDescent="0.25">
      <c r="A101" s="78" t="s">
        <v>68</v>
      </c>
      <c r="B101" s="85">
        <v>380000000</v>
      </c>
      <c r="C101" s="85">
        <v>335426360</v>
      </c>
      <c r="D101" s="81">
        <v>335426360</v>
      </c>
      <c r="E101" s="71">
        <v>0.88270094736842108</v>
      </c>
      <c r="F101" s="81">
        <v>335117960</v>
      </c>
    </row>
    <row r="102" spans="1:6" ht="13.8" x14ac:dyDescent="0.3">
      <c r="A102" s="82" t="s">
        <v>14</v>
      </c>
      <c r="B102" s="83">
        <v>380000000</v>
      </c>
      <c r="C102" s="83">
        <v>335426360</v>
      </c>
      <c r="D102" s="84">
        <v>335426360</v>
      </c>
      <c r="E102" s="80">
        <v>0.88270094736842108</v>
      </c>
      <c r="F102" s="84">
        <v>335117960</v>
      </c>
    </row>
    <row r="103" spans="1:6" ht="13.8" x14ac:dyDescent="0.3">
      <c r="A103" s="82"/>
      <c r="B103" s="83"/>
      <c r="C103" s="83"/>
      <c r="D103" s="84"/>
      <c r="E103" s="80"/>
      <c r="F103" s="84"/>
    </row>
    <row r="104" spans="1:6" x14ac:dyDescent="0.25">
      <c r="A104" s="78" t="s">
        <v>108</v>
      </c>
      <c r="B104" s="85">
        <v>562500000</v>
      </c>
      <c r="C104" s="85">
        <v>340454649</v>
      </c>
      <c r="D104" s="81">
        <v>340454649</v>
      </c>
      <c r="E104" s="71">
        <v>0.60525270933333331</v>
      </c>
      <c r="F104" s="81">
        <v>340287788</v>
      </c>
    </row>
    <row r="105" spans="1:6" ht="13.8" x14ac:dyDescent="0.3">
      <c r="A105" s="82" t="s">
        <v>14</v>
      </c>
      <c r="B105" s="83">
        <v>562500000</v>
      </c>
      <c r="C105" s="83">
        <v>340454649</v>
      </c>
      <c r="D105" s="84">
        <v>340454649</v>
      </c>
      <c r="E105" s="80">
        <v>0.60525270933333331</v>
      </c>
      <c r="F105" s="84">
        <v>340287788</v>
      </c>
    </row>
    <row r="106" spans="1:6" ht="13.8" x14ac:dyDescent="0.3">
      <c r="A106" s="82"/>
      <c r="B106" s="83"/>
      <c r="C106" s="83"/>
      <c r="D106" s="84"/>
      <c r="E106" s="80"/>
      <c r="F106" s="84"/>
    </row>
    <row r="107" spans="1:6" x14ac:dyDescent="0.25">
      <c r="A107" s="78" t="s">
        <v>109</v>
      </c>
      <c r="B107" s="85">
        <v>693378003</v>
      </c>
      <c r="C107" s="85">
        <v>600006766</v>
      </c>
      <c r="D107" s="81">
        <v>600006766</v>
      </c>
      <c r="E107" s="71">
        <v>0.86533862251756488</v>
      </c>
      <c r="F107" s="81">
        <v>599607369</v>
      </c>
    </row>
    <row r="108" spans="1:6" ht="13.8" x14ac:dyDescent="0.3">
      <c r="A108" s="82" t="s">
        <v>14</v>
      </c>
      <c r="B108" s="83">
        <v>693378003</v>
      </c>
      <c r="C108" s="83">
        <v>600006766</v>
      </c>
      <c r="D108" s="84">
        <v>600006766</v>
      </c>
      <c r="E108" s="80">
        <v>0.86533862251756488</v>
      </c>
      <c r="F108" s="84">
        <v>599607369</v>
      </c>
    </row>
    <row r="109" spans="1:6" ht="13.8" x14ac:dyDescent="0.3">
      <c r="A109" s="82"/>
      <c r="B109" s="83"/>
      <c r="C109" s="83"/>
      <c r="D109" s="84"/>
      <c r="E109" s="80"/>
      <c r="F109" s="84"/>
    </row>
    <row r="110" spans="1:6" x14ac:dyDescent="0.25">
      <c r="A110" s="78" t="s">
        <v>110</v>
      </c>
      <c r="B110" s="83"/>
      <c r="C110" s="83"/>
      <c r="D110" s="84"/>
      <c r="E110" s="80"/>
      <c r="F110" s="84"/>
    </row>
    <row r="111" spans="1:6" x14ac:dyDescent="0.25">
      <c r="A111" s="78" t="s">
        <v>111</v>
      </c>
      <c r="B111" s="85">
        <v>49593247</v>
      </c>
      <c r="C111" s="85">
        <v>38851600</v>
      </c>
      <c r="D111" s="81">
        <v>38851600</v>
      </c>
      <c r="E111" s="71">
        <v>0.78340504706215341</v>
      </c>
      <c r="F111" s="81">
        <v>35015400</v>
      </c>
    </row>
    <row r="112" spans="1:6" ht="13.8" x14ac:dyDescent="0.3">
      <c r="A112" s="82" t="s">
        <v>14</v>
      </c>
      <c r="B112" s="83">
        <v>49593247</v>
      </c>
      <c r="C112" s="83">
        <v>38851600</v>
      </c>
      <c r="D112" s="84">
        <v>38851600</v>
      </c>
      <c r="E112" s="80">
        <v>0.78340504706215341</v>
      </c>
      <c r="F112" s="84">
        <v>35015400</v>
      </c>
    </row>
    <row r="113" spans="1:6" ht="13.8" x14ac:dyDescent="0.3">
      <c r="A113" s="82"/>
      <c r="B113" s="83"/>
      <c r="C113" s="83"/>
      <c r="D113" s="81"/>
      <c r="E113" s="71"/>
      <c r="F113" s="81"/>
    </row>
    <row r="114" spans="1:6" x14ac:dyDescent="0.25">
      <c r="A114" s="78" t="s">
        <v>44</v>
      </c>
      <c r="B114" s="85">
        <v>1335064377</v>
      </c>
      <c r="C114" s="85">
        <v>1210302781</v>
      </c>
      <c r="D114" s="81">
        <v>1210302781</v>
      </c>
      <c r="E114" s="71">
        <v>0.90655012735764129</v>
      </c>
      <c r="F114" s="81">
        <v>1209905845</v>
      </c>
    </row>
    <row r="115" spans="1:6" ht="13.8" x14ac:dyDescent="0.3">
      <c r="A115" s="82" t="s">
        <v>14</v>
      </c>
      <c r="B115" s="83">
        <v>1335064377</v>
      </c>
      <c r="C115" s="83">
        <v>1210302781</v>
      </c>
      <c r="D115" s="83">
        <v>1210302781</v>
      </c>
      <c r="E115" s="80">
        <v>0.90655012735764129</v>
      </c>
      <c r="F115" s="83">
        <v>1209905845</v>
      </c>
    </row>
    <row r="116" spans="1:6" ht="13.8" x14ac:dyDescent="0.3">
      <c r="A116" s="82"/>
      <c r="B116" s="83"/>
      <c r="C116" s="83"/>
      <c r="D116" s="84"/>
      <c r="E116" s="80"/>
      <c r="F116" s="84"/>
    </row>
    <row r="117" spans="1:6" x14ac:dyDescent="0.25">
      <c r="A117" s="78" t="s">
        <v>112</v>
      </c>
      <c r="B117" s="85">
        <v>785064377</v>
      </c>
      <c r="C117" s="85">
        <v>703629718</v>
      </c>
      <c r="D117" s="81">
        <v>703629718</v>
      </c>
      <c r="E117" s="71">
        <v>0.896270087669511</v>
      </c>
      <c r="F117" s="81">
        <v>703629718</v>
      </c>
    </row>
    <row r="118" spans="1:6" ht="13.8" x14ac:dyDescent="0.3">
      <c r="A118" s="82" t="s">
        <v>14</v>
      </c>
      <c r="B118" s="83">
        <v>785064377</v>
      </c>
      <c r="C118" s="83">
        <v>703629718</v>
      </c>
      <c r="D118" s="84">
        <v>703629718</v>
      </c>
      <c r="E118" s="80">
        <v>0.896270087669511</v>
      </c>
      <c r="F118" s="84">
        <v>703629718</v>
      </c>
    </row>
    <row r="119" spans="1:6" ht="13.8" x14ac:dyDescent="0.3">
      <c r="A119" s="82"/>
      <c r="B119" s="83"/>
      <c r="C119" s="83"/>
      <c r="D119" s="84"/>
      <c r="E119" s="80"/>
      <c r="F119" s="84"/>
    </row>
    <row r="120" spans="1:6" x14ac:dyDescent="0.25">
      <c r="A120" s="78" t="s">
        <v>113</v>
      </c>
      <c r="B120" s="85">
        <v>550000000</v>
      </c>
      <c r="C120" s="85">
        <v>506673063</v>
      </c>
      <c r="D120" s="81">
        <v>506673063</v>
      </c>
      <c r="E120" s="71">
        <v>0.92122375090909092</v>
      </c>
      <c r="F120" s="81">
        <v>506276127</v>
      </c>
    </row>
    <row r="121" spans="1:6" ht="13.8" x14ac:dyDescent="0.3">
      <c r="A121" s="82" t="s">
        <v>14</v>
      </c>
      <c r="B121" s="83">
        <v>550000000</v>
      </c>
      <c r="C121" s="83">
        <v>506673063</v>
      </c>
      <c r="D121" s="84">
        <v>506673063</v>
      </c>
      <c r="E121" s="80">
        <v>0.92122375090909092</v>
      </c>
      <c r="F121" s="84">
        <v>506276127</v>
      </c>
    </row>
    <row r="122" spans="1:6" ht="13.8" x14ac:dyDescent="0.3">
      <c r="A122" s="82"/>
      <c r="B122" s="83"/>
      <c r="C122" s="83"/>
      <c r="D122" s="84"/>
      <c r="E122" s="80"/>
      <c r="F122" s="84"/>
    </row>
    <row r="123" spans="1:6" x14ac:dyDescent="0.25">
      <c r="A123" s="78" t="s">
        <v>45</v>
      </c>
      <c r="B123" s="85">
        <v>280000000</v>
      </c>
      <c r="C123" s="85">
        <v>251564140</v>
      </c>
      <c r="D123" s="81">
        <v>251564140</v>
      </c>
      <c r="E123" s="71">
        <v>0.89844335714285717</v>
      </c>
      <c r="F123" s="81">
        <v>251333040</v>
      </c>
    </row>
    <row r="124" spans="1:6" ht="13.8" x14ac:dyDescent="0.3">
      <c r="A124" s="82" t="s">
        <v>14</v>
      </c>
      <c r="B124" s="83">
        <v>280000000</v>
      </c>
      <c r="C124" s="83">
        <v>251564140</v>
      </c>
      <c r="D124" s="84">
        <v>251564140</v>
      </c>
      <c r="E124" s="80">
        <v>0.89844335714285717</v>
      </c>
      <c r="F124" s="84">
        <v>251333040</v>
      </c>
    </row>
    <row r="125" spans="1:6" ht="13.8" x14ac:dyDescent="0.3">
      <c r="A125" s="82"/>
      <c r="B125" s="83"/>
      <c r="C125" s="83"/>
      <c r="D125" s="84"/>
      <c r="E125" s="80"/>
      <c r="F125" s="84"/>
    </row>
    <row r="126" spans="1:6" x14ac:dyDescent="0.25">
      <c r="A126" s="78" t="s">
        <v>46</v>
      </c>
      <c r="B126" s="85">
        <v>45000000</v>
      </c>
      <c r="C126" s="85">
        <v>41925035</v>
      </c>
      <c r="D126" s="81">
        <v>41925035</v>
      </c>
      <c r="E126" s="71">
        <v>0.93166744444444449</v>
      </c>
      <c r="F126" s="81">
        <v>41886135</v>
      </c>
    </row>
    <row r="127" spans="1:6" ht="13.8" x14ac:dyDescent="0.3">
      <c r="A127" s="82" t="s">
        <v>14</v>
      </c>
      <c r="B127" s="83">
        <v>45000000</v>
      </c>
      <c r="C127" s="83">
        <v>41925035</v>
      </c>
      <c r="D127" s="84">
        <v>41925035</v>
      </c>
      <c r="E127" s="80">
        <v>0.93166744444444449</v>
      </c>
      <c r="F127" s="84">
        <v>41886135</v>
      </c>
    </row>
    <row r="128" spans="1:6" ht="13.8" x14ac:dyDescent="0.3">
      <c r="A128" s="82"/>
      <c r="B128" s="83"/>
      <c r="C128" s="83"/>
      <c r="D128" s="84"/>
      <c r="E128" s="80"/>
      <c r="F128" s="84"/>
    </row>
    <row r="129" spans="1:6" x14ac:dyDescent="0.25">
      <c r="A129" s="78" t="s">
        <v>47</v>
      </c>
      <c r="B129" s="85">
        <v>45000000</v>
      </c>
      <c r="C129" s="85">
        <v>41925035</v>
      </c>
      <c r="D129" s="81">
        <v>41925035</v>
      </c>
      <c r="E129" s="71">
        <v>0.93166744444444449</v>
      </c>
      <c r="F129" s="81">
        <v>41886135</v>
      </c>
    </row>
    <row r="130" spans="1:6" ht="13.8" x14ac:dyDescent="0.3">
      <c r="A130" s="82" t="s">
        <v>14</v>
      </c>
      <c r="B130" s="83">
        <v>45000000</v>
      </c>
      <c r="C130" s="83">
        <v>41925035</v>
      </c>
      <c r="D130" s="84">
        <v>41925035</v>
      </c>
      <c r="E130" s="80">
        <v>0.93166744444444449</v>
      </c>
      <c r="F130" s="84">
        <v>41886135</v>
      </c>
    </row>
    <row r="131" spans="1:6" ht="13.8" x14ac:dyDescent="0.3">
      <c r="A131" s="82"/>
      <c r="B131" s="83"/>
      <c r="C131" s="83"/>
      <c r="D131" s="84"/>
      <c r="E131" s="80"/>
      <c r="F131" s="84"/>
    </row>
    <row r="132" spans="1:6" x14ac:dyDescent="0.25">
      <c r="A132" s="78" t="s">
        <v>48</v>
      </c>
      <c r="B132" s="83"/>
      <c r="C132" s="83"/>
      <c r="D132" s="81"/>
      <c r="E132" s="71"/>
      <c r="F132" s="81"/>
    </row>
    <row r="133" spans="1:6" x14ac:dyDescent="0.25">
      <c r="A133" s="78" t="s">
        <v>49</v>
      </c>
      <c r="B133" s="85">
        <v>90000000</v>
      </c>
      <c r="C133" s="85">
        <v>83840670</v>
      </c>
      <c r="D133" s="81">
        <v>83840670</v>
      </c>
      <c r="E133" s="71">
        <v>0.93156300000000003</v>
      </c>
      <c r="F133" s="81">
        <v>83763470</v>
      </c>
    </row>
    <row r="134" spans="1:6" ht="13.8" x14ac:dyDescent="0.3">
      <c r="A134" s="82" t="s">
        <v>14</v>
      </c>
      <c r="B134" s="83">
        <v>90000000</v>
      </c>
      <c r="C134" s="83">
        <v>83840670</v>
      </c>
      <c r="D134" s="84">
        <v>83840670</v>
      </c>
      <c r="E134" s="80">
        <v>0.93156300000000003</v>
      </c>
      <c r="F134" s="84">
        <v>83763470</v>
      </c>
    </row>
    <row r="135" spans="1:6" ht="13.8" x14ac:dyDescent="0.3">
      <c r="A135" s="82"/>
      <c r="B135" s="83"/>
      <c r="C135" s="83"/>
      <c r="D135" s="81"/>
      <c r="E135" s="71"/>
      <c r="F135" s="81"/>
    </row>
    <row r="136" spans="1:6" ht="14.25" customHeight="1" x14ac:dyDescent="0.3">
      <c r="A136" s="61" t="s">
        <v>5</v>
      </c>
      <c r="B136" s="62">
        <v>1915923485</v>
      </c>
      <c r="C136" s="62">
        <v>1909613912</v>
      </c>
      <c r="D136" s="62">
        <v>1909613912</v>
      </c>
      <c r="E136" s="63">
        <v>0.99670677193040413</v>
      </c>
      <c r="F136" s="62">
        <v>1891392910</v>
      </c>
    </row>
    <row r="137" spans="1:6" x14ac:dyDescent="0.25">
      <c r="A137" s="76" t="s">
        <v>125</v>
      </c>
      <c r="B137" s="88">
        <v>259612104</v>
      </c>
      <c r="C137" s="88">
        <v>259612104</v>
      </c>
      <c r="D137" s="88">
        <v>259612104</v>
      </c>
      <c r="E137" s="71">
        <v>1</v>
      </c>
      <c r="F137" s="88">
        <v>259612104</v>
      </c>
    </row>
    <row r="138" spans="1:6" ht="13.8" x14ac:dyDescent="0.3">
      <c r="A138" s="87" t="s">
        <v>14</v>
      </c>
      <c r="B138" s="89">
        <v>259612104</v>
      </c>
      <c r="C138" s="90">
        <v>259612104</v>
      </c>
      <c r="D138" s="84">
        <v>259612104</v>
      </c>
      <c r="E138" s="80">
        <v>1</v>
      </c>
      <c r="F138" s="84">
        <v>259612104</v>
      </c>
    </row>
    <row r="139" spans="1:6" ht="13.8" x14ac:dyDescent="0.3">
      <c r="A139" s="87"/>
      <c r="B139" s="89"/>
      <c r="C139" s="88"/>
      <c r="D139" s="88"/>
      <c r="E139" s="71"/>
      <c r="F139" s="88"/>
    </row>
    <row r="140" spans="1:6" x14ac:dyDescent="0.25">
      <c r="A140" s="76" t="s">
        <v>50</v>
      </c>
      <c r="B140" s="85">
        <v>1656311381</v>
      </c>
      <c r="C140" s="85">
        <v>1650001808</v>
      </c>
      <c r="D140" s="81">
        <v>1650001808</v>
      </c>
      <c r="E140" s="71">
        <v>0.99670677193040413</v>
      </c>
      <c r="F140" s="81">
        <v>1631780806</v>
      </c>
    </row>
    <row r="141" spans="1:6" ht="13.8" x14ac:dyDescent="0.3">
      <c r="A141" s="82" t="s">
        <v>14</v>
      </c>
      <c r="B141" s="83">
        <v>1656311381</v>
      </c>
      <c r="C141" s="83">
        <v>1650001808</v>
      </c>
      <c r="D141" s="83">
        <v>1650001808</v>
      </c>
      <c r="E141" s="80">
        <v>0.99670677193040413</v>
      </c>
      <c r="F141" s="83">
        <v>1631780806</v>
      </c>
    </row>
    <row r="142" spans="1:6" ht="13.8" x14ac:dyDescent="0.3">
      <c r="A142" s="82"/>
      <c r="B142" s="83"/>
      <c r="C142" s="83"/>
      <c r="D142" s="83"/>
      <c r="E142" s="80"/>
      <c r="F142" s="83"/>
    </row>
    <row r="143" spans="1:6" x14ac:dyDescent="0.25">
      <c r="A143" s="78" t="s">
        <v>130</v>
      </c>
      <c r="B143" s="85">
        <v>56818381</v>
      </c>
      <c r="C143" s="85">
        <v>56818381</v>
      </c>
      <c r="D143" s="85">
        <v>56818381</v>
      </c>
      <c r="E143" s="80"/>
      <c r="F143" s="85">
        <v>56818381</v>
      </c>
    </row>
    <row r="144" spans="1:6" ht="13.8" x14ac:dyDescent="0.3">
      <c r="A144" s="82" t="s">
        <v>14</v>
      </c>
      <c r="B144" s="83">
        <v>56818381</v>
      </c>
      <c r="C144" s="90">
        <v>56818381</v>
      </c>
      <c r="D144" s="84">
        <v>56818381</v>
      </c>
      <c r="E144" s="80"/>
      <c r="F144" s="84">
        <v>56818381</v>
      </c>
    </row>
    <row r="145" spans="1:6" ht="13.8" x14ac:dyDescent="0.3">
      <c r="A145" s="87"/>
      <c r="B145" s="83"/>
      <c r="C145" s="83"/>
      <c r="D145" s="84"/>
      <c r="E145" s="80"/>
      <c r="F145" s="84"/>
    </row>
    <row r="146" spans="1:6" ht="13.8" x14ac:dyDescent="0.3">
      <c r="A146" s="87"/>
      <c r="B146" s="83"/>
      <c r="C146" s="83"/>
      <c r="D146" s="84"/>
      <c r="E146" s="80"/>
      <c r="F146" s="84"/>
    </row>
    <row r="147" spans="1:6" x14ac:dyDescent="0.25">
      <c r="A147" s="76" t="s">
        <v>51</v>
      </c>
      <c r="B147" s="77">
        <v>2750000</v>
      </c>
      <c r="C147" s="85">
        <v>0</v>
      </c>
      <c r="D147" s="81">
        <v>0</v>
      </c>
      <c r="E147" s="71">
        <v>0</v>
      </c>
      <c r="F147" s="81">
        <v>0</v>
      </c>
    </row>
    <row r="148" spans="1:6" ht="13.8" x14ac:dyDescent="0.3">
      <c r="A148" s="82" t="s">
        <v>14</v>
      </c>
      <c r="B148" s="83">
        <v>2750000</v>
      </c>
      <c r="C148" s="83">
        <v>0</v>
      </c>
      <c r="D148" s="84">
        <v>0</v>
      </c>
      <c r="E148" s="80">
        <v>0</v>
      </c>
      <c r="F148" s="84">
        <v>0</v>
      </c>
    </row>
    <row r="149" spans="1:6" ht="13.8" x14ac:dyDescent="0.3">
      <c r="A149" s="82"/>
      <c r="B149" s="83"/>
      <c r="C149" s="83"/>
      <c r="D149" s="84"/>
      <c r="E149" s="80"/>
      <c r="F149" s="84"/>
    </row>
    <row r="150" spans="1:6" ht="13.8" x14ac:dyDescent="0.3">
      <c r="A150" s="82"/>
      <c r="B150" s="83"/>
      <c r="C150" s="83"/>
      <c r="D150" s="81"/>
      <c r="E150" s="71"/>
      <c r="F150" s="81"/>
    </row>
    <row r="151" spans="1:6" x14ac:dyDescent="0.25">
      <c r="A151" s="78" t="s">
        <v>52</v>
      </c>
      <c r="B151" s="85">
        <v>77000000</v>
      </c>
      <c r="C151" s="85">
        <v>74740427</v>
      </c>
      <c r="D151" s="81">
        <v>74740427</v>
      </c>
      <c r="E151" s="71">
        <v>0.9706548961038961</v>
      </c>
      <c r="F151" s="81">
        <v>56519425</v>
      </c>
    </row>
    <row r="152" spans="1:6" ht="13.8" x14ac:dyDescent="0.3">
      <c r="A152" s="82" t="s">
        <v>14</v>
      </c>
      <c r="B152" s="83">
        <v>77000000</v>
      </c>
      <c r="C152" s="83">
        <v>74740427</v>
      </c>
      <c r="D152" s="84">
        <v>74740427</v>
      </c>
      <c r="E152" s="80">
        <v>0.9706548961038961</v>
      </c>
      <c r="F152" s="84">
        <v>56519425</v>
      </c>
    </row>
    <row r="153" spans="1:6" ht="13.8" x14ac:dyDescent="0.3">
      <c r="A153" s="82"/>
      <c r="B153" s="83"/>
      <c r="C153" s="83"/>
      <c r="D153" s="84"/>
      <c r="E153" s="80"/>
      <c r="F153" s="84"/>
    </row>
    <row r="154" spans="1:6" x14ac:dyDescent="0.25">
      <c r="A154" s="78" t="s">
        <v>119</v>
      </c>
      <c r="B154" s="85">
        <v>1300000</v>
      </c>
      <c r="C154" s="85">
        <v>0</v>
      </c>
      <c r="D154" s="81">
        <v>0</v>
      </c>
      <c r="E154" s="71">
        <v>0</v>
      </c>
      <c r="F154" s="81">
        <v>0</v>
      </c>
    </row>
    <row r="155" spans="1:6" ht="13.8" x14ac:dyDescent="0.3">
      <c r="A155" s="82" t="s">
        <v>14</v>
      </c>
      <c r="B155" s="83">
        <v>1300000</v>
      </c>
      <c r="C155" s="83">
        <v>0</v>
      </c>
      <c r="D155" s="84">
        <v>0</v>
      </c>
      <c r="E155" s="80">
        <v>0</v>
      </c>
      <c r="F155" s="84">
        <v>0</v>
      </c>
    </row>
    <row r="156" spans="1:6" ht="13.8" x14ac:dyDescent="0.3">
      <c r="A156" s="82"/>
      <c r="B156" s="83"/>
      <c r="C156" s="83"/>
      <c r="D156" s="84"/>
      <c r="E156" s="80"/>
      <c r="F156" s="84"/>
    </row>
    <row r="157" spans="1:6" x14ac:dyDescent="0.25">
      <c r="A157" s="78" t="s">
        <v>126</v>
      </c>
      <c r="B157" s="85">
        <v>1518443000</v>
      </c>
      <c r="C157" s="85">
        <v>1518443000</v>
      </c>
      <c r="D157" s="81">
        <v>1518443000</v>
      </c>
      <c r="E157" s="71">
        <v>1</v>
      </c>
      <c r="F157" s="81">
        <v>1518443000</v>
      </c>
    </row>
    <row r="158" spans="1:6" ht="13.8" x14ac:dyDescent="0.3">
      <c r="A158" s="82" t="s">
        <v>14</v>
      </c>
      <c r="B158" s="83">
        <v>1518443000</v>
      </c>
      <c r="C158" s="83">
        <v>1518443000</v>
      </c>
      <c r="D158" s="84">
        <v>1518443000</v>
      </c>
      <c r="E158" s="80">
        <v>1</v>
      </c>
      <c r="F158" s="84">
        <v>1518443000</v>
      </c>
    </row>
    <row r="159" spans="1:6" ht="13.8" x14ac:dyDescent="0.3">
      <c r="A159" s="82"/>
      <c r="B159" s="83"/>
      <c r="C159" s="83"/>
      <c r="D159" s="84"/>
      <c r="E159" s="80"/>
      <c r="F159" s="84"/>
    </row>
    <row r="160" spans="1:6" ht="14.25" customHeight="1" x14ac:dyDescent="0.3">
      <c r="A160" s="61" t="s">
        <v>6</v>
      </c>
      <c r="B160" s="62">
        <v>133742017772</v>
      </c>
      <c r="C160" s="62">
        <v>98229628333</v>
      </c>
      <c r="D160" s="62">
        <v>98229628333</v>
      </c>
      <c r="E160" s="63">
        <v>0.73447096110408161</v>
      </c>
      <c r="F160" s="62">
        <v>58030161359</v>
      </c>
    </row>
    <row r="161" spans="1:6" x14ac:dyDescent="0.25">
      <c r="A161" s="76"/>
      <c r="B161" s="91"/>
      <c r="C161" s="91"/>
      <c r="D161" s="84"/>
      <c r="E161" s="80"/>
      <c r="F161" s="84"/>
    </row>
    <row r="162" spans="1:6" x14ac:dyDescent="0.25">
      <c r="A162" s="76" t="s">
        <v>8</v>
      </c>
      <c r="B162" s="77">
        <v>257100000</v>
      </c>
      <c r="C162" s="77">
        <v>141590467</v>
      </c>
      <c r="D162" s="77">
        <v>141590467</v>
      </c>
      <c r="E162" s="71">
        <v>0.55072138078568655</v>
      </c>
      <c r="F162" s="77">
        <v>141590467</v>
      </c>
    </row>
    <row r="163" spans="1:6" x14ac:dyDescent="0.25">
      <c r="A163" s="92"/>
      <c r="B163" s="79"/>
      <c r="C163" s="79"/>
      <c r="D163" s="81"/>
      <c r="E163" s="71"/>
      <c r="F163" s="81" t="s">
        <v>0</v>
      </c>
    </row>
    <row r="164" spans="1:6" x14ac:dyDescent="0.25">
      <c r="A164" s="76" t="s">
        <v>8</v>
      </c>
      <c r="B164" s="85">
        <v>257100000</v>
      </c>
      <c r="C164" s="85">
        <v>141590467</v>
      </c>
      <c r="D164" s="85">
        <v>141590467</v>
      </c>
      <c r="E164" s="80">
        <v>0.55072138078568655</v>
      </c>
      <c r="F164" s="85">
        <v>141590467</v>
      </c>
    </row>
    <row r="165" spans="1:6" x14ac:dyDescent="0.25">
      <c r="A165" s="76"/>
      <c r="B165" s="85"/>
      <c r="C165" s="85"/>
      <c r="D165" s="84"/>
      <c r="E165" s="80"/>
      <c r="F165" s="84"/>
    </row>
    <row r="166" spans="1:6" x14ac:dyDescent="0.25">
      <c r="A166" s="76" t="s">
        <v>53</v>
      </c>
      <c r="B166" s="85">
        <v>257100000</v>
      </c>
      <c r="C166" s="85">
        <v>141590467</v>
      </c>
      <c r="D166" s="85">
        <v>141590467</v>
      </c>
      <c r="E166" s="71">
        <v>0.55072138078568655</v>
      </c>
      <c r="F166" s="85">
        <v>141590467</v>
      </c>
    </row>
    <row r="167" spans="1:6" x14ac:dyDescent="0.25">
      <c r="A167" s="76" t="s">
        <v>54</v>
      </c>
      <c r="B167" s="85">
        <v>257100000</v>
      </c>
      <c r="C167" s="85">
        <v>141590467</v>
      </c>
      <c r="D167" s="85">
        <v>141590467</v>
      </c>
      <c r="E167" s="71">
        <v>0.55072138078568655</v>
      </c>
      <c r="F167" s="85">
        <v>141590467</v>
      </c>
    </row>
    <row r="168" spans="1:6" ht="13.8" x14ac:dyDescent="0.3">
      <c r="A168" s="82" t="s">
        <v>14</v>
      </c>
      <c r="B168" s="83">
        <v>257100000</v>
      </c>
      <c r="C168" s="83">
        <v>141590467</v>
      </c>
      <c r="D168" s="83">
        <v>141590467</v>
      </c>
      <c r="E168" s="80">
        <v>0.55072138078568655</v>
      </c>
      <c r="F168" s="83">
        <v>141590467</v>
      </c>
    </row>
    <row r="169" spans="1:6" ht="13.8" x14ac:dyDescent="0.3">
      <c r="A169" s="82"/>
      <c r="B169" s="83"/>
      <c r="C169" s="83"/>
      <c r="D169" s="84"/>
      <c r="E169" s="80"/>
      <c r="F169" s="84"/>
    </row>
    <row r="170" spans="1:6" x14ac:dyDescent="0.25">
      <c r="A170" s="76" t="s">
        <v>55</v>
      </c>
      <c r="B170" s="93">
        <v>7284979845</v>
      </c>
      <c r="C170" s="93">
        <v>7085812667</v>
      </c>
      <c r="D170" s="93">
        <v>7085812667</v>
      </c>
      <c r="E170" s="71">
        <v>0.97266057254273708</v>
      </c>
      <c r="F170" s="93">
        <v>6674757667</v>
      </c>
    </row>
    <row r="171" spans="1:6" x14ac:dyDescent="0.25">
      <c r="A171" s="76" t="s">
        <v>56</v>
      </c>
      <c r="B171" s="79" t="s">
        <v>0</v>
      </c>
      <c r="C171" s="79"/>
      <c r="D171" s="84"/>
      <c r="E171" s="80"/>
      <c r="F171" s="84"/>
    </row>
    <row r="172" spans="1:6" x14ac:dyDescent="0.25">
      <c r="A172" s="76"/>
      <c r="B172" s="79"/>
      <c r="C172" s="79"/>
      <c r="D172" s="81"/>
      <c r="E172" s="71"/>
      <c r="F172" s="81"/>
    </row>
    <row r="173" spans="1:6" x14ac:dyDescent="0.25">
      <c r="A173" s="76" t="s">
        <v>57</v>
      </c>
      <c r="B173" s="85">
        <v>1553208000</v>
      </c>
      <c r="C173" s="85">
        <v>1536223464</v>
      </c>
      <c r="D173" s="85">
        <v>1536223464</v>
      </c>
      <c r="E173" s="71">
        <v>0.98906486703648189</v>
      </c>
      <c r="F173" s="85">
        <v>1125168464</v>
      </c>
    </row>
    <row r="174" spans="1:6" ht="13.8" x14ac:dyDescent="0.3">
      <c r="A174" s="87"/>
      <c r="B174" s="83"/>
      <c r="C174" s="83"/>
      <c r="D174" s="84"/>
      <c r="E174" s="80"/>
      <c r="F174" s="84"/>
    </row>
    <row r="175" spans="1:6" x14ac:dyDescent="0.25">
      <c r="A175" s="76" t="s">
        <v>102</v>
      </c>
      <c r="B175" s="85">
        <v>436000000</v>
      </c>
      <c r="C175" s="85">
        <v>419015464</v>
      </c>
      <c r="D175" s="85">
        <v>419015464</v>
      </c>
      <c r="E175" s="71">
        <v>0.96104464220183483</v>
      </c>
      <c r="F175" s="85">
        <v>419015464</v>
      </c>
    </row>
    <row r="176" spans="1:6" ht="13.8" x14ac:dyDescent="0.3">
      <c r="A176" s="87" t="s">
        <v>14</v>
      </c>
      <c r="B176" s="83">
        <v>436000000</v>
      </c>
      <c r="C176" s="83">
        <v>419015464</v>
      </c>
      <c r="D176" s="84">
        <v>419015464</v>
      </c>
      <c r="E176" s="80">
        <v>0.96104464220183483</v>
      </c>
      <c r="F176" s="84">
        <v>419015464</v>
      </c>
    </row>
    <row r="177" spans="1:6" ht="13.8" x14ac:dyDescent="0.3">
      <c r="A177" s="87"/>
      <c r="B177" s="83"/>
      <c r="C177" s="83"/>
      <c r="D177" s="81"/>
      <c r="E177" s="71"/>
      <c r="F177" s="81"/>
    </row>
    <row r="178" spans="1:6" x14ac:dyDescent="0.25">
      <c r="A178" s="76" t="s">
        <v>18</v>
      </c>
      <c r="B178" s="85">
        <v>1117208000</v>
      </c>
      <c r="C178" s="85">
        <v>1117208000</v>
      </c>
      <c r="D178" s="85">
        <v>1117208000</v>
      </c>
      <c r="E178" s="71">
        <v>1</v>
      </c>
      <c r="F178" s="85">
        <v>706153000</v>
      </c>
    </row>
    <row r="179" spans="1:6" ht="13.8" x14ac:dyDescent="0.3">
      <c r="A179" s="82" t="s">
        <v>14</v>
      </c>
      <c r="B179" s="83">
        <v>1117208000</v>
      </c>
      <c r="C179" s="83">
        <v>1117208000</v>
      </c>
      <c r="D179" s="84">
        <v>1117208000</v>
      </c>
      <c r="E179" s="80">
        <v>1</v>
      </c>
      <c r="F179" s="84">
        <v>706153000</v>
      </c>
    </row>
    <row r="180" spans="1:6" ht="13.8" x14ac:dyDescent="0.3">
      <c r="A180" s="82"/>
      <c r="B180" s="83"/>
      <c r="C180" s="83"/>
      <c r="D180" s="81"/>
      <c r="E180" s="71"/>
      <c r="F180" s="81"/>
    </row>
    <row r="181" spans="1:6" x14ac:dyDescent="0.25">
      <c r="A181" s="76" t="s">
        <v>58</v>
      </c>
      <c r="B181" s="85"/>
      <c r="C181" s="85"/>
      <c r="D181" s="85"/>
      <c r="E181" s="71"/>
      <c r="F181" s="85"/>
    </row>
    <row r="182" spans="1:6" x14ac:dyDescent="0.25">
      <c r="A182" s="76" t="s">
        <v>59</v>
      </c>
      <c r="B182" s="85">
        <v>5731771845</v>
      </c>
      <c r="C182" s="85">
        <v>5549589203</v>
      </c>
      <c r="D182" s="85">
        <v>5549589203</v>
      </c>
      <c r="E182" s="71">
        <v>0.96821530114480681</v>
      </c>
      <c r="F182" s="85">
        <v>5549589203</v>
      </c>
    </row>
    <row r="183" spans="1:6" ht="13.8" x14ac:dyDescent="0.3">
      <c r="A183" s="82"/>
      <c r="B183" s="83"/>
      <c r="C183" s="83"/>
      <c r="D183" s="81"/>
      <c r="E183" s="71"/>
      <c r="F183" s="81"/>
    </row>
    <row r="184" spans="1:6" x14ac:dyDescent="0.25">
      <c r="A184" s="76" t="s">
        <v>17</v>
      </c>
      <c r="B184" s="85">
        <v>810771845</v>
      </c>
      <c r="C184" s="85">
        <v>696965933</v>
      </c>
      <c r="D184" s="85">
        <v>696965933</v>
      </c>
      <c r="E184" s="71">
        <v>0.85963262944830054</v>
      </c>
      <c r="F184" s="85">
        <v>696965933</v>
      </c>
    </row>
    <row r="185" spans="1:6" ht="13.8" x14ac:dyDescent="0.3">
      <c r="A185" s="82" t="s">
        <v>14</v>
      </c>
      <c r="B185" s="83">
        <v>810771845</v>
      </c>
      <c r="C185" s="83">
        <v>696965933</v>
      </c>
      <c r="D185" s="84">
        <v>696965933</v>
      </c>
      <c r="E185" s="80">
        <v>0.85963262944830054</v>
      </c>
      <c r="F185" s="84">
        <v>696965933</v>
      </c>
    </row>
    <row r="186" spans="1:6" ht="13.8" x14ac:dyDescent="0.3">
      <c r="A186" s="82"/>
      <c r="B186" s="83"/>
      <c r="C186" s="83"/>
      <c r="D186" s="81"/>
      <c r="E186" s="71"/>
      <c r="F186" s="81"/>
    </row>
    <row r="187" spans="1:6" x14ac:dyDescent="0.25">
      <c r="A187" s="76" t="s">
        <v>60</v>
      </c>
      <c r="B187" s="85"/>
      <c r="C187" s="85"/>
      <c r="D187" s="85"/>
      <c r="E187" s="71"/>
      <c r="F187" s="85"/>
    </row>
    <row r="188" spans="1:6" x14ac:dyDescent="0.25">
      <c r="A188" s="76" t="s">
        <v>61</v>
      </c>
      <c r="B188" s="85">
        <v>4921000000</v>
      </c>
      <c r="C188" s="85">
        <v>4852623270</v>
      </c>
      <c r="D188" s="85">
        <v>4852623270</v>
      </c>
      <c r="E188" s="71">
        <v>0.98610511481406216</v>
      </c>
      <c r="F188" s="85">
        <v>4852623270</v>
      </c>
    </row>
    <row r="189" spans="1:6" ht="13.8" x14ac:dyDescent="0.3">
      <c r="A189" s="82" t="s">
        <v>14</v>
      </c>
      <c r="B189" s="83">
        <v>4921000000</v>
      </c>
      <c r="C189" s="83">
        <v>4852623270</v>
      </c>
      <c r="D189" s="94">
        <v>4852623270</v>
      </c>
      <c r="E189" s="95">
        <v>0.98610511481406216</v>
      </c>
      <c r="F189" s="94">
        <v>4852623270</v>
      </c>
    </row>
    <row r="190" spans="1:6" ht="13.8" x14ac:dyDescent="0.3">
      <c r="A190" s="82"/>
      <c r="B190" s="83"/>
      <c r="C190" s="83"/>
      <c r="D190" s="96"/>
      <c r="E190" s="97"/>
      <c r="F190" s="96"/>
    </row>
    <row r="191" spans="1:6" x14ac:dyDescent="0.25">
      <c r="A191" s="76" t="s">
        <v>9</v>
      </c>
      <c r="B191" s="77">
        <v>126199937927</v>
      </c>
      <c r="C191" s="77">
        <v>91002225199</v>
      </c>
      <c r="D191" s="77">
        <v>91002225199</v>
      </c>
      <c r="E191" s="97">
        <v>0.72109564151798544</v>
      </c>
      <c r="F191" s="77">
        <v>51213813225</v>
      </c>
    </row>
    <row r="192" spans="1:6" x14ac:dyDescent="0.25">
      <c r="A192" s="76"/>
      <c r="B192" s="77"/>
      <c r="C192" s="77"/>
      <c r="D192" s="81"/>
      <c r="E192" s="71"/>
      <c r="F192" s="81"/>
    </row>
    <row r="193" spans="1:6" x14ac:dyDescent="0.25">
      <c r="A193" s="76" t="s">
        <v>10</v>
      </c>
      <c r="B193" s="85">
        <v>5452544174</v>
      </c>
      <c r="C193" s="85">
        <v>1900394884</v>
      </c>
      <c r="D193" s="85">
        <v>1900394884</v>
      </c>
      <c r="E193" s="71">
        <v>0.34853360621301771</v>
      </c>
      <c r="F193" s="85">
        <v>1900394884</v>
      </c>
    </row>
    <row r="194" spans="1:6" ht="13.8" x14ac:dyDescent="0.3">
      <c r="A194" s="87" t="s">
        <v>120</v>
      </c>
      <c r="B194" s="89">
        <v>5452544174</v>
      </c>
      <c r="C194" s="83">
        <v>1900394884</v>
      </c>
      <c r="D194" s="94">
        <v>1900394884</v>
      </c>
      <c r="E194" s="95">
        <v>0.34853360621301771</v>
      </c>
      <c r="F194" s="94">
        <v>1900394884</v>
      </c>
    </row>
    <row r="195" spans="1:6" ht="13.8" x14ac:dyDescent="0.3">
      <c r="A195" s="82"/>
      <c r="B195" s="83"/>
      <c r="C195" s="83"/>
      <c r="D195" s="81"/>
      <c r="E195" s="71"/>
      <c r="F195" s="81"/>
    </row>
    <row r="196" spans="1:6" x14ac:dyDescent="0.25">
      <c r="A196" s="76" t="s">
        <v>128</v>
      </c>
      <c r="B196" s="85">
        <v>69143387</v>
      </c>
      <c r="C196" s="85">
        <v>69143387</v>
      </c>
      <c r="D196" s="85">
        <v>69143387</v>
      </c>
      <c r="E196" s="71">
        <v>1</v>
      </c>
      <c r="F196" s="85">
        <v>69143387</v>
      </c>
    </row>
    <row r="197" spans="1:6" ht="13.8" x14ac:dyDescent="0.3">
      <c r="A197" s="87" t="s">
        <v>120</v>
      </c>
      <c r="B197" s="83">
        <v>69143387</v>
      </c>
      <c r="C197" s="83">
        <v>69143387</v>
      </c>
      <c r="D197" s="94">
        <v>69143387</v>
      </c>
      <c r="E197" s="95">
        <v>1</v>
      </c>
      <c r="F197" s="94">
        <v>69143387</v>
      </c>
    </row>
    <row r="198" spans="1:6" ht="13.8" x14ac:dyDescent="0.3">
      <c r="A198" s="82"/>
      <c r="B198" s="83"/>
      <c r="C198" s="83"/>
      <c r="D198" s="81"/>
      <c r="E198" s="71"/>
      <c r="F198" s="81"/>
    </row>
    <row r="199" spans="1:6" ht="13.8" x14ac:dyDescent="0.3">
      <c r="A199" s="82" t="s">
        <v>62</v>
      </c>
      <c r="B199" s="83">
        <v>120678250366</v>
      </c>
      <c r="C199" s="83">
        <v>89032686928</v>
      </c>
      <c r="D199" s="83">
        <v>89032686928</v>
      </c>
      <c r="E199" s="80">
        <v>0.73874004636423574</v>
      </c>
      <c r="F199" s="83">
        <v>49244274954</v>
      </c>
    </row>
    <row r="200" spans="1:6" ht="13.8" x14ac:dyDescent="0.3">
      <c r="A200" s="82"/>
      <c r="B200" s="83"/>
      <c r="C200" s="83"/>
      <c r="D200" s="84"/>
      <c r="E200" s="80"/>
      <c r="F200" s="84"/>
    </row>
    <row r="201" spans="1:6" x14ac:dyDescent="0.25">
      <c r="A201" s="76" t="s">
        <v>63</v>
      </c>
      <c r="B201" s="85"/>
      <c r="C201" s="85"/>
      <c r="D201" s="85"/>
      <c r="E201" s="71"/>
      <c r="F201" s="85"/>
    </row>
    <row r="202" spans="1:6" x14ac:dyDescent="0.25">
      <c r="A202" s="76" t="s">
        <v>122</v>
      </c>
      <c r="B202" s="85"/>
      <c r="C202" s="85"/>
      <c r="D202" s="85"/>
      <c r="E202" s="71"/>
      <c r="F202" s="85"/>
    </row>
    <row r="203" spans="1:6" x14ac:dyDescent="0.25">
      <c r="A203" s="76" t="s">
        <v>123</v>
      </c>
      <c r="B203" s="85">
        <v>158607000</v>
      </c>
      <c r="C203" s="85">
        <v>0</v>
      </c>
      <c r="D203" s="85">
        <v>0</v>
      </c>
      <c r="E203" s="71">
        <v>0</v>
      </c>
      <c r="F203" s="85">
        <v>0</v>
      </c>
    </row>
    <row r="204" spans="1:6" ht="13.8" x14ac:dyDescent="0.3">
      <c r="A204" s="82" t="s">
        <v>14</v>
      </c>
      <c r="B204" s="83">
        <v>158607000</v>
      </c>
      <c r="C204" s="83">
        <v>0</v>
      </c>
      <c r="D204" s="94">
        <v>0</v>
      </c>
      <c r="E204" s="95">
        <v>0</v>
      </c>
      <c r="F204" s="94">
        <v>0</v>
      </c>
    </row>
    <row r="205" spans="1:6" ht="13.8" x14ac:dyDescent="0.3">
      <c r="A205" s="82"/>
      <c r="B205" s="83"/>
      <c r="C205" s="83"/>
      <c r="D205" s="84"/>
      <c r="E205" s="80"/>
      <c r="F205" s="84"/>
    </row>
    <row r="206" spans="1:6" x14ac:dyDescent="0.25">
      <c r="A206" s="76" t="s">
        <v>114</v>
      </c>
      <c r="B206" s="85"/>
      <c r="C206" s="85"/>
      <c r="D206" s="85"/>
      <c r="E206" s="71"/>
      <c r="F206" s="85"/>
    </row>
    <row r="207" spans="1:6" x14ac:dyDescent="0.25">
      <c r="A207" s="76" t="s">
        <v>115</v>
      </c>
      <c r="B207" s="85"/>
      <c r="C207" s="85"/>
      <c r="D207" s="85"/>
      <c r="E207" s="71"/>
      <c r="F207" s="85"/>
    </row>
    <row r="208" spans="1:6" x14ac:dyDescent="0.25">
      <c r="A208" s="76" t="s">
        <v>116</v>
      </c>
      <c r="B208" s="85"/>
      <c r="C208" s="85"/>
      <c r="D208" s="85"/>
      <c r="E208" s="71"/>
      <c r="F208" s="85"/>
    </row>
    <row r="209" spans="1:6" x14ac:dyDescent="0.25">
      <c r="A209" s="76" t="s">
        <v>117</v>
      </c>
      <c r="B209" s="85">
        <v>120519643366</v>
      </c>
      <c r="C209" s="85">
        <v>89032686928</v>
      </c>
      <c r="D209" s="85">
        <v>89032686928</v>
      </c>
      <c r="E209" s="71">
        <v>0.73874004636423574</v>
      </c>
      <c r="F209" s="85">
        <v>49244274954</v>
      </c>
    </row>
    <row r="210" spans="1:6" ht="13.8" x14ac:dyDescent="0.3">
      <c r="A210" s="82" t="s">
        <v>14</v>
      </c>
      <c r="B210" s="83">
        <v>120519643366</v>
      </c>
      <c r="C210" s="83">
        <v>89032686928</v>
      </c>
      <c r="D210" s="94">
        <v>89032686928</v>
      </c>
      <c r="E210" s="95">
        <v>0.73874004636423574</v>
      </c>
      <c r="F210" s="94">
        <v>49244274954</v>
      </c>
    </row>
    <row r="211" spans="1:6" ht="13.8" x14ac:dyDescent="0.3">
      <c r="A211" s="82"/>
      <c r="B211" s="83"/>
      <c r="C211" s="83"/>
      <c r="D211" s="94"/>
      <c r="E211" s="95"/>
      <c r="F211" s="94"/>
    </row>
    <row r="212" spans="1:6" ht="14.25" customHeight="1" x14ac:dyDescent="0.3">
      <c r="A212" s="61" t="s">
        <v>131</v>
      </c>
      <c r="B212" s="62">
        <v>10000000000</v>
      </c>
      <c r="C212" s="62">
        <v>9995461940</v>
      </c>
      <c r="D212" s="62">
        <v>9995461940</v>
      </c>
      <c r="E212" s="63">
        <v>0.999546194</v>
      </c>
      <c r="F212" s="62">
        <v>9995461940</v>
      </c>
    </row>
    <row r="213" spans="1:6" ht="13.8" x14ac:dyDescent="0.3">
      <c r="A213" s="82"/>
      <c r="B213" s="83"/>
      <c r="C213" s="83"/>
      <c r="D213" s="94"/>
      <c r="E213" s="95"/>
      <c r="F213" s="94"/>
    </row>
    <row r="214" spans="1:6" x14ac:dyDescent="0.25">
      <c r="A214" s="78" t="s">
        <v>132</v>
      </c>
      <c r="B214" s="85">
        <v>10000000000</v>
      </c>
      <c r="C214" s="85">
        <v>9995461940</v>
      </c>
      <c r="D214" s="85">
        <v>9995461940</v>
      </c>
      <c r="E214" s="71">
        <v>0.999546194</v>
      </c>
      <c r="F214" s="85">
        <v>9995461940</v>
      </c>
    </row>
    <row r="215" spans="1:6" x14ac:dyDescent="0.25">
      <c r="A215" s="78" t="s">
        <v>133</v>
      </c>
      <c r="B215" s="85"/>
      <c r="C215" s="85"/>
      <c r="D215" s="85"/>
      <c r="E215" s="71"/>
      <c r="F215" s="85"/>
    </row>
    <row r="216" spans="1:6" x14ac:dyDescent="0.25">
      <c r="A216" s="78">
        <v>2012</v>
      </c>
      <c r="B216" s="85"/>
      <c r="C216" s="85"/>
      <c r="D216" s="85"/>
      <c r="E216" s="71"/>
      <c r="F216" s="85"/>
    </row>
    <row r="217" spans="1:6" ht="13.8" x14ac:dyDescent="0.3">
      <c r="A217" s="82" t="s">
        <v>14</v>
      </c>
      <c r="B217" s="83">
        <v>10000000000</v>
      </c>
      <c r="C217" s="83">
        <v>9995461940</v>
      </c>
      <c r="D217" s="94">
        <v>9995461940</v>
      </c>
      <c r="E217" s="95">
        <v>0.999546194</v>
      </c>
      <c r="F217" s="94">
        <v>9995461940</v>
      </c>
    </row>
    <row r="218" spans="1:6" ht="13.8" x14ac:dyDescent="0.3">
      <c r="A218" s="82"/>
      <c r="B218" s="83"/>
      <c r="C218" s="83"/>
      <c r="D218" s="94"/>
      <c r="E218" s="95"/>
      <c r="F218" s="94"/>
    </row>
    <row r="219" spans="1:6" ht="14.25" customHeight="1" x14ac:dyDescent="0.3">
      <c r="A219" s="61" t="s">
        <v>11</v>
      </c>
      <c r="B219" s="62">
        <v>162016000000</v>
      </c>
      <c r="C219" s="62">
        <v>124780421714</v>
      </c>
      <c r="D219" s="62">
        <v>124780421714</v>
      </c>
      <c r="E219" s="63">
        <v>0.77017345023948247</v>
      </c>
      <c r="F219" s="62">
        <v>83961434245</v>
      </c>
    </row>
    <row r="220" spans="1:6" x14ac:dyDescent="0.25">
      <c r="B220" s="98"/>
    </row>
    <row r="221" spans="1:6" x14ac:dyDescent="0.25">
      <c r="B221" s="99"/>
    </row>
    <row r="222" spans="1:6" x14ac:dyDescent="0.25">
      <c r="A222" s="100" t="s">
        <v>140</v>
      </c>
      <c r="B222" s="101"/>
      <c r="C222" s="102"/>
      <c r="D222" s="103"/>
      <c r="F222" s="103"/>
    </row>
    <row r="223" spans="1:6" x14ac:dyDescent="0.25">
      <c r="B223" s="101"/>
    </row>
    <row r="224" spans="1:6" x14ac:dyDescent="0.25">
      <c r="B224" s="101"/>
    </row>
    <row r="225" spans="2:3" x14ac:dyDescent="0.25">
      <c r="B225" s="104"/>
      <c r="C225" s="101"/>
    </row>
    <row r="226" spans="2:3" x14ac:dyDescent="0.25">
      <c r="B226" s="101"/>
    </row>
    <row r="227" spans="2:3" x14ac:dyDescent="0.25">
      <c r="B227" s="101"/>
    </row>
    <row r="228" spans="2:3" x14ac:dyDescent="0.25">
      <c r="B228" s="101"/>
    </row>
    <row r="229" spans="2:3" x14ac:dyDescent="0.25">
      <c r="B229" s="99"/>
    </row>
    <row r="230" spans="2:3" x14ac:dyDescent="0.25">
      <c r="B230" s="101"/>
    </row>
  </sheetData>
  <mergeCells count="2">
    <mergeCell ref="A6:E6"/>
    <mergeCell ref="A5:F5"/>
  </mergeCells>
  <phoneticPr fontId="0" type="noConversion"/>
  <printOptions horizontalCentered="1" verticalCentered="1"/>
  <pageMargins left="0.43307086614173229" right="0.23622047244094491" top="0.78740157480314965" bottom="0.39370078740157483" header="0.39370078740157483" footer="0.19685039370078741"/>
  <pageSetup scale="85" orientation="landscape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workbookViewId="0">
      <selection activeCell="A2" sqref="A2"/>
    </sheetView>
  </sheetViews>
  <sheetFormatPr baseColWidth="10" defaultRowHeight="13.2" x14ac:dyDescent="0.25"/>
  <sheetData>
    <row r="1" spans="1:9" x14ac:dyDescent="0.25">
      <c r="A1" s="4" t="s">
        <v>12</v>
      </c>
      <c r="B1" s="1">
        <f>SUM(B2)</f>
        <v>5957490340</v>
      </c>
      <c r="C1" s="36" t="s">
        <v>76</v>
      </c>
      <c r="D1" s="36" t="s">
        <v>75</v>
      </c>
      <c r="E1" s="36"/>
      <c r="F1" s="37"/>
      <c r="G1" s="38"/>
      <c r="H1" s="8" t="s">
        <v>12</v>
      </c>
      <c r="I1" s="12">
        <f>I4+I7+I9+I18+I59</f>
        <v>8281198543</v>
      </c>
    </row>
    <row r="2" spans="1:9" ht="13.8" x14ac:dyDescent="0.3">
      <c r="A2" s="5"/>
      <c r="B2" s="2">
        <f>B4+B7+B10</f>
        <v>5957490340</v>
      </c>
      <c r="C2" s="39"/>
      <c r="D2" s="39"/>
      <c r="E2" s="39"/>
      <c r="F2" s="37"/>
      <c r="G2" s="38"/>
      <c r="H2" s="13" t="s">
        <v>0</v>
      </c>
      <c r="I2" s="14"/>
    </row>
    <row r="3" spans="1:9" ht="13.8" x14ac:dyDescent="0.3">
      <c r="A3" s="5"/>
      <c r="B3" s="2"/>
      <c r="C3" s="36" t="s">
        <v>76</v>
      </c>
      <c r="D3" s="36" t="s">
        <v>75</v>
      </c>
      <c r="E3" s="36" t="s">
        <v>75</v>
      </c>
      <c r="F3" s="39"/>
      <c r="G3" s="40"/>
      <c r="H3" s="8" t="s">
        <v>13</v>
      </c>
      <c r="I3" s="12">
        <f>SUM(I4)</f>
        <v>5347461000</v>
      </c>
    </row>
    <row r="4" spans="1:9" ht="13.8" x14ac:dyDescent="0.3">
      <c r="A4" s="4" t="s">
        <v>13</v>
      </c>
      <c r="B4" s="1">
        <f>B5</f>
        <v>5240788584</v>
      </c>
      <c r="C4" s="39" t="s">
        <v>0</v>
      </c>
      <c r="D4" s="36"/>
      <c r="E4" s="36"/>
      <c r="F4" s="36"/>
      <c r="G4" s="40" t="s">
        <v>77</v>
      </c>
      <c r="H4" s="10" t="s">
        <v>14</v>
      </c>
      <c r="I4" s="11">
        <v>5347461000</v>
      </c>
    </row>
    <row r="5" spans="1:9" ht="13.8" x14ac:dyDescent="0.3">
      <c r="A5" s="6" t="s">
        <v>14</v>
      </c>
      <c r="B5" s="3">
        <v>5240788584</v>
      </c>
      <c r="C5" s="39"/>
      <c r="D5" s="36"/>
      <c r="E5" s="36"/>
      <c r="F5" s="36"/>
      <c r="G5" s="40"/>
      <c r="H5" s="10"/>
      <c r="I5" s="11"/>
    </row>
    <row r="6" spans="1:9" ht="13.8" x14ac:dyDescent="0.3">
      <c r="A6" s="6"/>
      <c r="B6" s="3"/>
      <c r="C6" s="36" t="s">
        <v>76</v>
      </c>
      <c r="D6" s="36" t="s">
        <v>75</v>
      </c>
      <c r="E6" s="36" t="s">
        <v>78</v>
      </c>
      <c r="F6" s="36"/>
      <c r="G6" s="40"/>
      <c r="H6" s="8" t="s">
        <v>19</v>
      </c>
      <c r="I6" s="9">
        <f>I7</f>
        <v>300150000</v>
      </c>
    </row>
    <row r="7" spans="1:9" ht="13.8" x14ac:dyDescent="0.3">
      <c r="A7" s="8" t="s">
        <v>19</v>
      </c>
      <c r="B7" s="9">
        <f>B8</f>
        <v>300000000</v>
      </c>
      <c r="C7" s="39"/>
      <c r="D7" s="36"/>
      <c r="E7" s="36"/>
      <c r="F7" s="36"/>
      <c r="G7" s="40" t="s">
        <v>77</v>
      </c>
      <c r="H7" s="10" t="s">
        <v>14</v>
      </c>
      <c r="I7" s="11">
        <v>300150000</v>
      </c>
    </row>
    <row r="8" spans="1:9" ht="13.8" x14ac:dyDescent="0.3">
      <c r="A8" s="10" t="s">
        <v>14</v>
      </c>
      <c r="B8" s="11">
        <v>300000000</v>
      </c>
      <c r="C8" s="39"/>
      <c r="D8" s="36"/>
      <c r="E8" s="36"/>
      <c r="F8" s="36"/>
      <c r="G8" s="40"/>
      <c r="H8" s="10"/>
      <c r="I8" s="11"/>
    </row>
    <row r="9" spans="1:9" ht="13.8" x14ac:dyDescent="0.3">
      <c r="A9" s="10"/>
      <c r="B9" s="11"/>
      <c r="C9" s="36" t="s">
        <v>76</v>
      </c>
      <c r="D9" s="36" t="s">
        <v>75</v>
      </c>
      <c r="E9" s="36" t="s">
        <v>79</v>
      </c>
      <c r="F9" s="36" t="s">
        <v>0</v>
      </c>
      <c r="G9" s="40" t="s">
        <v>0</v>
      </c>
      <c r="H9" s="8" t="s">
        <v>15</v>
      </c>
      <c r="I9" s="12">
        <f>I12+I15</f>
        <v>496192660</v>
      </c>
    </row>
    <row r="10" spans="1:9" ht="13.8" x14ac:dyDescent="0.3">
      <c r="A10" s="8" t="s">
        <v>15</v>
      </c>
      <c r="B10" s="12">
        <f>B11</f>
        <v>416701756</v>
      </c>
      <c r="C10" s="39" t="s">
        <v>0</v>
      </c>
      <c r="D10" s="39"/>
      <c r="E10" s="39"/>
      <c r="F10" s="39"/>
      <c r="G10" s="40" t="s">
        <v>77</v>
      </c>
      <c r="H10" s="10" t="s">
        <v>14</v>
      </c>
      <c r="I10" s="11">
        <f>I13+I16</f>
        <v>496192660</v>
      </c>
    </row>
    <row r="11" spans="1:9" ht="13.8" x14ac:dyDescent="0.3">
      <c r="A11" s="10" t="s">
        <v>14</v>
      </c>
      <c r="B11" s="11">
        <f>B14+B17</f>
        <v>416701756</v>
      </c>
      <c r="C11" s="39"/>
      <c r="D11" s="39"/>
      <c r="E11" s="39"/>
      <c r="F11" s="39"/>
      <c r="G11" s="40"/>
      <c r="H11" s="10"/>
      <c r="I11" s="11"/>
    </row>
    <row r="12" spans="1:9" ht="13.8" x14ac:dyDescent="0.3">
      <c r="A12" s="10"/>
      <c r="B12" s="11"/>
      <c r="C12" s="36" t="s">
        <v>76</v>
      </c>
      <c r="D12" s="36" t="s">
        <v>75</v>
      </c>
      <c r="E12" s="36" t="s">
        <v>79</v>
      </c>
      <c r="F12" s="36" t="s">
        <v>75</v>
      </c>
      <c r="G12" s="40"/>
      <c r="H12" s="13" t="s">
        <v>20</v>
      </c>
      <c r="I12" s="9">
        <f>I13</f>
        <v>346943554</v>
      </c>
    </row>
    <row r="13" spans="1:9" ht="13.8" x14ac:dyDescent="0.3">
      <c r="A13" s="13" t="s">
        <v>20</v>
      </c>
      <c r="B13" s="9">
        <f>B14</f>
        <v>283164473</v>
      </c>
      <c r="C13" s="36"/>
      <c r="D13" s="36"/>
      <c r="E13" s="36"/>
      <c r="F13" s="36"/>
      <c r="G13" s="40" t="s">
        <v>77</v>
      </c>
      <c r="H13" s="10" t="s">
        <v>14</v>
      </c>
      <c r="I13" s="11">
        <v>346943554</v>
      </c>
    </row>
    <row r="14" spans="1:9" ht="13.8" x14ac:dyDescent="0.3">
      <c r="A14" s="10" t="s">
        <v>14</v>
      </c>
      <c r="B14" s="11">
        <v>283164473</v>
      </c>
      <c r="C14" s="36"/>
      <c r="D14" s="36"/>
      <c r="E14" s="36"/>
      <c r="F14" s="36"/>
      <c r="G14" s="40"/>
      <c r="H14" s="10"/>
      <c r="I14" s="11"/>
    </row>
    <row r="15" spans="1:9" ht="13.8" x14ac:dyDescent="0.3">
      <c r="A15" s="10"/>
      <c r="B15" s="11"/>
      <c r="C15" s="36" t="s">
        <v>76</v>
      </c>
      <c r="D15" s="36" t="s">
        <v>75</v>
      </c>
      <c r="E15" s="36" t="s">
        <v>79</v>
      </c>
      <c r="F15" s="36" t="s">
        <v>75</v>
      </c>
      <c r="G15" s="40"/>
      <c r="H15" s="13" t="s">
        <v>21</v>
      </c>
      <c r="I15" s="9">
        <f>I16</f>
        <v>149249106</v>
      </c>
    </row>
    <row r="16" spans="1:9" ht="13.8" x14ac:dyDescent="0.3">
      <c r="A16" s="13" t="s">
        <v>21</v>
      </c>
      <c r="B16" s="9">
        <f>B17</f>
        <v>133537283</v>
      </c>
      <c r="C16" s="36"/>
      <c r="D16" s="36"/>
      <c r="E16" s="36"/>
      <c r="F16" s="36"/>
      <c r="G16" s="40" t="s">
        <v>77</v>
      </c>
      <c r="H16" s="10" t="s">
        <v>14</v>
      </c>
      <c r="I16" s="11">
        <v>149249106</v>
      </c>
    </row>
    <row r="17" spans="1:9" ht="13.8" x14ac:dyDescent="0.3">
      <c r="A17" s="10" t="s">
        <v>14</v>
      </c>
      <c r="B17" s="11">
        <v>133537283</v>
      </c>
      <c r="C17" s="36"/>
      <c r="D17" s="36"/>
      <c r="E17" s="36"/>
      <c r="F17" s="36"/>
      <c r="G17" s="40"/>
      <c r="H17" s="10"/>
      <c r="I17" s="11"/>
    </row>
    <row r="18" spans="1:9" ht="13.8" x14ac:dyDescent="0.3">
      <c r="A18" s="10"/>
      <c r="B18" s="11"/>
      <c r="C18" s="36" t="s">
        <v>76</v>
      </c>
      <c r="D18" s="36" t="s">
        <v>75</v>
      </c>
      <c r="E18" s="36" t="s">
        <v>80</v>
      </c>
      <c r="F18" s="39"/>
      <c r="G18" s="40"/>
      <c r="H18" s="8" t="s">
        <v>16</v>
      </c>
      <c r="I18" s="12">
        <f>SUM(I19)</f>
        <v>2031883208</v>
      </c>
    </row>
    <row r="19" spans="1:9" ht="13.8" x14ac:dyDescent="0.3">
      <c r="A19" s="8" t="s">
        <v>16</v>
      </c>
      <c r="B19" s="12">
        <f>SUM(B20)</f>
        <v>1842291745</v>
      </c>
      <c r="C19" s="39" t="s">
        <v>0</v>
      </c>
      <c r="D19" s="39"/>
      <c r="E19" s="39"/>
      <c r="F19" s="39"/>
      <c r="G19" s="40" t="s">
        <v>77</v>
      </c>
      <c r="H19" s="10" t="s">
        <v>14</v>
      </c>
      <c r="I19" s="11">
        <f>I22+I24+I27+I30+I33+I36+I39+I42+I45+I48+I51+I54</f>
        <v>2031883208</v>
      </c>
    </row>
    <row r="20" spans="1:9" ht="13.8" x14ac:dyDescent="0.3">
      <c r="A20" s="10" t="s">
        <v>14</v>
      </c>
      <c r="B20" s="11">
        <f>B23+B25+B28+B31+B34+B37+B40+B43+B46+B49+B52+B55</f>
        <v>1842291745</v>
      </c>
      <c r="C20" s="39"/>
      <c r="D20" s="39"/>
      <c r="E20" s="39"/>
      <c r="F20" s="39"/>
      <c r="G20" s="40"/>
      <c r="H20" s="10"/>
      <c r="I20" s="11"/>
    </row>
    <row r="21" spans="1:9" ht="13.8" x14ac:dyDescent="0.3">
      <c r="A21" s="10"/>
      <c r="B21" s="11"/>
      <c r="C21" s="39" t="s">
        <v>76</v>
      </c>
      <c r="D21" s="39" t="s">
        <v>75</v>
      </c>
      <c r="E21" s="39" t="s">
        <v>80</v>
      </c>
      <c r="F21" s="39" t="s">
        <v>75</v>
      </c>
      <c r="G21" s="40"/>
      <c r="H21" s="13" t="s">
        <v>22</v>
      </c>
      <c r="I21" s="9">
        <f>I22</f>
        <v>110060000</v>
      </c>
    </row>
    <row r="22" spans="1:9" ht="13.8" x14ac:dyDescent="0.3">
      <c r="A22" s="13" t="s">
        <v>22</v>
      </c>
      <c r="B22" s="9">
        <f>B23</f>
        <v>100000000</v>
      </c>
      <c r="C22" s="39"/>
      <c r="D22" s="39"/>
      <c r="E22" s="39"/>
      <c r="F22" s="39"/>
      <c r="G22" s="40" t="s">
        <v>77</v>
      </c>
      <c r="H22" s="10" t="s">
        <v>14</v>
      </c>
      <c r="I22" s="11">
        <v>110060000</v>
      </c>
    </row>
    <row r="23" spans="1:9" ht="13.8" x14ac:dyDescent="0.3">
      <c r="A23" s="10" t="s">
        <v>14</v>
      </c>
      <c r="B23" s="11">
        <v>100000000</v>
      </c>
      <c r="C23" s="39"/>
      <c r="D23" s="39"/>
      <c r="E23" s="39"/>
      <c r="F23" s="39"/>
      <c r="G23" s="40"/>
      <c r="H23" s="10"/>
      <c r="I23" s="11"/>
    </row>
    <row r="24" spans="1:9" ht="13.8" x14ac:dyDescent="0.3">
      <c r="A24" s="10"/>
      <c r="B24" s="11"/>
      <c r="C24" s="39" t="s">
        <v>76</v>
      </c>
      <c r="D24" s="39" t="s">
        <v>75</v>
      </c>
      <c r="E24" s="39" t="s">
        <v>80</v>
      </c>
      <c r="F24" s="39" t="s">
        <v>81</v>
      </c>
      <c r="G24" s="40"/>
      <c r="H24" s="13" t="s">
        <v>23</v>
      </c>
      <c r="I24" s="9">
        <f>I25</f>
        <v>96353715</v>
      </c>
    </row>
    <row r="25" spans="1:9" ht="13.8" x14ac:dyDescent="0.3">
      <c r="A25" s="13" t="s">
        <v>23</v>
      </c>
      <c r="B25" s="9">
        <f>B26</f>
        <v>96295937</v>
      </c>
      <c r="C25" s="39"/>
      <c r="D25" s="39"/>
      <c r="E25" s="39"/>
      <c r="F25" s="39"/>
      <c r="G25" s="40" t="s">
        <v>77</v>
      </c>
      <c r="H25" s="10" t="s">
        <v>24</v>
      </c>
      <c r="I25" s="11">
        <v>96353715</v>
      </c>
    </row>
    <row r="26" spans="1:9" ht="13.8" x14ac:dyDescent="0.3">
      <c r="A26" s="10" t="s">
        <v>24</v>
      </c>
      <c r="B26" s="11">
        <v>96295937</v>
      </c>
      <c r="C26" s="39"/>
      <c r="D26" s="39"/>
      <c r="E26" s="39"/>
      <c r="F26" s="39"/>
      <c r="G26" s="40"/>
      <c r="H26" s="10"/>
      <c r="I26" s="11"/>
    </row>
    <row r="27" spans="1:9" ht="13.8" x14ac:dyDescent="0.3">
      <c r="A27" s="10"/>
      <c r="B27" s="11"/>
      <c r="C27" s="39" t="s">
        <v>76</v>
      </c>
      <c r="D27" s="39" t="s">
        <v>75</v>
      </c>
      <c r="E27" s="39" t="s">
        <v>80</v>
      </c>
      <c r="F27" s="39" t="s">
        <v>82</v>
      </c>
      <c r="G27" s="40"/>
      <c r="H27" s="13" t="s">
        <v>25</v>
      </c>
      <c r="I27" s="9">
        <f>I28</f>
        <v>46691378</v>
      </c>
    </row>
    <row r="28" spans="1:9" ht="13.8" x14ac:dyDescent="0.3">
      <c r="A28" s="34" t="s">
        <v>25</v>
      </c>
      <c r="B28" s="35">
        <f>B29</f>
        <v>46663380</v>
      </c>
      <c r="C28" s="39"/>
      <c r="D28" s="39"/>
      <c r="E28" s="39"/>
      <c r="F28" s="39"/>
      <c r="G28" s="40" t="s">
        <v>77</v>
      </c>
      <c r="H28" s="10" t="s">
        <v>14</v>
      </c>
      <c r="I28" s="11">
        <v>46691378</v>
      </c>
    </row>
    <row r="29" spans="1:9" ht="13.8" x14ac:dyDescent="0.3">
      <c r="A29" s="10" t="s">
        <v>14</v>
      </c>
      <c r="B29" s="31">
        <v>46663380</v>
      </c>
      <c r="C29" s="39"/>
      <c r="D29" s="39"/>
      <c r="E29" s="39"/>
      <c r="F29" s="39"/>
      <c r="G29" s="40"/>
      <c r="H29" s="10"/>
      <c r="I29" s="11"/>
    </row>
    <row r="30" spans="1:9" ht="13.8" x14ac:dyDescent="0.3">
      <c r="A30" s="10"/>
      <c r="B30" s="31"/>
      <c r="C30" s="39" t="s">
        <v>76</v>
      </c>
      <c r="D30" s="39" t="s">
        <v>75</v>
      </c>
      <c r="E30" s="39" t="s">
        <v>80</v>
      </c>
      <c r="F30" s="39" t="s">
        <v>83</v>
      </c>
      <c r="G30" s="40"/>
      <c r="H30" s="13" t="s">
        <v>26</v>
      </c>
      <c r="I30" s="9">
        <f>I31</f>
        <v>252990607</v>
      </c>
    </row>
    <row r="31" spans="1:9" ht="13.8" x14ac:dyDescent="0.3">
      <c r="A31" s="13" t="s">
        <v>26</v>
      </c>
      <c r="B31" s="9">
        <f>B32</f>
        <v>273871846</v>
      </c>
      <c r="C31" s="39"/>
      <c r="D31" s="39"/>
      <c r="E31" s="39"/>
      <c r="F31" s="39"/>
      <c r="G31" s="40" t="s">
        <v>77</v>
      </c>
      <c r="H31" s="10" t="s">
        <v>14</v>
      </c>
      <c r="I31" s="11">
        <v>252990607</v>
      </c>
    </row>
    <row r="32" spans="1:9" ht="13.8" x14ac:dyDescent="0.3">
      <c r="A32" s="10" t="s">
        <v>14</v>
      </c>
      <c r="B32" s="11">
        <v>273871846</v>
      </c>
      <c r="C32" s="39"/>
      <c r="D32" s="39"/>
      <c r="E32" s="39"/>
      <c r="F32" s="39"/>
      <c r="G32" s="40"/>
      <c r="H32" s="10"/>
      <c r="I32" s="11"/>
    </row>
    <row r="33" spans="1:9" ht="13.8" x14ac:dyDescent="0.3">
      <c r="A33" s="10"/>
      <c r="B33" s="11"/>
      <c r="C33" s="39" t="s">
        <v>76</v>
      </c>
      <c r="D33" s="39" t="s">
        <v>75</v>
      </c>
      <c r="E33" s="39" t="s">
        <v>80</v>
      </c>
      <c r="F33" s="39" t="s">
        <v>84</v>
      </c>
      <c r="G33" s="40"/>
      <c r="H33" s="13" t="s">
        <v>27</v>
      </c>
      <c r="I33" s="9">
        <f>I34</f>
        <v>285454343</v>
      </c>
    </row>
    <row r="34" spans="1:9" ht="13.8" x14ac:dyDescent="0.3">
      <c r="A34" s="13" t="s">
        <v>27</v>
      </c>
      <c r="B34" s="9">
        <f>B35</f>
        <v>285283173</v>
      </c>
      <c r="C34" s="39"/>
      <c r="D34" s="39"/>
      <c r="E34" s="39"/>
      <c r="F34" s="39"/>
      <c r="G34" s="40" t="s">
        <v>77</v>
      </c>
      <c r="H34" s="10" t="s">
        <v>14</v>
      </c>
      <c r="I34" s="11">
        <v>285454343</v>
      </c>
    </row>
    <row r="35" spans="1:9" ht="13.8" x14ac:dyDescent="0.3">
      <c r="A35" s="10" t="s">
        <v>14</v>
      </c>
      <c r="B35" s="11">
        <v>285283173</v>
      </c>
      <c r="C35" s="39"/>
      <c r="D35" s="39"/>
      <c r="E35" s="39"/>
      <c r="F35" s="39"/>
      <c r="G35" s="40"/>
      <c r="H35" s="10"/>
      <c r="I35" s="11"/>
    </row>
    <row r="36" spans="1:9" ht="13.8" x14ac:dyDescent="0.3">
      <c r="A36" s="10"/>
      <c r="B36" s="11"/>
      <c r="C36" s="39" t="s">
        <v>76</v>
      </c>
      <c r="D36" s="39" t="s">
        <v>75</v>
      </c>
      <c r="E36" s="39" t="s">
        <v>80</v>
      </c>
      <c r="F36" s="39" t="s">
        <v>85</v>
      </c>
      <c r="G36" s="40"/>
      <c r="H36" s="13" t="s">
        <v>28</v>
      </c>
      <c r="I36" s="9">
        <f>I37</f>
        <v>608393171</v>
      </c>
    </row>
    <row r="37" spans="1:9" ht="13.8" x14ac:dyDescent="0.3">
      <c r="A37" s="13" t="s">
        <v>28</v>
      </c>
      <c r="B37" s="9">
        <f>B38</f>
        <v>424051860</v>
      </c>
      <c r="C37" s="39"/>
      <c r="D37" s="39"/>
      <c r="E37" s="39"/>
      <c r="F37" s="39"/>
      <c r="G37" s="40" t="s">
        <v>77</v>
      </c>
      <c r="H37" s="10" t="s">
        <v>14</v>
      </c>
      <c r="I37" s="11">
        <v>608393171</v>
      </c>
    </row>
    <row r="38" spans="1:9" ht="13.8" x14ac:dyDescent="0.3">
      <c r="A38" s="10" t="s">
        <v>14</v>
      </c>
      <c r="B38" s="11">
        <v>424051860</v>
      </c>
      <c r="C38" s="39"/>
      <c r="D38" s="39"/>
      <c r="E38" s="39"/>
      <c r="F38" s="39"/>
      <c r="G38" s="40"/>
      <c r="H38" s="13"/>
      <c r="I38" s="11"/>
    </row>
    <row r="39" spans="1:9" x14ac:dyDescent="0.25">
      <c r="A39" s="13"/>
      <c r="B39" s="11"/>
      <c r="C39" s="39" t="s">
        <v>76</v>
      </c>
      <c r="D39" s="39" t="s">
        <v>75</v>
      </c>
      <c r="E39" s="39" t="s">
        <v>80</v>
      </c>
      <c r="F39" s="39" t="s">
        <v>86</v>
      </c>
      <c r="G39" s="40"/>
      <c r="H39" s="13" t="s">
        <v>29</v>
      </c>
      <c r="I39" s="9">
        <f>I40</f>
        <v>247817589</v>
      </c>
    </row>
    <row r="40" spans="1:9" ht="13.8" x14ac:dyDescent="0.3">
      <c r="A40" s="13" t="s">
        <v>29</v>
      </c>
      <c r="B40" s="9">
        <f>B41</f>
        <v>237668988</v>
      </c>
      <c r="C40" s="39"/>
      <c r="D40" s="39"/>
      <c r="E40" s="39"/>
      <c r="F40" s="39"/>
      <c r="G40" s="40" t="s">
        <v>77</v>
      </c>
      <c r="H40" s="10" t="s">
        <v>14</v>
      </c>
      <c r="I40" s="11">
        <v>247817589</v>
      </c>
    </row>
    <row r="41" spans="1:9" ht="13.8" x14ac:dyDescent="0.3">
      <c r="A41" s="10" t="s">
        <v>14</v>
      </c>
      <c r="B41" s="11">
        <v>237668988</v>
      </c>
      <c r="C41" s="39"/>
      <c r="D41" s="39"/>
      <c r="E41" s="39"/>
      <c r="F41" s="39"/>
      <c r="G41" s="40"/>
      <c r="H41" s="13"/>
      <c r="I41" s="11"/>
    </row>
    <row r="42" spans="1:9" x14ac:dyDescent="0.25">
      <c r="A42" s="13"/>
      <c r="B42" s="11"/>
      <c r="C42" s="39" t="s">
        <v>76</v>
      </c>
      <c r="D42" s="39" t="s">
        <v>75</v>
      </c>
      <c r="E42" s="39" t="s">
        <v>80</v>
      </c>
      <c r="F42" s="39" t="s">
        <v>87</v>
      </c>
      <c r="G42" s="40"/>
      <c r="H42" s="13" t="s">
        <v>30</v>
      </c>
      <c r="I42" s="9">
        <f>I43</f>
        <v>6866197</v>
      </c>
    </row>
    <row r="43" spans="1:9" ht="13.8" x14ac:dyDescent="0.3">
      <c r="A43" s="13" t="s">
        <v>30</v>
      </c>
      <c r="B43" s="9">
        <f>B44</f>
        <v>6862080</v>
      </c>
      <c r="C43" s="39"/>
      <c r="D43" s="39"/>
      <c r="E43" s="39"/>
      <c r="F43" s="39"/>
      <c r="G43" s="40" t="s">
        <v>77</v>
      </c>
      <c r="H43" s="10" t="s">
        <v>14</v>
      </c>
      <c r="I43" s="11">
        <v>6866197</v>
      </c>
    </row>
    <row r="44" spans="1:9" ht="13.8" x14ac:dyDescent="0.3">
      <c r="A44" s="10" t="s">
        <v>14</v>
      </c>
      <c r="B44" s="11">
        <v>6862080</v>
      </c>
      <c r="C44" s="39"/>
      <c r="D44" s="39"/>
      <c r="E44" s="39"/>
      <c r="F44" s="39"/>
      <c r="G44" s="40"/>
      <c r="H44" s="13"/>
      <c r="I44" s="11"/>
    </row>
    <row r="45" spans="1:9" x14ac:dyDescent="0.25">
      <c r="A45" s="13"/>
      <c r="B45" s="11"/>
      <c r="C45" s="39" t="s">
        <v>76</v>
      </c>
      <c r="D45" s="39" t="s">
        <v>75</v>
      </c>
      <c r="E45" s="39" t="s">
        <v>80</v>
      </c>
      <c r="F45" s="39" t="s">
        <v>78</v>
      </c>
      <c r="G45" s="40"/>
      <c r="H45" s="13" t="s">
        <v>31</v>
      </c>
      <c r="I45" s="9">
        <f>I46</f>
        <v>184745366</v>
      </c>
    </row>
    <row r="46" spans="1:9" ht="13.8" x14ac:dyDescent="0.3">
      <c r="A46" s="13" t="s">
        <v>31</v>
      </c>
      <c r="B46" s="9">
        <f>B47</f>
        <v>184634585</v>
      </c>
      <c r="C46" s="39"/>
      <c r="D46" s="39"/>
      <c r="E46" s="39"/>
      <c r="F46" s="39"/>
      <c r="G46" s="40" t="s">
        <v>77</v>
      </c>
      <c r="H46" s="10" t="s">
        <v>14</v>
      </c>
      <c r="I46" s="11">
        <v>184745366</v>
      </c>
    </row>
    <row r="47" spans="1:9" ht="13.8" x14ac:dyDescent="0.3">
      <c r="A47" s="10" t="s">
        <v>14</v>
      </c>
      <c r="B47" s="11">
        <v>184634585</v>
      </c>
      <c r="C47" s="39"/>
      <c r="D47" s="39"/>
      <c r="E47" s="39"/>
      <c r="F47" s="39"/>
      <c r="G47" s="40"/>
      <c r="H47" s="13"/>
      <c r="I47" s="11"/>
    </row>
    <row r="48" spans="1:9" x14ac:dyDescent="0.25">
      <c r="A48" s="13"/>
      <c r="B48" s="11"/>
      <c r="C48" s="39" t="s">
        <v>76</v>
      </c>
      <c r="D48" s="39" t="s">
        <v>75</v>
      </c>
      <c r="E48" s="39" t="s">
        <v>80</v>
      </c>
      <c r="F48" s="39" t="s">
        <v>88</v>
      </c>
      <c r="G48" s="40"/>
      <c r="H48" s="13" t="s">
        <v>32</v>
      </c>
      <c r="I48" s="9">
        <f>I49</f>
        <v>29017400</v>
      </c>
    </row>
    <row r="49" spans="1:9" ht="13.8" x14ac:dyDescent="0.3">
      <c r="A49" s="13" t="s">
        <v>32</v>
      </c>
      <c r="B49" s="9">
        <f>B50</f>
        <v>29000000</v>
      </c>
      <c r="C49" s="39"/>
      <c r="D49" s="39"/>
      <c r="E49" s="39"/>
      <c r="F49" s="39"/>
      <c r="G49" s="40" t="s">
        <v>77</v>
      </c>
      <c r="H49" s="10" t="s">
        <v>14</v>
      </c>
      <c r="I49" s="11">
        <v>29017400</v>
      </c>
    </row>
    <row r="50" spans="1:9" ht="13.8" x14ac:dyDescent="0.3">
      <c r="A50" s="10" t="s">
        <v>14</v>
      </c>
      <c r="B50" s="11">
        <v>29000000</v>
      </c>
      <c r="C50" s="39"/>
      <c r="D50" s="39"/>
      <c r="E50" s="39"/>
      <c r="F50" s="39"/>
      <c r="G50" s="40"/>
      <c r="H50" s="13"/>
      <c r="I50" s="11"/>
    </row>
    <row r="51" spans="1:9" x14ac:dyDescent="0.25">
      <c r="A51" s="13"/>
      <c r="B51" s="11"/>
      <c r="C51" s="39" t="s">
        <v>76</v>
      </c>
      <c r="D51" s="39" t="s">
        <v>75</v>
      </c>
      <c r="E51" s="39" t="s">
        <v>80</v>
      </c>
      <c r="F51" s="39" t="s">
        <v>80</v>
      </c>
      <c r="G51" s="40"/>
      <c r="H51" s="13" t="s">
        <v>33</v>
      </c>
      <c r="I51" s="9">
        <f>I52</f>
        <v>32607614</v>
      </c>
    </row>
    <row r="52" spans="1:9" ht="13.8" x14ac:dyDescent="0.3">
      <c r="A52" s="13" t="s">
        <v>33</v>
      </c>
      <c r="B52" s="9">
        <f>B53</f>
        <v>32588061</v>
      </c>
      <c r="C52" s="39"/>
      <c r="D52" s="39"/>
      <c r="E52" s="39"/>
      <c r="F52" s="39"/>
      <c r="G52" s="40" t="s">
        <v>77</v>
      </c>
      <c r="H52" s="10" t="s">
        <v>14</v>
      </c>
      <c r="I52" s="11">
        <v>32607614</v>
      </c>
    </row>
    <row r="53" spans="1:9" ht="13.8" x14ac:dyDescent="0.3">
      <c r="A53" s="10" t="s">
        <v>14</v>
      </c>
      <c r="B53" s="11">
        <v>32588061</v>
      </c>
      <c r="C53" s="39"/>
      <c r="D53" s="39"/>
      <c r="E53" s="39"/>
      <c r="F53" s="39"/>
      <c r="G53" s="40"/>
      <c r="H53" s="13"/>
      <c r="I53" s="11"/>
    </row>
    <row r="54" spans="1:9" x14ac:dyDescent="0.25">
      <c r="A54" s="13"/>
      <c r="B54" s="11"/>
      <c r="C54" s="39" t="s">
        <v>76</v>
      </c>
      <c r="D54" s="39" t="s">
        <v>75</v>
      </c>
      <c r="E54" s="39" t="s">
        <v>80</v>
      </c>
      <c r="F54" s="39" t="s">
        <v>89</v>
      </c>
      <c r="G54" s="40"/>
      <c r="H54" s="13" t="s">
        <v>34</v>
      </c>
      <c r="I54" s="9">
        <f>I55</f>
        <v>130885828</v>
      </c>
    </row>
    <row r="55" spans="1:9" ht="13.8" x14ac:dyDescent="0.3">
      <c r="A55" s="13" t="s">
        <v>34</v>
      </c>
      <c r="B55" s="9">
        <f>B56</f>
        <v>125371835</v>
      </c>
      <c r="C55" s="39"/>
      <c r="D55" s="39"/>
      <c r="E55" s="39"/>
      <c r="F55" s="39"/>
      <c r="G55" s="40" t="s">
        <v>77</v>
      </c>
      <c r="H55" s="10" t="s">
        <v>14</v>
      </c>
      <c r="I55" s="11">
        <v>130885828</v>
      </c>
    </row>
    <row r="56" spans="1:9" ht="13.8" x14ac:dyDescent="0.3">
      <c r="A56" s="10" t="s">
        <v>14</v>
      </c>
      <c r="B56" s="11">
        <v>125371835</v>
      </c>
      <c r="C56" s="39"/>
      <c r="D56" s="39"/>
      <c r="E56" s="39"/>
      <c r="F56" s="39"/>
      <c r="G56" s="40"/>
      <c r="H56" s="13"/>
      <c r="I56" s="11"/>
    </row>
    <row r="57" spans="1:9" x14ac:dyDescent="0.25">
      <c r="A57" s="13"/>
      <c r="B57" s="11"/>
      <c r="C57" s="36" t="s">
        <v>76</v>
      </c>
      <c r="D57" s="36" t="s">
        <v>75</v>
      </c>
      <c r="E57" s="36" t="s">
        <v>90</v>
      </c>
      <c r="F57" s="39"/>
      <c r="G57" s="40"/>
      <c r="H57" s="13" t="s">
        <v>35</v>
      </c>
      <c r="I57" s="11"/>
    </row>
    <row r="58" spans="1:9" x14ac:dyDescent="0.25">
      <c r="A58" s="13" t="s">
        <v>35</v>
      </c>
      <c r="B58" s="11"/>
      <c r="C58" s="39"/>
      <c r="D58" s="39"/>
      <c r="E58" s="39"/>
      <c r="F58" s="39"/>
      <c r="G58" s="40"/>
      <c r="H58" s="13" t="s">
        <v>36</v>
      </c>
      <c r="I58" s="9">
        <f>I59</f>
        <v>105511675</v>
      </c>
    </row>
    <row r="59" spans="1:9" ht="13.8" x14ac:dyDescent="0.3">
      <c r="A59" s="13" t="s">
        <v>36</v>
      </c>
      <c r="B59" s="9">
        <f>B60</f>
        <v>104100000</v>
      </c>
      <c r="C59" s="39"/>
      <c r="D59" s="39"/>
      <c r="E59" s="39"/>
      <c r="F59" s="39"/>
      <c r="G59" s="40" t="s">
        <v>77</v>
      </c>
      <c r="H59" s="10" t="s">
        <v>14</v>
      </c>
      <c r="I59" s="11">
        <f>I61+I64+I67</f>
        <v>105511675</v>
      </c>
    </row>
    <row r="60" spans="1:9" ht="13.8" x14ac:dyDescent="0.3">
      <c r="A60" s="10" t="s">
        <v>14</v>
      </c>
      <c r="B60" s="11">
        <f>B62+B65+B68</f>
        <v>104100000</v>
      </c>
      <c r="C60" s="39"/>
      <c r="D60" s="39"/>
      <c r="E60" s="39"/>
      <c r="F60" s="39"/>
      <c r="G60" s="40"/>
      <c r="H60" s="13"/>
      <c r="I60" s="11"/>
    </row>
    <row r="61" spans="1:9" x14ac:dyDescent="0.25">
      <c r="A61" s="13"/>
      <c r="B61" s="11"/>
      <c r="C61" s="39" t="s">
        <v>76</v>
      </c>
      <c r="D61" s="39" t="s">
        <v>75</v>
      </c>
      <c r="E61" s="39" t="s">
        <v>90</v>
      </c>
      <c r="F61" s="39" t="s">
        <v>75</v>
      </c>
      <c r="G61" s="40" t="s">
        <v>0</v>
      </c>
      <c r="H61" s="8" t="s">
        <v>37</v>
      </c>
      <c r="I61" s="9">
        <f>I62</f>
        <v>49300000</v>
      </c>
    </row>
    <row r="62" spans="1:9" ht="13.8" x14ac:dyDescent="0.3">
      <c r="A62" s="8" t="s">
        <v>37</v>
      </c>
      <c r="B62" s="9">
        <f>B63</f>
        <v>37000000</v>
      </c>
      <c r="C62" s="39"/>
      <c r="D62" s="39"/>
      <c r="E62" s="39"/>
      <c r="F62" s="39"/>
      <c r="G62" s="40" t="s">
        <v>77</v>
      </c>
      <c r="H62" s="10" t="s">
        <v>14</v>
      </c>
      <c r="I62" s="11">
        <v>49300000</v>
      </c>
    </row>
    <row r="63" spans="1:9" ht="13.8" x14ac:dyDescent="0.3">
      <c r="A63" s="10" t="s">
        <v>14</v>
      </c>
      <c r="B63" s="11">
        <v>37000000</v>
      </c>
      <c r="C63" s="39"/>
      <c r="D63" s="39"/>
      <c r="E63" s="39"/>
      <c r="F63" s="39"/>
      <c r="G63" s="40"/>
      <c r="H63" s="5"/>
      <c r="I63" s="14"/>
    </row>
    <row r="64" spans="1:9" ht="13.8" x14ac:dyDescent="0.3">
      <c r="A64" s="5"/>
      <c r="B64" s="14"/>
      <c r="C64" s="39" t="s">
        <v>76</v>
      </c>
      <c r="D64" s="39" t="s">
        <v>75</v>
      </c>
      <c r="E64" s="39" t="s">
        <v>90</v>
      </c>
      <c r="F64" s="39" t="s">
        <v>78</v>
      </c>
      <c r="G64" s="40"/>
      <c r="H64" s="8" t="s">
        <v>38</v>
      </c>
      <c r="I64" s="9">
        <f>I65</f>
        <v>1000000</v>
      </c>
    </row>
    <row r="65" spans="1:9" ht="13.8" x14ac:dyDescent="0.3">
      <c r="A65" s="8" t="s">
        <v>38</v>
      </c>
      <c r="B65" s="9">
        <f>B66</f>
        <v>4000000</v>
      </c>
      <c r="C65" s="39"/>
      <c r="D65" s="39"/>
      <c r="E65" s="39"/>
      <c r="F65" s="39"/>
      <c r="G65" s="40" t="s">
        <v>77</v>
      </c>
      <c r="H65" s="10" t="s">
        <v>14</v>
      </c>
      <c r="I65" s="11">
        <v>1000000</v>
      </c>
    </row>
    <row r="66" spans="1:9" ht="13.8" x14ac:dyDescent="0.3">
      <c r="A66" s="10" t="s">
        <v>14</v>
      </c>
      <c r="B66" s="11">
        <v>4000000</v>
      </c>
      <c r="C66" s="41"/>
      <c r="D66" s="41"/>
      <c r="E66" s="41"/>
      <c r="F66" s="41"/>
      <c r="G66" s="42"/>
      <c r="H66" s="15"/>
      <c r="I66" s="16"/>
    </row>
    <row r="67" spans="1:9" ht="13.8" x14ac:dyDescent="0.3">
      <c r="A67" s="15"/>
      <c r="B67" s="16"/>
      <c r="C67" s="41" t="s">
        <v>76</v>
      </c>
      <c r="D67" s="41" t="s">
        <v>75</v>
      </c>
      <c r="E67" s="41" t="s">
        <v>90</v>
      </c>
      <c r="F67" s="41" t="s">
        <v>91</v>
      </c>
      <c r="G67" s="42"/>
      <c r="H67" s="17" t="s">
        <v>39</v>
      </c>
      <c r="I67" s="18">
        <f>I68</f>
        <v>55211675</v>
      </c>
    </row>
    <row r="68" spans="1:9" ht="13.8" x14ac:dyDescent="0.3">
      <c r="A68" s="17" t="s">
        <v>39</v>
      </c>
      <c r="B68" s="18">
        <f>B69</f>
        <v>63100000</v>
      </c>
      <c r="C68" s="41"/>
      <c r="D68" s="41"/>
      <c r="E68" s="41"/>
      <c r="F68" s="41"/>
      <c r="G68" s="42" t="s">
        <v>77</v>
      </c>
      <c r="H68" s="15" t="s">
        <v>14</v>
      </c>
      <c r="I68" s="16">
        <v>55211675</v>
      </c>
    </row>
    <row r="69" spans="1:9" ht="13.8" x14ac:dyDescent="0.3">
      <c r="A69" s="15" t="s">
        <v>14</v>
      </c>
      <c r="B69" s="16">
        <v>63100000</v>
      </c>
      <c r="C69" s="41"/>
      <c r="D69" s="41"/>
      <c r="E69" s="41"/>
      <c r="F69" s="41"/>
      <c r="G69" s="42"/>
      <c r="H69" s="15"/>
      <c r="I69" s="16"/>
    </row>
    <row r="70" spans="1:9" ht="13.8" x14ac:dyDescent="0.3">
      <c r="A70" s="15"/>
      <c r="B70" s="16"/>
      <c r="C70" s="41" t="s">
        <v>76</v>
      </c>
      <c r="D70" s="41" t="s">
        <v>75</v>
      </c>
      <c r="E70" s="41" t="s">
        <v>92</v>
      </c>
      <c r="F70" s="41"/>
      <c r="G70" s="42"/>
      <c r="H70" s="17" t="s">
        <v>93</v>
      </c>
      <c r="I70" s="18">
        <f>I71</f>
        <v>3466457</v>
      </c>
    </row>
    <row r="71" spans="1:9" ht="13.8" x14ac:dyDescent="0.3">
      <c r="A71" s="17" t="s">
        <v>40</v>
      </c>
      <c r="B71" s="18">
        <f>B72</f>
        <v>1328023</v>
      </c>
      <c r="C71" s="41"/>
      <c r="D71" s="41"/>
      <c r="E71" s="41"/>
      <c r="F71" s="41"/>
      <c r="G71" s="42" t="s">
        <v>77</v>
      </c>
      <c r="H71" s="15" t="s">
        <v>94</v>
      </c>
      <c r="I71" s="16">
        <v>3466457</v>
      </c>
    </row>
    <row r="72" spans="1:9" ht="13.8" x14ac:dyDescent="0.3">
      <c r="A72" s="15" t="s">
        <v>14</v>
      </c>
      <c r="B72" s="16">
        <v>1328023</v>
      </c>
      <c r="C72" s="41"/>
      <c r="D72" s="41"/>
      <c r="E72" s="41"/>
      <c r="F72" s="41"/>
      <c r="G72" s="42"/>
      <c r="H72" s="15"/>
      <c r="I72" s="16"/>
    </row>
    <row r="73" spans="1:9" ht="13.8" x14ac:dyDescent="0.3">
      <c r="A73" s="15"/>
      <c r="B73" s="16"/>
      <c r="C73" s="43" t="s">
        <v>76</v>
      </c>
      <c r="D73" s="43" t="s">
        <v>78</v>
      </c>
      <c r="E73" s="41"/>
      <c r="F73" s="41"/>
      <c r="G73" s="42"/>
      <c r="H73" s="17" t="s">
        <v>95</v>
      </c>
      <c r="I73" s="18">
        <f>I76</f>
        <v>48000000</v>
      </c>
    </row>
    <row r="74" spans="1:9" ht="13.8" x14ac:dyDescent="0.3">
      <c r="A74" s="17" t="s">
        <v>41</v>
      </c>
      <c r="B74" s="16"/>
      <c r="C74" s="41"/>
      <c r="D74" s="41"/>
      <c r="E74" s="41"/>
      <c r="F74" s="41"/>
      <c r="G74" s="42" t="s">
        <v>77</v>
      </c>
      <c r="H74" s="15" t="s">
        <v>14</v>
      </c>
      <c r="I74" s="16">
        <f>I76</f>
        <v>48000000</v>
      </c>
    </row>
    <row r="75" spans="1:9" ht="13.8" x14ac:dyDescent="0.3">
      <c r="A75" s="17" t="s">
        <v>42</v>
      </c>
      <c r="B75" s="18">
        <f>B76</f>
        <v>2446197552</v>
      </c>
      <c r="C75" s="41"/>
      <c r="D75" s="41"/>
      <c r="E75" s="41"/>
      <c r="F75" s="41"/>
      <c r="G75" s="42"/>
      <c r="H75" s="15"/>
      <c r="I75" s="16"/>
    </row>
    <row r="76" spans="1:9" ht="13.8" x14ac:dyDescent="0.3">
      <c r="A76" s="15" t="s">
        <v>14</v>
      </c>
      <c r="B76" s="16">
        <f>B79+B95</f>
        <v>2446197552</v>
      </c>
      <c r="C76" s="41" t="s">
        <v>76</v>
      </c>
      <c r="D76" s="41" t="s">
        <v>78</v>
      </c>
      <c r="E76" s="41" t="s">
        <v>81</v>
      </c>
      <c r="F76" s="41"/>
      <c r="G76" s="42"/>
      <c r="H76" s="17" t="s">
        <v>96</v>
      </c>
      <c r="I76" s="18">
        <f>I77</f>
        <v>48000000</v>
      </c>
    </row>
    <row r="77" spans="1:9" ht="13.8" x14ac:dyDescent="0.3">
      <c r="A77" s="15"/>
      <c r="B77" s="16"/>
      <c r="C77" s="41"/>
      <c r="D77" s="41"/>
      <c r="E77" s="41"/>
      <c r="F77" s="41"/>
      <c r="G77" s="42" t="s">
        <v>77</v>
      </c>
      <c r="H77" s="15" t="s">
        <v>14</v>
      </c>
      <c r="I77" s="16">
        <v>48000000</v>
      </c>
    </row>
    <row r="78" spans="1:9" ht="13.8" x14ac:dyDescent="0.3">
      <c r="A78" s="17" t="s">
        <v>43</v>
      </c>
      <c r="B78" s="18">
        <f>B79</f>
        <v>1062389061</v>
      </c>
      <c r="C78" s="41"/>
      <c r="D78" s="41"/>
      <c r="E78" s="41"/>
      <c r="F78" s="41"/>
      <c r="G78" s="42"/>
      <c r="H78" s="15"/>
      <c r="I78" s="16"/>
    </row>
    <row r="79" spans="1:9" ht="13.8" x14ac:dyDescent="0.3">
      <c r="A79" s="15" t="s">
        <v>14</v>
      </c>
      <c r="B79" s="16">
        <f>B82+B85+B88+B92</f>
        <v>1062389061</v>
      </c>
      <c r="C79" s="41" t="s">
        <v>76</v>
      </c>
      <c r="D79" s="41" t="s">
        <v>80</v>
      </c>
      <c r="E79" s="41"/>
      <c r="F79" s="41"/>
      <c r="G79" s="42"/>
      <c r="H79" s="17" t="s">
        <v>41</v>
      </c>
      <c r="I79" s="16"/>
    </row>
    <row r="80" spans="1:9" ht="13.8" x14ac:dyDescent="0.3">
      <c r="A80" s="15"/>
      <c r="B80" s="16"/>
      <c r="C80" s="41"/>
      <c r="D80" s="41"/>
      <c r="E80" s="41"/>
      <c r="F80" s="41"/>
      <c r="G80" s="42"/>
      <c r="H80" s="17" t="s">
        <v>42</v>
      </c>
      <c r="I80" s="18">
        <f>I81</f>
        <v>2444533000</v>
      </c>
    </row>
    <row r="81" spans="1:9" ht="13.8" x14ac:dyDescent="0.3">
      <c r="A81" s="17" t="s">
        <v>68</v>
      </c>
      <c r="B81" s="18">
        <f>B82</f>
        <v>285701346</v>
      </c>
      <c r="C81" s="41"/>
      <c r="D81" s="41"/>
      <c r="E81" s="41"/>
      <c r="F81" s="41"/>
      <c r="G81" s="42" t="s">
        <v>77</v>
      </c>
      <c r="H81" s="15" t="s">
        <v>14</v>
      </c>
      <c r="I81" s="16">
        <f>I85+I88+I91+I94+I97+I101</f>
        <v>2444533000</v>
      </c>
    </row>
    <row r="82" spans="1:9" ht="13.8" x14ac:dyDescent="0.3">
      <c r="A82" s="15" t="s">
        <v>14</v>
      </c>
      <c r="B82" s="16">
        <v>285701346</v>
      </c>
      <c r="C82" s="41"/>
      <c r="D82" s="41"/>
      <c r="E82" s="41"/>
      <c r="F82" s="41"/>
      <c r="G82" s="42"/>
      <c r="H82" s="15"/>
      <c r="I82" s="16"/>
    </row>
    <row r="83" spans="1:9" ht="13.8" x14ac:dyDescent="0.3">
      <c r="A83" s="15"/>
      <c r="B83" s="16"/>
      <c r="C83" s="41"/>
      <c r="D83" s="41"/>
      <c r="E83" s="41"/>
      <c r="F83" s="41"/>
      <c r="G83" s="42"/>
      <c r="H83" s="15"/>
      <c r="I83" s="16"/>
    </row>
    <row r="84" spans="1:9" x14ac:dyDescent="0.25">
      <c r="A84" s="17" t="s">
        <v>69</v>
      </c>
      <c r="B84" s="18">
        <f>B85</f>
        <v>360520139</v>
      </c>
      <c r="C84" s="41" t="s">
        <v>76</v>
      </c>
      <c r="D84" s="41" t="s">
        <v>80</v>
      </c>
      <c r="E84" s="41" t="s">
        <v>75</v>
      </c>
      <c r="F84" s="41"/>
      <c r="G84" s="42"/>
      <c r="H84" s="17" t="s">
        <v>43</v>
      </c>
      <c r="I84" s="18">
        <f>I85</f>
        <v>1176988652</v>
      </c>
    </row>
    <row r="85" spans="1:9" ht="13.8" x14ac:dyDescent="0.3">
      <c r="A85" s="15" t="s">
        <v>14</v>
      </c>
      <c r="B85" s="16">
        <v>360520139</v>
      </c>
      <c r="C85" s="41"/>
      <c r="D85" s="41"/>
      <c r="E85" s="41"/>
      <c r="F85" s="41"/>
      <c r="G85" s="42" t="s">
        <v>77</v>
      </c>
      <c r="H85" s="15" t="s">
        <v>14</v>
      </c>
      <c r="I85" s="16">
        <v>1176988652</v>
      </c>
    </row>
    <row r="86" spans="1:9" ht="13.8" x14ac:dyDescent="0.3">
      <c r="A86" s="15"/>
      <c r="B86" s="16"/>
      <c r="C86" s="41"/>
      <c r="D86" s="41"/>
      <c r="E86" s="41"/>
      <c r="F86" s="41"/>
      <c r="G86" s="42"/>
      <c r="H86" s="15"/>
      <c r="I86" s="16"/>
    </row>
    <row r="87" spans="1:9" x14ac:dyDescent="0.25">
      <c r="A87" s="17" t="s">
        <v>70</v>
      </c>
      <c r="B87" s="18">
        <f>B88</f>
        <v>382311910</v>
      </c>
      <c r="C87" s="41" t="s">
        <v>76</v>
      </c>
      <c r="D87" s="41" t="s">
        <v>80</v>
      </c>
      <c r="E87" s="41" t="s">
        <v>78</v>
      </c>
      <c r="F87" s="41"/>
      <c r="G87" s="42"/>
      <c r="H87" s="17" t="s">
        <v>44</v>
      </c>
      <c r="I87" s="18">
        <f>I88</f>
        <v>910232845</v>
      </c>
    </row>
    <row r="88" spans="1:9" ht="13.8" x14ac:dyDescent="0.3">
      <c r="A88" s="15" t="s">
        <v>14</v>
      </c>
      <c r="B88" s="16">
        <v>382311910</v>
      </c>
      <c r="C88" s="41"/>
      <c r="D88" s="41"/>
      <c r="E88" s="41"/>
      <c r="F88" s="41"/>
      <c r="G88" s="42" t="s">
        <v>77</v>
      </c>
      <c r="H88" s="15" t="s">
        <v>14</v>
      </c>
      <c r="I88" s="16">
        <v>910232845</v>
      </c>
    </row>
    <row r="89" spans="1:9" ht="13.8" x14ac:dyDescent="0.3">
      <c r="A89" s="15"/>
      <c r="B89" s="16"/>
      <c r="C89" s="41"/>
      <c r="D89" s="41"/>
      <c r="E89" s="41"/>
      <c r="F89" s="41"/>
      <c r="G89" s="42"/>
      <c r="H89" s="15"/>
      <c r="I89" s="16"/>
    </row>
    <row r="90" spans="1:9" x14ac:dyDescent="0.25">
      <c r="A90" s="17" t="s">
        <v>71</v>
      </c>
      <c r="B90" s="18"/>
      <c r="C90" s="41" t="s">
        <v>76</v>
      </c>
      <c r="D90" s="41" t="s">
        <v>80</v>
      </c>
      <c r="E90" s="41" t="s">
        <v>97</v>
      </c>
      <c r="F90" s="41"/>
      <c r="G90" s="42"/>
      <c r="H90" s="17" t="s">
        <v>45</v>
      </c>
      <c r="I90" s="18">
        <f>I91</f>
        <v>214383302</v>
      </c>
    </row>
    <row r="91" spans="1:9" ht="13.8" x14ac:dyDescent="0.3">
      <c r="A91" s="17" t="s">
        <v>72</v>
      </c>
      <c r="B91" s="18">
        <f>B92</f>
        <v>33855666</v>
      </c>
      <c r="C91" s="41"/>
      <c r="D91" s="41"/>
      <c r="E91" s="41"/>
      <c r="F91" s="41"/>
      <c r="G91" s="42" t="s">
        <v>77</v>
      </c>
      <c r="H91" s="15" t="s">
        <v>14</v>
      </c>
      <c r="I91" s="16">
        <v>214383302</v>
      </c>
    </row>
    <row r="92" spans="1:9" ht="13.8" x14ac:dyDescent="0.3">
      <c r="A92" s="10" t="s">
        <v>14</v>
      </c>
      <c r="B92" s="11">
        <v>33855666</v>
      </c>
      <c r="C92" s="41"/>
      <c r="D92" s="41"/>
      <c r="E92" s="41"/>
      <c r="F92" s="41"/>
      <c r="G92" s="42"/>
      <c r="H92" s="15"/>
      <c r="I92" s="16"/>
    </row>
    <row r="93" spans="1:9" ht="13.8" x14ac:dyDescent="0.3">
      <c r="A93" s="15"/>
      <c r="B93" s="16"/>
      <c r="C93" s="41" t="s">
        <v>76</v>
      </c>
      <c r="D93" s="41" t="s">
        <v>80</v>
      </c>
      <c r="E93" s="41" t="s">
        <v>98</v>
      </c>
      <c r="F93" s="41"/>
      <c r="G93" s="42"/>
      <c r="H93" s="17" t="s">
        <v>46</v>
      </c>
      <c r="I93" s="18">
        <f>I94</f>
        <v>35733550</v>
      </c>
    </row>
    <row r="94" spans="1:9" ht="13.8" x14ac:dyDescent="0.3">
      <c r="A94" s="17" t="s">
        <v>44</v>
      </c>
      <c r="B94" s="18">
        <f>B95</f>
        <v>1383808491</v>
      </c>
      <c r="C94" s="44"/>
      <c r="D94" s="44"/>
      <c r="E94" s="44"/>
      <c r="F94" s="44"/>
      <c r="G94" s="45" t="s">
        <v>77</v>
      </c>
      <c r="H94" s="19" t="s">
        <v>14</v>
      </c>
      <c r="I94" s="20">
        <v>35733550</v>
      </c>
    </row>
    <row r="95" spans="1:9" ht="13.8" x14ac:dyDescent="0.3">
      <c r="A95" s="15" t="s">
        <v>14</v>
      </c>
      <c r="B95" s="16">
        <f>B98+B101+B104+B107+B111+B115+B118</f>
        <v>1383808491</v>
      </c>
      <c r="C95" s="46"/>
      <c r="D95" s="46"/>
      <c r="E95" s="46"/>
      <c r="F95" s="46"/>
      <c r="G95" s="47"/>
      <c r="H95" s="29"/>
      <c r="I95" s="30"/>
    </row>
    <row r="96" spans="1:9" ht="13.8" x14ac:dyDescent="0.3">
      <c r="A96" s="15"/>
      <c r="B96" s="16"/>
      <c r="C96" s="41" t="s">
        <v>76</v>
      </c>
      <c r="D96" s="41" t="s">
        <v>80</v>
      </c>
      <c r="E96" s="41" t="s">
        <v>99</v>
      </c>
      <c r="F96" s="41"/>
      <c r="G96" s="42"/>
      <c r="H96" s="17" t="s">
        <v>47</v>
      </c>
      <c r="I96" s="18">
        <f>I97</f>
        <v>35733550</v>
      </c>
    </row>
    <row r="97" spans="1:9" ht="13.8" x14ac:dyDescent="0.3">
      <c r="A97" s="17" t="s">
        <v>73</v>
      </c>
      <c r="B97" s="18">
        <f>B98</f>
        <v>496683243</v>
      </c>
      <c r="C97" s="41"/>
      <c r="D97" s="41"/>
      <c r="E97" s="41"/>
      <c r="F97" s="41"/>
      <c r="G97" s="42" t="s">
        <v>77</v>
      </c>
      <c r="H97" s="15" t="s">
        <v>14</v>
      </c>
      <c r="I97" s="16">
        <v>35733550</v>
      </c>
    </row>
    <row r="98" spans="1:9" ht="13.8" x14ac:dyDescent="0.3">
      <c r="A98" s="15" t="s">
        <v>14</v>
      </c>
      <c r="B98" s="16">
        <v>496683243</v>
      </c>
      <c r="C98" s="41"/>
      <c r="D98" s="41"/>
      <c r="E98" s="41"/>
      <c r="F98" s="41"/>
      <c r="G98" s="42"/>
      <c r="H98" s="15"/>
      <c r="I98" s="16"/>
    </row>
    <row r="99" spans="1:9" ht="13.8" x14ac:dyDescent="0.3">
      <c r="A99" s="15"/>
      <c r="B99" s="16"/>
      <c r="C99" s="41" t="s">
        <v>76</v>
      </c>
      <c r="D99" s="41" t="s">
        <v>80</v>
      </c>
      <c r="E99" s="41" t="s">
        <v>90</v>
      </c>
      <c r="F99" s="41"/>
      <c r="G99" s="42"/>
      <c r="H99" s="17" t="s">
        <v>48</v>
      </c>
      <c r="I99" s="16"/>
    </row>
    <row r="100" spans="1:9" x14ac:dyDescent="0.25">
      <c r="A100" s="17" t="s">
        <v>45</v>
      </c>
      <c r="B100" s="18">
        <f>B101</f>
        <v>214276163</v>
      </c>
      <c r="C100" s="41"/>
      <c r="D100" s="41"/>
      <c r="E100" s="41"/>
      <c r="F100" s="41"/>
      <c r="G100" s="42"/>
      <c r="H100" s="17" t="s">
        <v>49</v>
      </c>
      <c r="I100" s="18">
        <f>I101</f>
        <v>71461101</v>
      </c>
    </row>
    <row r="101" spans="1:9" ht="13.8" x14ac:dyDescent="0.3">
      <c r="A101" s="15" t="s">
        <v>14</v>
      </c>
      <c r="B101" s="16">
        <v>214276163</v>
      </c>
      <c r="C101" s="41"/>
      <c r="D101" s="41"/>
      <c r="E101" s="41"/>
      <c r="F101" s="41"/>
      <c r="G101" s="42" t="s">
        <v>77</v>
      </c>
      <c r="H101" s="15" t="s">
        <v>14</v>
      </c>
      <c r="I101" s="16">
        <v>71461101</v>
      </c>
    </row>
    <row r="102" spans="1:9" ht="13.8" x14ac:dyDescent="0.3">
      <c r="A102" s="15"/>
      <c r="B102" s="16"/>
      <c r="C102" s="41"/>
      <c r="D102" s="41"/>
      <c r="E102" s="41"/>
      <c r="F102" s="41"/>
      <c r="G102" s="42"/>
      <c r="H102" s="15"/>
      <c r="I102" s="16"/>
    </row>
    <row r="103" spans="1:9" ht="13.8" x14ac:dyDescent="0.3">
      <c r="A103" s="17" t="s">
        <v>46</v>
      </c>
      <c r="B103" s="18">
        <f>B104</f>
        <v>35712694</v>
      </c>
      <c r="C103" s="44"/>
      <c r="D103" s="44"/>
      <c r="E103" s="44"/>
      <c r="F103" s="44"/>
      <c r="G103" s="45"/>
      <c r="H103" s="19"/>
      <c r="I103" s="20"/>
    </row>
    <row r="104" spans="1:9" ht="15.6" x14ac:dyDescent="0.3">
      <c r="A104" s="15" t="s">
        <v>14</v>
      </c>
      <c r="B104" s="16">
        <v>35712694</v>
      </c>
      <c r="C104" s="48"/>
      <c r="D104" s="48"/>
      <c r="E104" s="48"/>
      <c r="F104" s="48"/>
      <c r="G104" s="49"/>
      <c r="H104" s="21" t="s">
        <v>5</v>
      </c>
      <c r="I104" s="22">
        <f>I106</f>
        <v>72280000</v>
      </c>
    </row>
    <row r="105" spans="1:9" ht="13.8" x14ac:dyDescent="0.3">
      <c r="A105" s="15"/>
      <c r="B105" s="16"/>
      <c r="C105" s="50" t="s">
        <v>76</v>
      </c>
      <c r="D105" s="50" t="s">
        <v>79</v>
      </c>
      <c r="E105" s="51"/>
      <c r="F105" s="51"/>
      <c r="G105" s="52"/>
      <c r="H105" s="8" t="s">
        <v>50</v>
      </c>
      <c r="I105" s="9">
        <f>SUM(I106)</f>
        <v>72280000</v>
      </c>
    </row>
    <row r="106" spans="1:9" ht="13.8" x14ac:dyDescent="0.3">
      <c r="A106" s="17" t="s">
        <v>47</v>
      </c>
      <c r="B106" s="18">
        <f>B107</f>
        <v>35712694</v>
      </c>
      <c r="C106" s="39"/>
      <c r="D106" s="39"/>
      <c r="E106" s="39"/>
      <c r="F106" s="39"/>
      <c r="G106" s="40" t="s">
        <v>77</v>
      </c>
      <c r="H106" s="10" t="s">
        <v>14</v>
      </c>
      <c r="I106" s="11">
        <f>I109+I112+I115</f>
        <v>72280000</v>
      </c>
    </row>
    <row r="107" spans="1:9" ht="13.8" x14ac:dyDescent="0.3">
      <c r="A107" s="15" t="s">
        <v>14</v>
      </c>
      <c r="B107" s="16">
        <v>35712694</v>
      </c>
      <c r="C107" s="39"/>
      <c r="D107" s="39"/>
      <c r="E107" s="39"/>
      <c r="F107" s="39"/>
      <c r="G107" s="40"/>
      <c r="H107" s="5"/>
      <c r="I107" s="14"/>
    </row>
    <row r="108" spans="1:9" ht="13.8" x14ac:dyDescent="0.3">
      <c r="A108" s="15"/>
      <c r="B108" s="16"/>
      <c r="C108" s="36" t="s">
        <v>76</v>
      </c>
      <c r="D108" s="36" t="s">
        <v>79</v>
      </c>
      <c r="E108" s="39" t="s">
        <v>83</v>
      </c>
      <c r="F108" s="39"/>
      <c r="G108" s="40"/>
      <c r="H108" s="8" t="s">
        <v>51</v>
      </c>
      <c r="I108" s="12">
        <f>SUM(I109)</f>
        <v>2000000</v>
      </c>
    </row>
    <row r="109" spans="1:9" ht="13.8" x14ac:dyDescent="0.3">
      <c r="A109" s="17" t="s">
        <v>48</v>
      </c>
      <c r="B109" s="16"/>
      <c r="C109" s="39" t="s">
        <v>0</v>
      </c>
      <c r="D109" s="39" t="s">
        <v>0</v>
      </c>
      <c r="E109" s="39"/>
      <c r="F109" s="39"/>
      <c r="G109" s="40" t="s">
        <v>77</v>
      </c>
      <c r="H109" s="10" t="s">
        <v>14</v>
      </c>
      <c r="I109" s="11">
        <v>2000000</v>
      </c>
    </row>
    <row r="110" spans="1:9" ht="13.8" x14ac:dyDescent="0.3">
      <c r="A110" s="17" t="s">
        <v>49</v>
      </c>
      <c r="B110" s="18">
        <f>B111</f>
        <v>71425388</v>
      </c>
      <c r="C110" s="41"/>
      <c r="D110" s="41"/>
      <c r="E110" s="41"/>
      <c r="F110" s="41"/>
      <c r="G110" s="42"/>
      <c r="H110" s="15"/>
      <c r="I110" s="16"/>
    </row>
    <row r="111" spans="1:9" ht="13.8" x14ac:dyDescent="0.3">
      <c r="A111" s="15" t="s">
        <v>14</v>
      </c>
      <c r="B111" s="16">
        <v>71425388</v>
      </c>
      <c r="C111" s="41" t="s">
        <v>76</v>
      </c>
      <c r="D111" s="41" t="s">
        <v>79</v>
      </c>
      <c r="E111" s="41" t="s">
        <v>88</v>
      </c>
      <c r="F111" s="41"/>
      <c r="G111" s="42"/>
      <c r="H111" s="17" t="s">
        <v>52</v>
      </c>
      <c r="I111" s="18">
        <f>I112</f>
        <v>69280000</v>
      </c>
    </row>
    <row r="112" spans="1:9" ht="13.8" x14ac:dyDescent="0.3">
      <c r="A112" s="15"/>
      <c r="B112" s="16"/>
      <c r="C112" s="41"/>
      <c r="D112" s="41"/>
      <c r="E112" s="41"/>
      <c r="F112" s="41"/>
      <c r="G112" s="42" t="s">
        <v>77</v>
      </c>
      <c r="H112" s="15" t="s">
        <v>14</v>
      </c>
      <c r="I112" s="16">
        <v>69280000</v>
      </c>
    </row>
    <row r="113" spans="1:9" ht="13.8" x14ac:dyDescent="0.3">
      <c r="A113" s="17" t="s">
        <v>69</v>
      </c>
      <c r="B113" s="16"/>
      <c r="C113" s="41"/>
      <c r="D113" s="41"/>
      <c r="E113" s="41"/>
      <c r="F113" s="41"/>
      <c r="G113" s="42"/>
      <c r="H113" s="15"/>
      <c r="I113" s="16"/>
    </row>
    <row r="114" spans="1:9" ht="13.8" x14ac:dyDescent="0.3">
      <c r="A114" s="15" t="s">
        <v>14</v>
      </c>
      <c r="B114" s="18">
        <v>393449436</v>
      </c>
      <c r="C114" s="41" t="s">
        <v>76</v>
      </c>
      <c r="D114" s="41" t="s">
        <v>79</v>
      </c>
      <c r="E114" s="41" t="s">
        <v>79</v>
      </c>
      <c r="F114" s="41"/>
      <c r="G114" s="42"/>
      <c r="H114" s="17" t="s">
        <v>100</v>
      </c>
      <c r="I114" s="18">
        <f>I115</f>
        <v>1000000</v>
      </c>
    </row>
    <row r="115" spans="1:9" ht="13.8" x14ac:dyDescent="0.3">
      <c r="A115" s="15"/>
      <c r="B115" s="16">
        <f>B114</f>
        <v>393449436</v>
      </c>
      <c r="C115" s="41"/>
      <c r="D115" s="41"/>
      <c r="E115" s="41"/>
      <c r="F115" s="41"/>
      <c r="G115" s="42" t="s">
        <v>77</v>
      </c>
      <c r="H115" s="15" t="s">
        <v>14</v>
      </c>
      <c r="I115" s="16">
        <v>1000000</v>
      </c>
    </row>
    <row r="116" spans="1:9" ht="13.8" x14ac:dyDescent="0.3">
      <c r="A116" s="15"/>
      <c r="B116" s="16"/>
      <c r="C116" s="41"/>
      <c r="D116" s="41"/>
      <c r="E116" s="41"/>
      <c r="F116" s="41"/>
      <c r="G116" s="42"/>
      <c r="H116" s="15"/>
      <c r="I116" s="16"/>
    </row>
    <row r="117" spans="1:9" ht="15.6" x14ac:dyDescent="0.3">
      <c r="A117" s="17" t="s">
        <v>70</v>
      </c>
      <c r="B117" s="18">
        <f>B118</f>
        <v>136548873</v>
      </c>
      <c r="C117" s="53"/>
      <c r="D117" s="53"/>
      <c r="E117" s="53"/>
      <c r="F117" s="53"/>
      <c r="G117" s="54"/>
      <c r="H117" s="23" t="s">
        <v>6</v>
      </c>
      <c r="I117" s="24">
        <f>SUM(I121+I127+I149)</f>
        <v>20188540000</v>
      </c>
    </row>
    <row r="118" spans="1:9" ht="13.8" x14ac:dyDescent="0.3">
      <c r="A118" s="15" t="s">
        <v>14</v>
      </c>
      <c r="B118" s="16">
        <v>136548873</v>
      </c>
      <c r="C118" s="55"/>
      <c r="D118" s="55"/>
      <c r="E118" s="55"/>
      <c r="F118" s="55"/>
      <c r="G118" s="56"/>
      <c r="H118" s="7"/>
      <c r="I118" s="25"/>
    </row>
    <row r="119" spans="1:9" ht="13.8" x14ac:dyDescent="0.3">
      <c r="A119" s="19"/>
      <c r="B119" s="20"/>
      <c r="C119" s="39" t="s">
        <v>78</v>
      </c>
      <c r="D119" s="39"/>
      <c r="E119" s="39"/>
      <c r="F119" s="39"/>
      <c r="G119" s="40"/>
      <c r="H119" s="8" t="s">
        <v>8</v>
      </c>
      <c r="I119" s="12">
        <f>SUM(I123)</f>
        <v>43160000</v>
      </c>
    </row>
    <row r="120" spans="1:9" ht="15.6" x14ac:dyDescent="0.3">
      <c r="A120" s="21" t="s">
        <v>5</v>
      </c>
      <c r="B120" s="22">
        <f>B122</f>
        <v>69500000</v>
      </c>
      <c r="C120" s="39"/>
      <c r="D120" s="39"/>
      <c r="E120" s="39"/>
      <c r="F120" s="39"/>
      <c r="G120" s="40"/>
      <c r="H120" s="26"/>
      <c r="I120" s="14"/>
    </row>
    <row r="121" spans="1:9" x14ac:dyDescent="0.25">
      <c r="A121" s="8" t="s">
        <v>50</v>
      </c>
      <c r="B121" s="9">
        <f>SUM(B122)</f>
        <v>69500000</v>
      </c>
      <c r="C121" s="36" t="s">
        <v>78</v>
      </c>
      <c r="D121" s="39"/>
      <c r="E121" s="39"/>
      <c r="F121" s="39"/>
      <c r="G121" s="40"/>
      <c r="H121" s="8" t="s">
        <v>8</v>
      </c>
      <c r="I121" s="9">
        <f>SUM(I123)</f>
        <v>43160000</v>
      </c>
    </row>
    <row r="122" spans="1:9" ht="13.8" x14ac:dyDescent="0.3">
      <c r="A122" s="10" t="s">
        <v>14</v>
      </c>
      <c r="B122" s="11">
        <f>B125+B128</f>
        <v>69500000</v>
      </c>
      <c r="C122" s="39"/>
      <c r="D122" s="39"/>
      <c r="E122" s="39"/>
      <c r="F122" s="39"/>
      <c r="G122" s="40"/>
      <c r="H122" s="8"/>
      <c r="I122" s="9"/>
    </row>
    <row r="123" spans="1:9" ht="13.8" x14ac:dyDescent="0.3">
      <c r="A123" s="5"/>
      <c r="B123" s="14"/>
      <c r="C123" s="39" t="s">
        <v>78</v>
      </c>
      <c r="D123" s="39" t="s">
        <v>75</v>
      </c>
      <c r="E123" s="39"/>
      <c r="F123" s="39"/>
      <c r="G123" s="40"/>
      <c r="H123" s="27" t="s">
        <v>53</v>
      </c>
      <c r="I123" s="11">
        <f>I124</f>
        <v>43160000</v>
      </c>
    </row>
    <row r="124" spans="1:9" ht="13.8" x14ac:dyDescent="0.3">
      <c r="A124" s="8" t="s">
        <v>51</v>
      </c>
      <c r="B124" s="12">
        <f>SUM(B125)</f>
        <v>8540000</v>
      </c>
      <c r="C124" s="39" t="s">
        <v>78</v>
      </c>
      <c r="D124" s="39" t="s">
        <v>75</v>
      </c>
      <c r="E124" s="39" t="s">
        <v>75</v>
      </c>
      <c r="F124" s="39"/>
      <c r="G124" s="40"/>
      <c r="H124" s="5" t="s">
        <v>54</v>
      </c>
      <c r="I124" s="11">
        <f>SUM(I125)</f>
        <v>43160000</v>
      </c>
    </row>
    <row r="125" spans="1:9" ht="13.8" x14ac:dyDescent="0.3">
      <c r="A125" s="10" t="s">
        <v>14</v>
      </c>
      <c r="B125" s="11">
        <v>8540000</v>
      </c>
      <c r="C125" s="39" t="s">
        <v>0</v>
      </c>
      <c r="D125" s="39" t="s">
        <v>0</v>
      </c>
      <c r="E125" s="39"/>
      <c r="F125" s="39"/>
      <c r="G125" s="40" t="s">
        <v>77</v>
      </c>
      <c r="H125" s="10" t="s">
        <v>14</v>
      </c>
      <c r="I125" s="11">
        <v>43160000</v>
      </c>
    </row>
    <row r="126" spans="1:9" ht="13.8" x14ac:dyDescent="0.3">
      <c r="A126" s="15"/>
      <c r="B126" s="16"/>
      <c r="C126" s="39"/>
      <c r="D126" s="39"/>
      <c r="E126" s="39"/>
      <c r="F126" s="39"/>
      <c r="G126" s="40"/>
      <c r="H126" s="10"/>
      <c r="I126" s="11"/>
    </row>
    <row r="127" spans="1:9" x14ac:dyDescent="0.25">
      <c r="A127" s="17" t="s">
        <v>52</v>
      </c>
      <c r="B127" s="18">
        <f>B128</f>
        <v>60960000</v>
      </c>
      <c r="C127" s="36" t="s">
        <v>80</v>
      </c>
      <c r="D127" s="39"/>
      <c r="E127" s="39"/>
      <c r="F127" s="39"/>
      <c r="G127" s="40"/>
      <c r="H127" s="8" t="s">
        <v>55</v>
      </c>
      <c r="I127" s="28">
        <f>I130+I139</f>
        <v>5123147783</v>
      </c>
    </row>
    <row r="128" spans="1:9" ht="13.8" x14ac:dyDescent="0.3">
      <c r="A128" s="15" t="s">
        <v>14</v>
      </c>
      <c r="B128" s="16">
        <v>60960000</v>
      </c>
      <c r="C128" s="39"/>
      <c r="D128" s="39"/>
      <c r="E128" s="39"/>
      <c r="F128" s="39"/>
      <c r="G128" s="40"/>
      <c r="H128" s="8" t="s">
        <v>56</v>
      </c>
      <c r="I128" s="14" t="s">
        <v>0</v>
      </c>
    </row>
    <row r="129" spans="1:9" ht="13.8" x14ac:dyDescent="0.3">
      <c r="A129" s="15"/>
      <c r="B129" s="16"/>
      <c r="C129" s="39"/>
      <c r="D129" s="39"/>
      <c r="E129" s="39"/>
      <c r="F129" s="39"/>
      <c r="G129" s="40"/>
      <c r="H129" s="8"/>
      <c r="I129" s="14"/>
    </row>
    <row r="130" spans="1:9" ht="13.8" x14ac:dyDescent="0.3">
      <c r="A130" s="15"/>
      <c r="B130" s="16"/>
      <c r="C130" s="39" t="s">
        <v>80</v>
      </c>
      <c r="D130" s="39" t="s">
        <v>75</v>
      </c>
      <c r="E130" s="39"/>
      <c r="F130" s="39"/>
      <c r="G130" s="40" t="s">
        <v>0</v>
      </c>
      <c r="H130" s="5" t="s">
        <v>57</v>
      </c>
      <c r="I130" s="11">
        <f>I132+I135</f>
        <v>1406378783</v>
      </c>
    </row>
    <row r="131" spans="1:9" ht="15.6" x14ac:dyDescent="0.3">
      <c r="A131" s="23" t="s">
        <v>6</v>
      </c>
      <c r="B131" s="24">
        <f>SUM(B135+B141+B164)</f>
        <v>28825100000</v>
      </c>
      <c r="C131" s="39"/>
      <c r="D131" s="39"/>
      <c r="E131" s="39"/>
      <c r="F131" s="39"/>
      <c r="G131" s="40"/>
      <c r="H131" s="5"/>
      <c r="I131" s="11"/>
    </row>
    <row r="132" spans="1:9" ht="13.8" x14ac:dyDescent="0.3">
      <c r="A132" s="7"/>
      <c r="B132" s="25"/>
      <c r="C132" s="39" t="s">
        <v>80</v>
      </c>
      <c r="D132" s="39" t="s">
        <v>75</v>
      </c>
      <c r="E132" s="39" t="s">
        <v>101</v>
      </c>
      <c r="F132" s="39"/>
      <c r="G132" s="40"/>
      <c r="H132" s="5" t="s">
        <v>102</v>
      </c>
      <c r="I132" s="11">
        <f>I133</f>
        <v>410515783</v>
      </c>
    </row>
    <row r="133" spans="1:9" ht="13.8" x14ac:dyDescent="0.3">
      <c r="A133" s="8" t="s">
        <v>8</v>
      </c>
      <c r="B133" s="12">
        <f>SUM(B137)</f>
        <v>41500000</v>
      </c>
      <c r="C133" s="39"/>
      <c r="D133" s="39"/>
      <c r="E133" s="39"/>
      <c r="F133" s="39"/>
      <c r="G133" s="40" t="s">
        <v>103</v>
      </c>
      <c r="H133" s="5" t="s">
        <v>14</v>
      </c>
      <c r="I133" s="11">
        <v>410515783</v>
      </c>
    </row>
    <row r="134" spans="1:9" ht="13.8" x14ac:dyDescent="0.3">
      <c r="A134" s="26"/>
      <c r="B134" s="14"/>
      <c r="C134" s="39"/>
      <c r="D134" s="39"/>
      <c r="E134" s="39"/>
      <c r="F134" s="39"/>
      <c r="G134" s="40"/>
      <c r="H134" s="5"/>
      <c r="I134" s="11"/>
    </row>
    <row r="135" spans="1:9" ht="13.8" x14ac:dyDescent="0.3">
      <c r="A135" s="8" t="s">
        <v>8</v>
      </c>
      <c r="B135" s="9">
        <f>SUM(B137)</f>
        <v>41500000</v>
      </c>
      <c r="C135" s="39" t="s">
        <v>80</v>
      </c>
      <c r="D135" s="39" t="s">
        <v>75</v>
      </c>
      <c r="E135" s="39" t="s">
        <v>80</v>
      </c>
      <c r="F135" s="39"/>
      <c r="G135" s="40"/>
      <c r="H135" s="5" t="s">
        <v>18</v>
      </c>
      <c r="I135" s="11">
        <f>I136</f>
        <v>995863000</v>
      </c>
    </row>
    <row r="136" spans="1:9" ht="13.8" x14ac:dyDescent="0.3">
      <c r="A136" s="8"/>
      <c r="B136" s="9"/>
      <c r="C136" s="39"/>
      <c r="D136" s="39"/>
      <c r="E136" s="39"/>
      <c r="F136" s="39"/>
      <c r="G136" s="40" t="s">
        <v>77</v>
      </c>
      <c r="H136" s="10" t="s">
        <v>14</v>
      </c>
      <c r="I136" s="11">
        <v>995863000</v>
      </c>
    </row>
    <row r="137" spans="1:9" ht="13.8" x14ac:dyDescent="0.3">
      <c r="A137" s="27" t="s">
        <v>53</v>
      </c>
      <c r="B137" s="11">
        <f>B138</f>
        <v>41500000</v>
      </c>
      <c r="C137" s="39"/>
      <c r="D137" s="39"/>
      <c r="E137" s="39"/>
      <c r="F137" s="39"/>
      <c r="G137" s="40"/>
      <c r="H137" s="10"/>
      <c r="I137" s="11"/>
    </row>
    <row r="138" spans="1:9" ht="13.8" x14ac:dyDescent="0.3">
      <c r="A138" s="5" t="s">
        <v>54</v>
      </c>
      <c r="B138" s="11">
        <f>SUM(B139)</f>
        <v>41500000</v>
      </c>
      <c r="C138" s="39" t="s">
        <v>80</v>
      </c>
      <c r="D138" s="39" t="s">
        <v>91</v>
      </c>
      <c r="E138" s="39"/>
      <c r="F138" s="39"/>
      <c r="G138" s="40"/>
      <c r="H138" s="10" t="s">
        <v>58</v>
      </c>
      <c r="I138" s="11"/>
    </row>
    <row r="139" spans="1:9" ht="13.8" x14ac:dyDescent="0.3">
      <c r="A139" s="10" t="s">
        <v>14</v>
      </c>
      <c r="B139" s="11">
        <v>41500000</v>
      </c>
      <c r="C139" s="39"/>
      <c r="D139" s="39"/>
      <c r="E139" s="39"/>
      <c r="F139" s="39"/>
      <c r="G139" s="40"/>
      <c r="H139" s="10" t="s">
        <v>59</v>
      </c>
      <c r="I139" s="11">
        <f>I141+I146</f>
        <v>3716769000</v>
      </c>
    </row>
    <row r="140" spans="1:9" ht="13.8" x14ac:dyDescent="0.3">
      <c r="A140" s="10"/>
      <c r="B140" s="11"/>
      <c r="C140" s="39"/>
      <c r="D140" s="39"/>
      <c r="E140" s="39"/>
      <c r="F140" s="39"/>
      <c r="G140" s="40"/>
      <c r="H140" s="10"/>
      <c r="I140" s="11"/>
    </row>
    <row r="141" spans="1:9" ht="13.8" x14ac:dyDescent="0.3">
      <c r="A141" s="8" t="s">
        <v>55</v>
      </c>
      <c r="B141" s="28">
        <f>B144+B149+B152</f>
        <v>4539368165</v>
      </c>
      <c r="C141" s="39" t="s">
        <v>80</v>
      </c>
      <c r="D141" s="39" t="s">
        <v>91</v>
      </c>
      <c r="E141" s="39" t="s">
        <v>98</v>
      </c>
      <c r="F141" s="39"/>
      <c r="G141" s="40"/>
      <c r="H141" s="10" t="s">
        <v>17</v>
      </c>
      <c r="I141" s="11">
        <f>I142</f>
        <v>53040000</v>
      </c>
    </row>
    <row r="142" spans="1:9" ht="13.8" x14ac:dyDescent="0.3">
      <c r="A142" s="8" t="s">
        <v>56</v>
      </c>
      <c r="B142" s="14" t="s">
        <v>0</v>
      </c>
      <c r="C142" s="39"/>
      <c r="D142" s="39"/>
      <c r="E142" s="39"/>
      <c r="F142" s="39"/>
      <c r="G142" s="40" t="s">
        <v>77</v>
      </c>
      <c r="H142" s="10" t="s">
        <v>14</v>
      </c>
      <c r="I142" s="11">
        <v>53040000</v>
      </c>
    </row>
    <row r="143" spans="1:9" ht="13.8" x14ac:dyDescent="0.3">
      <c r="A143" s="8"/>
      <c r="B143" s="14"/>
      <c r="C143" s="39"/>
      <c r="D143" s="39"/>
      <c r="E143" s="39"/>
      <c r="F143" s="39"/>
      <c r="G143" s="40"/>
      <c r="H143" s="10"/>
      <c r="I143" s="11"/>
    </row>
    <row r="144" spans="1:9" ht="13.8" x14ac:dyDescent="0.3">
      <c r="A144" s="5" t="s">
        <v>57</v>
      </c>
      <c r="B144" s="11">
        <f>B145</f>
        <v>863614000</v>
      </c>
      <c r="C144" s="39" t="s">
        <v>80</v>
      </c>
      <c r="D144" s="39" t="s">
        <v>91</v>
      </c>
      <c r="E144" s="39" t="s">
        <v>104</v>
      </c>
      <c r="F144" s="39"/>
      <c r="G144" s="40" t="s">
        <v>0</v>
      </c>
      <c r="H144" s="5" t="s">
        <v>60</v>
      </c>
      <c r="I144" s="14"/>
    </row>
    <row r="145" spans="1:9" ht="13.8" x14ac:dyDescent="0.3">
      <c r="A145" s="5" t="s">
        <v>18</v>
      </c>
      <c r="B145" s="11">
        <f>B146</f>
        <v>863614000</v>
      </c>
      <c r="C145" s="39" t="s">
        <v>0</v>
      </c>
      <c r="D145" s="39"/>
      <c r="E145" s="39"/>
      <c r="F145" s="39"/>
      <c r="G145" s="40"/>
      <c r="H145" s="5" t="s">
        <v>61</v>
      </c>
      <c r="I145" s="11">
        <f>I146</f>
        <v>3663729000</v>
      </c>
    </row>
    <row r="146" spans="1:9" ht="13.8" x14ac:dyDescent="0.3">
      <c r="A146" s="10" t="s">
        <v>14</v>
      </c>
      <c r="B146" s="11">
        <v>863614000</v>
      </c>
      <c r="C146" s="39"/>
      <c r="D146" s="39"/>
      <c r="E146" s="39"/>
      <c r="F146" s="39"/>
      <c r="G146" s="40" t="s">
        <v>77</v>
      </c>
      <c r="H146" s="10" t="s">
        <v>14</v>
      </c>
      <c r="I146" s="11">
        <v>3663729000</v>
      </c>
    </row>
    <row r="147" spans="1:9" ht="13.8" x14ac:dyDescent="0.3">
      <c r="A147" s="10"/>
      <c r="B147" s="11"/>
      <c r="C147" s="39"/>
      <c r="D147" s="39"/>
      <c r="E147" s="39"/>
      <c r="F147" s="39"/>
      <c r="G147" s="40"/>
      <c r="H147" s="10"/>
      <c r="I147" s="11"/>
    </row>
    <row r="148" spans="1:9" ht="13.8" x14ac:dyDescent="0.3">
      <c r="A148" s="10" t="s">
        <v>74</v>
      </c>
      <c r="B148" s="11">
        <f>B149</f>
        <v>85154165</v>
      </c>
      <c r="C148" s="39"/>
      <c r="D148" s="39"/>
      <c r="E148" s="39"/>
      <c r="F148" s="39"/>
      <c r="G148" s="40"/>
      <c r="H148" s="10"/>
      <c r="I148" s="11"/>
    </row>
    <row r="149" spans="1:9" ht="13.8" x14ac:dyDescent="0.3">
      <c r="A149" s="10" t="s">
        <v>14</v>
      </c>
      <c r="B149" s="11">
        <v>85154165</v>
      </c>
      <c r="C149" s="36" t="s">
        <v>97</v>
      </c>
      <c r="D149" s="39" t="s">
        <v>0</v>
      </c>
      <c r="E149" s="39" t="s">
        <v>0</v>
      </c>
      <c r="F149" s="39"/>
      <c r="G149" s="40"/>
      <c r="H149" s="8" t="s">
        <v>9</v>
      </c>
      <c r="I149" s="12">
        <f>I151+I154+I163</f>
        <v>15022232217</v>
      </c>
    </row>
    <row r="150" spans="1:9" ht="13.8" x14ac:dyDescent="0.3">
      <c r="A150" s="10"/>
      <c r="B150" s="11"/>
      <c r="C150" s="36"/>
      <c r="D150" s="39"/>
      <c r="E150" s="39"/>
      <c r="F150" s="39"/>
      <c r="G150" s="40"/>
      <c r="H150" s="8"/>
      <c r="I150" s="12"/>
    </row>
    <row r="151" spans="1:9" ht="13.8" x14ac:dyDescent="0.3">
      <c r="A151" s="10" t="s">
        <v>58</v>
      </c>
      <c r="B151" s="11"/>
      <c r="C151" s="41" t="s">
        <v>97</v>
      </c>
      <c r="D151" s="41" t="s">
        <v>75</v>
      </c>
      <c r="E151" s="41" t="s">
        <v>75</v>
      </c>
      <c r="F151" s="41"/>
      <c r="G151" s="42"/>
      <c r="H151" s="15" t="s">
        <v>10</v>
      </c>
      <c r="I151" s="16">
        <f>I152</f>
        <v>3578955450</v>
      </c>
    </row>
    <row r="152" spans="1:9" ht="13.8" x14ac:dyDescent="0.3">
      <c r="A152" s="10" t="s">
        <v>59</v>
      </c>
      <c r="B152" s="11">
        <f>B154+B161</f>
        <v>3590600000</v>
      </c>
      <c r="C152" s="41"/>
      <c r="D152" s="41"/>
      <c r="E152" s="41"/>
      <c r="F152" s="41"/>
      <c r="G152" s="42" t="s">
        <v>77</v>
      </c>
      <c r="H152" s="15" t="s">
        <v>14</v>
      </c>
      <c r="I152" s="16">
        <v>3578955450</v>
      </c>
    </row>
    <row r="153" spans="1:9" ht="13.8" x14ac:dyDescent="0.3">
      <c r="A153" s="10"/>
      <c r="B153" s="11"/>
      <c r="C153" s="41"/>
      <c r="D153" s="41"/>
      <c r="E153" s="41"/>
      <c r="F153" s="41"/>
      <c r="G153" s="42"/>
      <c r="H153" s="15"/>
      <c r="I153" s="16"/>
    </row>
    <row r="154" spans="1:9" ht="13.8" x14ac:dyDescent="0.3">
      <c r="A154" s="10" t="s">
        <v>17</v>
      </c>
      <c r="B154" s="11">
        <f>B155</f>
        <v>51000000</v>
      </c>
      <c r="C154" s="41" t="s">
        <v>97</v>
      </c>
      <c r="D154" s="41" t="s">
        <v>91</v>
      </c>
      <c r="E154" s="41"/>
      <c r="F154" s="41"/>
      <c r="G154" s="42"/>
      <c r="H154" s="15" t="s">
        <v>62</v>
      </c>
      <c r="I154" s="16">
        <f>I157</f>
        <v>5714276767</v>
      </c>
    </row>
    <row r="155" spans="1:9" ht="13.8" x14ac:dyDescent="0.3">
      <c r="A155" s="10" t="s">
        <v>14</v>
      </c>
      <c r="B155" s="11">
        <v>51000000</v>
      </c>
      <c r="C155" s="41"/>
      <c r="D155" s="41"/>
      <c r="E155" s="41"/>
      <c r="F155" s="41"/>
      <c r="G155" s="42"/>
      <c r="H155" s="15"/>
      <c r="I155" s="16"/>
    </row>
    <row r="156" spans="1:9" ht="13.8" x14ac:dyDescent="0.3">
      <c r="A156" s="10"/>
      <c r="B156" s="11"/>
      <c r="C156" s="41" t="s">
        <v>97</v>
      </c>
      <c r="D156" s="41" t="s">
        <v>91</v>
      </c>
      <c r="E156" s="41" t="s">
        <v>78</v>
      </c>
      <c r="F156" s="41"/>
      <c r="G156" s="42"/>
      <c r="H156" s="15" t="s">
        <v>63</v>
      </c>
      <c r="I156" s="16"/>
    </row>
    <row r="157" spans="1:9" ht="13.8" x14ac:dyDescent="0.3">
      <c r="A157" s="10"/>
      <c r="B157" s="11"/>
      <c r="C157" s="44"/>
      <c r="D157" s="44"/>
      <c r="E157" s="44"/>
      <c r="F157" s="44"/>
      <c r="G157" s="45"/>
      <c r="H157" s="19" t="s">
        <v>64</v>
      </c>
      <c r="I157" s="20">
        <f>I160</f>
        <v>5714276767</v>
      </c>
    </row>
    <row r="158" spans="1:9" ht="13.8" x14ac:dyDescent="0.3">
      <c r="A158" s="10"/>
      <c r="B158" s="11"/>
      <c r="C158" s="46"/>
      <c r="D158" s="46"/>
      <c r="E158" s="46"/>
      <c r="F158" s="46"/>
      <c r="G158" s="47"/>
      <c r="H158" s="29"/>
      <c r="I158" s="30"/>
    </row>
    <row r="159" spans="1:9" ht="13.8" x14ac:dyDescent="0.3">
      <c r="A159" s="5" t="s">
        <v>60</v>
      </c>
      <c r="B159" s="14"/>
      <c r="C159" s="41"/>
      <c r="D159" s="41"/>
      <c r="E159" s="41"/>
      <c r="F159" s="41"/>
      <c r="G159" s="42"/>
      <c r="H159" s="15" t="s">
        <v>65</v>
      </c>
      <c r="I159" s="18"/>
    </row>
    <row r="160" spans="1:9" ht="13.8" x14ac:dyDescent="0.3">
      <c r="A160" s="5" t="s">
        <v>61</v>
      </c>
      <c r="B160" s="11">
        <f>B161</f>
        <v>3539600000</v>
      </c>
      <c r="C160" s="41"/>
      <c r="D160" s="41"/>
      <c r="E160" s="41"/>
      <c r="F160" s="41"/>
      <c r="G160" s="42" t="s">
        <v>77</v>
      </c>
      <c r="H160" s="15" t="s">
        <v>14</v>
      </c>
      <c r="I160" s="16">
        <v>5714276767</v>
      </c>
    </row>
    <row r="161" spans="1:9" ht="13.8" x14ac:dyDescent="0.3">
      <c r="A161" s="10" t="s">
        <v>14</v>
      </c>
      <c r="B161" s="11">
        <v>3539600000</v>
      </c>
      <c r="C161" s="41"/>
      <c r="D161" s="41"/>
      <c r="E161" s="41"/>
      <c r="F161" s="41"/>
      <c r="G161" s="42"/>
      <c r="H161" s="15"/>
      <c r="I161" s="16"/>
    </row>
    <row r="162" spans="1:9" ht="13.8" x14ac:dyDescent="0.3">
      <c r="A162" s="10"/>
      <c r="B162" s="11"/>
      <c r="C162" s="41" t="s">
        <v>97</v>
      </c>
      <c r="D162" s="41" t="s">
        <v>91</v>
      </c>
      <c r="E162" s="41" t="s">
        <v>78</v>
      </c>
      <c r="F162" s="41" t="s">
        <v>75</v>
      </c>
      <c r="G162" s="42"/>
      <c r="H162" s="15" t="s">
        <v>105</v>
      </c>
      <c r="I162" s="16"/>
    </row>
    <row r="163" spans="1:9" ht="13.8" x14ac:dyDescent="0.3">
      <c r="A163" s="10"/>
      <c r="B163" s="11"/>
      <c r="C163" s="41"/>
      <c r="D163" s="41"/>
      <c r="E163" s="41"/>
      <c r="F163" s="41"/>
      <c r="G163" s="42"/>
      <c r="H163" s="15" t="s">
        <v>106</v>
      </c>
      <c r="I163" s="16">
        <f>I164</f>
        <v>5729000000</v>
      </c>
    </row>
    <row r="164" spans="1:9" ht="13.8" x14ac:dyDescent="0.3">
      <c r="A164" s="8" t="s">
        <v>9</v>
      </c>
      <c r="B164" s="12">
        <f>B166+B171</f>
        <v>24244231835</v>
      </c>
      <c r="C164" s="41"/>
      <c r="D164" s="41"/>
      <c r="E164" s="41"/>
      <c r="F164" s="41"/>
      <c r="G164" s="42" t="s">
        <v>77</v>
      </c>
      <c r="H164" s="15" t="s">
        <v>14</v>
      </c>
      <c r="I164" s="16">
        <v>5729000000</v>
      </c>
    </row>
    <row r="165" spans="1:9" ht="14.4" thickBot="1" x14ac:dyDescent="0.35">
      <c r="A165" s="8"/>
      <c r="B165" s="12"/>
      <c r="C165" s="41"/>
      <c r="D165" s="41"/>
      <c r="E165" s="41"/>
      <c r="F165" s="41"/>
      <c r="G165" s="42"/>
      <c r="H165" s="15"/>
      <c r="I165" s="16"/>
    </row>
    <row r="166" spans="1:9" ht="18.600000000000001" thickBot="1" x14ac:dyDescent="0.4">
      <c r="A166" s="5" t="s">
        <v>10</v>
      </c>
      <c r="B166" s="11">
        <f>SUM(B168)</f>
        <v>1180000000</v>
      </c>
      <c r="C166" s="57"/>
      <c r="D166" s="57"/>
      <c r="E166" s="57"/>
      <c r="F166" s="57"/>
      <c r="G166" s="58"/>
      <c r="H166" s="59" t="s">
        <v>11</v>
      </c>
      <c r="I166" s="60" t="e">
        <f>I117+I104+#REF!</f>
        <v>#REF!</v>
      </c>
    </row>
    <row r="167" spans="1:9" ht="14.4" thickTop="1" x14ac:dyDescent="0.3">
      <c r="A167" s="5"/>
      <c r="B167" s="11"/>
    </row>
    <row r="168" spans="1:9" ht="13.8" x14ac:dyDescent="0.3">
      <c r="A168" s="5" t="s">
        <v>10</v>
      </c>
      <c r="B168" s="11">
        <f>B169</f>
        <v>1180000000</v>
      </c>
    </row>
    <row r="169" spans="1:9" ht="13.8" x14ac:dyDescent="0.3">
      <c r="A169" s="10" t="s">
        <v>14</v>
      </c>
      <c r="B169" s="16">
        <v>1180000000</v>
      </c>
    </row>
    <row r="170" spans="1:9" ht="13.8" x14ac:dyDescent="0.3">
      <c r="A170" s="15"/>
      <c r="B170" s="16"/>
    </row>
    <row r="171" spans="1:9" ht="13.8" x14ac:dyDescent="0.3">
      <c r="A171" s="15" t="s">
        <v>62</v>
      </c>
      <c r="B171" s="16">
        <f>B174+B180</f>
        <v>23064231835</v>
      </c>
    </row>
    <row r="172" spans="1:9" ht="13.8" x14ac:dyDescent="0.3">
      <c r="A172" s="15"/>
      <c r="B172" s="16"/>
    </row>
    <row r="173" spans="1:9" ht="13.8" x14ac:dyDescent="0.3">
      <c r="A173" s="15" t="s">
        <v>63</v>
      </c>
      <c r="B173" s="16"/>
    </row>
    <row r="174" spans="1:9" ht="13.8" x14ac:dyDescent="0.3">
      <c r="A174" s="10" t="s">
        <v>64</v>
      </c>
      <c r="B174" s="11">
        <f>B177</f>
        <v>16173110759</v>
      </c>
    </row>
    <row r="175" spans="1:9" ht="13.8" x14ac:dyDescent="0.3">
      <c r="A175" s="29"/>
      <c r="B175" s="30"/>
    </row>
    <row r="176" spans="1:9" ht="13.8" x14ac:dyDescent="0.3">
      <c r="A176" s="15" t="s">
        <v>65</v>
      </c>
      <c r="B176" s="18"/>
    </row>
    <row r="177" spans="1:2" ht="13.8" x14ac:dyDescent="0.3">
      <c r="A177" s="15" t="s">
        <v>14</v>
      </c>
      <c r="B177" s="16">
        <v>16173110759</v>
      </c>
    </row>
    <row r="178" spans="1:2" ht="13.8" x14ac:dyDescent="0.3">
      <c r="A178" s="15"/>
      <c r="B178" s="16"/>
    </row>
    <row r="179" spans="1:2" ht="13.8" x14ac:dyDescent="0.3">
      <c r="A179" s="15" t="s">
        <v>66</v>
      </c>
      <c r="B179" s="16"/>
    </row>
    <row r="180" spans="1:2" ht="13.8" x14ac:dyDescent="0.3">
      <c r="A180" s="10" t="s">
        <v>67</v>
      </c>
      <c r="B180" s="11">
        <f>B181</f>
        <v>6891121076</v>
      </c>
    </row>
    <row r="181" spans="1:2" ht="14.4" thickBot="1" x14ac:dyDescent="0.35">
      <c r="A181" s="29" t="s">
        <v>14</v>
      </c>
      <c r="B181" s="30">
        <v>6891121076</v>
      </c>
    </row>
    <row r="182" spans="1:2" ht="18.600000000000001" thickBot="1" x14ac:dyDescent="0.4">
      <c r="A182" s="33" t="s">
        <v>11</v>
      </c>
      <c r="B182" s="32" t="e">
        <f>B131+B120+#REF!</f>
        <v>#REF!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MINISTERIO DE 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Min4141</dc:creator>
  <cp:lastModifiedBy>Andres Felipe Jimenez Cortez</cp:lastModifiedBy>
  <cp:lastPrinted>2013-01-18T16:56:33Z</cp:lastPrinted>
  <dcterms:created xsi:type="dcterms:W3CDTF">2000-04-30T19:03:56Z</dcterms:created>
  <dcterms:modified xsi:type="dcterms:W3CDTF">2013-09-19T21:33:18Z</dcterms:modified>
</cp:coreProperties>
</file>