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ocuments\Andres Felipe Jimenez Cortes\Ejecución Mintic Fontic\"/>
    </mc:Choice>
  </mc:AlternateContent>
  <bookViews>
    <workbookView xWindow="0" yWindow="0" windowWidth="19200" windowHeight="7236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N58" i="1" l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2" i="1"/>
  <c r="N11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L11" i="1"/>
  <c r="N9" i="1"/>
  <c r="N8" i="1"/>
  <c r="L9" i="1"/>
  <c r="L8" i="1"/>
  <c r="N27" i="1"/>
  <c r="L10" i="1"/>
  <c r="P27" i="1"/>
  <c r="O27" i="1"/>
  <c r="M27" i="1"/>
  <c r="K27" i="1"/>
  <c r="L27" i="1" s="1"/>
  <c r="J27" i="1"/>
  <c r="I27" i="1"/>
  <c r="H27" i="1"/>
  <c r="G27" i="1"/>
  <c r="P13" i="1"/>
  <c r="O13" i="1"/>
  <c r="M13" i="1"/>
  <c r="N13" i="1" s="1"/>
  <c r="K13" i="1"/>
  <c r="L13" i="1" s="1"/>
  <c r="J13" i="1"/>
  <c r="I13" i="1"/>
  <c r="H13" i="1"/>
  <c r="G13" i="1"/>
  <c r="P10" i="1"/>
  <c r="O10" i="1"/>
  <c r="M10" i="1"/>
  <c r="N10" i="1" s="1"/>
  <c r="K10" i="1"/>
  <c r="J10" i="1"/>
  <c r="I10" i="1"/>
  <c r="H10" i="1"/>
  <c r="G10" i="1"/>
  <c r="P7" i="1"/>
  <c r="O7" i="1"/>
  <c r="O6" i="1" s="1"/>
  <c r="O5" i="1" s="1"/>
  <c r="M7" i="1"/>
  <c r="N7" i="1" s="1"/>
  <c r="K7" i="1"/>
  <c r="L7" i="1" s="1"/>
  <c r="J7" i="1"/>
  <c r="I7" i="1"/>
  <c r="H7" i="1"/>
  <c r="G7" i="1"/>
  <c r="G6" i="1" s="1"/>
  <c r="G5" i="1" s="1"/>
  <c r="M6" i="1"/>
  <c r="N6" i="1" s="1"/>
  <c r="H6" i="1" l="1"/>
  <c r="H5" i="1" s="1"/>
  <c r="J6" i="1"/>
  <c r="J5" i="1" s="1"/>
  <c r="P6" i="1"/>
  <c r="P5" i="1" s="1"/>
  <c r="I6" i="1"/>
  <c r="I5" i="1"/>
  <c r="M5" i="1"/>
  <c r="N5" i="1" s="1"/>
  <c r="K6" i="1"/>
  <c r="L6" i="1" s="1"/>
  <c r="K5" i="1" l="1"/>
  <c r="L5" i="1" s="1"/>
</calcChain>
</file>

<file path=xl/sharedStrings.xml><?xml version="1.0" encoding="utf-8"?>
<sst xmlns="http://schemas.openxmlformats.org/spreadsheetml/2006/main" count="347" uniqueCount="113">
  <si>
    <t>Año Fiscal:</t>
  </si>
  <si>
    <t/>
  </si>
  <si>
    <t>Vigencia:</t>
  </si>
  <si>
    <t>Actual</t>
  </si>
  <si>
    <t>Periodo:</t>
  </si>
  <si>
    <t>Enero-Junio</t>
  </si>
  <si>
    <t>TIPO</t>
  </si>
  <si>
    <t>CTA</t>
  </si>
  <si>
    <t>SUB
CTA</t>
  </si>
  <si>
    <t>OBJ</t>
  </si>
  <si>
    <t>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</si>
  <si>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</si>
  <si>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</si>
  <si>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</si>
  <si>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</si>
  <si>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</si>
  <si>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</si>
  <si>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</si>
  <si>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</si>
  <si>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</si>
  <si>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</si>
  <si>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</si>
  <si>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</si>
  <si>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2</t>
  </si>
  <si>
    <t>SERVICIOS PERSONALES INDIRECTOS</t>
  </si>
  <si>
    <t>999</t>
  </si>
  <si>
    <t xml:space="preserve">PAGO PASIVOS EXIGIBLES VIGENCIAS EXPIRADAS 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</si>
  <si>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</si>
  <si>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</si>
  <si>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</si>
  <si>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</si>
  <si>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</si>
  <si>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</si>
  <si>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</si>
  <si>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</si>
  <si>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</si>
  <si>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</si>
  <si>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</si>
  <si>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</si>
  <si>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</si>
  <si>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</si>
  <si>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</si>
  <si>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</si>
  <si>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</si>
  <si>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</si>
  <si>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</si>
  <si>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</si>
  <si>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</si>
  <si>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</si>
  <si>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</si>
  <si>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</si>
  <si>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</si>
  <si>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PAGO PASIVOS EXIGIBLES VIGENCIAS EXPIRADAS</t>
  </si>
  <si>
    <t>C</t>
  </si>
  <si>
    <t>123</t>
  </si>
  <si>
    <t>400</t>
  </si>
  <si>
    <t>ADECUACION AMPLIACION Y MEJORAMIENTO DEL ARCHIVO CENTRAL E HISTORICO DEL MINISTERIO Y FONDO DE COMUNICACIONES NACIONAL</t>
  </si>
  <si>
    <t>RECUPERACION OPTIMIZACION Y MEJORAMIENTO DE LOS ESPACIOS DEL EDIFICIO MURILLO TORO, BOGOTA</t>
  </si>
  <si>
    <t>213</t>
  </si>
  <si>
    <t xml:space="preserve">AMPLIACION   PROGRAMA DE TELECOMUNICACIONES SOCIALES  </t>
  </si>
  <si>
    <t>ADQUISICION RECUPERACION Y EXPANSION DE LA RED DE TRANSMISION DE FRECUENCIAS DE LA RADIO NACIONAL DE COLOMBIA NACIONAL</t>
  </si>
  <si>
    <t>ADQUISICION Y FORTALECIMIENTO DE LA PROGRAMACION DE LA RADIO NACIONAL DE COLOMBIA</t>
  </si>
  <si>
    <t>5</t>
  </si>
  <si>
    <t>APROVECHAMIENTO DE LAS TECNOLOGIAS DE LA INFORMACION Y LAS COMUNICACIONES EN COLOMBIA</t>
  </si>
  <si>
    <t>7</t>
  </si>
  <si>
    <t>MEJORAMIENTO DE CALIDAD Y COBERTURA DE LA TELEVISION PUBLICA  EN COLOMBIA</t>
  </si>
  <si>
    <t>9</t>
  </si>
  <si>
    <t>SISTEMATIZACION MINISTERIO DE COMUNICACIONES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</si>
  <si>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</si>
  <si>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</si>
  <si>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</si>
  <si>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</si>
  <si>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13</t>
  </si>
  <si>
    <t>APOYO A LA CONSTRUCCIÓN  DE UNA ADMIINSTRACIÓN PÚBLICA PARA UN BUEN GOBIERNO EN COLOMBIA</t>
  </si>
  <si>
    <t>14</t>
  </si>
  <si>
    <t>IMPLEMENTACIÓN DE 800 TECNOCENTROS 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</si>
  <si>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</si>
  <si>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</si>
  <si>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</si>
  <si>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310</t>
  </si>
  <si>
    <t>202</t>
  </si>
  <si>
    <t>APLICACIÓN MODELO DE FORTALECIMIENTO DE LA INDUSTRIA TI&amp;BPO COLOMBIA</t>
  </si>
  <si>
    <t>10</t>
  </si>
  <si>
    <t xml:space="preserve">IMPLEMENTACION Y DESARROLLO AGENDA DE CONECTIVIDAD  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</si>
  <si>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</si>
  <si>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</si>
  <si>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APOYO CREACION CENTRO DE FORMACION DE ALTO NIVEL EN TIC REGION NACIONAL - PREVIO CONCEPTO DNP</t>
  </si>
  <si>
    <t>15</t>
  </si>
  <si>
    <t>DIVULGACIÓN Y MANEJO DE LA INFORMACION QUE PRODUCE EL MINISTERIO EN SUS DIFERENTES PROGRAMAS A NIVEL NACIONAL</t>
  </si>
  <si>
    <t>IMPLEMENTACION DE LA POLÍTICA DE FORTALECIMIENTO A LA INDUSTRIA DE CONTENIDOS DIGITALES</t>
  </si>
  <si>
    <t>410</t>
  </si>
  <si>
    <t xml:space="preserve">ANALISIS INVESTIGACION EVALUACION CONTROL Y REGLAMENTACION DEL SECTOR DE COMUNICACIONES.  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</si>
  <si>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</si>
  <si>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</si>
  <si>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</si>
  <si>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CAPACITACION FUNCIONARIOS MINISTERIO DE COMUNICACIONES.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</si>
  <si>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</si>
  <si>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</si>
  <si>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</si>
  <si>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</si>
  <si>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401</t>
  </si>
  <si>
    <t>IMPLANTACION DEL SISTEMA DE CORREO SOCIAL EN COLOMBIA</t>
  </si>
  <si>
    <t>630</t>
  </si>
  <si>
    <t>DISTRIBUCION EXCEDENTES A NIVEL NACIONAL - DECRETO 2375 DE 1996</t>
  </si>
  <si>
    <t>GASTOS</t>
  </si>
  <si>
    <t>FUNCIONAMIENTO</t>
  </si>
  <si>
    <t>GASTOS PERSONALES</t>
  </si>
  <si>
    <t>GASTOS GENERALES</t>
  </si>
  <si>
    <t>TRANSFERENCIAS CORRIENTES</t>
  </si>
  <si>
    <t>INVERSION</t>
  </si>
  <si>
    <t>% COMP</t>
  </si>
  <si>
    <t>% OBLIG</t>
  </si>
  <si>
    <t>FONTIC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</si>
</sst>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left" vertical="center" wrapText="1" readingOrder="1"/>
    </xf>
    <xf numFmtId="164" fontId="2" fillId="2" borderId="2" xfId="0" applyNumberFormat="1" applyFont="1" applyFill="1" applyBorder="1" applyAlignment="1">
      <alignment horizontal="right" vertical="center" wrapText="1" readingOrder="1"/>
    </xf>
    <xf numFmtId="10" fontId="2" fillId="2" borderId="2" xfId="1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2" fillId="3" borderId="2" xfId="0" applyNumberFormat="1" applyFont="1" applyFill="1" applyBorder="1" applyAlignment="1">
      <alignment horizontal="center" vertical="center" wrapText="1" readingOrder="1"/>
    </xf>
    <xf numFmtId="0" fontId="2" fillId="3" borderId="2" xfId="0" applyNumberFormat="1" applyFont="1" applyFill="1" applyBorder="1" applyAlignment="1">
      <alignment horizontal="left" vertical="center" wrapText="1" readingOrder="1"/>
    </xf>
    <xf numFmtId="164" fontId="2" fillId="3" borderId="2" xfId="0" applyNumberFormat="1" applyFont="1" applyFill="1" applyBorder="1" applyAlignment="1">
      <alignment horizontal="right" vertical="center" wrapText="1" readingOrder="1"/>
    </xf>
    <xf numFmtId="10" fontId="2" fillId="3" borderId="2" xfId="1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2" fillId="4" borderId="2" xfId="0" applyNumberFormat="1" applyFont="1" applyFill="1" applyBorder="1" applyAlignment="1">
      <alignment horizontal="center" vertical="center" wrapText="1" readingOrder="1"/>
    </xf>
    <xf numFmtId="0" fontId="2" fillId="4" borderId="2" xfId="0" applyNumberFormat="1" applyFont="1" applyFill="1" applyBorder="1" applyAlignment="1">
      <alignment horizontal="left" vertical="center" wrapText="1" readingOrder="1"/>
    </xf>
    <xf numFmtId="164" fontId="2" fillId="4" borderId="2" xfId="0" applyNumberFormat="1" applyFont="1" applyFill="1" applyBorder="1" applyAlignment="1">
      <alignment horizontal="right" vertical="center" wrapText="1" readingOrder="1"/>
    </xf>
    <xf numFmtId="10" fontId="2" fillId="4" borderId="2" xfId="1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6" fillId="0" borderId="2" xfId="1" applyNumberFormat="1" applyFont="1" applyFill="1" applyBorder="1" applyAlignment="1">
      <alignment horizontal="right" vertical="center" wrapText="1" readingOrder="1"/>
    </xf>
    <xf numFmtId="10" fontId="4" fillId="0" borderId="0" xfId="1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workbookViewId="0">
      <selection activeCell="N28" sqref="N28"/>
    </sheetView>
  </sheetViews>
  <sheetFormatPr baseColWidth="10" defaultRowHeight="14.4" x14ac:dyDescent="0.3"/>
  <cols>
    <col min="1" max="5" width="5.44140625" style="10" customWidth="1"/>
    <col min="6" max="6" width="27.6640625" style="10" customWidth="1"/>
    <col min="7" max="7" width="26.6640625" style="10" bestFit="1" customWidth="1"/>
    <col min="8" max="8" width="21.88671875" style="10" bestFit="1" customWidth="1"/>
    <col min="9" max="9" width="26.6640625" style="10" bestFit="1" customWidth="1"/>
    <col min="10" max="10" width="24.5546875" style="10" bestFit="1" customWidth="1"/>
    <col min="11" max="11" width="26.6640625" style="10" bestFit="1" customWidth="1"/>
    <col min="12" max="12" width="9.6640625" style="18" bestFit="1" customWidth="1"/>
    <col min="13" max="13" width="24.5546875" style="10" bestFit="1" customWidth="1"/>
    <col min="14" max="14" width="9.6640625" style="18" bestFit="1" customWidth="1"/>
    <col min="15" max="16" width="24.5546875" style="10" bestFit="1" customWidth="1"/>
    <col min="17" max="17" width="11.5546875" style="10" customWidth="1"/>
    <col min="18" max="18" width="8.109375" style="10" customWidth="1"/>
    <col min="19" max="16384" width="11.5546875" style="10"/>
  </cols>
  <sheetData>
    <row r="1" spans="1:16" ht="20.399999999999999" x14ac:dyDescent="0.3">
      <c r="A1" s="19" t="s">
        <v>1</v>
      </c>
      <c r="B1" s="19" t="s">
        <v>1</v>
      </c>
      <c r="C1" s="19" t="s">
        <v>1</v>
      </c>
      <c r="D1" s="19" t="s">
        <v>1</v>
      </c>
      <c r="E1" s="19" t="s">
        <v>1</v>
      </c>
      <c r="F1" s="20" t="s">
        <v>0</v>
      </c>
      <c r="G1" s="20">
        <v>2014</v>
      </c>
      <c r="H1" s="19" t="s">
        <v>1</v>
      </c>
      <c r="I1" s="19" t="s">
        <v>1</v>
      </c>
      <c r="J1" s="19" t="s">
        <v>1</v>
      </c>
      <c r="K1" s="19" t="s">
        <v>1</v>
      </c>
      <c r="L1" s="15"/>
      <c r="M1" s="19" t="s">
        <v>1</v>
      </c>
      <c r="N1" s="15"/>
      <c r="O1" s="19" t="s">
        <v>1</v>
      </c>
      <c r="P1" s="19" t="s">
        <v>1</v>
      </c>
    </row>
    <row r="2" spans="1:16" ht="20.399999999999999" x14ac:dyDescent="0.3">
      <c r="A2" s="19" t="s">
        <v>1</v>
      </c>
      <c r="B2" s="19" t="s">
        <v>1</v>
      </c>
      <c r="C2" s="19" t="s">
        <v>1</v>
      </c>
      <c r="D2" s="19" t="s">
        <v>1</v>
      </c>
      <c r="E2" s="19" t="s">
        <v>1</v>
      </c>
      <c r="F2" s="20" t="s">
        <v>2</v>
      </c>
      <c r="G2" s="20" t="s">
        <v>3</v>
      </c>
      <c r="H2" s="20" t="s">
        <v>112</v>
      </c>
      <c r="I2" s="19" t="s">
        <v>1</v>
      </c>
      <c r="J2" s="19" t="s">
        <v>1</v>
      </c>
      <c r="K2" s="19" t="s">
        <v>1</v>
      </c>
      <c r="L2" s="15"/>
      <c r="M2" s="19" t="s">
        <v>1</v>
      </c>
      <c r="N2" s="15"/>
      <c r="O2" s="19" t="s">
        <v>1</v>
      </c>
      <c r="P2" s="19" t="s">
        <v>1</v>
      </c>
    </row>
    <row r="3" spans="1:16" ht="20.399999999999999" x14ac:dyDescent="0.3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21" t="s">
        <v>4</v>
      </c>
      <c r="G3" s="21" t="s">
        <v>5</v>
      </c>
      <c r="H3" s="19" t="s">
        <v>1</v>
      </c>
      <c r="I3" s="19" t="s">
        <v>1</v>
      </c>
      <c r="J3" s="19" t="s">
        <v>1</v>
      </c>
      <c r="K3" s="19" t="s">
        <v>1</v>
      </c>
      <c r="L3" s="15"/>
      <c r="M3" s="19" t="s">
        <v>1</v>
      </c>
      <c r="N3" s="15"/>
      <c r="O3" s="19" t="s">
        <v>1</v>
      </c>
      <c r="P3" s="19" t="s">
        <v>1</v>
      </c>
    </row>
    <row r="4" spans="1:16" ht="22.8" x14ac:dyDescent="0.3">
      <c r="A4" s="22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6" t="s">
        <v>110</v>
      </c>
      <c r="M4" s="22" t="s">
        <v>17</v>
      </c>
      <c r="N4" s="16" t="s">
        <v>111</v>
      </c>
      <c r="O4" s="22" t="s">
        <v>18</v>
      </c>
      <c r="P4" s="22" t="s">
        <v>19</v>
      </c>
    </row>
    <row r="5" spans="1:16" s="5" customFormat="1" ht="18" x14ac:dyDescent="0.35">
      <c r="A5" s="1"/>
      <c r="B5" s="1"/>
      <c r="C5" s="1"/>
      <c r="D5" s="1"/>
      <c r="E5" s="1"/>
      <c r="F5" s="2" t="s">
        <v>104</v>
      </c>
      <c r="G5" s="3">
        <f>+G6+G27</f>
        <v>1696759284853</v>
      </c>
      <c r="H5" s="3">
        <f t="shared" ref="H5:P5" si="0">+H6+H27</f>
        <v>6126939754</v>
      </c>
      <c r="I5" s="3">
        <f t="shared" si="0"/>
        <v>1336093248948</v>
      </c>
      <c r="J5" s="3">
        <f t="shared" si="0"/>
        <v>354539096151</v>
      </c>
      <c r="K5" s="3">
        <f t="shared" si="0"/>
        <v>1214468448871.9951</v>
      </c>
      <c r="L5" s="4">
        <f>+K5/G5</f>
        <v>0.71575765620590759</v>
      </c>
      <c r="M5" s="3">
        <f t="shared" si="0"/>
        <v>525572345963.53992</v>
      </c>
      <c r="N5" s="4">
        <f>+M5/G5</f>
        <v>0.30975068217120338</v>
      </c>
      <c r="O5" s="3">
        <f t="shared" si="0"/>
        <v>493552059513</v>
      </c>
      <c r="P5" s="3">
        <f t="shared" si="0"/>
        <v>493552059513</v>
      </c>
    </row>
    <row r="6" spans="1:16" ht="17.399999999999999" x14ac:dyDescent="0.3">
      <c r="A6" s="6" t="s">
        <v>20</v>
      </c>
      <c r="B6" s="6"/>
      <c r="C6" s="6"/>
      <c r="D6" s="6"/>
      <c r="E6" s="6"/>
      <c r="F6" s="7" t="s">
        <v>105</v>
      </c>
      <c r="G6" s="8">
        <f>+G7+G10+G13</f>
        <v>395959329600</v>
      </c>
      <c r="H6" s="8">
        <f t="shared" ref="H6:K6" si="1">+H7+H10+H13</f>
        <v>260846654</v>
      </c>
      <c r="I6" s="8">
        <f t="shared" si="1"/>
        <v>205842896801</v>
      </c>
      <c r="J6" s="8">
        <f t="shared" si="1"/>
        <v>189855586145</v>
      </c>
      <c r="K6" s="8">
        <f t="shared" si="1"/>
        <v>191965148928</v>
      </c>
      <c r="L6" s="9">
        <f t="shared" ref="L6:L7" si="2">+K6/G6</f>
        <v>0.48481026857461373</v>
      </c>
      <c r="M6" s="8">
        <f>+M7+M10+M13</f>
        <v>174680613060.45999</v>
      </c>
      <c r="N6" s="9">
        <f t="shared" ref="N6:N7" si="3">+M6/G6</f>
        <v>0.4411579675036908</v>
      </c>
      <c r="O6" s="8">
        <f t="shared" ref="O6" si="4">+O7+O10+O13</f>
        <v>169059600315</v>
      </c>
      <c r="P6" s="8">
        <f>+P7+P10+P13</f>
        <v>169059600315</v>
      </c>
    </row>
    <row r="7" spans="1:16" s="5" customFormat="1" ht="34.799999999999997" x14ac:dyDescent="0.35">
      <c r="A7" s="11" t="s">
        <v>20</v>
      </c>
      <c r="B7" s="11">
        <v>1</v>
      </c>
      <c r="C7" s="11"/>
      <c r="D7" s="11"/>
      <c r="E7" s="11"/>
      <c r="F7" s="12" t="s">
        <v>106</v>
      </c>
      <c r="G7" s="13">
        <f>+G8+G9</f>
        <v>344900000</v>
      </c>
      <c r="H7" s="13">
        <f t="shared" ref="H7:K7" si="5">+H8+H9</f>
        <v>0</v>
      </c>
      <c r="I7" s="13">
        <f t="shared" si="5"/>
        <v>217433842</v>
      </c>
      <c r="J7" s="13">
        <f t="shared" si="5"/>
        <v>127466158</v>
      </c>
      <c r="K7" s="13">
        <f t="shared" si="5"/>
        <v>216500508</v>
      </c>
      <c r="L7" s="14">
        <f t="shared" si="2"/>
        <v>0.62771965207306468</v>
      </c>
      <c r="M7" s="13">
        <f>+M8+M9</f>
        <v>115837577.37</v>
      </c>
      <c r="N7" s="14">
        <f t="shared" si="3"/>
        <v>0.33585844409973908</v>
      </c>
      <c r="O7" s="13">
        <f>+O8+O9</f>
        <v>104710478</v>
      </c>
      <c r="P7" s="13">
        <f>+P8+P9</f>
        <v>104710478</v>
      </c>
    </row>
    <row r="8" spans="1:16" ht="31.2" x14ac:dyDescent="0.3">
      <c r="A8" s="23" t="s">
        <v>20</v>
      </c>
      <c r="B8" s="23" t="s">
        <v>21</v>
      </c>
      <c r="C8" s="23" t="s">
        <v>22</v>
      </c>
      <c r="D8" s="23" t="s">
        <v>23</v>
      </c>
      <c r="E8" s="23"/>
      <c r="F8" s="24" t="s">
        <v>24</v>
      </c>
      <c r="G8" s="25">
        <v>341888000</v>
      </c>
      <c r="H8" s="25">
        <v>0</v>
      </c>
      <c r="I8" s="25">
        <v>217421842</v>
      </c>
      <c r="J8" s="25">
        <v>124466158</v>
      </c>
      <c r="K8" s="25">
        <v>216488508</v>
      </c>
      <c r="L8" s="17">
        <f>+K8/G8</f>
        <v>0.63321470189067763</v>
      </c>
      <c r="M8" s="25">
        <v>115837577.37</v>
      </c>
      <c r="N8" s="17">
        <f>+M8/G8</f>
        <v>0.33881732429918571</v>
      </c>
      <c r="O8" s="25">
        <v>104710478</v>
      </c>
      <c r="P8" s="25">
        <v>104710478</v>
      </c>
    </row>
    <row r="9" spans="1:16" ht="46.8" x14ac:dyDescent="0.3">
      <c r="A9" s="23" t="s">
        <v>20</v>
      </c>
      <c r="B9" s="23" t="s">
        <v>21</v>
      </c>
      <c r="C9" s="23" t="s">
        <v>22</v>
      </c>
      <c r="D9" s="23" t="s">
        <v>23</v>
      </c>
      <c r="E9" s="23" t="s">
        <v>25</v>
      </c>
      <c r="F9" s="24" t="s">
        <v>26</v>
      </c>
      <c r="G9" s="25">
        <v>3012000</v>
      </c>
      <c r="H9" s="25">
        <v>0</v>
      </c>
      <c r="I9" s="25">
        <v>12000</v>
      </c>
      <c r="J9" s="25">
        <v>3000000</v>
      </c>
      <c r="K9" s="25">
        <v>12000</v>
      </c>
      <c r="L9" s="17">
        <f>+K9/G9</f>
        <v>3.9840637450199202E-3</v>
      </c>
      <c r="M9" s="25">
        <v>0</v>
      </c>
      <c r="N9" s="17">
        <f>+M9/G9</f>
        <v>0</v>
      </c>
      <c r="O9" s="25">
        <v>0</v>
      </c>
      <c r="P9" s="25">
        <v>0</v>
      </c>
    </row>
    <row r="10" spans="1:16" s="5" customFormat="1" ht="34.799999999999997" x14ac:dyDescent="0.35">
      <c r="A10" s="11" t="s">
        <v>20</v>
      </c>
      <c r="B10" s="11">
        <v>2</v>
      </c>
      <c r="C10" s="11"/>
      <c r="D10" s="11"/>
      <c r="E10" s="11"/>
      <c r="F10" s="12" t="s">
        <v>107</v>
      </c>
      <c r="G10" s="13">
        <f>+SUM(G11:G12)</f>
        <v>9365000000</v>
      </c>
      <c r="H10" s="13">
        <f t="shared" ref="H10:K10" si="6">+SUM(H11:H12)</f>
        <v>0</v>
      </c>
      <c r="I10" s="13">
        <f t="shared" si="6"/>
        <v>7253644118</v>
      </c>
      <c r="J10" s="13">
        <f t="shared" si="6"/>
        <v>2111355882</v>
      </c>
      <c r="K10" s="13">
        <f t="shared" si="6"/>
        <v>5926834599</v>
      </c>
      <c r="L10" s="14">
        <f t="shared" ref="L10:L12" si="7">+K10/G10</f>
        <v>0.63287075269620929</v>
      </c>
      <c r="M10" s="13">
        <f>+SUM(M11:M12)</f>
        <v>3360994121</v>
      </c>
      <c r="N10" s="14">
        <f t="shared" ref="N10:N12" si="8">+M10/G10</f>
        <v>0.35888885435130807</v>
      </c>
      <c r="O10" s="13">
        <f t="shared" ref="O10" si="9">+SUM(O11:O12)</f>
        <v>3287332777</v>
      </c>
      <c r="P10" s="13">
        <f>+SUM(P11:P12)</f>
        <v>3287332777</v>
      </c>
    </row>
    <row r="11" spans="1:16" ht="15.6" x14ac:dyDescent="0.3">
      <c r="A11" s="23" t="s">
        <v>20</v>
      </c>
      <c r="B11" s="23" t="s">
        <v>23</v>
      </c>
      <c r="C11" s="23" t="s">
        <v>22</v>
      </c>
      <c r="D11" s="23" t="s">
        <v>27</v>
      </c>
      <c r="E11" s="23"/>
      <c r="F11" s="24" t="s">
        <v>28</v>
      </c>
      <c r="G11" s="25">
        <v>266500000</v>
      </c>
      <c r="H11" s="25">
        <v>0</v>
      </c>
      <c r="I11" s="25">
        <v>92146201</v>
      </c>
      <c r="J11" s="25">
        <v>174353799</v>
      </c>
      <c r="K11" s="25">
        <v>62651201</v>
      </c>
      <c r="L11" s="17">
        <f t="shared" si="7"/>
        <v>0.23508893433395872</v>
      </c>
      <c r="M11" s="25">
        <v>61589448</v>
      </c>
      <c r="N11" s="17">
        <f t="shared" si="8"/>
        <v>0.23110487054409007</v>
      </c>
      <c r="O11" s="25">
        <v>59054448</v>
      </c>
      <c r="P11" s="25">
        <v>59054448</v>
      </c>
    </row>
    <row r="12" spans="1:16" ht="31.2" x14ac:dyDescent="0.3">
      <c r="A12" s="23" t="s">
        <v>20</v>
      </c>
      <c r="B12" s="23" t="s">
        <v>23</v>
      </c>
      <c r="C12" s="23" t="s">
        <v>22</v>
      </c>
      <c r="D12" s="23" t="s">
        <v>29</v>
      </c>
      <c r="E12" s="23"/>
      <c r="F12" s="24" t="s">
        <v>30</v>
      </c>
      <c r="G12" s="25">
        <v>9098500000</v>
      </c>
      <c r="H12" s="25">
        <v>0</v>
      </c>
      <c r="I12" s="25">
        <v>7161497917</v>
      </c>
      <c r="J12" s="25">
        <v>1937002083</v>
      </c>
      <c r="K12" s="25">
        <v>5864183398</v>
      </c>
      <c r="L12" s="17">
        <f t="shared" si="7"/>
        <v>0.64452199791174369</v>
      </c>
      <c r="M12" s="25">
        <v>3299404673</v>
      </c>
      <c r="N12" s="17">
        <f t="shared" si="8"/>
        <v>0.36263171654668352</v>
      </c>
      <c r="O12" s="25">
        <v>3228278329</v>
      </c>
      <c r="P12" s="25">
        <v>3228278329</v>
      </c>
    </row>
    <row r="13" spans="1:16" s="5" customFormat="1" ht="34.799999999999997" x14ac:dyDescent="0.35">
      <c r="A13" s="11" t="s">
        <v>20</v>
      </c>
      <c r="B13" s="11">
        <v>3</v>
      </c>
      <c r="C13" s="11"/>
      <c r="D13" s="11"/>
      <c r="E13" s="11"/>
      <c r="F13" s="12" t="s">
        <v>108</v>
      </c>
      <c r="G13" s="13">
        <f>+SUM(G14:G26)</f>
        <v>386249429600</v>
      </c>
      <c r="H13" s="13">
        <f t="shared" ref="H13:M13" si="10">+SUM(H14:H26)</f>
        <v>260846654</v>
      </c>
      <c r="I13" s="13">
        <f t="shared" si="10"/>
        <v>198371818841</v>
      </c>
      <c r="J13" s="13">
        <f t="shared" si="10"/>
        <v>187616764105</v>
      </c>
      <c r="K13" s="13">
        <f t="shared" si="10"/>
        <v>185821813821</v>
      </c>
      <c r="L13" s="14">
        <f t="shared" ref="L13:L26" si="11">+K13/G13</f>
        <v>0.48109278507786307</v>
      </c>
      <c r="M13" s="13">
        <f t="shared" si="10"/>
        <v>171203781362.09</v>
      </c>
      <c r="N13" s="14">
        <f t="shared" ref="N13:N26" si="12">+M13/G13</f>
        <v>0.44324669045955273</v>
      </c>
      <c r="O13" s="13">
        <f>+SUM(O14:O26)</f>
        <v>165667557060</v>
      </c>
      <c r="P13" s="13">
        <f>+SUM(P14:P26)</f>
        <v>165667557060</v>
      </c>
    </row>
    <row r="14" spans="1:16" ht="31.2" x14ac:dyDescent="0.3">
      <c r="A14" s="23" t="s">
        <v>20</v>
      </c>
      <c r="B14" s="23" t="s">
        <v>27</v>
      </c>
      <c r="C14" s="23" t="s">
        <v>23</v>
      </c>
      <c r="D14" s="23" t="s">
        <v>21</v>
      </c>
      <c r="E14" s="23" t="s">
        <v>21</v>
      </c>
      <c r="F14" s="24" t="s">
        <v>31</v>
      </c>
      <c r="G14" s="25">
        <v>2599000000</v>
      </c>
      <c r="H14" s="25">
        <v>0</v>
      </c>
      <c r="I14" s="25">
        <v>10354582</v>
      </c>
      <c r="J14" s="25">
        <v>2588645418</v>
      </c>
      <c r="K14" s="25">
        <v>10354582</v>
      </c>
      <c r="L14" s="17">
        <f t="shared" si="11"/>
        <v>3.9840638707195073E-3</v>
      </c>
      <c r="M14" s="25">
        <v>0</v>
      </c>
      <c r="N14" s="17">
        <f t="shared" si="12"/>
        <v>0</v>
      </c>
      <c r="O14" s="25">
        <v>0</v>
      </c>
      <c r="P14" s="25">
        <v>0</v>
      </c>
    </row>
    <row r="15" spans="1:16" ht="62.4" x14ac:dyDescent="0.3">
      <c r="A15" s="23" t="s">
        <v>20</v>
      </c>
      <c r="B15" s="23" t="s">
        <v>27</v>
      </c>
      <c r="C15" s="23" t="s">
        <v>23</v>
      </c>
      <c r="D15" s="23" t="s">
        <v>21</v>
      </c>
      <c r="E15" s="23" t="s">
        <v>32</v>
      </c>
      <c r="F15" s="24" t="s">
        <v>33</v>
      </c>
      <c r="G15" s="25">
        <v>977329600</v>
      </c>
      <c r="H15" s="25">
        <v>0</v>
      </c>
      <c r="I15" s="25">
        <v>977329600</v>
      </c>
      <c r="J15" s="25">
        <v>0</v>
      </c>
      <c r="K15" s="25">
        <v>977329600</v>
      </c>
      <c r="L15" s="17">
        <f t="shared" si="11"/>
        <v>1</v>
      </c>
      <c r="M15" s="25">
        <v>0</v>
      </c>
      <c r="N15" s="17">
        <f t="shared" si="12"/>
        <v>0</v>
      </c>
      <c r="O15" s="25">
        <v>0</v>
      </c>
      <c r="P15" s="25">
        <v>0</v>
      </c>
    </row>
    <row r="16" spans="1:16" ht="62.4" x14ac:dyDescent="0.3">
      <c r="A16" s="23" t="s">
        <v>20</v>
      </c>
      <c r="B16" s="23" t="s">
        <v>27</v>
      </c>
      <c r="C16" s="23" t="s">
        <v>23</v>
      </c>
      <c r="D16" s="23" t="s">
        <v>21</v>
      </c>
      <c r="E16" s="23" t="s">
        <v>32</v>
      </c>
      <c r="F16" s="24" t="s">
        <v>33</v>
      </c>
      <c r="G16" s="25">
        <v>244332400000</v>
      </c>
      <c r="H16" s="25">
        <v>0</v>
      </c>
      <c r="I16" s="25">
        <v>136510000000</v>
      </c>
      <c r="J16" s="25">
        <v>107822400000</v>
      </c>
      <c r="K16" s="25">
        <v>136510000000</v>
      </c>
      <c r="L16" s="17">
        <f t="shared" si="11"/>
        <v>0.5587060905553255</v>
      </c>
      <c r="M16" s="25">
        <v>136510000000</v>
      </c>
      <c r="N16" s="17">
        <f t="shared" si="12"/>
        <v>0.5587060905553255</v>
      </c>
      <c r="O16" s="25">
        <v>136510000000</v>
      </c>
      <c r="P16" s="25">
        <v>136510000000</v>
      </c>
    </row>
    <row r="17" spans="1:16" ht="93.6" x14ac:dyDescent="0.3">
      <c r="A17" s="23" t="s">
        <v>20</v>
      </c>
      <c r="B17" s="23" t="s">
        <v>27</v>
      </c>
      <c r="C17" s="23" t="s">
        <v>23</v>
      </c>
      <c r="D17" s="23" t="s">
        <v>21</v>
      </c>
      <c r="E17" s="23" t="s">
        <v>34</v>
      </c>
      <c r="F17" s="24" t="s">
        <v>35</v>
      </c>
      <c r="G17" s="25">
        <v>3035600000</v>
      </c>
      <c r="H17" s="25">
        <v>0</v>
      </c>
      <c r="I17" s="25">
        <v>957158408</v>
      </c>
      <c r="J17" s="25">
        <v>2078441592</v>
      </c>
      <c r="K17" s="25">
        <v>957158408</v>
      </c>
      <c r="L17" s="17">
        <f t="shared" si="11"/>
        <v>0.31531111081828961</v>
      </c>
      <c r="M17" s="25">
        <v>0</v>
      </c>
      <c r="N17" s="17">
        <f t="shared" si="12"/>
        <v>0</v>
      </c>
      <c r="O17" s="25">
        <v>0</v>
      </c>
      <c r="P17" s="25">
        <v>0</v>
      </c>
    </row>
    <row r="18" spans="1:16" ht="62.4" x14ac:dyDescent="0.3">
      <c r="A18" s="23" t="s">
        <v>20</v>
      </c>
      <c r="B18" s="23" t="s">
        <v>27</v>
      </c>
      <c r="C18" s="23" t="s">
        <v>29</v>
      </c>
      <c r="D18" s="23" t="s">
        <v>21</v>
      </c>
      <c r="E18" s="23" t="s">
        <v>36</v>
      </c>
      <c r="F18" s="24" t="s">
        <v>37</v>
      </c>
      <c r="G18" s="25">
        <v>70800000</v>
      </c>
      <c r="H18" s="25">
        <v>0</v>
      </c>
      <c r="I18" s="25">
        <v>70800000</v>
      </c>
      <c r="J18" s="25">
        <v>0</v>
      </c>
      <c r="K18" s="25">
        <v>70800000</v>
      </c>
      <c r="L18" s="17">
        <f t="shared" si="11"/>
        <v>1</v>
      </c>
      <c r="M18" s="25">
        <v>70799999.709999993</v>
      </c>
      <c r="N18" s="17">
        <f t="shared" si="12"/>
        <v>0.99999999590395472</v>
      </c>
      <c r="O18" s="25">
        <v>70517928</v>
      </c>
      <c r="P18" s="25">
        <v>70517928</v>
      </c>
    </row>
    <row r="19" spans="1:16" ht="46.8" x14ac:dyDescent="0.3">
      <c r="A19" s="23" t="s">
        <v>20</v>
      </c>
      <c r="B19" s="23" t="s">
        <v>27</v>
      </c>
      <c r="C19" s="23" t="s">
        <v>29</v>
      </c>
      <c r="D19" s="23" t="s">
        <v>21</v>
      </c>
      <c r="E19" s="23" t="s">
        <v>38</v>
      </c>
      <c r="F19" s="24" t="s">
        <v>39</v>
      </c>
      <c r="G19" s="25">
        <v>97000000</v>
      </c>
      <c r="H19" s="25">
        <v>0</v>
      </c>
      <c r="I19" s="25">
        <v>97000000</v>
      </c>
      <c r="J19" s="25">
        <v>0</v>
      </c>
      <c r="K19" s="25">
        <v>97000000</v>
      </c>
      <c r="L19" s="17">
        <f t="shared" si="11"/>
        <v>1</v>
      </c>
      <c r="M19" s="25">
        <v>96999999.180000007</v>
      </c>
      <c r="N19" s="17">
        <f t="shared" si="12"/>
        <v>0.99999999154639185</v>
      </c>
      <c r="O19" s="25">
        <v>96613545</v>
      </c>
      <c r="P19" s="25">
        <v>96613545</v>
      </c>
    </row>
    <row r="20" spans="1:16" ht="62.4" x14ac:dyDescent="0.3">
      <c r="A20" s="23" t="s">
        <v>20</v>
      </c>
      <c r="B20" s="23" t="s">
        <v>27</v>
      </c>
      <c r="C20" s="23" t="s">
        <v>29</v>
      </c>
      <c r="D20" s="23" t="s">
        <v>21</v>
      </c>
      <c r="E20" s="23" t="s">
        <v>40</v>
      </c>
      <c r="F20" s="24" t="s">
        <v>41</v>
      </c>
      <c r="G20" s="25">
        <v>606200000</v>
      </c>
      <c r="H20" s="25">
        <v>0</v>
      </c>
      <c r="I20" s="25">
        <v>606200000</v>
      </c>
      <c r="J20" s="25">
        <v>0</v>
      </c>
      <c r="K20" s="25">
        <v>606200000</v>
      </c>
      <c r="L20" s="17">
        <f t="shared" si="11"/>
        <v>1</v>
      </c>
      <c r="M20" s="25">
        <v>606199999.44000006</v>
      </c>
      <c r="N20" s="17">
        <f t="shared" si="12"/>
        <v>0.99999999907621262</v>
      </c>
      <c r="O20" s="25">
        <v>603784860</v>
      </c>
      <c r="P20" s="25">
        <v>603784860</v>
      </c>
    </row>
    <row r="21" spans="1:16" ht="31.2" x14ac:dyDescent="0.3">
      <c r="A21" s="23" t="s">
        <v>20</v>
      </c>
      <c r="B21" s="23" t="s">
        <v>27</v>
      </c>
      <c r="C21" s="23" t="s">
        <v>42</v>
      </c>
      <c r="D21" s="23" t="s">
        <v>21</v>
      </c>
      <c r="E21" s="23" t="s">
        <v>21</v>
      </c>
      <c r="F21" s="24" t="s">
        <v>43</v>
      </c>
      <c r="G21" s="25">
        <v>10000000000</v>
      </c>
      <c r="H21" s="25">
        <v>0</v>
      </c>
      <c r="I21" s="25">
        <v>359840638</v>
      </c>
      <c r="J21" s="25">
        <v>9640159362</v>
      </c>
      <c r="K21" s="25">
        <v>359840638</v>
      </c>
      <c r="L21" s="17">
        <f t="shared" si="11"/>
        <v>3.59840638E-2</v>
      </c>
      <c r="M21" s="25">
        <v>321080000</v>
      </c>
      <c r="N21" s="17">
        <f t="shared" si="12"/>
        <v>3.2107999999999998E-2</v>
      </c>
      <c r="O21" s="25">
        <v>320000000</v>
      </c>
      <c r="P21" s="25">
        <v>320000000</v>
      </c>
    </row>
    <row r="22" spans="1:16" ht="93.6" x14ac:dyDescent="0.3">
      <c r="A22" s="23" t="s">
        <v>20</v>
      </c>
      <c r="B22" s="23" t="s">
        <v>27</v>
      </c>
      <c r="C22" s="23" t="s">
        <v>42</v>
      </c>
      <c r="D22" s="23" t="s">
        <v>27</v>
      </c>
      <c r="E22" s="23" t="s">
        <v>44</v>
      </c>
      <c r="F22" s="24" t="s">
        <v>45</v>
      </c>
      <c r="G22" s="25">
        <v>2810851674</v>
      </c>
      <c r="H22" s="25">
        <v>260846654</v>
      </c>
      <c r="I22" s="25">
        <v>2550005020</v>
      </c>
      <c r="J22" s="25">
        <v>0</v>
      </c>
      <c r="K22" s="25">
        <v>0</v>
      </c>
      <c r="L22" s="17">
        <f t="shared" si="11"/>
        <v>0</v>
      </c>
      <c r="M22" s="25">
        <v>0</v>
      </c>
      <c r="N22" s="17">
        <f t="shared" si="12"/>
        <v>0</v>
      </c>
      <c r="O22" s="25">
        <v>0</v>
      </c>
      <c r="P22" s="25">
        <v>0</v>
      </c>
    </row>
    <row r="23" spans="1:16" ht="78" x14ac:dyDescent="0.3">
      <c r="A23" s="23" t="s">
        <v>20</v>
      </c>
      <c r="B23" s="23" t="s">
        <v>27</v>
      </c>
      <c r="C23" s="23" t="s">
        <v>42</v>
      </c>
      <c r="D23" s="23" t="s">
        <v>27</v>
      </c>
      <c r="E23" s="23" t="s">
        <v>46</v>
      </c>
      <c r="F23" s="24" t="s">
        <v>47</v>
      </c>
      <c r="G23" s="25">
        <v>59974464024</v>
      </c>
      <c r="H23" s="25">
        <v>0</v>
      </c>
      <c r="I23" s="25">
        <v>19996246665</v>
      </c>
      <c r="J23" s="25">
        <v>39978217359</v>
      </c>
      <c r="K23" s="25">
        <v>19996246665</v>
      </c>
      <c r="L23" s="17">
        <f t="shared" si="11"/>
        <v>0.33341267805241404</v>
      </c>
      <c r="M23" s="25">
        <v>19778530114.549999</v>
      </c>
      <c r="N23" s="17">
        <f t="shared" si="12"/>
        <v>0.32978252388608625</v>
      </c>
      <c r="O23" s="25">
        <v>14279831386</v>
      </c>
      <c r="P23" s="25">
        <v>14279831386</v>
      </c>
    </row>
    <row r="24" spans="1:16" ht="93.6" x14ac:dyDescent="0.3">
      <c r="A24" s="23" t="s">
        <v>20</v>
      </c>
      <c r="B24" s="23" t="s">
        <v>27</v>
      </c>
      <c r="C24" s="23" t="s">
        <v>42</v>
      </c>
      <c r="D24" s="23" t="s">
        <v>27</v>
      </c>
      <c r="E24" s="23" t="s">
        <v>48</v>
      </c>
      <c r="F24" s="24" t="s">
        <v>49</v>
      </c>
      <c r="G24" s="25">
        <v>26094848326</v>
      </c>
      <c r="H24" s="25">
        <v>0</v>
      </c>
      <c r="I24" s="25">
        <v>26094848326</v>
      </c>
      <c r="J24" s="25">
        <v>0</v>
      </c>
      <c r="K24" s="25">
        <v>26094848326</v>
      </c>
      <c r="L24" s="17">
        <f t="shared" si="11"/>
        <v>1</v>
      </c>
      <c r="M24" s="25">
        <v>13820171249.209999</v>
      </c>
      <c r="N24" s="17">
        <f t="shared" si="12"/>
        <v>0.52961301313409281</v>
      </c>
      <c r="O24" s="25">
        <v>13786809341</v>
      </c>
      <c r="P24" s="25">
        <v>13786809341</v>
      </c>
    </row>
    <row r="25" spans="1:16" ht="93.6" x14ac:dyDescent="0.3">
      <c r="A25" s="23" t="s">
        <v>20</v>
      </c>
      <c r="B25" s="23" t="s">
        <v>27</v>
      </c>
      <c r="C25" s="23" t="s">
        <v>42</v>
      </c>
      <c r="D25" s="23" t="s">
        <v>27</v>
      </c>
      <c r="E25" s="23" t="s">
        <v>50</v>
      </c>
      <c r="F25" s="24" t="s">
        <v>51</v>
      </c>
      <c r="G25" s="25">
        <v>34800000000</v>
      </c>
      <c r="H25" s="25">
        <v>0</v>
      </c>
      <c r="I25" s="25">
        <v>10138645419</v>
      </c>
      <c r="J25" s="25">
        <v>24661354581</v>
      </c>
      <c r="K25" s="25">
        <v>138645419</v>
      </c>
      <c r="L25" s="17">
        <f t="shared" si="11"/>
        <v>3.9840637643678159E-3</v>
      </c>
      <c r="M25" s="25">
        <v>0</v>
      </c>
      <c r="N25" s="17">
        <f t="shared" si="12"/>
        <v>0</v>
      </c>
      <c r="O25" s="25">
        <v>0</v>
      </c>
      <c r="P25" s="25">
        <v>0</v>
      </c>
    </row>
    <row r="26" spans="1:16" ht="46.8" x14ac:dyDescent="0.3">
      <c r="A26" s="23" t="s">
        <v>20</v>
      </c>
      <c r="B26" s="23" t="s">
        <v>27</v>
      </c>
      <c r="C26" s="23" t="s">
        <v>42</v>
      </c>
      <c r="D26" s="23" t="s">
        <v>27</v>
      </c>
      <c r="E26" s="23" t="s">
        <v>25</v>
      </c>
      <c r="F26" s="24" t="s">
        <v>52</v>
      </c>
      <c r="G26" s="25">
        <v>850935976</v>
      </c>
      <c r="H26" s="25">
        <v>0</v>
      </c>
      <c r="I26" s="25">
        <v>3390183</v>
      </c>
      <c r="J26" s="25">
        <v>847545793</v>
      </c>
      <c r="K26" s="25">
        <v>3390183</v>
      </c>
      <c r="L26" s="17">
        <f t="shared" si="11"/>
        <v>3.9840635436948551E-3</v>
      </c>
      <c r="M26" s="25">
        <v>0</v>
      </c>
      <c r="N26" s="17">
        <f t="shared" si="12"/>
        <v>0</v>
      </c>
      <c r="O26" s="25">
        <v>0</v>
      </c>
      <c r="P26" s="25">
        <v>0</v>
      </c>
    </row>
    <row r="27" spans="1:16" s="5" customFormat="1" ht="18" x14ac:dyDescent="0.35">
      <c r="A27" s="6" t="s">
        <v>53</v>
      </c>
      <c r="B27" s="6"/>
      <c r="C27" s="6"/>
      <c r="D27" s="6"/>
      <c r="E27" s="6"/>
      <c r="F27" s="7" t="s">
        <v>109</v>
      </c>
      <c r="G27" s="8">
        <f>+SUM(G28:G58)</f>
        <v>1300799955253</v>
      </c>
      <c r="H27" s="8">
        <f>+SUM(H28:H58)</f>
        <v>5866093100</v>
      </c>
      <c r="I27" s="8">
        <f t="shared" ref="I27:M27" si="13">+SUM(I28:I58)</f>
        <v>1130250352147</v>
      </c>
      <c r="J27" s="8">
        <f t="shared" si="13"/>
        <v>164683510006</v>
      </c>
      <c r="K27" s="8">
        <f t="shared" si="13"/>
        <v>1022503299943.9951</v>
      </c>
      <c r="L27" s="9">
        <f>+K27/G27</f>
        <v>0.78605729944472713</v>
      </c>
      <c r="M27" s="8">
        <f t="shared" si="13"/>
        <v>350891732903.07996</v>
      </c>
      <c r="N27" s="9">
        <f t="shared" ref="N27:N58" si="14">+M27/G27</f>
        <v>0.26975072645573162</v>
      </c>
      <c r="O27" s="8">
        <f>+SUM(O28:O58)</f>
        <v>324492459198</v>
      </c>
      <c r="P27" s="8">
        <f>+SUM(P28:P58)</f>
        <v>324492459198</v>
      </c>
    </row>
    <row r="28" spans="1:16" ht="124.8" x14ac:dyDescent="0.3">
      <c r="A28" s="23" t="s">
        <v>53</v>
      </c>
      <c r="B28" s="23" t="s">
        <v>54</v>
      </c>
      <c r="C28" s="23" t="s">
        <v>55</v>
      </c>
      <c r="D28" s="23" t="s">
        <v>23</v>
      </c>
      <c r="E28" s="23"/>
      <c r="F28" s="24" t="s">
        <v>56</v>
      </c>
      <c r="G28" s="25">
        <v>550000000</v>
      </c>
      <c r="H28" s="25">
        <v>0</v>
      </c>
      <c r="I28" s="25">
        <v>412872911</v>
      </c>
      <c r="J28" s="25">
        <v>137127089</v>
      </c>
      <c r="K28" s="25">
        <v>412872830.99519998</v>
      </c>
      <c r="L28" s="17">
        <f t="shared" ref="L28:L58" si="15">+K28/G28</f>
        <v>0.75067787453672719</v>
      </c>
      <c r="M28" s="25">
        <v>195461666.52000001</v>
      </c>
      <c r="N28" s="17">
        <f t="shared" si="14"/>
        <v>0.35538484821818184</v>
      </c>
      <c r="O28" s="25">
        <v>182243456</v>
      </c>
      <c r="P28" s="25">
        <v>182243456</v>
      </c>
    </row>
    <row r="29" spans="1:16" ht="78" x14ac:dyDescent="0.3">
      <c r="A29" s="23" t="s">
        <v>53</v>
      </c>
      <c r="B29" s="23" t="s">
        <v>54</v>
      </c>
      <c r="C29" s="23" t="s">
        <v>55</v>
      </c>
      <c r="D29" s="23" t="s">
        <v>27</v>
      </c>
      <c r="E29" s="23" t="s">
        <v>1</v>
      </c>
      <c r="F29" s="24" t="s">
        <v>57</v>
      </c>
      <c r="G29" s="25">
        <v>650000000</v>
      </c>
      <c r="H29" s="25">
        <v>0</v>
      </c>
      <c r="I29" s="25">
        <v>347080938</v>
      </c>
      <c r="J29" s="25">
        <v>302919062</v>
      </c>
      <c r="K29" s="25">
        <v>347080926</v>
      </c>
      <c r="L29" s="17">
        <f t="shared" si="15"/>
        <v>0.53397065538461541</v>
      </c>
      <c r="M29" s="25">
        <v>188958132.63999999</v>
      </c>
      <c r="N29" s="17">
        <f t="shared" si="14"/>
        <v>0.29070481944615384</v>
      </c>
      <c r="O29" s="25">
        <v>188866666</v>
      </c>
      <c r="P29" s="25">
        <v>188866666</v>
      </c>
    </row>
    <row r="30" spans="1:16" ht="62.4" x14ac:dyDescent="0.3">
      <c r="A30" s="23" t="s">
        <v>53</v>
      </c>
      <c r="B30" s="23" t="s">
        <v>58</v>
      </c>
      <c r="C30" s="23" t="s">
        <v>55</v>
      </c>
      <c r="D30" s="23" t="s">
        <v>23</v>
      </c>
      <c r="E30" s="23" t="s">
        <v>1</v>
      </c>
      <c r="F30" s="24" t="s">
        <v>59</v>
      </c>
      <c r="G30" s="25">
        <v>491569713782</v>
      </c>
      <c r="H30" s="25">
        <v>0</v>
      </c>
      <c r="I30" s="25">
        <v>484970006483</v>
      </c>
      <c r="J30" s="25">
        <v>6599707299</v>
      </c>
      <c r="K30" s="25">
        <v>478723032640</v>
      </c>
      <c r="L30" s="17">
        <f t="shared" si="15"/>
        <v>0.9738660035762553</v>
      </c>
      <c r="M30" s="25">
        <v>16570596521</v>
      </c>
      <c r="N30" s="17">
        <f t="shared" si="14"/>
        <v>3.3709555443337758E-2</v>
      </c>
      <c r="O30" s="25">
        <v>8036515325</v>
      </c>
      <c r="P30" s="25">
        <v>8036515325</v>
      </c>
    </row>
    <row r="31" spans="1:16" ht="62.4" x14ac:dyDescent="0.3">
      <c r="A31" s="23" t="s">
        <v>53</v>
      </c>
      <c r="B31" s="23" t="s">
        <v>58</v>
      </c>
      <c r="C31" s="23" t="s">
        <v>55</v>
      </c>
      <c r="D31" s="23" t="s">
        <v>23</v>
      </c>
      <c r="E31" s="23" t="s">
        <v>1</v>
      </c>
      <c r="F31" s="24" t="s">
        <v>59</v>
      </c>
      <c r="G31" s="25">
        <v>48749400000</v>
      </c>
      <c r="H31" s="25">
        <v>0</v>
      </c>
      <c r="I31" s="25">
        <v>32951553718</v>
      </c>
      <c r="J31" s="25">
        <v>15797846282</v>
      </c>
      <c r="K31" s="25">
        <v>194220718</v>
      </c>
      <c r="L31" s="17">
        <f t="shared" si="15"/>
        <v>3.9840637628360551E-3</v>
      </c>
      <c r="M31" s="25">
        <v>11236613.65</v>
      </c>
      <c r="N31" s="17">
        <f t="shared" si="14"/>
        <v>2.3049747586636964E-4</v>
      </c>
      <c r="O31" s="25">
        <v>0</v>
      </c>
      <c r="P31" s="25">
        <v>0</v>
      </c>
    </row>
    <row r="32" spans="1:16" ht="109.2" x14ac:dyDescent="0.3">
      <c r="A32" s="23" t="s">
        <v>53</v>
      </c>
      <c r="B32" s="23" t="s">
        <v>58</v>
      </c>
      <c r="C32" s="23" t="s">
        <v>55</v>
      </c>
      <c r="D32" s="23" t="s">
        <v>27</v>
      </c>
      <c r="E32" s="23" t="s">
        <v>1</v>
      </c>
      <c r="F32" s="24" t="s">
        <v>60</v>
      </c>
      <c r="G32" s="25">
        <v>7500000000</v>
      </c>
      <c r="H32" s="25">
        <v>0</v>
      </c>
      <c r="I32" s="25">
        <v>7499999999</v>
      </c>
      <c r="J32" s="25">
        <v>1</v>
      </c>
      <c r="K32" s="25">
        <v>7499999999</v>
      </c>
      <c r="L32" s="17">
        <f t="shared" si="15"/>
        <v>0.99999999986666666</v>
      </c>
      <c r="M32" s="25">
        <v>2241035856</v>
      </c>
      <c r="N32" s="17">
        <f t="shared" si="14"/>
        <v>0.2988047808</v>
      </c>
      <c r="O32" s="25">
        <v>2241035856</v>
      </c>
      <c r="P32" s="25">
        <v>2241035856</v>
      </c>
    </row>
    <row r="33" spans="1:16" ht="78" x14ac:dyDescent="0.3">
      <c r="A33" s="23" t="s">
        <v>53</v>
      </c>
      <c r="B33" s="23" t="s">
        <v>58</v>
      </c>
      <c r="C33" s="23" t="s">
        <v>55</v>
      </c>
      <c r="D33" s="23" t="s">
        <v>29</v>
      </c>
      <c r="E33" s="23" t="s">
        <v>1</v>
      </c>
      <c r="F33" s="24" t="s">
        <v>61</v>
      </c>
      <c r="G33" s="25">
        <v>8000000000</v>
      </c>
      <c r="H33" s="25">
        <v>0</v>
      </c>
      <c r="I33" s="25">
        <v>8000000000</v>
      </c>
      <c r="J33" s="25">
        <v>0</v>
      </c>
      <c r="K33" s="25">
        <v>8000000000</v>
      </c>
      <c r="L33" s="17">
        <f t="shared" si="15"/>
        <v>1</v>
      </c>
      <c r="M33" s="25">
        <v>2399999999.9899998</v>
      </c>
      <c r="N33" s="17">
        <f t="shared" si="14"/>
        <v>0.29999999999874999</v>
      </c>
      <c r="O33" s="25">
        <v>2390438247</v>
      </c>
      <c r="P33" s="25">
        <v>2390438247</v>
      </c>
    </row>
    <row r="34" spans="1:16" ht="78" x14ac:dyDescent="0.3">
      <c r="A34" s="23" t="s">
        <v>53</v>
      </c>
      <c r="B34" s="23" t="s">
        <v>58</v>
      </c>
      <c r="C34" s="23" t="s">
        <v>55</v>
      </c>
      <c r="D34" s="23" t="s">
        <v>62</v>
      </c>
      <c r="E34" s="23" t="s">
        <v>1</v>
      </c>
      <c r="F34" s="24" t="s">
        <v>63</v>
      </c>
      <c r="G34" s="25">
        <v>65000000000</v>
      </c>
      <c r="H34" s="25">
        <v>0</v>
      </c>
      <c r="I34" s="25">
        <v>12648964144</v>
      </c>
      <c r="J34" s="25">
        <v>52351035856</v>
      </c>
      <c r="K34" s="25">
        <v>12258964144</v>
      </c>
      <c r="L34" s="17">
        <f t="shared" si="15"/>
        <v>0.18859944836923076</v>
      </c>
      <c r="M34" s="25">
        <v>0</v>
      </c>
      <c r="N34" s="17">
        <f t="shared" si="14"/>
        <v>0</v>
      </c>
      <c r="O34" s="25">
        <v>0</v>
      </c>
      <c r="P34" s="25">
        <v>0</v>
      </c>
    </row>
    <row r="35" spans="1:16" ht="62.4" x14ac:dyDescent="0.3">
      <c r="A35" s="23" t="s">
        <v>53</v>
      </c>
      <c r="B35" s="23" t="s">
        <v>58</v>
      </c>
      <c r="C35" s="23" t="s">
        <v>55</v>
      </c>
      <c r="D35" s="23" t="s">
        <v>64</v>
      </c>
      <c r="E35" s="23" t="s">
        <v>1</v>
      </c>
      <c r="F35" s="24" t="s">
        <v>65</v>
      </c>
      <c r="G35" s="25">
        <v>13000000000</v>
      </c>
      <c r="H35" s="25">
        <v>0</v>
      </c>
      <c r="I35" s="25">
        <v>9372592829</v>
      </c>
      <c r="J35" s="25">
        <v>3627407171</v>
      </c>
      <c r="K35" s="25">
        <v>6092592829</v>
      </c>
      <c r="L35" s="17">
        <f t="shared" si="15"/>
        <v>0.46866098684615387</v>
      </c>
      <c r="M35" s="25">
        <v>2250840000</v>
      </c>
      <c r="N35" s="17">
        <f t="shared" si="14"/>
        <v>0.17314153846153846</v>
      </c>
      <c r="O35" s="25">
        <v>2127240000</v>
      </c>
      <c r="P35" s="25">
        <v>2127240000</v>
      </c>
    </row>
    <row r="36" spans="1:16" ht="46.8" x14ac:dyDescent="0.3">
      <c r="A36" s="23" t="s">
        <v>53</v>
      </c>
      <c r="B36" s="23" t="s">
        <v>58</v>
      </c>
      <c r="C36" s="23" t="s">
        <v>55</v>
      </c>
      <c r="D36" s="23" t="s">
        <v>66</v>
      </c>
      <c r="E36" s="23" t="s">
        <v>1</v>
      </c>
      <c r="F36" s="24" t="s">
        <v>67</v>
      </c>
      <c r="G36" s="25">
        <v>13000000000</v>
      </c>
      <c r="H36" s="25">
        <v>0</v>
      </c>
      <c r="I36" s="25">
        <v>11452161684</v>
      </c>
      <c r="J36" s="25">
        <v>1547838316</v>
      </c>
      <c r="K36" s="25">
        <v>8579485280</v>
      </c>
      <c r="L36" s="17">
        <f t="shared" si="15"/>
        <v>0.6599604061538461</v>
      </c>
      <c r="M36" s="25">
        <v>3832047948.2800002</v>
      </c>
      <c r="N36" s="17">
        <f t="shared" si="14"/>
        <v>0.29477291909846154</v>
      </c>
      <c r="O36" s="25">
        <v>3418227452</v>
      </c>
      <c r="P36" s="25">
        <v>3418227452</v>
      </c>
    </row>
    <row r="37" spans="1:16" ht="62.4" x14ac:dyDescent="0.3">
      <c r="A37" s="23" t="s">
        <v>53</v>
      </c>
      <c r="B37" s="23" t="s">
        <v>58</v>
      </c>
      <c r="C37" s="23" t="s">
        <v>55</v>
      </c>
      <c r="D37" s="23" t="s">
        <v>68</v>
      </c>
      <c r="E37" s="23" t="s">
        <v>1</v>
      </c>
      <c r="F37" s="24" t="s">
        <v>69</v>
      </c>
      <c r="G37" s="25">
        <v>191000000000</v>
      </c>
      <c r="H37" s="25">
        <v>0</v>
      </c>
      <c r="I37" s="25">
        <v>191000000000</v>
      </c>
      <c r="J37" s="25">
        <v>0</v>
      </c>
      <c r="K37" s="25">
        <v>191000000000</v>
      </c>
      <c r="L37" s="17">
        <f t="shared" si="15"/>
        <v>1</v>
      </c>
      <c r="M37" s="25">
        <v>190710039646.67999</v>
      </c>
      <c r="N37" s="17">
        <f t="shared" si="14"/>
        <v>0.99848188296691098</v>
      </c>
      <c r="O37" s="25">
        <v>190239043824</v>
      </c>
      <c r="P37" s="25">
        <v>190239043824</v>
      </c>
    </row>
    <row r="38" spans="1:16" ht="140.4" x14ac:dyDescent="0.3">
      <c r="A38" s="23" t="s">
        <v>53</v>
      </c>
      <c r="B38" s="23" t="s">
        <v>58</v>
      </c>
      <c r="C38" s="23" t="s">
        <v>55</v>
      </c>
      <c r="D38" s="23" t="s">
        <v>70</v>
      </c>
      <c r="E38" s="23" t="s">
        <v>1</v>
      </c>
      <c r="F38" s="24" t="s">
        <v>71</v>
      </c>
      <c r="G38" s="25">
        <v>4120000000</v>
      </c>
      <c r="H38" s="25">
        <v>0</v>
      </c>
      <c r="I38" s="25">
        <v>3073655144</v>
      </c>
      <c r="J38" s="25">
        <v>1046344856</v>
      </c>
      <c r="K38" s="25">
        <v>2401055144</v>
      </c>
      <c r="L38" s="17">
        <f t="shared" si="15"/>
        <v>0.58278037475728151</v>
      </c>
      <c r="M38" s="25">
        <v>1049397292.67</v>
      </c>
      <c r="N38" s="17">
        <f t="shared" si="14"/>
        <v>0.25470808074514562</v>
      </c>
      <c r="O38" s="25">
        <v>1014676934</v>
      </c>
      <c r="P38" s="25">
        <v>1014676934</v>
      </c>
    </row>
    <row r="39" spans="1:16" ht="93.6" x14ac:dyDescent="0.3">
      <c r="A39" s="23" t="s">
        <v>53</v>
      </c>
      <c r="B39" s="23" t="s">
        <v>58</v>
      </c>
      <c r="C39" s="23" t="s">
        <v>55</v>
      </c>
      <c r="D39" s="23" t="s">
        <v>72</v>
      </c>
      <c r="E39" s="23" t="s">
        <v>1</v>
      </c>
      <c r="F39" s="24" t="s">
        <v>73</v>
      </c>
      <c r="G39" s="25">
        <v>30000000000</v>
      </c>
      <c r="H39" s="25">
        <v>0</v>
      </c>
      <c r="I39" s="25">
        <v>22740329782</v>
      </c>
      <c r="J39" s="25">
        <v>7259670218</v>
      </c>
      <c r="K39" s="25">
        <v>18048173801</v>
      </c>
      <c r="L39" s="17">
        <f t="shared" si="15"/>
        <v>0.60160579336666664</v>
      </c>
      <c r="M39" s="25">
        <v>1661581046.24</v>
      </c>
      <c r="N39" s="17">
        <f t="shared" si="14"/>
        <v>5.5386034874666666E-2</v>
      </c>
      <c r="O39" s="25">
        <v>981477709</v>
      </c>
      <c r="P39" s="25">
        <v>981477709</v>
      </c>
    </row>
    <row r="40" spans="1:16" ht="46.8" x14ac:dyDescent="0.3">
      <c r="A40" s="23" t="s">
        <v>53</v>
      </c>
      <c r="B40" s="23" t="s">
        <v>58</v>
      </c>
      <c r="C40" s="23" t="s">
        <v>55</v>
      </c>
      <c r="D40" s="23" t="s">
        <v>74</v>
      </c>
      <c r="E40" s="23" t="s">
        <v>1</v>
      </c>
      <c r="F40" s="24" t="s">
        <v>75</v>
      </c>
      <c r="G40" s="25">
        <v>80000000000</v>
      </c>
      <c r="H40" s="25">
        <v>0</v>
      </c>
      <c r="I40" s="25">
        <v>78216438012</v>
      </c>
      <c r="J40" s="25">
        <v>1783561988</v>
      </c>
      <c r="K40" s="25">
        <v>74455460714</v>
      </c>
      <c r="L40" s="17">
        <f t="shared" si="15"/>
        <v>0.93069325892499999</v>
      </c>
      <c r="M40" s="25">
        <v>42426740328.129997</v>
      </c>
      <c r="N40" s="17">
        <f t="shared" si="14"/>
        <v>0.53033425410162494</v>
      </c>
      <c r="O40" s="25">
        <v>42268213207</v>
      </c>
      <c r="P40" s="25">
        <v>42268213207</v>
      </c>
    </row>
    <row r="41" spans="1:16" ht="78" x14ac:dyDescent="0.3">
      <c r="A41" s="23" t="s">
        <v>53</v>
      </c>
      <c r="B41" s="23" t="s">
        <v>58</v>
      </c>
      <c r="C41" s="23" t="s">
        <v>55</v>
      </c>
      <c r="D41" s="23" t="s">
        <v>76</v>
      </c>
      <c r="E41" s="23" t="s">
        <v>1</v>
      </c>
      <c r="F41" s="24" t="s">
        <v>77</v>
      </c>
      <c r="G41" s="25">
        <v>6000000000</v>
      </c>
      <c r="H41" s="25">
        <v>0</v>
      </c>
      <c r="I41" s="25">
        <v>5999999995</v>
      </c>
      <c r="J41" s="25">
        <v>5</v>
      </c>
      <c r="K41" s="25">
        <v>5999999995</v>
      </c>
      <c r="L41" s="17">
        <f t="shared" si="15"/>
        <v>0.99999999916666671</v>
      </c>
      <c r="M41" s="25">
        <v>1799999997.73</v>
      </c>
      <c r="N41" s="17">
        <f t="shared" si="14"/>
        <v>0.29999999962166668</v>
      </c>
      <c r="O41" s="25">
        <v>1792828683</v>
      </c>
      <c r="P41" s="25">
        <v>1792828683</v>
      </c>
    </row>
    <row r="42" spans="1:16" ht="93.6" x14ac:dyDescent="0.3">
      <c r="A42" s="23" t="s">
        <v>53</v>
      </c>
      <c r="B42" s="23" t="s">
        <v>58</v>
      </c>
      <c r="C42" s="23" t="s">
        <v>55</v>
      </c>
      <c r="D42" s="23" t="s">
        <v>32</v>
      </c>
      <c r="E42" s="23" t="s">
        <v>1</v>
      </c>
      <c r="F42" s="24" t="s">
        <v>78</v>
      </c>
      <c r="G42" s="25">
        <v>5000000000</v>
      </c>
      <c r="H42" s="25">
        <v>0</v>
      </c>
      <c r="I42" s="25">
        <v>5000000000</v>
      </c>
      <c r="J42" s="25">
        <v>0</v>
      </c>
      <c r="K42" s="25">
        <v>5000000000</v>
      </c>
      <c r="L42" s="17">
        <f t="shared" si="15"/>
        <v>1</v>
      </c>
      <c r="M42" s="25">
        <v>1999999999.49</v>
      </c>
      <c r="N42" s="17">
        <f t="shared" si="14"/>
        <v>0.399999999898</v>
      </c>
      <c r="O42" s="25">
        <v>1992031872</v>
      </c>
      <c r="P42" s="25">
        <v>1992031872</v>
      </c>
    </row>
    <row r="43" spans="1:16" ht="62.4" x14ac:dyDescent="0.3">
      <c r="A43" s="23" t="s">
        <v>53</v>
      </c>
      <c r="B43" s="23" t="s">
        <v>79</v>
      </c>
      <c r="C43" s="23" t="s">
        <v>80</v>
      </c>
      <c r="D43" s="23" t="s">
        <v>21</v>
      </c>
      <c r="E43" s="23" t="s">
        <v>1</v>
      </c>
      <c r="F43" s="24" t="s">
        <v>81</v>
      </c>
      <c r="G43" s="25">
        <v>90000000000</v>
      </c>
      <c r="H43" s="25">
        <v>0</v>
      </c>
      <c r="I43" s="25">
        <v>88437462083</v>
      </c>
      <c r="J43" s="25">
        <v>1562537917</v>
      </c>
      <c r="K43" s="25">
        <v>61144682804</v>
      </c>
      <c r="L43" s="17">
        <f t="shared" si="15"/>
        <v>0.67938536448888887</v>
      </c>
      <c r="M43" s="25">
        <v>14880041418.67</v>
      </c>
      <c r="N43" s="17">
        <f t="shared" si="14"/>
        <v>0.16533379354077779</v>
      </c>
      <c r="O43" s="25">
        <v>5610063795</v>
      </c>
      <c r="P43" s="25">
        <v>5610063795</v>
      </c>
    </row>
    <row r="44" spans="1:16" ht="46.8" x14ac:dyDescent="0.3">
      <c r="A44" s="23" t="s">
        <v>53</v>
      </c>
      <c r="B44" s="23" t="s">
        <v>79</v>
      </c>
      <c r="C44" s="23" t="s">
        <v>55</v>
      </c>
      <c r="D44" s="23" t="s">
        <v>82</v>
      </c>
      <c r="E44" s="23"/>
      <c r="F44" s="24" t="s">
        <v>83</v>
      </c>
      <c r="G44" s="25">
        <v>60000000000</v>
      </c>
      <c r="H44" s="25">
        <v>0</v>
      </c>
      <c r="I44" s="25">
        <v>41994169637</v>
      </c>
      <c r="J44" s="25">
        <v>18005830363</v>
      </c>
      <c r="K44" s="25">
        <v>38070262358</v>
      </c>
      <c r="L44" s="17">
        <f t="shared" si="15"/>
        <v>0.63450437263333337</v>
      </c>
      <c r="M44" s="25">
        <v>15469824901.32</v>
      </c>
      <c r="N44" s="17">
        <f t="shared" si="14"/>
        <v>0.25783041502199999</v>
      </c>
      <c r="O44" s="25">
        <v>9747191363</v>
      </c>
      <c r="P44" s="25">
        <v>9747191363</v>
      </c>
    </row>
    <row r="45" spans="1:16" ht="109.2" x14ac:dyDescent="0.3">
      <c r="A45" s="23" t="s">
        <v>53</v>
      </c>
      <c r="B45" s="23" t="s">
        <v>79</v>
      </c>
      <c r="C45" s="23" t="s">
        <v>55</v>
      </c>
      <c r="D45" s="23" t="s">
        <v>70</v>
      </c>
      <c r="E45" s="23"/>
      <c r="F45" s="24" t="s">
        <v>84</v>
      </c>
      <c r="G45" s="25">
        <v>10000000000</v>
      </c>
      <c r="H45" s="25">
        <v>0</v>
      </c>
      <c r="I45" s="25">
        <v>8419571878</v>
      </c>
      <c r="J45" s="25">
        <v>1580428122</v>
      </c>
      <c r="K45" s="25">
        <v>7592933638</v>
      </c>
      <c r="L45" s="17">
        <f t="shared" si="15"/>
        <v>0.75929336380000001</v>
      </c>
      <c r="M45" s="25">
        <v>1352238430.8699999</v>
      </c>
      <c r="N45" s="17">
        <f t="shared" si="14"/>
        <v>0.135223843087</v>
      </c>
      <c r="O45" s="25">
        <v>1343792203</v>
      </c>
      <c r="P45" s="25">
        <v>1343792203</v>
      </c>
    </row>
    <row r="46" spans="1:16" ht="93.6" x14ac:dyDescent="0.3">
      <c r="A46" s="23" t="s">
        <v>53</v>
      </c>
      <c r="B46" s="23" t="s">
        <v>79</v>
      </c>
      <c r="C46" s="23" t="s">
        <v>55</v>
      </c>
      <c r="D46" s="23" t="s">
        <v>72</v>
      </c>
      <c r="E46" s="23"/>
      <c r="F46" s="24" t="s">
        <v>85</v>
      </c>
      <c r="G46" s="25">
        <v>36400000000</v>
      </c>
      <c r="H46" s="25">
        <v>0</v>
      </c>
      <c r="I46" s="25">
        <v>32997141921</v>
      </c>
      <c r="J46" s="25">
        <v>3402858079</v>
      </c>
      <c r="K46" s="25">
        <v>28586577921</v>
      </c>
      <c r="L46" s="17">
        <f t="shared" si="15"/>
        <v>0.78534554728021977</v>
      </c>
      <c r="M46" s="25">
        <v>24819032419.330002</v>
      </c>
      <c r="N46" s="17">
        <f t="shared" si="14"/>
        <v>0.68184154998159341</v>
      </c>
      <c r="O46" s="25">
        <v>24793938498</v>
      </c>
      <c r="P46" s="25">
        <v>24793938498</v>
      </c>
    </row>
    <row r="47" spans="1:16" ht="78" x14ac:dyDescent="0.3">
      <c r="A47" s="23" t="s">
        <v>53</v>
      </c>
      <c r="B47" s="23" t="s">
        <v>79</v>
      </c>
      <c r="C47" s="23" t="s">
        <v>55</v>
      </c>
      <c r="D47" s="23" t="s">
        <v>74</v>
      </c>
      <c r="E47" s="23"/>
      <c r="F47" s="24" t="s">
        <v>86</v>
      </c>
      <c r="G47" s="25">
        <v>5866093100</v>
      </c>
      <c r="H47" s="25">
        <v>5866093100</v>
      </c>
      <c r="I47" s="25">
        <v>0</v>
      </c>
      <c r="J47" s="25">
        <v>0</v>
      </c>
      <c r="K47" s="25">
        <v>0</v>
      </c>
      <c r="L47" s="17">
        <f t="shared" si="15"/>
        <v>0</v>
      </c>
      <c r="M47" s="25">
        <v>0</v>
      </c>
      <c r="N47" s="17">
        <f t="shared" si="14"/>
        <v>0</v>
      </c>
      <c r="O47" s="25">
        <v>0</v>
      </c>
      <c r="P47" s="25">
        <v>0</v>
      </c>
    </row>
    <row r="48" spans="1:16" ht="109.2" x14ac:dyDescent="0.3">
      <c r="A48" s="23" t="s">
        <v>53</v>
      </c>
      <c r="B48" s="23" t="s">
        <v>79</v>
      </c>
      <c r="C48" s="23" t="s">
        <v>55</v>
      </c>
      <c r="D48" s="23" t="s">
        <v>87</v>
      </c>
      <c r="E48" s="23" t="s">
        <v>1</v>
      </c>
      <c r="F48" s="24" t="s">
        <v>88</v>
      </c>
      <c r="G48" s="25">
        <v>10000000000</v>
      </c>
      <c r="H48" s="25">
        <v>0</v>
      </c>
      <c r="I48" s="25">
        <v>9627712990</v>
      </c>
      <c r="J48" s="25">
        <v>372287010</v>
      </c>
      <c r="K48" s="25">
        <v>5216612290</v>
      </c>
      <c r="L48" s="17">
        <f t="shared" si="15"/>
        <v>0.521661229</v>
      </c>
      <c r="M48" s="25">
        <v>1414715996.79</v>
      </c>
      <c r="N48" s="17">
        <f t="shared" si="14"/>
        <v>0.141471599679</v>
      </c>
      <c r="O48" s="25">
        <v>1252749734</v>
      </c>
      <c r="P48" s="25">
        <v>1252749734</v>
      </c>
    </row>
    <row r="49" spans="1:16" ht="78" x14ac:dyDescent="0.3">
      <c r="A49" s="23" t="s">
        <v>53</v>
      </c>
      <c r="B49" s="23" t="s">
        <v>79</v>
      </c>
      <c r="C49" s="23" t="s">
        <v>55</v>
      </c>
      <c r="D49" s="23" t="s">
        <v>76</v>
      </c>
      <c r="E49" s="23" t="s">
        <v>1</v>
      </c>
      <c r="F49" s="24" t="s">
        <v>89</v>
      </c>
      <c r="G49" s="25">
        <v>35706442274</v>
      </c>
      <c r="H49" s="25">
        <v>0</v>
      </c>
      <c r="I49" s="25">
        <v>10274576743</v>
      </c>
      <c r="J49" s="25">
        <v>25431865531</v>
      </c>
      <c r="K49" s="25">
        <v>2890576743</v>
      </c>
      <c r="L49" s="17">
        <f t="shared" si="15"/>
        <v>8.0953927608318516E-2</v>
      </c>
      <c r="M49" s="25">
        <v>2072609749.6700001</v>
      </c>
      <c r="N49" s="17">
        <f t="shared" si="14"/>
        <v>5.8045820800780017E-2</v>
      </c>
      <c r="O49" s="25">
        <v>2058310667</v>
      </c>
      <c r="P49" s="25">
        <v>2058310667</v>
      </c>
    </row>
    <row r="50" spans="1:16" ht="93.6" x14ac:dyDescent="0.3">
      <c r="A50" s="23" t="s">
        <v>53</v>
      </c>
      <c r="B50" s="23" t="s">
        <v>90</v>
      </c>
      <c r="C50" s="23" t="s">
        <v>55</v>
      </c>
      <c r="D50" s="23" t="s">
        <v>21</v>
      </c>
      <c r="E50" s="23"/>
      <c r="F50" s="24" t="s">
        <v>91</v>
      </c>
      <c r="G50" s="25">
        <v>8500000000</v>
      </c>
      <c r="H50" s="25">
        <v>0</v>
      </c>
      <c r="I50" s="25">
        <v>7118857717</v>
      </c>
      <c r="J50" s="25">
        <v>1381142283</v>
      </c>
      <c r="K50" s="25">
        <v>7067377717</v>
      </c>
      <c r="L50" s="17">
        <f t="shared" si="15"/>
        <v>0.83145620200000003</v>
      </c>
      <c r="M50" s="25">
        <v>1548956436.6800001</v>
      </c>
      <c r="N50" s="17">
        <f t="shared" si="14"/>
        <v>0.18223016902117647</v>
      </c>
      <c r="O50" s="25">
        <v>1464762677</v>
      </c>
      <c r="P50" s="25">
        <v>1464762677</v>
      </c>
    </row>
    <row r="51" spans="1:16" ht="93.6" x14ac:dyDescent="0.3">
      <c r="A51" s="23" t="s">
        <v>53</v>
      </c>
      <c r="B51" s="23" t="s">
        <v>90</v>
      </c>
      <c r="C51" s="23" t="s">
        <v>55</v>
      </c>
      <c r="D51" s="23" t="s">
        <v>82</v>
      </c>
      <c r="E51" s="23"/>
      <c r="F51" s="24" t="s">
        <v>92</v>
      </c>
      <c r="G51" s="25">
        <v>8500000000</v>
      </c>
      <c r="H51" s="25">
        <v>0</v>
      </c>
      <c r="I51" s="25">
        <v>5840469284</v>
      </c>
      <c r="J51" s="25">
        <v>2659530716</v>
      </c>
      <c r="K51" s="25">
        <v>3896856857</v>
      </c>
      <c r="L51" s="17">
        <f t="shared" si="15"/>
        <v>0.45845374788235294</v>
      </c>
      <c r="M51" s="25">
        <v>2032400948.75</v>
      </c>
      <c r="N51" s="17">
        <f t="shared" si="14"/>
        <v>0.23910599397058824</v>
      </c>
      <c r="O51" s="25">
        <v>1642486425</v>
      </c>
      <c r="P51" s="25">
        <v>1642486425</v>
      </c>
    </row>
    <row r="52" spans="1:16" ht="109.2" x14ac:dyDescent="0.3">
      <c r="A52" s="23" t="s">
        <v>53</v>
      </c>
      <c r="B52" s="23" t="s">
        <v>90</v>
      </c>
      <c r="C52" s="23" t="s">
        <v>55</v>
      </c>
      <c r="D52" s="23" t="s">
        <v>70</v>
      </c>
      <c r="E52" s="23"/>
      <c r="F52" s="24" t="s">
        <v>93</v>
      </c>
      <c r="G52" s="25">
        <v>20000000000</v>
      </c>
      <c r="H52" s="25">
        <v>0</v>
      </c>
      <c r="I52" s="25">
        <v>19999681275</v>
      </c>
      <c r="J52" s="25">
        <v>318725</v>
      </c>
      <c r="K52" s="25">
        <v>19999681275</v>
      </c>
      <c r="L52" s="17">
        <f t="shared" si="15"/>
        <v>0.99998406375000004</v>
      </c>
      <c r="M52" s="25">
        <v>6038250000</v>
      </c>
      <c r="N52" s="17">
        <f t="shared" si="14"/>
        <v>0.30191249999999997</v>
      </c>
      <c r="O52" s="25">
        <v>6038250000</v>
      </c>
      <c r="P52" s="25">
        <v>6038250000</v>
      </c>
    </row>
    <row r="53" spans="1:16" ht="62.4" x14ac:dyDescent="0.3">
      <c r="A53" s="23" t="s">
        <v>53</v>
      </c>
      <c r="B53" s="23" t="s">
        <v>94</v>
      </c>
      <c r="C53" s="23" t="s">
        <v>55</v>
      </c>
      <c r="D53" s="23" t="s">
        <v>62</v>
      </c>
      <c r="E53" s="23"/>
      <c r="F53" s="24" t="s">
        <v>95</v>
      </c>
      <c r="G53" s="25">
        <v>3000000000</v>
      </c>
      <c r="H53" s="25">
        <v>0</v>
      </c>
      <c r="I53" s="25">
        <v>2076982425</v>
      </c>
      <c r="J53" s="25">
        <v>923017575</v>
      </c>
      <c r="K53" s="25">
        <v>1788291933</v>
      </c>
      <c r="L53" s="17">
        <f t="shared" si="15"/>
        <v>0.59609731099999996</v>
      </c>
      <c r="M53" s="25">
        <v>776722220.07000005</v>
      </c>
      <c r="N53" s="17">
        <f t="shared" si="14"/>
        <v>0.25890740669000001</v>
      </c>
      <c r="O53" s="25">
        <v>747502700</v>
      </c>
      <c r="P53" s="25">
        <v>747502700</v>
      </c>
    </row>
    <row r="54" spans="1:16" ht="46.8" x14ac:dyDescent="0.3">
      <c r="A54" s="23" t="s">
        <v>53</v>
      </c>
      <c r="B54" s="23" t="s">
        <v>96</v>
      </c>
      <c r="C54" s="23" t="s">
        <v>55</v>
      </c>
      <c r="D54" s="23" t="s">
        <v>23</v>
      </c>
      <c r="E54" s="23"/>
      <c r="F54" s="24" t="s">
        <v>97</v>
      </c>
      <c r="G54" s="25">
        <v>10000000000</v>
      </c>
      <c r="H54" s="25">
        <v>0</v>
      </c>
      <c r="I54" s="25">
        <v>8652236102</v>
      </c>
      <c r="J54" s="25">
        <v>1347763898</v>
      </c>
      <c r="K54" s="25">
        <v>7846967754</v>
      </c>
      <c r="L54" s="17">
        <f t="shared" si="15"/>
        <v>0.78469677540000005</v>
      </c>
      <c r="M54" s="25">
        <v>3342727812.98</v>
      </c>
      <c r="N54" s="17">
        <f t="shared" si="14"/>
        <v>0.33427278129799998</v>
      </c>
      <c r="O54" s="25">
        <v>3138287133</v>
      </c>
      <c r="P54" s="25">
        <v>3138287133</v>
      </c>
    </row>
    <row r="55" spans="1:16" ht="93.6" x14ac:dyDescent="0.3">
      <c r="A55" s="23" t="s">
        <v>53</v>
      </c>
      <c r="B55" s="23" t="s">
        <v>96</v>
      </c>
      <c r="C55" s="23" t="s">
        <v>55</v>
      </c>
      <c r="D55" s="23" t="s">
        <v>27</v>
      </c>
      <c r="E55" s="23" t="s">
        <v>1</v>
      </c>
      <c r="F55" s="24" t="s">
        <v>98</v>
      </c>
      <c r="G55" s="25">
        <v>12000000000</v>
      </c>
      <c r="H55" s="25">
        <v>0</v>
      </c>
      <c r="I55" s="25">
        <v>9834103139</v>
      </c>
      <c r="J55" s="25">
        <v>2165896861</v>
      </c>
      <c r="K55" s="25">
        <v>8907808319</v>
      </c>
      <c r="L55" s="17">
        <f t="shared" si="15"/>
        <v>0.7423173599166667</v>
      </c>
      <c r="M55" s="25">
        <v>4691177907</v>
      </c>
      <c r="N55" s="17">
        <f t="shared" si="14"/>
        <v>0.39093149225000001</v>
      </c>
      <c r="O55" s="25">
        <v>4682014707</v>
      </c>
      <c r="P55" s="25">
        <v>4682014707</v>
      </c>
    </row>
    <row r="56" spans="1:16" ht="93.6" x14ac:dyDescent="0.3">
      <c r="A56" s="23" t="s">
        <v>53</v>
      </c>
      <c r="B56" s="23" t="s">
        <v>96</v>
      </c>
      <c r="C56" s="23" t="s">
        <v>55</v>
      </c>
      <c r="D56" s="23" t="s">
        <v>29</v>
      </c>
      <c r="E56" s="23" t="s">
        <v>1</v>
      </c>
      <c r="F56" s="24" t="s">
        <v>99</v>
      </c>
      <c r="G56" s="25">
        <v>3749543861</v>
      </c>
      <c r="H56" s="25">
        <v>0</v>
      </c>
      <c r="I56" s="25">
        <v>1200341822</v>
      </c>
      <c r="J56" s="25">
        <v>2549202039</v>
      </c>
      <c r="K56" s="25">
        <v>390341822</v>
      </c>
      <c r="L56" s="17">
        <f t="shared" si="15"/>
        <v>0.10410381541606935</v>
      </c>
      <c r="M56" s="25">
        <v>115099611.93000001</v>
      </c>
      <c r="N56" s="17">
        <f t="shared" si="14"/>
        <v>3.0696963736624498E-2</v>
      </c>
      <c r="O56" s="25">
        <v>100270065</v>
      </c>
      <c r="P56" s="25">
        <v>100270065</v>
      </c>
    </row>
    <row r="57" spans="1:16" ht="46.8" x14ac:dyDescent="0.3">
      <c r="A57" s="23" t="s">
        <v>53</v>
      </c>
      <c r="B57" s="23" t="s">
        <v>96</v>
      </c>
      <c r="C57" s="23" t="s">
        <v>100</v>
      </c>
      <c r="D57" s="23" t="s">
        <v>23</v>
      </c>
      <c r="E57" s="23"/>
      <c r="F57" s="24" t="s">
        <v>101</v>
      </c>
      <c r="G57" s="25">
        <v>20000000000</v>
      </c>
      <c r="H57" s="25">
        <v>0</v>
      </c>
      <c r="I57" s="25">
        <v>10079681275</v>
      </c>
      <c r="J57" s="25">
        <v>9920318725</v>
      </c>
      <c r="K57" s="25">
        <v>10079681275</v>
      </c>
      <c r="L57" s="17">
        <f t="shared" si="15"/>
        <v>0.50398406375000004</v>
      </c>
      <c r="M57" s="25">
        <v>5000000000</v>
      </c>
      <c r="N57" s="17">
        <f t="shared" si="14"/>
        <v>0.25</v>
      </c>
      <c r="O57" s="25">
        <v>5000000000</v>
      </c>
      <c r="P57" s="25">
        <v>5000000000</v>
      </c>
    </row>
    <row r="58" spans="1:16" ht="62.4" x14ac:dyDescent="0.3">
      <c r="A58" s="23" t="s">
        <v>53</v>
      </c>
      <c r="B58" s="23" t="s">
        <v>102</v>
      </c>
      <c r="C58" s="23" t="s">
        <v>55</v>
      </c>
      <c r="D58" s="23" t="s">
        <v>23</v>
      </c>
      <c r="E58" s="23"/>
      <c r="F58" s="24" t="s">
        <v>103</v>
      </c>
      <c r="G58" s="25">
        <v>2938762236</v>
      </c>
      <c r="H58" s="25">
        <v>0</v>
      </c>
      <c r="I58" s="25">
        <v>11708217</v>
      </c>
      <c r="J58" s="25">
        <v>2927054019</v>
      </c>
      <c r="K58" s="25">
        <v>11708217</v>
      </c>
      <c r="L58" s="17">
        <f t="shared" si="15"/>
        <v>3.9840640581853453E-3</v>
      </c>
      <c r="M58" s="25">
        <v>0</v>
      </c>
      <c r="N58" s="17">
        <f t="shared" si="14"/>
        <v>0</v>
      </c>
      <c r="O58" s="25">
        <v>0</v>
      </c>
      <c r="P58" s="25">
        <v>0</v>
      </c>
    </row>
    <row r="59" spans="1:16" ht="17.399999999999999" x14ac:dyDescent="0.3">
      <c r="A59" s="10" t="s">
        <v>1</v>
      </c>
      <c r="B59" s="10" t="s">
        <v>1</v>
      </c>
      <c r="C59" s="10" t="s">
        <v>1</v>
      </c>
      <c r="D59" s="10" t="s">
        <v>1</v>
      </c>
      <c r="E59" s="10" t="s">
        <v>1</v>
      </c>
      <c r="F59" s="10" t="s">
        <v>1</v>
      </c>
      <c r="G59" s="3">
        <v>1696759284853</v>
      </c>
      <c r="H59" s="3">
        <v>6126939754</v>
      </c>
      <c r="I59" s="3">
        <v>1336093248948</v>
      </c>
      <c r="J59" s="3">
        <v>354539096151</v>
      </c>
      <c r="K59" s="3">
        <v>1214468448871.9951</v>
      </c>
      <c r="L59" s="4"/>
      <c r="M59" s="3">
        <v>525572345963.53998</v>
      </c>
      <c r="N59" s="4"/>
      <c r="O59" s="3">
        <v>493552059513</v>
      </c>
      <c r="P59" s="3">
        <v>493552059513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dcterms:created xsi:type="dcterms:W3CDTF">2014-07-03T21:13:18Z</dcterms:created>
  <dcterms:modified xsi:type="dcterms:W3CDTF">2014-08-26T20:41:10Z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