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lartunduaga\Documents\2020\PARA PUBLICAR\"/>
    </mc:Choice>
  </mc:AlternateContent>
  <xr:revisionPtr revIDLastSave="0" documentId="13_ncr:1_{BFEA845B-2ADF-4DD7-B241-5A66C9393028}" xr6:coauthVersionLast="41" xr6:coauthVersionMax="41" xr10:uidLastSave="{00000000-0000-0000-0000-000000000000}"/>
  <bookViews>
    <workbookView xWindow="-120" yWindow="-120" windowWidth="20730" windowHeight="11160" xr2:uid="{00000000-000D-0000-FFFF-FFFF00000000}"/>
  </bookViews>
  <sheets>
    <sheet name="PM MINISTERIO VIG 2018" sheetId="2" r:id="rId1"/>
    <sheet name="VIGENCIAS ANTERIORES"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2" l="1"/>
  <c r="O12" i="2" l="1"/>
  <c r="L12" i="2"/>
  <c r="M12" i="2" s="1"/>
  <c r="N12" i="2" s="1"/>
  <c r="J54" i="2"/>
  <c r="L29" i="2" l="1"/>
  <c r="L13" i="2" l="1"/>
  <c r="L14" i="2"/>
  <c r="L15" i="2"/>
  <c r="L16" i="2"/>
  <c r="L17" i="2"/>
  <c r="L18" i="2"/>
  <c r="L19" i="2"/>
  <c r="L20" i="2"/>
  <c r="L21" i="2"/>
  <c r="L22" i="2"/>
  <c r="L23" i="2"/>
  <c r="L24" i="2"/>
  <c r="L25" i="2"/>
  <c r="L26" i="2"/>
  <c r="L27" i="2"/>
  <c r="L28"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J13" i="2"/>
  <c r="O13" i="2" s="1"/>
  <c r="J14" i="2"/>
  <c r="O14" i="2" s="1"/>
  <c r="J15" i="2"/>
  <c r="O15" i="2" s="1"/>
  <c r="J16" i="2"/>
  <c r="O16" i="2" s="1"/>
  <c r="J17" i="2"/>
  <c r="O17" i="2" s="1"/>
  <c r="J18" i="2"/>
  <c r="O18" i="2" s="1"/>
  <c r="J19" i="2"/>
  <c r="O19" i="2" s="1"/>
  <c r="J20" i="2"/>
  <c r="O20" i="2" s="1"/>
  <c r="J21" i="2"/>
  <c r="O21" i="2" s="1"/>
  <c r="J22" i="2"/>
  <c r="O22" i="2" s="1"/>
  <c r="J23" i="2"/>
  <c r="O23" i="2" s="1"/>
  <c r="J24" i="2"/>
  <c r="O24" i="2" s="1"/>
  <c r="J25" i="2"/>
  <c r="O25" i="2" s="1"/>
  <c r="J26" i="2"/>
  <c r="O26" i="2" s="1"/>
  <c r="J27" i="2"/>
  <c r="O27" i="2" s="1"/>
  <c r="J28" i="2"/>
  <c r="O28" i="2" s="1"/>
  <c r="J29" i="2"/>
  <c r="O29" i="2" s="1"/>
  <c r="J30" i="2"/>
  <c r="O30" i="2" s="1"/>
  <c r="J31" i="2"/>
  <c r="O31" i="2" s="1"/>
  <c r="J32" i="2"/>
  <c r="O32" i="2" s="1"/>
  <c r="J33" i="2"/>
  <c r="O33" i="2" s="1"/>
  <c r="J34" i="2"/>
  <c r="O34" i="2" s="1"/>
  <c r="J35" i="2"/>
  <c r="O35" i="2" s="1"/>
  <c r="J36" i="2"/>
  <c r="O36" i="2" s="1"/>
  <c r="J37" i="2"/>
  <c r="O37" i="2" s="1"/>
  <c r="J38" i="2"/>
  <c r="O38" i="2" s="1"/>
  <c r="J39" i="2"/>
  <c r="O39" i="2" s="1"/>
  <c r="J40" i="2"/>
  <c r="O40" i="2" s="1"/>
  <c r="J41" i="2"/>
  <c r="O41" i="2" s="1"/>
  <c r="J42" i="2"/>
  <c r="O42" i="2" s="1"/>
  <c r="J43" i="2"/>
  <c r="O43" i="2" s="1"/>
  <c r="J44" i="2"/>
  <c r="O44" i="2" s="1"/>
  <c r="J45" i="2"/>
  <c r="O45" i="2" s="1"/>
  <c r="J46" i="2"/>
  <c r="O46" i="2" s="1"/>
  <c r="J47" i="2"/>
  <c r="O47" i="2" s="1"/>
  <c r="J48" i="2"/>
  <c r="O48" i="2" s="1"/>
  <c r="J49" i="2"/>
  <c r="O49" i="2" s="1"/>
  <c r="J50" i="2"/>
  <c r="O50" i="2" s="1"/>
  <c r="J51" i="2"/>
  <c r="O51" i="2" s="1"/>
  <c r="J52" i="2"/>
  <c r="O52" i="2" s="1"/>
  <c r="J53" i="2"/>
  <c r="O53" i="2" s="1"/>
  <c r="O54" i="2"/>
  <c r="J55" i="2"/>
  <c r="O55" i="2" s="1"/>
  <c r="J56" i="2"/>
  <c r="O56" i="2" s="1"/>
  <c r="J57" i="2"/>
  <c r="O57" i="2" s="1"/>
  <c r="J58" i="2"/>
  <c r="O58" i="2" s="1"/>
  <c r="J59" i="2"/>
  <c r="O59" i="2" s="1"/>
  <c r="L61" i="2" l="1"/>
  <c r="L68" i="2" s="1"/>
  <c r="M13" i="2"/>
  <c r="N13" i="2" s="1"/>
  <c r="M15" i="2"/>
  <c r="N15" i="2" s="1"/>
  <c r="M23" i="2"/>
  <c r="N23" i="2" s="1"/>
  <c r="M19" i="2"/>
  <c r="N19" i="2" s="1"/>
  <c r="M18" i="2"/>
  <c r="N18" i="2" s="1"/>
  <c r="M17" i="2"/>
  <c r="N17" i="2" s="1"/>
  <c r="M50" i="2"/>
  <c r="N50" i="2" s="1"/>
  <c r="M56" i="2"/>
  <c r="N56" i="2" s="1"/>
  <c r="M32" i="2"/>
  <c r="N32" i="2" s="1"/>
  <c r="M24" i="2"/>
  <c r="N24" i="2" s="1"/>
  <c r="M48" i="2"/>
  <c r="N48" i="2" s="1"/>
  <c r="M28" i="2"/>
  <c r="N28" i="2" s="1"/>
  <c r="M45" i="2"/>
  <c r="N45" i="2" s="1"/>
  <c r="M41" i="2"/>
  <c r="N41" i="2" s="1"/>
  <c r="M37" i="2"/>
  <c r="N37" i="2" s="1"/>
  <c r="M29" i="2"/>
  <c r="N29" i="2" s="1"/>
  <c r="M25" i="2"/>
  <c r="N25" i="2" s="1"/>
  <c r="M21" i="2"/>
  <c r="N21" i="2" s="1"/>
  <c r="M51" i="2"/>
  <c r="N51" i="2" s="1"/>
  <c r="M35" i="2"/>
  <c r="N35" i="2" s="1"/>
  <c r="M55" i="2"/>
  <c r="N55" i="2" s="1"/>
  <c r="M39" i="2"/>
  <c r="N39" i="2" s="1"/>
  <c r="M14" i="2"/>
  <c r="N14" i="2" s="1"/>
  <c r="M26" i="2"/>
  <c r="N26" i="2" s="1"/>
  <c r="M34" i="2"/>
  <c r="N34" i="2" s="1"/>
  <c r="M44" i="2"/>
  <c r="N44" i="2" s="1"/>
  <c r="M40" i="2"/>
  <c r="N40" i="2" s="1"/>
  <c r="M58" i="2"/>
  <c r="N58" i="2" s="1"/>
  <c r="M54" i="2"/>
  <c r="N54" i="2" s="1"/>
  <c r="M30" i="2"/>
  <c r="N30" i="2" s="1"/>
  <c r="M22" i="2"/>
  <c r="N22" i="2" s="1"/>
  <c r="M59" i="2"/>
  <c r="N59" i="2" s="1"/>
  <c r="M43" i="2"/>
  <c r="N43" i="2" s="1"/>
  <c r="M27" i="2"/>
  <c r="N27" i="2" s="1"/>
  <c r="M46" i="2"/>
  <c r="N46" i="2" s="1"/>
  <c r="M42" i="2"/>
  <c r="N42" i="2" s="1"/>
  <c r="M38" i="2"/>
  <c r="N38" i="2" s="1"/>
  <c r="M52" i="2"/>
  <c r="N52" i="2" s="1"/>
  <c r="M36" i="2"/>
  <c r="N36" i="2" s="1"/>
  <c r="M20" i="2"/>
  <c r="N20" i="2" s="1"/>
  <c r="M47" i="2"/>
  <c r="N47" i="2" s="1"/>
  <c r="M31" i="2"/>
  <c r="N31" i="2" s="1"/>
  <c r="O61" i="2"/>
  <c r="M57" i="2"/>
  <c r="N57" i="2" s="1"/>
  <c r="M53" i="2"/>
  <c r="N53" i="2" s="1"/>
  <c r="M49" i="2"/>
  <c r="N49" i="2" s="1"/>
  <c r="M33" i="2"/>
  <c r="N33" i="2" s="1"/>
  <c r="M16" i="2"/>
  <c r="N16" i="2" s="1"/>
  <c r="N61" i="2" l="1"/>
  <c r="L67" i="2" s="1"/>
  <c r="M61" i="2"/>
</calcChain>
</file>

<file path=xl/sharedStrings.xml><?xml version="1.0" encoding="utf-8"?>
<sst xmlns="http://schemas.openxmlformats.org/spreadsheetml/2006/main" count="1600" uniqueCount="766">
  <si>
    <t>FORMATO No 1</t>
  </si>
  <si>
    <t xml:space="preserve"> INFORMACIÓN SOBRE LOS PLANES DE MEJORAMIENTO </t>
  </si>
  <si>
    <t xml:space="preserve">Informe presentado a la Contraloría General de la República </t>
  </si>
  <si>
    <t>Modalidad de Auditoría:</t>
  </si>
  <si>
    <t>Fecha de Suscripción:</t>
  </si>
  <si>
    <t xml:space="preserve">Puntaje Logrado por las metas  Vencidas (POMVi)  </t>
  </si>
  <si>
    <t>Puntaje atribuido metas vencidas</t>
  </si>
  <si>
    <t>Períodos fiscales que cubre:</t>
  </si>
  <si>
    <t xml:space="preserve">Porcentaje de Avance físico de ejecución de las metas  </t>
  </si>
  <si>
    <t>Área Responsable</t>
  </si>
  <si>
    <t>Puntaje  Logrado  por las metas   (Poi)</t>
  </si>
  <si>
    <t xml:space="preserve">Evaluación del Plan de Mejoramiento del Ministerio de TIC </t>
  </si>
  <si>
    <t>Puntajes base de Evaluación:</t>
  </si>
  <si>
    <t>Cumplimiento del Plan de Mejoramiento</t>
  </si>
  <si>
    <t>CPM = POMVi / PBEC</t>
  </si>
  <si>
    <t>Avance del plan de Mejoramiento</t>
  </si>
  <si>
    <t>AP =  POMi / PBEA</t>
  </si>
  <si>
    <t>H3A-2016</t>
  </si>
  <si>
    <r>
      <rPr>
        <b/>
        <sz val="11"/>
        <rFont val="Arial"/>
        <family val="2"/>
      </rPr>
      <t>H3A. Principio de Gestión Continuada.</t>
    </r>
    <r>
      <rPr>
        <sz val="11"/>
        <rFont val="Arial"/>
        <family val="2"/>
      </rPr>
      <t xml:space="preserve">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 para el Reconocimiento, Medición, Revelación y presentación de los Hechos Económicos de las Entidades de Gobierno que trata el literal g) La decisión de la liquidación o cese de actividades de la entidad, subnumeral 5.2. Hechos ocurridos después del periodo contable que no implican ajuste, numeral 5 Hechos Ocurridos después del Periodo Contable; viene observando que en las vigencias 2015 y 2016, el Ministerio de Tecnologías de la Información y las Comunicaciones, presentó déficits en sus ejercicios operacionales por $272.218 y $67.162 millones respectivamente, con referencia al Patrimonio poseído al 31 de diciembre de 2014, el cual ascendía a $379.229 millones y que a 2015 fue de $201.977 millones y en el 2016 de $127.889 millones comparativamente; lo que refleja al cierre de la vigencia de 2016 un decrecimiento del patrimonio del Ministerio en $251.339 millones equivalente al 66.28% con referencia al patrimonio poseído en 2014. 
El Ministerio en las notas explicativas presenta una valoración y ponderación de su situación financiera con respecto al déficit del ejercicio obtenido en 2016 y la disminución del 36.68% en su patrimonio, señalando que el déficit por valor de $67.162 millones obedece a que la cuenta contable 480809 Excedentes Financieros no presenta saldo por reconocimientos de Excedentes Financieros del FONTIC distribuidos por el CONPES y asignado a la Nación - MINTIC en razón a que el Fondo presentó déficit en el resultado de su ejercicio.
Las explicaciones precedentes y realizadas en las notas a los estados contables por el Ministerio, no da mayores explicaciones del grado de incertidumbre que han generado los resultados deficitarios por dos (2) años consecutivos, toda vez, que el MINTIC como el FONTIC, son dos (2) entidades autónomas presupuestal y contablemente con base a la ley que las creó, y que por el simple hecho de que esta última no hubiese generado excedentes en su ejercicio operacional en 2016, no se justifica hasta dónde los resultados negativos generados pueden llegar a afectar su continuidad como ente público en razón a que los déficits acumulados y presuntamente venideros puedan afectar su situación financiera de llegarse a un saldo contrario del total del patrimonio existente actualmente. Así mismo las explicaciones entregadas por el MINTIC en su oficio de respuesta con número de radicado 1036306 del 24 de abril de 2017, no precisan cómo se revelaría en las notas y en los informes de gestión, los planes de la alta dirección, las estrategias económicas y de gestión que implicaría un patrimonio negativo para la entidad ocasionado por los resultados deficitarios recurrentes sin que se controlen las causas que los está provocando.</t>
    </r>
  </si>
  <si>
    <t>H35A-2014</t>
  </si>
  <si>
    <r>
      <rPr>
        <b/>
        <sz val="11"/>
        <rFont val="Arial"/>
        <family val="2"/>
      </rPr>
      <t xml:space="preserve">H35A. 147006 Deudores - Arrendamientos. </t>
    </r>
    <r>
      <rPr>
        <sz val="11"/>
        <rFont val="Arial"/>
        <family val="2"/>
      </rPr>
      <t xml:space="preserve">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r>
  </si>
  <si>
    <t>Financiera</t>
  </si>
  <si>
    <r>
      <t xml:space="preserve">Entidad: </t>
    </r>
    <r>
      <rPr>
        <sz val="11"/>
        <rFont val="Arial"/>
        <family val="2"/>
      </rPr>
      <t>Ministerio de Tecnologías de la Información y las Comunicaciones</t>
    </r>
  </si>
  <si>
    <r>
      <rPr>
        <b/>
        <sz val="11"/>
        <color rgb="FF000000"/>
        <rFont val="Arial"/>
        <family val="2"/>
      </rPr>
      <t>H1A.Depreciación Edificaciones.</t>
    </r>
    <r>
      <rPr>
        <sz val="11"/>
        <color rgb="FF000000"/>
        <rFont val="Arial"/>
        <family val="2"/>
      </rPr>
      <t xml:space="preserve">
A 31 de diciembre de 2018 el saldo reflejado en la cuenta 1685 – Depreciación Acumulada de Propiedades Planta y Equipo por $ (279.990.543), no refleja la realidad debido a las siguientes situaciones:
a) La base para el cálculo de la depreciación para Edificaciones no corresponde, debido a que el MINTIC registró el valor del avalúo del Edificio de Murillo Toro por $9.613.820.000 y no por $40.487.341.600 que es el valor arrojado como resultado del avalúo realizado por IGAC.  
b) Al verificar el cálculo de la depreciación en el aplicativo Seven - plantilla 5, se evidencia que éstos no cumplen con las vidas útiles determinadas en la política contable, es así que para los edificios se estimó una vida útil de 75 años y en la plantilla 5 se aplicó para algunas edificaciones 100 años y para otras 50. Situación similar se evidencia con el Anexo 1.2.2“Plantilla de Medición de las PPE_ Mintic con ipc,”, en la columna “Nueva vida útil en días”, donde la vida útil de algunas edificaciones es de 150 años.
De acuerdo con la respuesta dada por el MINTIC , manifiesta que “Como se mencionó anteriormente, el MINTIC ya se encuentra evaluando las acciones que se deben adelantar para efectuar los ajustes pertinentes en relación con la correspondencia del valor del terreno y construcción, en las cuentas 1605 – Terrenos y 1640 – Edificaciones, el cual incluye también el cálculo de la depreciación tomando como base el valor ajustado en la cuenta 1640 – Edificaciones, arrojando aproximadamente los siguientes resultados que habría que ajustar en la vigencia 2019.(…) Ajuste Depreciación $475.739.089.
En orden a lo anterior, se precisa que el gasto por concepto del reconocimiento de la depreciación para la vigencia fiscal 2018, corresponde a la suma de $475.739.089, representa 0,36% con relación al total de gastos causados en el año 2018 por valor de $134.556.365.000 (…)”.
Lo anterior, debido a que se tomó la información incorrecta sobre el avalúo del Edificio Murillo Toro y la vida útil parametrizada en el sistema SEVEN para algunos bienes inmuebles, pues ésta no se definió acorde con lo establecido en la política contable vigente 75 años, teniendo en cuenta la respuesta dada por el MINTIC la cuenta (1685) Depreciación Acumulada de Propiedad, Planta y Equipo se encuentra subestimada en $475.739.089, así como en la cuenta (5360) Gastos - Depreciación de Propiedad, Planta y Equipo, en el mismo valor. 
</t>
    </r>
  </si>
  <si>
    <r>
      <rPr>
        <b/>
        <sz val="11"/>
        <color rgb="FF000000"/>
        <rFont val="Arial"/>
        <family val="2"/>
      </rPr>
      <t>H3A. PAR CAPRECOM – Cuotas Partes Pensionales.</t>
    </r>
    <r>
      <rPr>
        <sz val="11"/>
        <color rgb="FF000000"/>
        <rFont val="Arial"/>
        <family val="2"/>
      </rPr>
      <t xml:space="preserve">
...A 31 de diciembre de 2018, el saldo reflejado en la cuenta 138408 Cuotas Partes Pensionales por $50.366.939.378,08, se ve afectado en cuantía indeterminada, debido a que en el Acta de entrega y/o transferencia de los recursos recaudados por concepto de cuotas partes pensionales por Caprecom EICE (hoy liquidado), por parte del Patrimonio Autónomo de Remanentes de Caprecom Liquidado – PAR CAPRECOM Liquidado, del 28 de septiembre de 2017, se evidencia que el Ministerio “(…) deja constancia que se encuentran pendientes por depuración las 25.000 facturas de cuotas partes pensionales emitidas por Caprecom, que aún no han sido entregadas al MINTIC, y frente a las que el PAR CAPRECOM viene adelantando las gestiones necesarias para dar inicio a la intervención de las facturas de cobro de cuotas partes pensionales que presentan saldo y que fueron certificadas por parte de la extinta CAPRECOM (…)” (negrilla nuestra).
....Por lo expuesto anteriormente, hasta tanto no se concluya con el proceso de depuración de la información, se desconoce el impacto que se tenga sobre los Estados Financieros del MINTIC, por lo que se crea incertidumbre en cuantía indeterminada sobre el saldo reflejado en las Cuentas por Cobrar de Cuotas Partes Pensionales, ya que, a 31 de diciembre de 2018, aún estaban pendientes por depurar las 25.000 facturas, más las partidas pendientes por depurar de las resoluciones entregadas al MINTIC; con el agravante que de acuerdo con lo establecido en la Ley 1066 de 2006  y en la política contable estas cuentas prescriben en tres (3) años.</t>
    </r>
  </si>
  <si>
    <r>
      <rPr>
        <b/>
        <sz val="11"/>
        <color rgb="FF000000"/>
        <rFont val="Arial"/>
        <family val="2"/>
      </rPr>
      <t xml:space="preserve">H4A. Recaudos por Clasificar 240720
</t>
    </r>
    <r>
      <rPr>
        <sz val="11"/>
        <color rgb="FF000000"/>
        <rFont val="Arial"/>
        <family val="2"/>
      </rPr>
      <t>...A 31 de diciembre de 2018, la subcuenta Recaudos por Clasificar 240720 refleja un saldo $917.128.012,96, la cual corresponde a recursos recibidos por el Ministerio. De acuerdo con la respuesta dada por el MINTIC , manifiesta que estos recursos corresponden a los pagos realizados por los municipios y entidades, por concepto de Cuotas Partes Pensionales, por valor de $337.435.173.48 y a los Rendimientos Financieros consignados equivocadamente por ICETEX a la cuenta autorizada en la DTN para el Ministerio TIC, por valor de $579.692.839.48, los cuales pertenecen al Convenio 930-2017, suscrito con el FONTIC.
....El saldo restante que corresponde según lo manifestado por el MINTIC a Cuotas Partes Pensionales de los pagos realizados por los municipios y entidades y que, debido a la dificultad en la gestión para la identificación del detalle en el recaudo, se registraron en esta subcuenta, por lo tanto, los hechos financieros y económicos se deben reconocer en función de los eventos y transacciones que los originan observando las características cualitativas de la información financiera</t>
    </r>
    <r>
      <rPr>
        <b/>
        <sz val="11"/>
        <color rgb="FF000000"/>
        <rFont val="Arial"/>
        <family val="2"/>
      </rPr>
      <t xml:space="preserve">
</t>
    </r>
  </si>
  <si>
    <r>
      <rPr>
        <b/>
        <sz val="11"/>
        <color rgb="FF000000"/>
        <rFont val="Arial"/>
        <family val="2"/>
      </rPr>
      <t>H5A. Programación y Ejecución Presupuestal</t>
    </r>
    <r>
      <rPr>
        <sz val="11"/>
        <color rgb="FF000000"/>
        <rFont val="Arial"/>
        <family val="2"/>
      </rPr>
      <t xml:space="preserve">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r>
  </si>
  <si>
    <r>
      <rPr>
        <b/>
        <sz val="11"/>
        <color rgb="FF000000"/>
        <rFont val="Arial"/>
        <family val="2"/>
      </rPr>
      <t xml:space="preserve">H6AD. Constitución de Cuentas por Pagar </t>
    </r>
    <r>
      <rPr>
        <sz val="11"/>
        <color rgb="FF000000"/>
        <rFont val="Arial"/>
        <family val="2"/>
      </rPr>
      <t xml:space="preserve">
La entidad durante la vigencia auditada constituyó las cuentas por pagar conforme a la normatividad establecida. Con ocasión de la verificación realizada, se observó que crearon una cuenta por pagar con el concepto “Pago pasivos exigibles vigencias expiradas” mediante la resolución No.3112 del 7 de noviembre de 2018, correspondiente a la factura No.453 por valor de $1.000.000, del pago de honorarios de la vigencia 2006. 
...La entidad no envió copia del acto administrativo a la Contraloría General de la Republica, incumpliendo el artículo 58 de la ley 1873 de 2017, lo anterior no permite que la Contraloría General de la Republica realice el debido control fiscal establecido en la Constitución Nacional. 
Lo anterior se presentó por debilidades en cuanto a los controles establecidos por la entidad, para garantizar el cumplimiento de las normas en materia presupuestal y genera incumplimiento de las mismas.
</t>
    </r>
  </si>
  <si>
    <r>
      <rPr>
        <b/>
        <sz val="11"/>
        <color rgb="FF000000"/>
        <rFont val="Arial"/>
        <family val="2"/>
      </rPr>
      <t>H7A. Pérdidas de Apropiación</t>
    </r>
    <r>
      <rPr>
        <sz val="11"/>
        <color rgb="FF000000"/>
        <rFont val="Arial"/>
        <family val="2"/>
      </rPr>
      <t xml:space="preserve">
En la ejecución presupuestal al cierre de la vigencia 2018, se evidenció pérdidas de apropiación que no fueron afectadas con CDP para gastos de funcionamiento así:
...El monto de perdida de apropiación fue de $4.900 millones, de los rubros de prima técnica, fondos administradores de pensiones privados, servicio de capacitación, cuotas partes pensionales, planes complementarios de salud y sentencias y conciliaciones, que representan un 10.95% de la apropiación final.
La entidad en su respuesta expone: “…Con respecto al rubro de capacitación: Este se programa para dar continuidad a los programas de capacitación formal de los funcionarios del Ministerio de TIC. No fue utilizado en razón a que con el saldo del convenio anterior se cubrían los saldos adeudados a las instituciones educativas donde se encontraban estudiando los funcionarios desde la vigencia anterior; por otro lado, al realizar la convocatoria para nuevos ingresos no hubo interesados para hacer parte del programa. Por tales razones no fue posible utilizar el rubro en la vigencia 2018.
Cuotas partes pensionales: La ejecución de este rubro depende del cumplimiento de los requisitos legales por parte de las entidades territoriales que cobran cuotas partes a este Ministerio y que estamos sujetos a los tiempos de las demás entidades que participan en el proceso de reconocimiento de esta obligación.
El rubro de Planes Complementarios – Ley 314 de 1996: Es un rubro de Transferencias Corrientes de la Nación que en años anteriores al 2017 ejecutamos por MinTIC. Para la vigencia 2018 no incluimos partida alguna en el anteproyecto de gastos como puede ser evidenciado por ustedes en las carpetas suministradas. Teniendo en cuenta que no fue una partida solicitada por MinTIC y no era necesaria para atender otros rubros, se solicitó al Ministerio de Hacienda y Crédito Público su reducción, dejando una partida de $900 millones de ser necesaria para atender obligaciones legales nuevas como son el pago de los bonos pensionales dispuesto por el Decreto 1414 del 3 de agosto del 2018, lo cual no fue posible porque había que surtir un proceso previo al reconocimiento que depende de  entes externos, lo cual es algo dispendioso y no fue posible culminar a 31- 12- 2018.
Como lo aclara la entidad en el rubro de Planes Complementarios de Salud, no son necesarios esos recursos, por lo cual debe complementarse la información con el Ministerio de Hacienda y Crédito Público, con el fin de ajustar mejor su presupuesto para las siguientes vigencias.
Se dejan de ejecutar recursos que son necesarios para un mejor y mayor porcentaje de cumplimiento del presupuesto de la entidad.
</t>
    </r>
  </si>
  <si>
    <r>
      <rPr>
        <b/>
        <sz val="11"/>
        <color rgb="FF000000"/>
        <rFont val="Arial"/>
        <family val="2"/>
      </rPr>
      <t>H8A. Inversiones Notas Estados Financieros</t>
    </r>
    <r>
      <rPr>
        <sz val="11"/>
        <color rgb="FF000000"/>
        <rFont val="Arial"/>
        <family val="2"/>
      </rPr>
      <t xml:space="preserve">
El saldo de la cuenta de Inversiones a 31 de diciembre de 2018 presenta un saldo por $100.470.397.146,12. Al verificar tanto la información reportada tanto en las Notas a los Estados Financieros, como en el acta No. 63 del Comité Técnico de Saneamiento Contable -CTSC “Presentación Estados Financieros del MINTIC y FONTIC del Cuarto Trimestre del año 2018”, y revisadas las operaciones aritméticas se evidencian las siguientes diferencias:
Se presentan discrepancias entre la información consignada en las notas a los Estados Financieros y en el acta 63 del CTSC del 20 de marzo de 2019, donde se evidencia diferencias entre el número de acciones, el valor intrínseco, las operaciones matemáticas y los totales, entre otros, como se presentan en las siguientes tablas:
...Esas situaciones son originadas debido a que no se cumple con todas las características cualitativas de la información financiera, teniendo en cuenta que las notas a los Estados Financieros representan aclaraciones, explicaciones e información a revelar de hechos o situaciones cuantificables del MINTIC, las cuales deben de ser una herramienta que sirva para una adecuada interpretación de los Estados Financieros, tal como se estipula en el Instructivo 001 de 2018  expedido por la Contaduría General de la Nación,  en su numeral 7 -REVELACIONES EN LAS NOTAS EXPLICATIVAS - “(…) La información revelada en las notas a los estados financieros debe cumplir con las siguientes características: que sea necesaria para que los usuarios comprendan los estados financieros, que proporcionen información que presentan los estados financieros de manera contextualizada y según el entorno en que opera la entidad, y que tenga generalmente, una relación clara y demostrable con la información expuesta en el cuerpo de los estados financieros a los que pertenece (....)”.  Por lo descrito anteriormente no se estaría cumpliendo con los objetivos de las notas a los Estados Financieros en la cuenta de Inversiones. </t>
    </r>
  </si>
  <si>
    <r>
      <rPr>
        <b/>
        <sz val="11"/>
        <color rgb="FF000000"/>
        <rFont val="Arial"/>
        <family val="2"/>
      </rPr>
      <t>H9A. Terrenos y Edificaciones - Edificio Murillo Toro.</t>
    </r>
    <r>
      <rPr>
        <sz val="11"/>
        <color rgb="FF000000"/>
        <rFont val="Arial"/>
        <family val="2"/>
      </rPr>
      <t xml:space="preserve">
Los saldos reflejados a 31 de diciembre de 2018  de las cuentas 1605 - Terrenos, por $42.942.425.441 y  1640 – Edificaciones por $11.543.388.843.; no fue clasificado adecuadamente de acuerdo con el resultado del avaluó realizado por el Instituto Geográfico Agustín Codazzi en octubre de 2017, al Edificio Murillo Toro, debido a que se cambiaron los valores correspondientes tanto del Terreno como de la Construcción, los cuales fueron invertidos; por lo que se difiere significativamente con los registros realizados por el MINTIC, el Terreno fue afectado por $$40.487.341.600 y la Edificación por $9.613.820.000, lo cual no corresponde con el resultado del avalúo realizado por el IGAC:
...Las anteriores situaciones fueron originadas porque la información registrada no es validada ni verificada oportunamente, debido a deficiencias en los mecanismos de control y seguimiento entre las áreas involucradas.</t>
    </r>
  </si>
  <si>
    <r>
      <rPr>
        <b/>
        <sz val="11"/>
        <color rgb="FF000000"/>
        <rFont val="Arial"/>
        <family val="2"/>
      </rPr>
      <t>H10AD. F9 Procesos Judiciales – SIRECI</t>
    </r>
    <r>
      <rPr>
        <sz val="11"/>
        <color rgb="FF000000"/>
        <rFont val="Arial"/>
        <family val="2"/>
      </rPr>
      <t xml:space="preserve">
Con base en la información rendida en la cuenta a 31 de diciembre de 2018 en cumplimiento de lo establecido Resolución 7350 del 29/11/2013 “Por la cual se modifica la Resolución orgánica No. 6289 del 08 de marzo de 2011 que “Establece el Sistema de Rendición Electrónica de la Cuenta e Informes- SIRECI, que deben utilizar los sujetos de control fiscal para la presentación de la Cuenta Rendida e Informes a la Contraloría General de la República”, se revisó la información del Formato No. 9 - Relación de Procesos Judiciales en el Sistema de Rendición Electrónica de la Cuenta e Informes – SIRECI, donde se observa en la columna (56) MONTO DE LA PROVISIÓN / CONTABLE  que al realizar la sumatoria esta asciende a $3.136.220.681.243 valor que difiere significativamente con lo reflejado en los Estado de la Situación Financiera a 31 de diciembre de 2018 cuyo saldo de la cuenta 2701 Provisiones - Litigios y Demandas que asciende a $273.459.003.347,34.
No obstante, de la obligación legal de las entidades de reportar información veraz y oportuna a la Contraloría General de la República, que está reglamentada por la resolución 7350 del 29/11/2013 y en su artículo sexto establece las modalidades de rendición, en la que se encuentra la “Cuenta o informe anual consolidado” y en el mismo se está el F9- procesos judiciales.
Lo anterior denota deficiencias en los mecanismos de control y seguimiento de la información reportada en la cuenta rendida en el aplicativo SIRECI, respecto al formato F9 Procesos Judiciales, por lo que se evidencia incumplimiento en la resolución 7350 de 2013, puesto que la información consignada en el formato F9- respecto a la provisión contables no corresponde con lo reflejado en los Estados Contables lo cual difiere significativamente $2.862.761.677.895,66. Este hallazgo tiene presunta connotación disciplinaria.
</t>
    </r>
  </si>
  <si>
    <r>
      <rPr>
        <b/>
        <sz val="11"/>
        <color rgb="FF000000"/>
        <rFont val="Arial"/>
        <family val="2"/>
      </rPr>
      <t>H11AD. Bienes de Uso Público e Histórico y Culturales</t>
    </r>
    <r>
      <rPr>
        <sz val="11"/>
        <color rgb="FF000000"/>
        <rFont val="Arial"/>
        <family val="2"/>
      </rPr>
      <t xml:space="preserve">
A 31 de diciembre de 2018, la cuenta 1715 Bienes de Uso Público e Histórico y Culturales refleja un saldo por $55.357.765.520, como resultado del avalúo realizado por la Universidad Externado de Colombia, de la colección filatélica entregada por la extinta ADPOSTAL.
...Por lo descrito anteriormente, se estaría incumpliendo con los mandatos emitidos en la Resolución 395 del 22 de marzo de 2006 y los mandatos emitidos por la Contaduría General de la Nación en sus conceptos y la Resolución 533 de 2015, situación que reviste presunta connotación disciplinaria. </t>
    </r>
  </si>
  <si>
    <r>
      <rPr>
        <b/>
        <sz val="11"/>
        <color rgb="FF000000"/>
        <rFont val="Arial"/>
        <family val="2"/>
      </rPr>
      <t>H12A. Riesgo Contable</t>
    </r>
    <r>
      <rPr>
        <sz val="11"/>
        <color rgb="FF000000"/>
        <rFont val="Arial"/>
        <family val="2"/>
      </rPr>
      <t xml:space="preserve">
…Dentro del Mapa de Riesgos del Ministerio, solamente tienen identificado dos (2), uno que hace referencia al “Registro y trámite de la información de manera inoportuna e inexacta” y el otro a “Incorrecta identificación de los hechos en los Estados Financieros”, sin embargo, éstos no permiten dar cumplimiento a los conceptos y definiciones establecidos en la Resolución 193 de 2016 y su anexo, referente al Control Interno Contable, como son sus objetivos, su evaluación, los riesgos de índole contable, los aspectos conceptuales relacionados con el proceso contable, capaces de garantizar las características fundamentales de relevancia y representación fiel de la información y que se cumpla las normas definidas en el marco normativo aplicable a la entidad y las diferentes disposiciones de orden constitucional, legal y regulatorio que le sean propias. 
...De acuerdo con lo descrito y teniendo en cuenta las definiciones descritas anteriormente, el Mapa de Riesgo del Ministerio no está debidamente actualizado, con los de índole contable y controles para dar cumplimiento a los conceptos y definiciones establecido en la Resolución 193 de 2016 y su anexo. 
....Es importante que el MINTIC realice oportunamente los cobros respectivos y se lleven a cabo las gestiones legales pertinentes, ya que de acuerdo con lo registrado durante la vigencia del 2018, solamente se recaudó $7.249.172.000 que equivale al 40% de las cuentas expedidas durante la vigencia y que además se formalice la conciliación de la cartera de las cuotas partes pensionales como lo señala la Oficina de Control Interno en su hallazgo No. 4.</t>
    </r>
  </si>
  <si>
    <r>
      <rPr>
        <b/>
        <sz val="11"/>
        <color rgb="FF000000"/>
        <rFont val="Arial"/>
        <family val="2"/>
      </rPr>
      <t>H13A. PAR CAPRECOM-Gestión de Cobro – Cuotas partes pensionales</t>
    </r>
    <r>
      <rPr>
        <sz val="11"/>
        <color rgb="FF000000"/>
        <rFont val="Arial"/>
        <family val="2"/>
      </rPr>
      <t xml:space="preserve">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r>
  </si>
  <si>
    <r>
      <rPr>
        <b/>
        <sz val="11"/>
        <color rgb="FF000000"/>
        <rFont val="Arial"/>
        <family val="2"/>
      </rPr>
      <t>H14AD. Deterioro y cartera incobrable – Cuotas partes pensionales-Notas Estados Financieros.</t>
    </r>
    <r>
      <rPr>
        <sz val="11"/>
        <color rgb="FF000000"/>
        <rFont val="Arial"/>
        <family val="2"/>
      </rPr>
      <t xml:space="preserve">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r>
  </si>
  <si>
    <r>
      <rPr>
        <b/>
        <sz val="11"/>
        <color rgb="FF000000"/>
        <rFont val="Arial"/>
        <family val="2"/>
      </rPr>
      <t>H15A. Aplicativo  Cuotas Partes Pensionales.</t>
    </r>
    <r>
      <rPr>
        <sz val="11"/>
        <color rgb="FF000000"/>
        <rFont val="Arial"/>
        <family val="2"/>
      </rPr>
      <t xml:space="preserve">
El aplicativo KRONOS que administra la cartera de cuotas partes pensionales, que fue entregado por Caprecom al MINTIC, es limitado en su funcionalidad teniendo en cuenta lo descrito en el hallazgo 3 de la auditoría realizada por la Oficina de Control Interno del Ministerio, 
...De acuerdo con la respuesta dada por el Ministerio manifiesta “ (…) La Oficina TI definió que para la vigencia 2019, se incluiría dentro del Plan de Adquisiciones recursos de tal manera, que cubra las necesidades de un aplicativo de cuotas partes pensionales para el eficiente manejo de la cartera”.</t>
    </r>
  </si>
  <si>
    <r>
      <rPr>
        <b/>
        <sz val="11"/>
        <color rgb="FF000000"/>
        <rFont val="Arial"/>
        <family val="2"/>
      </rPr>
      <t>H16A. Otros Depósitos Instituciones Financieras -111090</t>
    </r>
    <r>
      <rPr>
        <sz val="11"/>
        <color rgb="FF000000"/>
        <rFont val="Arial"/>
        <family val="2"/>
      </rPr>
      <t xml:space="preserve">
De acuerdo con lo establecido en la Resolución 620 de 2015, los Depósitos en Instituciones Financieras (1110) representan el valor de los fondos disponibles depositados en Instituciones Financieras; sin embargo, el Ministerio tiene registrado dentro de esta cuenta, la subcuenta Otros Depósitos Instituciones Financieras que hacen referencia a los Depósitos Judiciales de las diferentes entidades y Municipios por concepto de procesos pensionales Banco Agrario Juzgado 110019196709 , que  a 31 de diciembre de 2018 refleja un saldo por $145.500.041.  
Es importante tener en cuenta que los Depósitos Judiciales, no obstante, de representar efectivo y equivalentes a éste, estos recursos no están disponibles para su uso inmediato ya que tienen restricciones legales, caso contrario ocurre con los Depósitos en Instituciones Financieras, que son recursos disponibles de uso inmediato.  
Así mismo, el MINTIC registra como contrapartida la subcuenta 290303 – Depósitos Judiciales; sin embargo, se observa en las notas a los Estados Financieros que esta subcuenta está identificada con el código 245503, el cual correspondía al anterior catálogo de cuentas que no se encuentra vigente, es así que en el proceso de convergencia esta subcuenta fue homologada.   
En su respuesta el MINTIC  manifiesta “(…) los puede hacer efectivo en el momento que lo requiera, porque se encuentran disponibles para su uso inmediato, una vez se liquide el crédito dentro del procedimiento jurídico, para que sea imputado al pago de una obligación, (…) (subrayado nuestro) 
Estas situaciones son originadas por no dar cabal cumplimiento a las descripciones y código de las cuentas y subcuentas consignadas en el Catálogo General de Cuentas en la Resolución 620 de 2015, por lo que se afectó una subcuenta y código que no corresponde.
</t>
    </r>
  </si>
  <si>
    <r>
      <rPr>
        <b/>
        <sz val="11"/>
        <color rgb="FF000000"/>
        <rFont val="Arial"/>
        <family val="2"/>
      </rPr>
      <t xml:space="preserve">H17A. Fondos Entregados - Nota Estados Financieros
</t>
    </r>
    <r>
      <rPr>
        <sz val="11"/>
        <color rgb="FF000000"/>
        <rFont val="Arial"/>
        <family val="2"/>
      </rPr>
      <t>En la Resolución 620 de 2015, modificada con la Resolución 468 de 2016 – Catalogo General de Cuentas para Entidades de Gobierno, se hace la descripción de la cuenta 5705 Fondos Entregados que “Representa el valor de los recursos entregados en efectivo y/o equivalentes al efectivo por la tesorería centralizada a la entidad del mismo nivel, para el pago de gastos de funcionamiento, servicio de la deuda e inversión.  Así mismo incluye el valor de los reintegros de estos recursos a las tesorerías centralizadas efectuados dentro de la vigencia en que los fondos fueron girados”, (subrayado nuestro), sin embargo, en la nota a los Estados Financieros manifiestan: 
“CUENTA 5705 – FONDOS ENTREGADOS 
Subcuenta -570508- Funcionamiento.
Corresponde al reconocimiento por valor de $25.803.800.00, de los Excedentes financieros 2017 (…) Y fueron recaudados en la vigencia 2018.” 
De acuerdo con la información reportada en la contabilidad del MINTIC, se observa que, en la vigencia de 2018, además de lo mencionado anteriormente, también se realizó el recaudo por $58.279.000.000, que corresponde a excedentes financieros que estaban pendientes por recaudar a 31 de diciembre de 2017; es así que el saldo de esta cuenta a 31 de diciembre de 2018 fue $83.380.800.000, el cual corresponde a la suma de los valores relacionados anteriormente.
Esta situación es originada por debilidades en los mecanismos de control y seguimiento de la información consignada en las notas a los Estados Financieros, lo que no permitió revelar el valor total recaudado durante la vigencia de 2018.</t>
    </r>
    <r>
      <rPr>
        <b/>
        <sz val="11"/>
        <color rgb="FF000000"/>
        <rFont val="Arial"/>
        <family val="2"/>
      </rPr>
      <t xml:space="preserve">
</t>
    </r>
    <r>
      <rPr>
        <sz val="11"/>
        <color rgb="FF000000"/>
        <rFont val="Arial"/>
        <family val="2"/>
      </rPr>
      <t xml:space="preserve">
</t>
    </r>
  </si>
  <si>
    <r>
      <rPr>
        <b/>
        <sz val="11"/>
        <color rgb="FF000000"/>
        <rFont val="Arial"/>
        <family val="2"/>
      </rPr>
      <t>H18A. Reclasificación por Convergencia Cuotas Partes Pensionales.</t>
    </r>
    <r>
      <rPr>
        <sz val="11"/>
        <color rgb="FF000000"/>
        <rFont val="Arial"/>
        <family val="2"/>
      </rPr>
      <t xml:space="preserve">
En las notas a los Estados Financieros se evidencia en el tema de Adopción por Primera vez al Nuevo Marco Normativo para Entidades de Gobierno - Resolución 533 de 2015, en la “Reclasificaciones por convergencia (homologación): Se trasladó sin afectar valores lo del catálogo 2017 al catálogo resolución 620 de 2015, según Instructivo 003 de 2017, emitido por la Contaduría General de la Nación”, donde hace referencia al traslado a la cuenta 13840801 como se relación en la siguiente tabla: 
Sin embargo, al verificar los saldos iniciales, se evidencia que la cuenta afectada fue 132501 Recursos de Fondos de Reservas de Pensiones – Cuotas partes de pensiones y no la cuenta 138408001 Otras Cuentas por Cobrar – Cuotas partes de pensiones, tal como se consigna en las notas, al verificar el comprobante 241 del 30 de marzo de 2018, se evidencia que se realizó la reclasificación afectando la cuenta referida.
La anterior situación es originada por deficiencias en los mecanismos de control y seguimiento de la información consignada en las notas a los estados financieros, por lo que no se reflejó la afectación inicial de la cuenta a la cual se reclasificó la cuenta por cobrar de las cuotas partes pensionales que fue la cuenta 132501.
</t>
    </r>
  </si>
  <si>
    <r>
      <rPr>
        <b/>
        <sz val="11"/>
        <color rgb="FF000000"/>
        <rFont val="Arial"/>
        <family val="2"/>
      </rPr>
      <t>H19AD. Cobro Persuasivo.</t>
    </r>
    <r>
      <rPr>
        <sz val="11"/>
        <color rgb="FF000000"/>
        <rFont val="Arial"/>
        <family val="2"/>
      </rPr>
      <t xml:space="preserve">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r>
  </si>
  <si>
    <r>
      <rPr>
        <b/>
        <sz val="11"/>
        <color rgb="FF000000"/>
        <rFont val="Arial"/>
        <family val="2"/>
      </rPr>
      <t>H20A. Observaciones Generales de Control Interno</t>
    </r>
    <r>
      <rPr>
        <sz val="11"/>
        <color rgb="FF000000"/>
        <rFont val="Arial"/>
        <family val="2"/>
      </rPr>
      <t xml:space="preserve">
En desarrollo del proceso auditor se evidencian de manera general las siguientes debilidades:
• En las Notas de los Estados Financieros del Ministerio se hace alusión en varias partes al Fondo de las TIC - FONTIC.
• En el Estado de Resultados de acuerdo con los lineamientos establecidos se debe identificar el periodo al cual corresponde, del 1 de enero al 31 de diciembre de diciembre 2018 para el caso del periodo de la auditoria y no diciembre de 2018 como aparece.
• En la descripción de la cuenta 2701 – Provisión de Litigios y Demandas hacen referencia los meses de noviembre y septiembre, no obstante, que el saldo corresponde a 31 de diciembre de 2018.
• En las Notas se hacen referencias al código de cuentas que dejó de tener aplicación para la vigencia de 2018 con ocasión al nuevo marco normativo, como se puede aprecia en la cuenta 2453 - Recursos Recibidos en Administración y la subcuenta 510207 Cuotas Partes Pensionales.
• En las cuentas de Orden tanto de Control como de Contingencias, su descripción en algunos casos es muy general, como se puede evidenciar en los litigios y mecanismos alternativos de solución de conflictos, las cuales no hacen descripción detallada de su conformación.   
Las anteriores situaciones son originadas por debilidades en los mecanismos de control y seguimiento de la información consignada, lo hace más dispendioso su análisis y verificación.
</t>
    </r>
  </si>
  <si>
    <t xml:space="preserve">Corrección de la base para el cálculo de la depreciación de la edificación del Murillo Toro.    </t>
  </si>
  <si>
    <t>Realizar la corrección de la base para el cálculo de la depreciación de la edificación del Murillo Toro en el aplicativo contable SEVEN - modulo Activos Fijos e Inventarios</t>
  </si>
  <si>
    <t xml:space="preserve"> Reporte </t>
  </si>
  <si>
    <t>Revisión a la parametrización de la vida útil y depreciación de los inmuebles de conformidad a la política contable</t>
  </si>
  <si>
    <t xml:space="preserve">Reporte </t>
  </si>
  <si>
    <t xml:space="preserve">Documento </t>
  </si>
  <si>
    <t>Adelantar acciones de saneamiento  jurídico de los inmuebles, mediante oficios y requerimientos ante las entidades competentes</t>
  </si>
  <si>
    <t>Oficios solicitando información detallada sobre las actuaciones judiciales tendientes al saneamiento de los bienes inmuebles</t>
  </si>
  <si>
    <t>Solicitar Concepto a la Contaduría General de la Nación relacionado con el tratamiento contable de inmuebles con situaciones jurídicas que afecten su libre disposición.</t>
  </si>
  <si>
    <t>Concepto</t>
  </si>
  <si>
    <t>Solicitar ante los despachos judiciales impulso procesal en procura de agilizar los procesos en curso</t>
  </si>
  <si>
    <t>Documento</t>
  </si>
  <si>
    <t>El mapa de riesgos del Ministerio no debidamente actualizado con los de índole contable y controles para dar cumplimiento a los conceptos y controles establecidos en la Resolución 193 de 2016 y su anexo, referente al Control Interno Contable.</t>
  </si>
  <si>
    <t>Actualizar el mapa de riesgos de los procesos de Gestión Financiera, Gestión Jurídica, Gestión del Talento Humano y Gestión de Recursos Administrativos.</t>
  </si>
  <si>
    <t>Realizar mesas de trabajo con los procesos involucrados en la gestión financiera, donde se analicen los conceptos y controles mencionados en la Resolución 193 de 2016 y su anexo, referente al Control Interno Contable que le apliquen.</t>
  </si>
  <si>
    <t>Matriz de riesgos</t>
  </si>
  <si>
    <t>Realizar monitoreo a los controles de los riesgos identificados.</t>
  </si>
  <si>
    <t>Realizar la mesa de trabajo para el monitoreo de los controles con los 4 procesos que manejan riesgos de índole contables.</t>
  </si>
  <si>
    <t>Acta de reunión por proceso</t>
  </si>
  <si>
    <t>El mapa de riesgos del Ministerio no está debidamente actualizado con los de índole contable y controles para dar cumplimiento a los conceptos y controles establecidos en la Resolución 193 de 2016 y su anexo, referente al Control Interno Contable.</t>
  </si>
  <si>
    <t>GIT Transformación organizacional - Oficina de Planeación
Subdirección Financiera</t>
  </si>
  <si>
    <t>Realizar los ajustes al procedimiento de administración, control y custodia de bienes inmuebles que permitan establecer controles sobre las vidas útiles en el aplicativo seven que mitiguen el riesgo de presentar errores en el registro y parametrización de las vidas útiles</t>
  </si>
  <si>
    <t>La base para el cálculo de depreciación se registró de manera incorrecta sobre el avalúo del Edificio Murillo Toro y la vida útil parametrizada en el modulo de activos fijos del aplicativo SEVEN para algunos bienes inmuebles.</t>
  </si>
  <si>
    <t xml:space="preserve">GIT de Administración de Bienes
Subdirección Administrativa 
</t>
  </si>
  <si>
    <t>Presentar ante los despachos judiciales memoriales de impulso procesal correspondientes a los inmuebles que cuentan con proceso iniciado y entregarlos mediante oficio al GIT de Administración de Bienes.</t>
  </si>
  <si>
    <t xml:space="preserve"> GIT de Administración de Bienes - Subdirección Administrativa
 GIT de Procesos Judiciales - Oficina Asesora Jurídica 
</t>
  </si>
  <si>
    <t xml:space="preserve">GIT de Procesos Judiciales - Oficina Asesora Jurídica </t>
  </si>
  <si>
    <t xml:space="preserve"> GIT de Administración de Bienes -Subdirección Administrativa 
GIT de Contabilidad - Subdirección Financiera 
</t>
  </si>
  <si>
    <t>Análisis y diagnóstico de la situación física y jurídica de los bienes.</t>
  </si>
  <si>
    <t>Identificar las situaciones que no permiten tener una libre disposición de los bienes, mediante la elaboración del estudio de títulos para cada uno de los 8 inmuebles de propiedad del MINTIC</t>
  </si>
  <si>
    <r>
      <rPr>
        <b/>
        <sz val="11"/>
        <rFont val="Arial"/>
        <family val="2"/>
      </rPr>
      <t>H2AD.  Situación Jurídica y Estado de Ocupación de Inmuebles a nombre del MINTIC</t>
    </r>
    <r>
      <rPr>
        <sz val="11"/>
        <rFont val="Arial"/>
        <family val="2"/>
      </rPr>
      <t xml:space="preserve">
A 31 de diciembre de 2018, los saldos reflejados en las cuentas 1605 – Terrenos $42.942.425.441 y 1640 – Edificaciones $11.543.388.843 se ven afectados por las siguientes situaciones legales y jurídicas de acuerdo con la respuesta dada MINTIC....
Por lo señalado, no existen acciones efectivas por parte del Ministerio, para controlar y salvaguardar la propiedad y posesión de sus bienes inmuebles. Estas situaciones son originadas por la falta de adecuados mecanismos de control y seguimiento para la custodia y salvaguarda de los bienes y recursos de Estado, contrariando el artículo 2  de la Ley 87 de 1993, lo cual reviste presunta connotación disciplinaria.
</t>
    </r>
  </si>
  <si>
    <t>Presunta falta de acciones efectivas por parte del Ministerio para controlar y salvaguardar la propiedad y posesión de sus bienes inmuebles. Estas situaciones son presuntamente originadas por la falta de adecuados mecanismos de control de los bienes y recursos del estado</t>
  </si>
  <si>
    <t>Gestionar el saneamiento  jurídico de los inmuebles</t>
  </si>
  <si>
    <t>Requerir trimestralmente a la Oficina Asesora Jurídica sobre el seguimiento a las actuaciones judiciales realizadas sobre los inmuebles.</t>
  </si>
  <si>
    <t>Obtener concepto de la Contaduría General de la Nación, respecto del tratamiento contable a aplicar de los inmuebles con situaciones jurídicas que afecten su libre disposición y analizar su aplicación si hay lugar a ello.</t>
  </si>
  <si>
    <t xml:space="preserve">Reclasificar el valor del avalúo del terreno y la edificación del Murillo Toro. </t>
  </si>
  <si>
    <t>Realizar la reclasificación del valor del Terreno y la Edificación del Murillo Toro en las cuentas contables correspondientes y de acuerdo al Catálogo General de Cuentas</t>
  </si>
  <si>
    <t>Reporte</t>
  </si>
  <si>
    <t>Fortalecer la conciliación de la información contable entre las áreas de GIT de Admón. de Bienes y GIT de Contabilidad.</t>
  </si>
  <si>
    <t>Realizar las verificaciones periódicas de ingresos, bajas y valor de los costos históricos de los inmuebles con los documentos que originan este registro, para  mitigar el riesgo de presentar errores en el registro y parametrización de las vidas útiles</t>
  </si>
  <si>
    <t>GIT de Administración de Bienes - Subdirección Administrativa 
GIT de Contabilidad - Subdirección Financiera</t>
  </si>
  <si>
    <t>Consulta a la Contaduría General de la Nación</t>
  </si>
  <si>
    <t>Consultar con el Ministerio de Cultura sobre el soporte legal para el registro contable de la Colección Filatélica del Ministerio</t>
  </si>
  <si>
    <t>Solicitar concepto del Ministerio de Cultura respecto al soporte legal para el registro contable de la Colección Filatélica del Ministerio y analizar su aplicación si hay lugar a ello.</t>
  </si>
  <si>
    <t xml:space="preserve">Realizar Mesa de Trabajo con el Ministerio de Cultura para poder determinar si la colección filatélica del Ministerio debe ser inscrita en la lista de Bienes de Interés Cultural </t>
  </si>
  <si>
    <t>Consultar con la autoridad competente la pertinencia para la Nación en cabeza del Mintic y la relación costo/beneficio de declarar la totalidad de la colección filatélica, Bien de Interés Cultural, así como los requisitos previos que debería tener la Colección para poder cumplir con tal condición</t>
  </si>
  <si>
    <t>Actas de reunión</t>
  </si>
  <si>
    <t xml:space="preserve">Presunto incumplimiento en los mandatos emitidos en la Resolución 395 del 22 de marzo de 2006 y los mandatos emitidos por la Contaduría General de la Nación en sus conceptos y la Resolución 533 de 2015.
</t>
  </si>
  <si>
    <t xml:space="preserve">Subdirección de Asuntos Postales 
Dirección de Industria de Comunicaciones
</t>
  </si>
  <si>
    <t>Solicitar Concepto de la Contaduría General de la Nación para el tratamiento contable de los ingresos derivados de los locales</t>
  </si>
  <si>
    <t>No se viene causando contablemente los derechos de los cánones de arrendamiento de los locales comerciales que funcionan en el Edificio Murillo Toro, no se refleja el saldo real que adeudan los arrendatarios y se subestima los ingresos</t>
  </si>
  <si>
    <t xml:space="preserve">Solicitar concepto a la Oficina Asesora Jurídica sobre los ingresos derivados de los locales comerciales de Ed Murillo Toro . </t>
  </si>
  <si>
    <t xml:space="preserve">Obtener concepto a la Oficina Asesora Jurídica sobre los ingresos derivados de los locales comerciales de Ed Murillo Toro. </t>
  </si>
  <si>
    <t xml:space="preserve"> GIT procesos judiciales - Oficina Asesora Jurídica
 GIT de Administración de Bienes - Subdirección Administrativa 
GIT de Contabilidad - Subdirección Financiera</t>
  </si>
  <si>
    <r>
      <rPr>
        <b/>
        <sz val="11"/>
        <color rgb="FF000000"/>
        <rFont val="Arial"/>
        <family val="2"/>
      </rPr>
      <t xml:space="preserve">H9A. Terrenos y Edificaciones - Edificio Murillo Toro.
H35A. Administración y control de bienes a cargo del MINTIC. </t>
    </r>
    <r>
      <rPr>
        <sz val="11"/>
        <color rgb="FF000000"/>
        <rFont val="Arial"/>
        <family val="2"/>
      </rPr>
      <t xml:space="preserve">
Los saldos reflejados a 31 de diciembre de 2018  de las cuentas 1605 - Terrenos, por $42.942.425.441 y  1640 – Edificaciones por $11.543.388.843.; no fue clasificado adecuadamente de acuerdo con el resultado del avaluó realizado por el Instituto Geográfico Agustín Codazzi en octubre de 2017, al Edificio Murillo Toro, debido a que se cambiaron los valores correspondientes tanto del Terreno como de la Construcción, los cuales fueron invertidos; por lo que se difiere significativamente con los registros realizados por el MINTIC, el Terreno fue afectado por $$40.487.341.600 y la Edificación por $9.613.820.000, lo cual no corresponde con el resultado del avalúo realizado por el IGAC:
...Las anteriores situaciones fueron originadas porque la información registrada no es validada ni verificada oportunamente, debido a deficiencias en los mecanismos de control y seguimiento entre las áreas involucradas.</t>
    </r>
  </si>
  <si>
    <t xml:space="preserve">La información registrada no es validada ni verificada oportunamente, debido a deficiencias en los mecanismos de control y seguimiento entre las áreas involucradas 
H35A-2015. Inconsistencias en el registro de avalúos en el aplicativo SEVEN </t>
  </si>
  <si>
    <t xml:space="preserve">Presunta falta de oportunidad al realizar los cobros respectivos y llevar a cabo las gestiones legales pertinentes.
</t>
  </si>
  <si>
    <t>Adelantar un plan de choque tendiente a impulsar los procedimientos de cobro coactivo iniciados en virtud de obligaciones originadas en el recobro de cuotas partes pensionales remitidas hasta 2018</t>
  </si>
  <si>
    <t>Informe de plan de choque</t>
  </si>
  <si>
    <t xml:space="preserve">Implementar el  aplicativo de cuotas partes pensionales para el eficiente manejo de la cartera. </t>
  </si>
  <si>
    <t xml:space="preserve">Oficina de TI
GIT de Gestión Pensional - Subdirección Administrativa 
</t>
  </si>
  <si>
    <t>Realizar el proceso de contratación, para la implementación de un Aplicativo para Cuotas Partes Pensionales que cubra las necesidades  para el eficiente manejo de la cartera.</t>
  </si>
  <si>
    <t>Acta de creación del Comité Técnico, de acuerdo con el Decreto 029 de 2015.</t>
  </si>
  <si>
    <t xml:space="preserve">Informe </t>
  </si>
  <si>
    <t xml:space="preserve">GIT de Gestión Pensional
 Subdirección Administrativa 
</t>
  </si>
  <si>
    <t>Recepcionar las facturas de acuerdo a los lineamientos establecidos en el  Comité Técnico</t>
  </si>
  <si>
    <t>Dificultad en la gestión para la identificación del detalle en el recaudo de cuotas partes pensionales.</t>
  </si>
  <si>
    <t>Documento con anexos y la identificación del saldo por $337.435.173,48.</t>
  </si>
  <si>
    <t xml:space="preserve">Elaborar procedimiento para el recaudo de cuotas partes pensionales.
</t>
  </si>
  <si>
    <t>Divulgar, socializar e implementar el procedimiento para el recaudo de cuotas partes pensionales.</t>
  </si>
  <si>
    <t>Adelantar la Identificación de las partidas pendientes de la vigencia 2018 de la cuenta 2407 - recursos a favor de terceros.</t>
  </si>
  <si>
    <t xml:space="preserve"> Procedimiento y documento de aplicación.</t>
  </si>
  <si>
    <t xml:space="preserve">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
</t>
  </si>
  <si>
    <t>Conciliación</t>
  </si>
  <si>
    <t>Actualizar el manual de cuotas partes pensionales en lo referente a la interrupción de la prescripción.</t>
  </si>
  <si>
    <t>Manual de cuotas partes pensionales actualizado.</t>
  </si>
  <si>
    <t xml:space="preserve">Manual </t>
  </si>
  <si>
    <r>
      <t xml:space="preserve">Solicitud del Proceso de reintegro de rendimientos financieros del Convenio No.930 de 2017, mediante oficio dirigido a la subdirección Financiera.
</t>
    </r>
    <r>
      <rPr>
        <b/>
        <u/>
        <sz val="11"/>
        <rFont val="Arial"/>
        <family val="2"/>
      </rPr>
      <t/>
    </r>
  </si>
  <si>
    <t xml:space="preserve">Elaborar una comunicación dirigida  a la subdirección Financiera que contenga los requisitos necesarios para adelantar el tramite de reintegro de los rendimientos del convenio 930 al FONTIC. </t>
  </si>
  <si>
    <t xml:space="preserve">Un oficio emitido por el supervisor del convenio dirigido a la subdirección financiera y sus anexos. 
</t>
  </si>
  <si>
    <t xml:space="preserve">Sobreestimación de la Subcuenta de recaudos por Clasificar 240720,  se evidencia que esta subcuenta se encuentra sobreestimada en 579.692.839.48, por cuanto estos recursos no corresponden al MINTIC, debido a que los Rendimientos Financieros son originados del Convenio 930-2017, suscrito entre el FONTIC e ICETEX, los cuales fueron consignados equivocadamente por ICETEX  a la cuenta autorizada en la DTN para el Ministerio TIC. </t>
  </si>
  <si>
    <t xml:space="preserve">GIT  de Estrategia de Talento TI
Dirección de Desarrollo de la Industria TI </t>
  </si>
  <si>
    <t xml:space="preserve">Validar la firmeza de los actos administrativos de cobro persuasivo.
</t>
  </si>
  <si>
    <t xml:space="preserve">Circularizar a los deudores reportados en el BDME.
</t>
  </si>
  <si>
    <t>Realizar periódicamente la conciliación de cuotas partes pensionales entre el GIT de Contabilidad y el GIT de gestión pensional.</t>
  </si>
  <si>
    <t>Verificar que las obligaciones de cobro persuasivo hasta la vigencia 2018  queden en firme y sean remitidas para el cobro coactivo.</t>
  </si>
  <si>
    <t>Validar los saldos de la cartera con los saldos contables.</t>
  </si>
  <si>
    <t xml:space="preserve">Entregar un Informe de plan de choque que especifique procesos impulsados, numero y tipo de actos administrativos expedidos </t>
  </si>
  <si>
    <t>GIT de Cobro Coactivo 
Oficina Asesora Jurídica</t>
  </si>
  <si>
    <t xml:space="preserve">Presunta prescripción de algunas cuotas partes pensionales </t>
  </si>
  <si>
    <t xml:space="preserve">Adelantar un plan de choque tendiente a depurar las obligaciones originadas en el recobro de cuotas partes pensionales frente a las cuales sea imposible ejercer la acción de cobro coactivo por haber acaecido la prescripción </t>
  </si>
  <si>
    <t>Entregar comprobante contable y un Informe de plan de choque que especifique procesos revisados, numero y tipo de actos administrativos expedidos</t>
  </si>
  <si>
    <t>Informe de plan de choque y comprobante contable</t>
  </si>
  <si>
    <t xml:space="preserve">Resolución que ordena el retiro de las obligaciones y comprobante contable </t>
  </si>
  <si>
    <t xml:space="preserve">GIT de Cobro Coactivo  - Oficina Asesora Jurídica
</t>
  </si>
  <si>
    <t xml:space="preserve">Obtener Concepto de la Contaduría General de la Nación para el tratamiento contable de los ingresos derivados de los locales  y analizar su aplicación si hay lugar a ello. </t>
  </si>
  <si>
    <r>
      <rPr>
        <b/>
        <sz val="11"/>
        <color rgb="FF000000"/>
        <rFont val="Arial"/>
        <family val="2"/>
      </rPr>
      <t>H1A.Depreciación Edificaciones.</t>
    </r>
    <r>
      <rPr>
        <sz val="11"/>
        <color rgb="FF000000"/>
        <rFont val="Arial"/>
        <family val="2"/>
      </rPr>
      <t xml:space="preserve">
A 31 de diciembre de 2018 el saldo reflejado en la cuenta 1685 – Depreciación Acumulada de Propiedades Planta y Equipo por $ (279.990.543), no refleja la realidad debido a las siguientes situaciones:
a) La base para el cálculo de la depreciación para Edificaciones no corresponde, debido a que el MINTIC registró el valor del avalúo del Edificio de Murillo Toro por $9.613.820.000 y no por $40.487.341.600 que es el valor arrojado como resultado del avalúo realizado por IGAC.  
b) Al verificar el cálculo de la depreciación en el aplicativo Seven - plantilla 5, se evidencia que éstos no cumplen con las vidas útiles determinadas en la política contable, es así que para los edificios se estimó una vida útil de 75 años y en la plantilla 5 se aplicó para algunas edificaciones 100 años y para otras 50. Situación similar se evidencia con el Anexo 1.2.2“Plantilla de Medición de las PPE_ Mintic con IPC,”, en la columna “Nueva vida útil en días”, donde la vida útil de algunas edificaciones es de 150 años.
De acuerdo con la respuesta dada por el MINTIC , manifiesta que “Como se mencionó anteriormente, el MINTIC ya se encuentra evaluando las acciones que se deben adelantar para efectuar los ajustes pertinentes en relación con la correspondencia del valor del terreno y construcción, en las cuentas 1605 – Terrenos y 1640 – Edificaciones, el cual incluye también el cálculo de la depreciación tomando como base el valor ajustado en la cuenta 1640 – Edificaciones, arrojando aproximadamente los siguientes resultados que habría que ajustar en la vigencia 2019.(…) Ajuste Depreciación $475.739.089.
En orden a lo anterior, se precisa que el gasto por concepto del reconocimiento de la depreciación para la vigencia fiscal 2018, corresponde a la suma de $475.739.089, representa 0,36% con relación al total de gastos causados en el año 2018 por valor de $134.556.365.000 (…)”.
Lo anterior, debido a que se tomó la información incorrecta sobre el avalúo del Edificio Murillo Toro y la vida útil parametrizada en el sistema SEVEN para algunos bienes inmuebles, pues ésta no se definió acorde con lo establecido en la política contable vigente 75 años, teniendo en cuenta la respuesta dada por el MINTIC la cuenta (1685) Depreciación Acumulada de Propiedad, Planta y Equipo se encuentra subestimada en $475.739.089, así como en la cuenta (5360) Gastos - Depreciación de Propiedad, Planta y Equipo, en el mismo valor. 
</t>
    </r>
  </si>
  <si>
    <t xml:space="preserve">Estudio de títulos. </t>
  </si>
  <si>
    <t>Incertidumbre en cuantía indeterminada sobre el saldo reflejado en las cuentas por cobrar de Cuotas Partes Pensionales por falta de depuración de 25000 facturas y el recaudo de las Resoluciones entregadas a MINTIC por PAR CAPRECOM LIQUIDADO.</t>
  </si>
  <si>
    <t>Incertidumbre en cuantía indeterminada sobre el saldo reflejado en las cuentas por cobrar de Cuotas Partes Pensionales por falta de depuración de 25000 facturas y el recaudo de las Resoluciones entregadas a MINTIC por PARCAPRECOM LIQUIDADO.</t>
  </si>
  <si>
    <t>Documento donde se evidencie la circularización de los deudores morosos del Estado.</t>
  </si>
  <si>
    <t xml:space="preserve">El aplicativo KRONOS de cartera de cuotas partes pensionales entregado por CAPRECOM, es limitado en su funcionalidad y no reúne los requerimientos necesarios para el eficiente manejo de las mismas. 
</t>
  </si>
  <si>
    <t xml:space="preserve"> Herramienta informática</t>
  </si>
  <si>
    <t>Presunta inaplicación del manual de cobro persuasivo y coactivo, ya que no se hicieron las diligencias suficientes, para evitar la prescripción de las obligaciones correspondientes a los municipios de Pereira, Ocaña, Espinal y Riosucio</t>
  </si>
  <si>
    <t xml:space="preserve">Llevar a comité de cartera para depuración las obligaciones originadas en  el recobro de cuotas partes pensionales frente a las cuales se haya decretado la prescripción </t>
  </si>
  <si>
    <t>Actualizar la información registrada en el ekogui en congruencia con lo reportado en la provisión contable</t>
  </si>
  <si>
    <t>Presunta falta de depuración de la información de procesos judiciales a 31-12-18 en el ekogui presentando diferencias con lo registrado en el informe F9 del SIRECI.</t>
  </si>
  <si>
    <t>Reporte de procesos judiciales de ekogui y Reporte de provisión contable congruentes con la  cuenta 2701 Provisiones - Litigios y Demandas</t>
  </si>
  <si>
    <t xml:space="preserve">GIT Procesos Judiciales 
Oficina Asesora Jurídica 
</t>
  </si>
  <si>
    <t xml:space="preserve">Sobreestimación de la cuenta 240720 -Recaudos por Clasificar, Debido a los tiempos de respuesta del ICETEX y el trámite ante la DTN, para el reintegro de estos recursos del MINTIC al FONTIC </t>
  </si>
  <si>
    <t>Constitución de la Cuenta por Pagar a favor del FONTIC, por el monto total de los rendimientos financieros reintegrados por la DTN -Convenio 930 de 2017.</t>
  </si>
  <si>
    <t>Comprobante Contable</t>
  </si>
  <si>
    <t>GIT de Contabilidad 
Subdirección Financiera</t>
  </si>
  <si>
    <t>Establecer un documento de análisis y conclusiones sobre el proceso presupuestal del MINTIC.</t>
  </si>
  <si>
    <t xml:space="preserve">Falencias en el proceso de programación de necesidades en sus gastos de funcionamiento. 
H36A-2015 Falencias en el proceso de programación de necesidades en sus gastos de funcionamiento. </t>
  </si>
  <si>
    <t>Realizar seguimiento trimestral a los actos administrativos expedido por concepto de pago Vigencias Expiradas</t>
  </si>
  <si>
    <t>Documentar el cumplimiento del artículo 58 de la Ley 1873 de 2017, por parte de la Coordinación del GIT de Presupuesto, para el oportuno envío a la CGR, de copia de los actos administrativos que conciernen a Vigencias Expiradas.</t>
  </si>
  <si>
    <t>Documentar el análisis y conclusiones sobre el seguimiento de la apropiación presupuestal del MINTIC.</t>
  </si>
  <si>
    <t>Se presentan discrepancias entre la información consignada en las notas a los Estados Financieros y en el acta 63 del CTSC del 20 de marzo de 2019</t>
  </si>
  <si>
    <t>Revelar detalladamente la composición de la Cuenta 12 -Inversiones en las Notas semestrales de los Estados Financieros del MINTIC y en el Acta respectiva del Comité Técnico de Sostenibilidad Contable.</t>
  </si>
  <si>
    <t>Notas a los Estados Financieros del MINTIC y Acta CTSC</t>
  </si>
  <si>
    <t>Comparar los datos reflejados en las Notas a los Estados Financieros, versus la información registrada en cada una de las Certificaciones de Participación Patrimonial, emitida por las Entidades.</t>
  </si>
  <si>
    <t>Se solicitará trimestralmente a cada Entidad que componen la Cuenta 12 -Inversiones MinTic, que en la Certificación de Participación Patrimonial, se incluya adicionalmente el Número Total de Acciones.</t>
  </si>
  <si>
    <t>Lista de Chequeo y Certificación Patrimonial de Inversiones</t>
  </si>
  <si>
    <t xml:space="preserve">Solicitar concepto a la Oficina Asesora Jurídica del MINTIC, y si lo amerita, efectuar reclasificación respectiva. </t>
  </si>
  <si>
    <t>Aclaración en las Notas Contables de la contrapartida de la cuenta depósitos judiciales en el Pasivo.</t>
  </si>
  <si>
    <t>En las Notas a los estados Financieros de corte semestral -junio 30 de 2019, se incluirá la aclaración en la cuenta 290303 -Depósitos Judiciales, de la subcuenta mencionada que correspondía al antiguo Catalogo (242553).</t>
  </si>
  <si>
    <t>Notas a los Estados Financieros del MINTIC</t>
  </si>
  <si>
    <t>Cumplir a cabalidad con el Catalogo General de Cuentas, acorde a la resolución 620 de 2015.</t>
  </si>
  <si>
    <t xml:space="preserve">Validar los Códigos y Descripción Contables de las cuentas y subcuentas que conforman el Catalogo General de Cuentas. en los estados Financieros de cierre de la vigencia. </t>
  </si>
  <si>
    <t xml:space="preserve">Aclaración en las Notas Contables semestrales, del reconocimiento del Recaudo de los Excedentes Financieros 2018, en la Subcuenta 5705008.  </t>
  </si>
  <si>
    <t xml:space="preserve">Validar el cumplimiento del Catalogo General de Cuentas, acorde a la resolución 620 de 2015. </t>
  </si>
  <si>
    <t xml:space="preserve">Validar los Códigos, Descripción y Saldos Contables de las cuentas y subcuentas que conforman el Catalogo General de Cuentas. en los estados Financieros del cierre de la vigencia. </t>
  </si>
  <si>
    <t xml:space="preserve">Deficiencias en los mecanismos de control y seguimiento de la información consignada en las notas a los estados financieros, por reclasificación de la cuenta por cobrar de las cuotas partes pensionales. </t>
  </si>
  <si>
    <t xml:space="preserve">Validar las afectaciones contables en los estados Financieros, acorde a la descripción y código de las cuentas y subcuentas que conforman el Catalogo General de Cuentas. </t>
  </si>
  <si>
    <t xml:space="preserve">Estados Financieros y sus Notas Contables </t>
  </si>
  <si>
    <t>Debilidades en los mecanismos de  control y seguimiento de la información consignada en las Notas Contables</t>
  </si>
  <si>
    <t>Lista de Chequeo de las Subcuentas de los Estados Financieros y las Notas Contables respectivas</t>
  </si>
  <si>
    <t>Corrección por parte de la FIDUPREVISORA S.A., en el reporte CO-5 (Entidades que Registran Partidas Conciliatorias), corte 30 de junio de 2019, de la cifra de $24.100.227.527,34 mencionada en diciembre 31 de 2018.</t>
  </si>
  <si>
    <t>Requerir a Fiduprevisora S.A., la corrección de las partidas imputadas por Ellos en el reporte de Operaciones Recíprocas, máxime cuando no se tiene en común con el MINTIC, las cifras mencionadas a diciembre 31 de 2018 y posteriormente compararlo con el Formato definitivo emitido por la CGN.</t>
  </si>
  <si>
    <t xml:space="preserve">Reporte Operaciones Recíprocas - CGN a 30-06-2019 </t>
  </si>
  <si>
    <t>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t>
  </si>
  <si>
    <t>Elaborar una guía de Buenas Prácticas sobre Operaciones Recíprocas.</t>
  </si>
  <si>
    <t>Resultados deficitarios por dos (2) años consecutivos, los cuales pueden llegar a afectar su continuidad como ente público en razón a que los déficits acumulados y presuntamente venideros puedan afectar su situación financiera de llegarse a un saldo contrario del total del patrimonio existente actualmente</t>
  </si>
  <si>
    <t>Continuar aplicando el concepto de la CGN No. 20174600056381 del 6/9/2017.</t>
  </si>
  <si>
    <t xml:space="preserve">Entregar un documento analítico sobre las explicaciones del grado de incertidumbre que generó los resultados negativos del MINTIC, 2 vigencias consecutivas, ratificando las razones contables, toda vez que el MINTIC como el FONTIC, son dos (2) entidades autónomas presupuestal y contablemente con base a la ley que las creó.  </t>
  </si>
  <si>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</si>
  <si>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 xml:space="preserve">GIT de Presupuesto
Subdirección Financiera </t>
  </si>
  <si>
    <t>En la ejecución presupuestal al cierre de la vigencia 2018, se evidenció pérdidas de apropiación que no fueron afectadas con CDP para gastos de funcionamiento</t>
  </si>
  <si>
    <t>GIT de Contabilidad -Subdirección Financiera</t>
  </si>
  <si>
    <t>GIT de Contabilidad
Subdirección Financiera</t>
  </si>
  <si>
    <t>Para el 31 de diciembre de 2019, la información registrada en el ekogui, deberá revelar el valor congruente  de la provisión contable y el F9</t>
  </si>
  <si>
    <t>Debilidades en los mecanismos de control y seguimiento de la información consignada en las notas a los Estados Financieros, por concepto de Excedentes Financieros.</t>
  </si>
  <si>
    <t>En las Notas a los estados Financieros de corte semestral -junio 30 de 2019, se incluirá la aclaración del Recaudo de Excedentes Financieros 2018, para reflejar la información detallada en la cuenta contable 5705008; igualmente dicha información se continuará revelando en  las Notas Generales y en las Notas Especificas.</t>
  </si>
  <si>
    <r>
      <rPr>
        <b/>
        <sz val="11"/>
        <color rgb="FF000000"/>
        <rFont val="Arial"/>
        <family val="2"/>
      </rPr>
      <t>H21A. Operaciones Recíprocas. 
H33A. Operaciones Reciprocas.</t>
    </r>
    <r>
      <rPr>
        <sz val="11"/>
        <color rgb="FF000000"/>
        <rFont val="Arial"/>
        <family val="2"/>
      </rPr>
      <t xml:space="preserve">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r>
  </si>
  <si>
    <t xml:space="preserve">Continuar fortaleciendo las buenas prácticas contables y financieras, que giran alrededor de las Operaciones Recíprocas, lo cual redundará en el mejoramiento continuo del Sistema de Control Interno Contable implementado en el MINTIC / FONTIC, divulgándolo, socializándolo y publicándolo en ISOLUCIÓN. </t>
  </si>
  <si>
    <t>Guía Buenas Prácticas Operaciones Recíprocas</t>
  </si>
  <si>
    <r>
      <t>Obtener un concepto sobre la restricción legal y disponibilidad de uso inmediato de los Depósitos en instituciones Financieras, con el fin de establecer la  ubicación contable de los mismo</t>
    </r>
    <r>
      <rPr>
        <b/>
        <sz val="11"/>
        <rFont val="Arial"/>
        <family val="2"/>
      </rPr>
      <t xml:space="preserve">s, </t>
    </r>
    <r>
      <rPr>
        <sz val="11"/>
        <rFont val="Arial"/>
        <family val="2"/>
      </rPr>
      <t>documentando el análisis del concepto emitido por OAJ.</t>
    </r>
  </si>
  <si>
    <t>H1A-2018</t>
  </si>
  <si>
    <t>H2AD-2018</t>
  </si>
  <si>
    <t>H3A-2018</t>
  </si>
  <si>
    <t>H4A-2018</t>
  </si>
  <si>
    <t>H5A-2018
H36A-2015</t>
  </si>
  <si>
    <t>H6AD-2018</t>
  </si>
  <si>
    <t>H7A-2018</t>
  </si>
  <si>
    <t>H8A-2018</t>
  </si>
  <si>
    <t>H9A-2018               
H35A-2015</t>
  </si>
  <si>
    <t>H10AD-2018</t>
  </si>
  <si>
    <t>H11AD-2018</t>
  </si>
  <si>
    <t>H12A-2018</t>
  </si>
  <si>
    <t>H13A-2018</t>
  </si>
  <si>
    <t>H14AD-2018</t>
  </si>
  <si>
    <t>H15A-2018</t>
  </si>
  <si>
    <t>H16A-2018</t>
  </si>
  <si>
    <t>H17A-2018</t>
  </si>
  <si>
    <t>H18A-2018</t>
  </si>
  <si>
    <t>H19AD-2018</t>
  </si>
  <si>
    <t>H20A-2018</t>
  </si>
  <si>
    <t>H21A-2018
H33A-2015</t>
  </si>
  <si>
    <t>Realizar seguimiento  a la ejecución trimestral de los Gastos de Funcionamiento del MINTIC.</t>
  </si>
  <si>
    <t>Fecha de Avance:</t>
  </si>
  <si>
    <t>Ejecuta: GIT de Administración de Bienes
Subdirección Administrativa 
Apoya: GIT de Contabilidad - Subdirección Financiera</t>
  </si>
  <si>
    <t>Ejecuta: GIT de Cobro Coactivo  - Oficina Asesora Jurídica
Apoya: GIT de Gestión Pensional -  Subdirección Administrativa.</t>
  </si>
  <si>
    <t xml:space="preserve">
Ejecutan: GIT de Talento Humano y Gestión Pensional de la Subdirección Administrativa
GIT de Procesos Judiciales/Oficina Jurídica,  Grupo de Presupuesto/Subdirección Financiera</t>
  </si>
  <si>
    <t>Realizar dos mesas de trabajo en el semestre, para validar la programación presupuestal del MINTIC</t>
  </si>
  <si>
    <t xml:space="preserve">
Ejecutan: GIT de Talento Humano y Gestión Pensional de la Subdirección Administrativa
GIT de Procesos Judiciales/Oficina Jurídica, Grupo de Presupuesto/Subdirección Financiera</t>
  </si>
  <si>
    <t>Informes con corte a: 31/07/2019 y 30/11/2019.</t>
  </si>
  <si>
    <t>Realizar revisión y ajustar en el sistema SEVEN - modulo de Activos Fijos e Inventarios, la parametrización de las vidas útiles y  la depreciación de los bienes inmuebles acorde a la política contable aprobada</t>
  </si>
  <si>
    <t>Efectuar la creación del pasivo real, para iniciar trámite ante DTN en la devolución al FONTIC de los Rendimientos Financieros del Convenio 930-2017.</t>
  </si>
  <si>
    <t>Entregar informe de Comité Técnico entre el Ministerio TIC y PAR CAPRECOM LIQUIDADO.</t>
  </si>
  <si>
    <t>Presunta Falta de remisión del acto administrativo por pago de vigencias expiradas al Ente de Control (CGR)</t>
  </si>
  <si>
    <t>En las Notas a los estados Financieros de corte semestral -junio 30 de 2019, se incluirá la aclaración de las Inversiones del MINTIC -Cuenta 12, corte diciembre 31 de 2018, para reflejar la información detallada que suministra cada Entidad; igualmente dicha información se revelará en la cuenta 581103 -Pérdidas por la Aplicación del Método  de Participación Patrimonial de Inversiones en Controladas - Empresas Industriales y Comerciales y se incluirá la nota respectiva en el acta del Comité Técnico de Sostenibilidad de dicho periodo.</t>
  </si>
  <si>
    <r>
      <rPr>
        <b/>
        <sz val="11"/>
        <color rgb="FF000000"/>
        <rFont val="Arial"/>
        <family val="2"/>
      </rPr>
      <t>H16A. Otros Depósitos Instituciones Financieras -111090</t>
    </r>
    <r>
      <rPr>
        <sz val="11"/>
        <color rgb="FF000000"/>
        <rFont val="Arial"/>
        <family val="2"/>
      </rPr>
      <t xml:space="preserve">
De acuerdo con lo establecido en la Resolución 620 de 2015, los Depósitos en Instituciones Financieras (1110) representan el valor de los fondos disponibles depositados en Instituciones Financieras; sin embargo, el Ministerio tiene registrado dentro de esta cuenta, la subcuenta Otros Depósitos Instituciones Financieras que hacen referencia a los Depósitos Judiciales de las diferentes entidades y Municipios por concepto de procesos pensionales Banco Agrario Juzgado 110019196709, que  a 31 de diciembre de 2018 refleja un saldo por $145.500.041.  
Es importante tener en cuenta que los Depósitos Judiciales, no obstante, de representar efectivo y equivalentes a éste, estos recursos no están disponibles para su uso inmediato ya que tienen restricciones legales, caso contrario ocurre con los Depósitos en Instituciones Financieras, que son recursos disponibles de uso inmediato.  
Así mismo, el MINTIC registra como contrapartida la subcuenta 290303 – Depósitos Judiciales; sin embargo, se observa en las notas a los Estados Financieros que esta subcuenta está identificada con el código 245503, el cual correspondía al anterior catálogo de cuentas que no se encuentra vigente, es así que en el proceso de convergencia esta subcuenta fue homologada.   
En su respuesta el MINTIC  manifiesta “(…) los puede hacer efectivo en el momento que lo requiera, porque se encuentran disponibles para su uso inmediato, una vez se liquide el crédito dentro del procedimiento jurídico, para que sea imputado al pago de una obligación, (…) (subrayado nuestro) 
Estas situaciones son originadas por no dar cabal cumplimiento a las descripciones y código de las cuentas y subcuentas consignadas en el Catálogo General de Cuentas en la Resolución 620 de 2015, por lo que se afectó una subcuenta y código que no corresponde.
</t>
    </r>
  </si>
  <si>
    <t>Obtener concepto de la Contaduría General de la Nación respecto al tratamiento contable a aplicar en el registro de la colección filatélica y el soporte legal que declare como BHYC la Colección Filatélica.</t>
  </si>
  <si>
    <t>1 informe donde se evidencie el proceso de la recepción de las facturas</t>
  </si>
  <si>
    <t>Elaborar las fichas de sostenibilidad de las obligaciones y presentarlas al comité de cartera para depuración</t>
  </si>
  <si>
    <t xml:space="preserve">Actualizar procedimiento de administración, control y custodia de bienes inmuebles incluyendo la revisión de las  vidas útiles parametrizadas de los bienes inmuebles </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</si>
  <si>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</si>
  <si>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</si>
  <si>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</si>
  <si>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</si>
  <si>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</si>
  <si>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</si>
  <si>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</si>
  <si>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</si>
  <si>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</si>
  <si>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</si>
  <si>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</si>
  <si>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</si>
  <si>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</si>
  <si>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</si>
  <si>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</si>
  <si>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</si>
  <si>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</si>
  <si>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</si>
  <si>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</si>
  <si>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</si>
  <si>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</si>
  <si>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</si>
  <si>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</si>
  <si>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</si>
  <si>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2 AVANCE ó SEGUIMIENTO DEL PLAN DE MEJORAMIENTO</t>
  </si>
  <si>
    <t>Informe</t>
  </si>
  <si>
    <t>FILA_49</t>
  </si>
  <si>
    <t>H1A2017</t>
  </si>
  <si>
    <t>Hallazgo 1. Cumplimiento Iniciativa Kioscos Vive Digital. Administrativo. En el Plan Vive Digital 2014-2018 , la meta del cuatrienio establecida para la Iniciativa Acceso a Internet en Zonas Rurales, es la de “Mantener en operación los KVD de la fase 1, 2 y los de CAV hasta el 30/07/2018, para 7621 KVD”.</t>
  </si>
  <si>
    <t>Ausencia de indicadores en el ASPA que midan los KVD en operación, actualmente se encuentra el indicador de KVD instalados.</t>
  </si>
  <si>
    <t>AC. Incorporar indicadores en el ASPA asociados a la operación de los KVD.</t>
  </si>
  <si>
    <t>Informe de inclusión de Indicadores en el ASPA asociados a la operación de los KVD.</t>
  </si>
  <si>
    <t>2018/07/12</t>
  </si>
  <si>
    <t>2018/08/31</t>
  </si>
  <si>
    <t>Meta cumplida. Con registro No.1220073 del 07/09/2018 la Dirección de Infraestructura remite acta de reunión e Informe de inclusión de indicadores en el ASPA asociados a la operación de los Kioscos Vive Digital.</t>
  </si>
  <si>
    <t>FILA_50</t>
  </si>
  <si>
    <t>Los soportes del cumplimiento de indicador de KVD, especificados en el ASPA, dificulta la visualización del cumplimiento del indicador, debido a que solo se publica una relación de radicados en excel.</t>
  </si>
  <si>
    <t>AC. Realizar mesa de trabajo entre la Dirección de Infraestructura y la Oficina Asesora de Planeación y Estudios Sectoriales, con el fin de ajustar la cantidad de entregables en el aplicativo ASPA, acorde a los soportes que dan evidencia al cumplimiento del indicador.</t>
  </si>
  <si>
    <t>Mesa de trabajo entre la Dirección de Infraestructura y la Oficina Asesora de Planeación y Estudios Sectoriales, con el fin de ajustar la cantidad de entregables en el aplicativo ASPA, acorde a los soportes que dan evidencia al cumplimiento del indicador.</t>
  </si>
  <si>
    <t>Meta cumplida. Con registro No.1220073 del 07/09/2018 la Dirección de Infraestructura remite informe en el cual se indican los ajustes realizados a la cantidad de entregables en el aplicativo ASPA.</t>
  </si>
  <si>
    <t>FILA_51</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</si>
  <si>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</si>
  <si>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AP. Crear dentro del proceso de Direccionamiento Estrategico un formato que permita la  validación tecnica por parte de los lideres de iniciativa en la cual garantizan la pertinencia de los entregables correspondientes al cumplimiento de las metas</t>
  </si>
  <si>
    <t>Formato estándar en el cual el área a cargo de la meta, soporte y evidencie el cumpimiento de los entregables asociados del plan de acción</t>
  </si>
  <si>
    <t>Formato estándar</t>
  </si>
  <si>
    <t>2018/10/31</t>
  </si>
  <si>
    <t>Meta cumplida. Con registro No.1241838 del 06/11/2018 la Oficina Asesora de Planeación remite el formato denominado "Formato de validación técnica de entregables del Plan de Acción" con código DES-TIC-FM-030 V1, el formato se creó para que cada proceso certifique la pertinencia de los soportes de cumplimiento del plan de acción en el ASPA.</t>
  </si>
  <si>
    <t>FILA_52</t>
  </si>
  <si>
    <t>AP. Actualización del documento "Instructivo de Registro de Entregables del Plan de Acción en el Aplicativo de Seguimiento al Plan de Acción ASPA"</t>
  </si>
  <si>
    <t>Instructivo actualizado</t>
  </si>
  <si>
    <t>Meta cumplida. Con registro No.1241838 del 06/11/2018 la Oficina Asesora de Planeación remite el instructivo denominado "Registro de entregables del plan de acción en el aplicativo de seguimiento al plan de acción aspa" con código DES-TIC-IN-002 V2</t>
  </si>
  <si>
    <t>FILA_53</t>
  </si>
  <si>
    <t>AP. Presentar un informe de implementación del formato estándar en el cual el área a cargo de la meta, soporte y evidencie el cumpimiento de los entregables asociados del plan de acción</t>
  </si>
  <si>
    <t>Informe de implementación del formato estándar en el cual el área a cargo de la meta, soporte y evidencie el cumpimiento de los entregables asociados del plan de acción</t>
  </si>
  <si>
    <t>informe de implementación del formato de entregables de iniciativas que hayan terminado su gestión a la fecha de corte de la acción de mejora</t>
  </si>
  <si>
    <t>2018/11/30</t>
  </si>
  <si>
    <t>Meta cumplida. Con registro No.1251589 del 06/12/2018  la Oficina de Planeación remite informe con registro No.1249274 del 30/11/2018  correspondiente a la implementación del formato de entregables de iniciativas que terminaron su gestión a la fecha de corte de la acción de mejora.</t>
  </si>
  <si>
    <t>FILA_54</t>
  </si>
  <si>
    <t>AP. Elaborar un Informe de Cierre y de Efectividad Acciones de Mejora, como ejercicio de autoevaluación, en el que el área responsable, analiza la efectividad de  las acciones del plan de mejoramiento correspondiente a este hallazgo.</t>
  </si>
  <si>
    <t>Evaluar la efectividad del plan de mejoramiento ejecutado para superar la causa raíz de este hallazgo, en el marco del autocontrol.</t>
  </si>
  <si>
    <t>Informe de Cierre y de Efectividad Acciones de Mejora</t>
  </si>
  <si>
    <t>Meta cumplida. Con registro No.1251589 del 06/12/2018  la Oficina de Planeación remite  Informe de Cierre y de Efectividad Acciones de Mejora propuestas para este hallazgo.</t>
  </si>
  <si>
    <t>FILA_55</t>
  </si>
  <si>
    <t>AP. Creación de una resolución de carácter vinculante que defina claramente la herramienta de seguimiento al plan de acción como fuente oficial frente a la información asociada a Plan de Acción y Estrategico del sector</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</si>
  <si>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</si>
  <si>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Resolución</t>
  </si>
  <si>
    <t>Meta cumplida. Con registro No.1251589 del 06/12/2018  la Oficina de Planeación remite copia de la Resolución No. 3213 de 2018 "Por la cual se adopta la fuente oficial de información relacionada con las metas e indicadores del Plan de Acción del Ministerio/Fondo de Tecnologías de la Información y las Comunicaciones".</t>
  </si>
  <si>
    <t>FILA_56</t>
  </si>
  <si>
    <t>AP. Creación de memorando y socialización a los líderes de las áreas para dar claridad de la fuente única de información</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</si>
  <si>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</si>
  <si>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</si>
  <si>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Meta cumplida. Con registro No.1251589 del 06/12/2018  la Oficina de Planeación remite copia del memorando 1248252 del 27/11/2018 de socialización de la Resolución No. 3213 de 2018.</t>
  </si>
  <si>
    <t>FILA_57</t>
  </si>
  <si>
    <t>AP. Capacitación a los enlaces del ASPA para sensibilizarlos sobre el aplicativo como fuente única de información relacionada con plan de acción, plan estrategico sectorial y plan estrategico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</si>
  <si>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estrategico del sector</t>
  </si>
  <si>
    <t>Capacitaciones</t>
  </si>
  <si>
    <t>Meta cumplida. Con registro No.1251589 del 06/12/2018  la Oficina de Planeación remite copias de los listados de asistencia a la socialización de la Resolución 3213 de 2018 realizadas el 29 y 30 de noviembre de 2018.</t>
  </si>
  <si>
    <t>FILA_58</t>
  </si>
  <si>
    <t>H2A2017</t>
  </si>
  <si>
    <t>Hallazgo 2. Reporte recursos comprometidos en el 2017.  Administrativo. De acuerdo con lo informado por el Mintic, en las diferentes presentaciones realizadas a la CGR, reportes del Sireci y la respuesta al oficio Mintic-02-18, para la Iniciativa Acceso a Internet en Zonas Rurales (fase 2, fase 3 y PNCAV)</t>
  </si>
  <si>
    <t>Debilidades en la aplicación de mecanismos de control para el seguimiento, consolidación y reporte, lo cual genera incertidumbre sobre la confiabilidad de la información reportada sobre la ejecución de recursos para la Iniciativa.</t>
  </si>
  <si>
    <t>AC. Realizar mesa de trabajo entre la Dirección de Infraestrura y la Oficina Asesora de Planeación con el fin de realizar los ajustes en el plan de acción, estratégico y  publicaciones asociadas.</t>
  </si>
  <si>
    <t>Mesa de trabajo entre la Dirección de Infraestrura y la Oficina Asesora de Planeación con el fin de realizar los ajustes en el plan de acción, estratégico y  publicaciones asociadas.</t>
  </si>
  <si>
    <t>2018/09/28</t>
  </si>
  <si>
    <t>Meta cumplida. Con registro No.1231842 del 05/10/2018 la Dirección de Infraestructura remite informe de los ajustes realizados en el aplicativo aspa  y su respectiva justificación.</t>
  </si>
  <si>
    <t>FILA_59</t>
  </si>
  <si>
    <t>el monto de recursos reportados como comprometidos para la iniciativa KVD en la vigencia auditada, sería menor a lo registrado como comprometido</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</si>
  <si>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</si>
  <si>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</si>
  <si>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Mesas de trabajo</t>
  </si>
  <si>
    <t>Meta cumplida. Con registro No.1251589 del 06/12/2018  la Oficina de Planeación entrega copia de las actas de mesas de trabajo realizadas con las dependencias que tienen distribución de un proyecto de inversión.</t>
  </si>
  <si>
    <t>FILA_60</t>
  </si>
  <si>
    <t>AP. Seguimiento a la distribución de contratos asociados a las iniciativas</t>
  </si>
  <si>
    <t>Se presentarán informes mensuales de seguimiento a la ejecución presupuestal via contratos</t>
  </si>
  <si>
    <t>Meta cumplida. Con registro No.1251589 del 06/12/2018  la Oficina de Planeación remite los 4 informes mensuales de seguimiento a la ejecución presupuestal vía contratos</t>
  </si>
  <si>
    <t>FILA_61</t>
  </si>
  <si>
    <t>AP. Elaborar un Informe de Cierre y de Efectividad Acciones de Mejora, en el que en un ejercicio de autoevaluación, el área responsable, analiza la efectividad de  las acciones del plan de mejoramiento correspondiente a este hallazgo.</t>
  </si>
  <si>
    <t>FILA_62</t>
  </si>
  <si>
    <t>H3A2017</t>
  </si>
  <si>
    <t>Hallazgo 3. Cumplimiento Iniciativa Acceso a Internet - Puntos Vive Digital. Administrativo.  En la Resolución  828 de 11 de mayo de 2015, se planteó para el Proyecto PVD la “Continuidad de los 869 Puntos Vive Digital incorporando esquemas de sostenibilidad” y el Plan de Acción de 2017, definió la estrategia D1-O3-1100-T - Acceso a Internet/Puntos Vive Digital,</t>
  </si>
  <si>
    <t>En el plan estratégico 2014 - 2018, no se aclara las razones del sobrecumplimiento de la meta de la inicitiva Puntos Vive Digital</t>
  </si>
  <si>
    <t>AC. Realizar mesa de trabajo entre la Dirección de Infraestrura y la Oficina Asesora de Planeación con el fin  incorporar en el plan estratégico 2014 – 2018 la aclaración sobre las cifras de sobrecumplimiento de la meta de la iniciativa PVD.</t>
  </si>
  <si>
    <t>Mesa de trabajo entre la Dirección de Infraestrura y la Oficina Asesora de Planeación con el fin  incorporar en el plan estratégico 2014 – 2018 la aclaración sobre las cifras de sobrecumplimiento de la meta de la iniciativa PVD.</t>
  </si>
  <si>
    <t>Meta cumplida. Con registro No.1231842 del 05/10/2018 la Dirección de Infraestructura remite informe de aclaración de cifras de sobrecumplimiento de la meta de la iniciativa PVD. En la página 43 del Plan Estratégico V4 se incorpora la nota aclaratoria descrita en el informe.</t>
  </si>
  <si>
    <t>FILA_63</t>
  </si>
  <si>
    <t>Incumplimiento de obligaciones por parte de  FONADE respecto al contrato 667 de 2015 el cual se encuentra en proceso de demanda</t>
  </si>
  <si>
    <t>AC. Realizar informe trimestral de seguimiento a la demanda del contrato 667 de 2015, a partir de la información reportada por la Oficina Asesora Jurídica.</t>
  </si>
  <si>
    <t>Informe trimestral de seguimiento a la demanda del contrato 667 de 2015, a partir de la información reportada por la Oficina Asesora Jurídica.</t>
  </si>
  <si>
    <t>Informes</t>
  </si>
  <si>
    <t>2018/12/31</t>
  </si>
  <si>
    <t>Meta cumplida.  *Con registro No.1259975 del 28/12/2018 la Dirección de Infraestructura remite el segundo informe de seguimiento al estado de la demanda del contrato 667 de 2015. *Con registro No.1231842 del 5/10/2018 la Dirección de Infraestructura remite el primer informe de seguimiento al estado de la demanda del contrato 667 de 2015.</t>
  </si>
  <si>
    <t>FILA_64</t>
  </si>
  <si>
    <t>FILA_65</t>
  </si>
  <si>
    <t>FILA_66</t>
  </si>
  <si>
    <t>AP. Capacitación a los enlaces del ASPA para sensibilizarlos sobre el aplicativo como fuente única de información relacionada con plan de acción, plan estratégico sectorial y plan estratégico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</si>
  <si>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</si>
  <si>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Meta cumplida. Con registro No.1251589 del 06/12/2018  la Oficina de Planeación remite copias de los listados de asistencia de la socialización de la Resolución 3213 de 2018 realizadas el 29 y 30 de noviembre de 2018.</t>
  </si>
  <si>
    <t>FILA_67</t>
  </si>
  <si>
    <t>H4A2017</t>
  </si>
  <si>
    <t>Hallazgo 4. Ejecución de Recursos Resolución 3313/2017– Iniciativa Ciudades y Territorios Inteligentes. Administrativo. La Resolución 3313 de 18 de diciembre de 2017  del Ministerio de Tecnologías de la Información y las Comunicaciones, que actualiza el Plan Vive Digital 2014-2018, contenido en el Anexo de la Resolución 828 de 11 de mayo de  2015,</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</si>
  <si>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</si>
  <si>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</si>
  <si>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Reporte detallado</t>
  </si>
  <si>
    <t>Meta cumplida. Con registro No.1240105 del 31/10/2018 la Dirección de Promoción entrega el reporte detallado de los valores comprometidos, desembolsados y ejecutados a 15 de noviembre de 2017.</t>
  </si>
  <si>
    <t>FILA_68</t>
  </si>
  <si>
    <t>H5A2017</t>
  </si>
  <si>
    <t>Hallazgo 5. Plan de Acción – Iniciativa Ciudades y Territorios Inteligentes. Administrativo.  El Plan de Acción  del Mintic para la vigencia 2017, en la Iniciativa Ciudades y Territorios Inteligentes, en el ítem descripción del Indicador, registra “contratación de 805 zonas Wi-Fi (asociadas al Conpes 3819/2014)" con un cumplimiento del 100% y un avance del 100.87%.</t>
  </si>
  <si>
    <t>En la descripción del hallazgo se denomina "contratación de zonas wifi" y en el Conpes 3819/2014 en el Indicador hace referencia a "zonas de wifi activas".</t>
  </si>
  <si>
    <t>AC. Revisar, y complementar el nombre del indicador, tomando como unidad de medida las zonas  WiFi instaladas por los operadores y aprobadas por la interventoría.</t>
  </si>
  <si>
    <t>Reporte del aplicativo ASPA del primer semestre del año 2018, en el cual se precisa el nombre del indicador</t>
  </si>
  <si>
    <t>2018/07/31</t>
  </si>
  <si>
    <t>Meta cumplida. Con registro No.1211013 del 17/08/2018 la Dirección de Promoción remite pantallazo del aplicativo ASPA donde se observa el ajuste del indicador de "contratación zonas Wi-Fi"  a "Implementación de Zonas WiFi (instalación y operación)":</t>
  </si>
  <si>
    <t>FILA_69</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</si>
  <si>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</si>
  <si>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AP. Ajuste de la guía de Planeación estratégica del MINTIC donde defina la alineación de indicadores asociados a los CONPES</t>
  </si>
  <si>
    <t>Ajuste de la guía de Planeación estratégica del MINTIC donde defina la alineación de indicadores asociados a los CONPES</t>
  </si>
  <si>
    <t>1 Guía ajustada</t>
  </si>
  <si>
    <t>Meta cumplida. Con registro No.1251589 del 06/12/2018  la Oficina de Planeación remite copia del manual de Planeación Estratégica del Mintic-Fontic; en la página 4 se describe la alineación de indicadores asociados a los CONPES</t>
  </si>
  <si>
    <t>FILA_70</t>
  </si>
  <si>
    <t>H6A2017</t>
  </si>
  <si>
    <t>Hallazgo 6.  Aplicativo Seguimiento Plan de Acción – ASPA - Iniciativa Ciudades y Territorios Inteligentes. Administrativo.  La Dirección de Promoción de las Tecnologías de la Información y las Comunicaciones, presenta avance cualitativo de las 812  zonas Wi-Fi en operación, aprobadas por la Interventoría, con corte a 31 de diciembre de 2017;</t>
  </si>
  <si>
    <t>Presunta inconsistencia en el análisis del avance cualitativo de las zonas en operación, teniendo en cuenta que las 857 zonas corresponden a vigencias 2016 y 2017.</t>
  </si>
  <si>
    <t>AC.  Revisar, y complementar el nombre del indicador, tomando como unidad de medida las zonas  WiFi instaladas por los operadores y aprobadas por la interventoría.</t>
  </si>
  <si>
    <t>FILA_71</t>
  </si>
  <si>
    <t>No tuvo en cuenta el Convenio 1196 de 2016, para la instalación de 40 zonas Wi-Fi. por lo cual se presenta una diferencia de información</t>
  </si>
  <si>
    <t>AP. Creación de una resolución de carácter vinculante que defina claramente la herramienta de seguimiento al plan de acción como fuente oficial frente a la información asociada a Plan de acción y estratégico del sector</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</si>
  <si>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</si>
  <si>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FILA_72</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</si>
  <si>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</si>
  <si>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memorando</t>
  </si>
  <si>
    <t>FILA_73</t>
  </si>
  <si>
    <t>FILA_74</t>
  </si>
  <si>
    <t>H7A2017</t>
  </si>
  <si>
    <t>Hallazgo 7. Planes de Contingencias - Zonas Wi-Fi. Administrativo.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t>
  </si>
  <si>
    <t>Retrasos en la subsanación de observaciones manifestadas por la interventoría a los operadores</t>
  </si>
  <si>
    <t>Reportes de funcionamiento de las zonas WiFi operativas, con corte 30 de noviembre de 2018.</t>
  </si>
  <si>
    <t>Reportes de funcionamiento.</t>
  </si>
  <si>
    <t>Reportes</t>
  </si>
  <si>
    <t>Meta cumplida. Con registro No. 192001039 del 09/01/2018 la Dirección de Promoción remire reporte Analítico de datos del funcionamiento de las zonas WiFi operativas.</t>
  </si>
  <si>
    <t>FILA_75</t>
  </si>
  <si>
    <t>AP. Comités de supervisión al contratos de interventoría suscrito por el FONTIC con Contrato 1195 de 2016.</t>
  </si>
  <si>
    <t>Preventivo: Actas de comité de supervisión al contrato 1195 de 2016</t>
  </si>
  <si>
    <t>Actas</t>
  </si>
  <si>
    <t>Meta cumplida. Con registro No. 192001039 del 09/01/2018 la Dirección de Promoción remite Actas de Comité de Seguimiento al Contrato 1195 de 2016 de los meses de junio, septiembre, noviembre y diciembre de 2018.</t>
  </si>
  <si>
    <t>FILA_76</t>
  </si>
  <si>
    <t>H8A2017</t>
  </si>
  <si>
    <t>Hallazgo 8. Plan Estratégico y Plan de Acción - Iniciativa FITI.   El artículo 4 de la Resolución 3021 de 2016, por la cual se actualiza el MIG del Ministerio, establece que “los Gestores y los colaboradores del Mintic deben aplicar dentro de su gestión los lineamientos del Modelo Integrado de Gestión y dar estricto cumplimiento a sus dimensiones…”</t>
  </si>
  <si>
    <t>a) Plan Estratégico y Plan de Acción, vigencia 2017. El grado de avance de los indicadores del plan de acción no soportan los avances en el cumplimiento de las metas del plan estratégico.</t>
  </si>
  <si>
    <t>En los soportes de cumplimiento del plan de acción, se realizará una descripción por hito, y se dará explicación de cómo cada uno de estos impacta en la consecución de las metas del Plan Estratégico.</t>
  </si>
  <si>
    <t>Descriptor de impacto de cada hito del Plan de Acción que de cuenta de su contribución al cumplimiento de metas del Plan Estratégico.</t>
  </si>
  <si>
    <t>Documento soporte de cumplimiento del Plan de Acción con descriptores incluidos</t>
  </si>
  <si>
    <t>Meta cumplida. Con registro No.1260202 del 28/12/2018, la Dirección de Desarrollo de Industria entrega documento excel que contiene una columna con el descriptor de Impacto de cada hito del Plan de Acción de la Dirección de Desarrollo de la Industria TI - DITI.</t>
  </si>
  <si>
    <t>FILA_77</t>
  </si>
  <si>
    <t>b) Desarrollo del Plan de Acción de la Vigencia 2017. En el plan de acción 2017 no se refleja metas concretas para dar cumplimiento a lo propuesto en 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</si>
  <si>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</si>
  <si>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Reporte con avance de los contratos y/o convenios suscritos o por suscribir en la vigencia en los soportes de cumplimiento del Plan de Acción</t>
  </si>
  <si>
    <t>Reporte de Ejecución</t>
  </si>
  <si>
    <t>Meta cumplida. Con registro No.1260202del 28/12/2018, la Dirección de Desarrollo de Industria remite documentos de avance cada contrato/convenio suscrito con relación a los hitos que componen el plan de acción  de la Dirección de Desarrollo de la Industria TI - DITI.</t>
  </si>
  <si>
    <t>FILA_78</t>
  </si>
  <si>
    <t>d) Avance en el cumplimiento de las Metas del Plan Estratégico – 2017. La medición de cada año se realiza de manera vencida, es decir se realiza, en la siguiente vigencia, debido a la consolidación de la información de las fuentes del año anterior.</t>
  </si>
  <si>
    <t>Realizar la contratación del Observatorio de la Industria de TI, para tener cifras con el mínimo rezago, relacionadas con el Observatorio</t>
  </si>
  <si>
    <t>Cifras e indicadores relacionados con el Plan Estratégico del Observatorio de TI de la vigencia 2017.</t>
  </si>
  <si>
    <t>Documento que contiene la medición de indicadores</t>
  </si>
  <si>
    <t>Meta cumplida. Con registro No.1260202del 28/12/2018, la Dirección de Desarrollo de Industria remite documento "Consultoria para desarrollar estudios, mediciones, divulgación y demás actividades tendientes a dar continuidad al Observatorio de la Industria de Tecnologías de la Información - TI, como herramienta de monitoreo y caracterización del sector".</t>
  </si>
  <si>
    <t>FILA_79</t>
  </si>
  <si>
    <t>Para el caso de la Iniciativa analizada, los documentos “entregables” que se aportan en el ASPA, no soportan el grado de avance de los Hitos del Plan de Acción y de las metas del Plan Estratégico</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</si>
  <si>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</si>
  <si>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</si>
  <si>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Meta cumplida. Con registro No.1241838 del 06/11/2018 la Oficina Asesora de Planeación remite el formato denominado "Formato de validación técnica de entregables del Plan de Acción" con código DES-TIC-FM-030 V1 creado para que el proceso certifique la pertinencia de los soportes de cumplimiento del plan de acción en el ASPA.</t>
  </si>
  <si>
    <t>FILA_80</t>
  </si>
  <si>
    <t>Actualización del documento "Instructivo de Registro de Entregables del Plan de Acción en el Aplicativo de Seguimiento al Plan de Acción ASPA"</t>
  </si>
  <si>
    <t>FILA_81</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</si>
  <si>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</si>
  <si>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</si>
  <si>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informe de implementación del formato de entregables que hayan terminado su gestión a la fecha de corte de la acción de mejora</t>
  </si>
  <si>
    <t>Meta cumplida. Con registro No.1251589 del 06/12/2018  la Oficina de Planeación remite informe con registro No.1249274 del 30/11/2018  de implementación del formato de entregables de iniciativas que hayan terminado su gestión a la fecha de corte de la acción de mejora.</t>
  </si>
  <si>
    <t>FILA_82</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</si>
  <si>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</si>
  <si>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</si>
  <si>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Meta cumplida. Con registro No.1220681 del 11/09/2018 la Oficina de Planeación remite documento del funcionamiento de la herramienta Power BI con los reportes/pantallazos del tablero de alineación desde el Plan Nacional de Desarrollo hasta los contratos.</t>
  </si>
  <si>
    <t>FILA_83</t>
  </si>
  <si>
    <t>Elaborar un Informe de Cierre y de Efectividad Acciones de Mejora, en el que en un ejercicio de autoevaluación, el área responsable, analiza la efectividad de  las acciones del plan de mejoramiento correspondiente a este hallazgo.</t>
  </si>
  <si>
    <t>2017/08/02</t>
  </si>
  <si>
    <t>Meta cumplida.</t>
  </si>
  <si>
    <t>2017/12/31</t>
  </si>
  <si>
    <t>Elaborar un Informe de Cierre y de Efectividad Acciones de Mejora, en el que en un ejercicio de autoevaluación, el área responsable, analiza la efectividad de la o las acciones del plan de mejoramiento para este hallazgo</t>
  </si>
  <si>
    <t>FILA_89</t>
  </si>
  <si>
    <t>H8A2016</t>
  </si>
  <si>
    <t>H8AD. Implementación del Sistema Nacional de Telecomunicaciones de Emergencia – SNTE.</t>
  </si>
  <si>
    <t>El Artículo 2.2.14.7.8 del Decreto 2434/2015 define tres (3) entidades que deben expedir, en lo pertinente y desde el ámbito de sus competencias, la normativa necesaria para el desarrollo del presente Decreto. Esta competencia no es exclusiva del Ministerio de TIC.</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</si>
  <si>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</si>
  <si>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Evidenciar mediante la Resolución 4972 del 17 de junio de 2016 de la Comisión de Regulación de Comunicaciones que se cumplieron con los tiempos establecidos para la expedición de la resolución como lo indica el artículo 2.2.14.7.8 del Decreto 2434/2015</t>
  </si>
  <si>
    <t>2017/08/31</t>
  </si>
  <si>
    <t>FILA_90</t>
  </si>
  <si>
    <t>FILA_91</t>
  </si>
  <si>
    <t>H9A2016</t>
  </si>
  <si>
    <t>H9A. Ficha EBI – Sistema Nacional de Telecomunicaciones de Emergencias.</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</si>
  <si>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</si>
  <si>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</si>
  <si>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</si>
  <si>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Soporte de gestión</t>
  </si>
  <si>
    <t>FILA_92</t>
  </si>
  <si>
    <t>Elaborar un Informe de Cierre y de Efectividad Acciones de Mejora, en el que en un ejercicio de autoevaluación, el área responsable, expone todas y cada una de las gestiones implementadas ante la UNGRD y analiza la efectividad de dichas gestiones</t>
  </si>
  <si>
    <t>Evaluar la efectividad de las gestiones adelantadas para superar la situación que llevó al hallazgo.</t>
  </si>
  <si>
    <t>FILA_95</t>
  </si>
  <si>
    <t>H11A2016</t>
  </si>
  <si>
    <t>H11A. Convenio 441 de 2016. Insumos para el desarrollo de política.</t>
  </si>
  <si>
    <t>Diagnóstico no incluye fuentes claves para su realización.</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</si>
  <si>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</si>
  <si>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Ajustar el  Documento diagnóstico soportado en la proyección del DANE 2005 2020</t>
  </si>
  <si>
    <t>Documento diagnóstico ajustado con la proyección 2005-2020</t>
  </si>
  <si>
    <t>FILA_96</t>
  </si>
  <si>
    <t>Ajustar el proceso de planeación y formulación de políticas públicas en relación a la etapa de diagnósticos.</t>
  </si>
  <si>
    <t>Revisar el proceso de planeación y Formulación de políticas públicas. Especialmente analizar la etapa de diagnóstico.</t>
  </si>
  <si>
    <t>Carta descriptiva actualizada y cargada</t>
  </si>
  <si>
    <t>FILA_97</t>
  </si>
  <si>
    <t>H12A2016</t>
  </si>
  <si>
    <t>H12A. Anexo A – PAS (Plan de Acción y Seguimiento) del CONPES 3854 del 11 de abril de 2016.</t>
  </si>
  <si>
    <t>Ausencia de un Tanque de pensamiento  con líneas de investigación enfocadas a la gestión de riesgos de seguridad digital.</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</si>
  <si>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</si>
  <si>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</si>
  <si>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Plan de Acción actualizado en el ASPA</t>
  </si>
  <si>
    <t>FILA_98</t>
  </si>
  <si>
    <t>H13A2016</t>
  </si>
  <si>
    <t>H13A. Iniciativa D1-01-4000E Fortalecimiento de las tecnologías de la información en la gestión del Estado y la información pública – Plan de Acción.</t>
  </si>
  <si>
    <t>Gestionar el proceso de contratación  de un Tanque de Pensamiento que establezca líneas de investigación de Seguridad Digital con enfoque de Gestión de Riesgos. </t>
  </si>
  <si>
    <t>Informe consolidado que contenga la trazabilidad del cumplimiento de  las metas señaladas.</t>
  </si>
  <si>
    <t>2017/12/15</t>
  </si>
  <si>
    <t>FILA_99</t>
  </si>
  <si>
    <t>No se observa articulación entre el plan de acción institucional y el plan estratégico con el plan de acción del CONPES de Seguridad Digital</t>
  </si>
  <si>
    <t>Actualizar el Plan de Acción en la herramienta ASPA con los compromisos estratégicos del MinTIC que correspondan a la vigencia en curso, que se deriven de documentos Conpes y de la plataforma de seguimiento SISCONPES</t>
  </si>
  <si>
    <t>FILA_100</t>
  </si>
  <si>
    <t>H14A2016</t>
  </si>
  <si>
    <t>H14A. La brecha digital de Colombia.</t>
  </si>
  <si>
    <t>No se evidencia una mejora en los niveles de brecha digital</t>
  </si>
  <si>
    <t>Elaborar documento institucional  para definir el concepto y medición de brecha digital.</t>
  </si>
  <si>
    <t>Elaboración de documento que analice el fenómeno de brecha digital en Colombia.</t>
  </si>
  <si>
    <t>FILA_101</t>
  </si>
  <si>
    <t>En el ejercicio de elaboración del PMI, a fin de definir e implementa acciones efectivas, la entidad ha identificado como causa raíz la inexistencia de un criterio unificado para la medición de la brecha digital</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</si>
  <si>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</si>
  <si>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</si>
  <si>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</si>
  <si>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t>FILA_102</t>
  </si>
  <si>
    <t>H15A2016</t>
  </si>
  <si>
    <t>H15A. Asignación de Espectro Radioeléctrico.</t>
  </si>
  <si>
    <t>Al final de la vigencia 2016 no se realizó apertura al proceso de selección objetiva mediante el mecanismo de subasta que permita a los interesados ofertar por el servicio de asignación de espectro radioeléctrico</t>
  </si>
  <si>
    <t>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t>
  </si>
  <si>
    <t>Elaboración borrador Resolución Subasta</t>
  </si>
  <si>
    <t>FILA_103</t>
  </si>
  <si>
    <t>Realizar el proceso de selección objetiva mediante el mecanismo de subasta, para otorgar permisos de uso del espectro radioeléctrico destinados a la operación y prestación del servicio móvil terrestre</t>
  </si>
  <si>
    <t>Realización de la subasta</t>
  </si>
  <si>
    <t>Acta de Adjudicación del Espectro Radioeléctrico</t>
  </si>
  <si>
    <t>2018/07/30</t>
  </si>
  <si>
    <t>Meta con soporte de avance</t>
  </si>
  <si>
    <t>FILA_104</t>
  </si>
  <si>
    <t>H16A2016</t>
  </si>
  <si>
    <t>H16A. Cumplimiento de plazos – Estrategia GEL.</t>
  </si>
  <si>
    <t>Estimación de los niveles de implementación de la estrategia de Gobierno en línea superior a la capacidad de las Entidades</t>
  </si>
  <si>
    <t>Elaborar el análisis segmentado de la implementación de la Estrategia de Gobierno en línea</t>
  </si>
  <si>
    <t>Documento de diagnóstico de la implementación de la Estrategia de Gobierno en línea y recomendaciones de ajuste para una política segmentada.</t>
  </si>
  <si>
    <t>2017/10/31</t>
  </si>
  <si>
    <t>FILA_116</t>
  </si>
  <si>
    <t>H20A2016</t>
  </si>
  <si>
    <t>H20A. Indicadores Sinergia vs Indicadores Iniciativa GEL.</t>
  </si>
  <si>
    <t>deficiencia en la divulgación de la articulación existente entre los indicadores del PND, definidos en SINERGIA, vs. los indicadores del plan estratégico del MinTIC.</t>
  </si>
  <si>
    <t>Generación de una vista  que permita mostrar la alineación de las metas sinergia con las metas PES</t>
  </si>
  <si>
    <t>Generación del reporte  de la articulación</t>
  </si>
  <si>
    <t>FILA_117</t>
  </si>
  <si>
    <t>FILA_118</t>
  </si>
  <si>
    <t>H21A2016</t>
  </si>
  <si>
    <t>H21A. Mapa de Ruta de la Excelencia.</t>
  </si>
  <si>
    <t>No postulación de los trámites y servicios de alto impacto identificados en el mapa de ruta, por parte de las entidades responsables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</si>
  <si>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</si>
  <si>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</si>
  <si>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Informes trimestrales</t>
  </si>
  <si>
    <t>FILA_119</t>
  </si>
  <si>
    <t>H22A2016</t>
  </si>
  <si>
    <t>H22AD. Proceso de trámite de PQRSD.</t>
  </si>
  <si>
    <t>Incumplimiento y demoras en las respuestas de las PQRSD.</t>
  </si>
  <si>
    <t>Ajustar el procedimiento de PQRSD sobre responsabilidad de jefes directos y traslado a Control Interno Disciplinario.</t>
  </si>
  <si>
    <t>Modificar el procedimiento de gestión y atención a PQRSD y Tramites, elevando el nivel de responsabilidad de respuesta y de seguimiento de cada dependencia</t>
  </si>
  <si>
    <t>Publicación en el MIG Procedimiento</t>
  </si>
  <si>
    <t>2017/10/30</t>
  </si>
  <si>
    <t>FILA_120</t>
  </si>
  <si>
    <t>Implementar el procedimiento actualizado de PQRDS</t>
  </si>
  <si>
    <t>Memorando por parte de la SAGH informando la  implementación del procedimiento en el que se describa el cambio realizado</t>
  </si>
  <si>
    <t>2017/11/30</t>
  </si>
  <si>
    <t>FILA_121</t>
  </si>
  <si>
    <t>Socializar el procedimiento actualizado de PQRDS</t>
  </si>
  <si>
    <t>Evidenciar la Socialización del procedimiento modificado de Tramites y PQRSD a todos las dependencias Memorando por parte de la SAGH informando la  implementación del procedimiento en el que se describa el cambio realizado</t>
  </si>
  <si>
    <t>Oficio de Socialización</t>
  </si>
  <si>
    <t>FILA_122</t>
  </si>
  <si>
    <t>Acciones de seguimiento y control al  proceso de PQRDS</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</si>
  <si>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</si>
  <si>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</si>
  <si>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FILA_123</t>
  </si>
  <si>
    <t>FILA_124</t>
  </si>
  <si>
    <t>H23A2016</t>
  </si>
  <si>
    <t>H23AD. Gestión documental.</t>
  </si>
  <si>
    <t>Debilidades en la gestión documental con respecto a la conformación física de los expedientes de procesos judiciales del MinTIC.</t>
  </si>
  <si>
    <t>Proponer un proyecto de inversión que aborde la problemática de la gestión documental y fortalezca los controles documentales en la entidad.</t>
  </si>
  <si>
    <t>El proyecto de inversión propondrá acciones y productos que fortalezcan la gestión documental en la entidad tanto en documento físico como digital</t>
  </si>
  <si>
    <t>Propuesta</t>
  </si>
  <si>
    <t>FILA_125</t>
  </si>
  <si>
    <t>Realizar un proceso de sensibilización a la Oficina Asesora Jurídica y sus Coordinaciones acerca de la gestión documental.</t>
  </si>
  <si>
    <t>La Coordinación de Gestión de la Información realizará una capacitación a la Oficina Asesora Jurídica, y sus Coordinaciones,</t>
  </si>
  <si>
    <t>FILA_126</t>
  </si>
  <si>
    <t>Realizar una revisión aleatoria de 400 expedientes de procesos judiciales, que reposan en el archivo de gestión.</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</si>
  <si>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</si>
  <si>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</si>
  <si>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FILA_127</t>
  </si>
  <si>
    <t>Delegar un abogado líder que cada 15 días verifique la actualización de los procesos en el EKOGUI</t>
  </si>
  <si>
    <t>Mantener actualizadas de manera correcta las actuaciones de los procesos en el EKOGUI en tiempo real</t>
  </si>
  <si>
    <t>certificaciones</t>
  </si>
  <si>
    <t>FILA_128</t>
  </si>
  <si>
    <t>FILA_129</t>
  </si>
  <si>
    <t>H24A2016</t>
  </si>
  <si>
    <t>H24AD. Proceso 4972-12.</t>
  </si>
  <si>
    <t>El apoderado del Ministerio contestó la demanda de manera extemporánea.</t>
  </si>
  <si>
    <t>Capacitar por parte de la ANDJE dentro del marco del Modelo Optimo de Gestión.</t>
  </si>
  <si>
    <t>Certificación ANDJE</t>
  </si>
  <si>
    <t>FILA_130</t>
  </si>
  <si>
    <t>Realizar mesas de trabajo mensuales entre los apoderados con las indicaciones de la ANDJE dentro del marco del Modelo Óptimo de Gestión</t>
  </si>
  <si>
    <t>FILA_131</t>
  </si>
  <si>
    <t>Delegar un abogado líder para que cada 15 días verifique los términos procesales de las actuaciones judiciales</t>
  </si>
  <si>
    <t>certificación</t>
  </si>
  <si>
    <t>FILA_132</t>
  </si>
  <si>
    <t>H1A2015</t>
  </si>
  <si>
    <t>H1A. Política Pública.</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</si>
  <si>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</si>
  <si>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Elaborar, en articulación con los miembros de la comisión de estadísticas e indicadores TIC, un documento con la hoja de vida de los principales indicadores del sector TIC por fuente de información (Mintic, DANE, entre otros)</t>
  </si>
  <si>
    <t>Elaboración de documento que contenga la hoja de vida de los principales indicadores TIC, elaborado y emitido en articulación con los miembros de la comisión de estadísticas e indicadores TIC</t>
  </si>
  <si>
    <t>FILA_133</t>
  </si>
  <si>
    <t>FILA_134</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</si>
  <si>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</si>
  <si>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Desarrollo de estudio para el diseño de la metodología de impacto de los programas y proyectos del Plan Vive Digital para la Gente</t>
  </si>
  <si>
    <t>Estudio</t>
  </si>
  <si>
    <t>FILA_135</t>
  </si>
  <si>
    <t>FILA_136</t>
  </si>
  <si>
    <t>La CGR ha cuestionado que el plan de inversiones de las bases del PND discrimina las inversiones provenientes del sector privado pero el Ministerio</t>
  </si>
  <si>
    <t>Realizar un desarrollo en la plataforma PPM, que permita incluir las fuentes de financiamiento de lo que se deriva de recursos públicos y recursos privados, así como la contribución del sector privado a la iniciativa</t>
  </si>
  <si>
    <t>Desarrollo en la plataforma PPM</t>
  </si>
  <si>
    <t>Desarrollo</t>
  </si>
  <si>
    <t>FILA_137</t>
  </si>
  <si>
    <t>El ministerio ha contratado la medición de dos (2) índices de brecha digital interna en 2010 y 2014 ; sin embargo , no público los resultados a la ciudadanía, hecho que genera asimetría de información (público e interesados en el sector).</t>
  </si>
  <si>
    <t>Diseñar una estrategia de publicación, promoción y divulgación de estudios sectoriales.</t>
  </si>
  <si>
    <t>Documento que describa la estrategia y determine las acciones a desarrollar para la publicación, promoción y divulgación de estudios sectoriales.</t>
  </si>
  <si>
    <t>FILA_141</t>
  </si>
  <si>
    <t>H8A2015</t>
  </si>
  <si>
    <t>H8A. Iniciativa Kioscos Vive Digital — KVD, Fase 2.</t>
  </si>
  <si>
    <t>Existe inequidad en la distribución de KVD por departamento.  De acuerdo con el análisis realizado, existen departamentos que teniendo una menor población tienen mayor cantidad de KVD que otros más densamente poblados</t>
  </si>
  <si>
    <t>Informe de aplicación de criterios para la distribución de los KVD fase 2, en el que se exponga: 1. Actores, roles y deberes funcionales que confluyen en la ejecución del proyecto; 2. Línea de tiempo del proyecto; 3. Ejecución del proyecto  KVD fase 2 y aumento de cobertura.</t>
  </si>
  <si>
    <t>Informe donde se evidencia los criterios de distribución de los KVD fase 2</t>
  </si>
  <si>
    <t>FILA_142</t>
  </si>
  <si>
    <t>H10A2015</t>
  </si>
  <si>
    <t>H10AD. Gestión de archivo documental</t>
  </si>
  <si>
    <t>Deficiencias en el Inventario documental</t>
  </si>
  <si>
    <t>El proyecto de inversión propondrá acciones y productos que fortalezcan la gestión documental en la entidad tanto en archivo físico como digital.</t>
  </si>
  <si>
    <t>FILA_143</t>
  </si>
  <si>
    <t>Realizar el procesamiento de 1000 unidades archivísticas para corregir inconsistencias encontradas</t>
  </si>
  <si>
    <t>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t>
  </si>
  <si>
    <t>FILA_144</t>
  </si>
  <si>
    <t>H19A2015</t>
  </si>
  <si>
    <t>H19A. Informes Kioscos</t>
  </si>
  <si>
    <t>Las debilidades identificadas en la Auditoria a la iniciativa "Acceso a las TIC en las zonas rurales y/o apartadas" persisten en la gestión del Ministerio, situación que evidencia inefectividad de las acciones de mejora planteadas para subsanarlas.</t>
  </si>
  <si>
    <t>Evidenciar la ejecución del plan de mejoramiento suscrito para la auditoría efectuada por la Oficina de Control Interno al Proyecto KVD fase2 y el seguimiento efectuado por la Oficina de Control Interno.</t>
  </si>
  <si>
    <t>Plan de mejoramiento con soportes</t>
  </si>
  <si>
    <t>Plan</t>
  </si>
  <si>
    <t>FILA_149</t>
  </si>
  <si>
    <t>H24A2015</t>
  </si>
  <si>
    <t>H24AD. Proceso de trámite de peticiones. H4AD - 2014. Respuesta a PQRSD. Se evidenció falta de oportunidad en la respuesta a los ciudadanos.</t>
  </si>
  <si>
    <t>Modificar el procedimiento de gestión y atención a PQRSD y Tramites,</t>
  </si>
  <si>
    <t>FILA_150</t>
  </si>
  <si>
    <t>FILA_151</t>
  </si>
  <si>
    <t>FILA_152</t>
  </si>
  <si>
    <t>Elaborar un Informe de Cierre y de Efectividad Acciones de Mejora, en el que en un ejercicio de autoevaluación, el área responsable, analiza la efectividad de  las acciones del plan de mejoramiento correspondiente a este hallazgo, emprendidas desde el 2015.</t>
  </si>
  <si>
    <t>FILA_153</t>
  </si>
  <si>
    <t>H25A2015</t>
  </si>
  <si>
    <t>H25A. Aplicativo ZAFFIRO</t>
  </si>
  <si>
    <t>Desactualización de los expedientes electrónicos cargados al aplicativo de Gestión Documental Zafiro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</si>
  <si>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</si>
  <si>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</si>
  <si>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Informe de Indexación</t>
  </si>
  <si>
    <t>FILA_154</t>
  </si>
  <si>
    <t>El proyecto de inversión propondrá acciones y productos que fortalezcan la gestión documental en la entidad.</t>
  </si>
  <si>
    <t>FILA_155</t>
  </si>
  <si>
    <t>FILA_156</t>
  </si>
  <si>
    <t>H27A2015</t>
  </si>
  <si>
    <t>H27AD. Tabla de Honorarios</t>
  </si>
  <si>
    <t>Falta de parámetros a nivel de la Entidad para la fijación de los honorarios en los contratos de prestación de servicios profesionales y de apoyo a la gestión</t>
  </si>
  <si>
    <t>Expedición de resolución que adopta la escala de Honorarios para contratos de prestación de servicios profesionales y de apoyo a la gestión</t>
  </si>
  <si>
    <t>Contar con una escala que objetivice la asignación de honorarios de acuerdo con la formación y experiencia</t>
  </si>
  <si>
    <t>FILA_157</t>
  </si>
  <si>
    <t>H28A2015</t>
  </si>
  <si>
    <t>H28A. Reporte de Procesos Diferencia entre los procesos reportados por la AOJ contra la registrada en el EKOGUI y el estado  de los mismos.</t>
  </si>
  <si>
    <t>Diferencia entre los procesos reportados por la AOJ contra la registrada en el EKOGUI y el estado  de los mismos.</t>
  </si>
  <si>
    <t>delegar un abogado líder que cada 15 días verifique la actualización de los procesos en el EKOGUI</t>
  </si>
  <si>
    <t>Certificaciones</t>
  </si>
  <si>
    <t>FILA_158</t>
  </si>
  <si>
    <t>H6A2014</t>
  </si>
  <si>
    <t>H6A. Factores atípicos que afectan calidad del servicio.</t>
  </si>
  <si>
    <t>Posibles deficiencias de coordinación y prevención por parte de los actores que suministran la energía eléctrica.</t>
  </si>
  <si>
    <t>Suscribir acuerdos de mejora con los PRST móviles en caso de requerirlo con el fin de subsanar temas de calidad del servicio que puedan ser controlados por los mismos.</t>
  </si>
  <si>
    <t>Planes de mejora suscritos</t>
  </si>
  <si>
    <t>Un informe de seguimiento</t>
  </si>
  <si>
    <t>FILA_159</t>
  </si>
  <si>
    <t>H22A2014</t>
  </si>
  <si>
    <t>H22A. Pronunciamiento Política Pública.</t>
  </si>
  <si>
    <t>Falta de comprensión de los indicadores de gestión y avance físico de los proyectos de inversión en el SPI</t>
  </si>
  <si>
    <t>Elaborar documento institucional  para definir el concepto y medición de brecha digital,</t>
  </si>
  <si>
    <t>Elaboración de documento que analice el fenómeno de brecha digital en Colombia</t>
  </si>
  <si>
    <t>FILA_160</t>
  </si>
  <si>
    <t>FILA_161</t>
  </si>
  <si>
    <t>H26A2014</t>
  </si>
  <si>
    <t>H26A.Indicadores para la medición del beneficio ciudadano, como impacto en los proyectos del Mintic.</t>
  </si>
  <si>
    <t>Falta de evidencia que permita comprobar el impacto de los proyectos de telecomunicaciones sociales y desconocimiento de los lineamientos e indicadores existentes para la medición de impacto de los proyectos del Mintic.</t>
  </si>
  <si>
    <t>FILA_162</t>
  </si>
  <si>
    <t>FILA_163</t>
  </si>
  <si>
    <t>H32A2014</t>
  </si>
  <si>
    <t>H32AD. Indicadores de Efectividad.</t>
  </si>
  <si>
    <t>FILA_164</t>
  </si>
  <si>
    <t>FILA_165</t>
  </si>
  <si>
    <t>H2A2013</t>
  </si>
  <si>
    <t>H2AD.  Indicadores  de  calidad   de  las  redes  de  telecomunicaciones móviles.</t>
  </si>
  <si>
    <t>La normatividad presenta algunos vacíos en cuanto a la medición de indicadores de calidad para el servicio móvil.  Se presentan rezagos en las investigaciones debido al alto grado de incumplimientos por parte de los prestadores</t>
  </si>
  <si>
    <t>Presentar un informe que permita evaluar la vida digital en Colombia,</t>
  </si>
  <si>
    <t>FILA_166</t>
  </si>
  <si>
    <t>H13A2013</t>
  </si>
  <si>
    <t>H13A. Iniciativa Vívelabs</t>
  </si>
  <si>
    <t>Debilidades en el seguimiento y control de las actividades propuestas en el  marco de la estrategia Modelo Nacional de ViveLabs</t>
  </si>
  <si>
    <t>Se entregarán los cierres técnicos, jurídicos, contables y financieros definitivos  de los 17 convenios derivados de la Iniciativa Vivelab, pertenecientes al convenio marco 99 de 2011.</t>
  </si>
  <si>
    <t>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t>
  </si>
  <si>
    <t>Documentos - 17 cierres técnicos, jurídicos, contables y financieros definitivos</t>
  </si>
  <si>
    <t>FILA_167</t>
  </si>
  <si>
    <t>H15A2013</t>
  </si>
  <si>
    <t>H15A. Trazabilidad en el Uso de los Recursos.</t>
  </si>
  <si>
    <t>Deficiencias en seguimiento y control del  Ministerio sobre recursos asignados a cada iniciativa durante las diferentes vigencias en las que se han ejecutado los proyectos.</t>
  </si>
  <si>
    <t>Elaboración de un documento donde se muestre la ejecución y trazabilidad  tanto de la iniciativa Vivelab como de la iniciativa del Fortalecimiento de Contenidos Digitales.</t>
  </si>
  <si>
    <t>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t>
  </si>
  <si>
    <t>Documento de trazabilidad</t>
  </si>
  <si>
    <t>2017/09/15</t>
  </si>
  <si>
    <t>FILA_168</t>
  </si>
  <si>
    <t>H30A2013</t>
  </si>
  <si>
    <t>H30A. Falta de seguimiento a la actividad no. 8 del procedimiento GJU-TIC-PR-001.</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</si>
  <si>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</si>
  <si>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</si>
  <si>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Informe de Verificación de la condición de las fichas de conciliación.</t>
  </si>
  <si>
    <t>FILA_169</t>
  </si>
  <si>
    <t>H59A2013</t>
  </si>
  <si>
    <t>H59A.Deficiencias Mapa de Riesgos.</t>
  </si>
  <si>
    <t>Falta de lineamientos en la gerencia de proyectos a nivel entidad para establecer la administración de riesgos de los proyectos.</t>
  </si>
  <si>
    <t>Adoptar en el Modelo Integrado de Gestión, el manual de gerencia de proyectos para la Entidad.</t>
  </si>
  <si>
    <t>Establecer los lineaneamientos para la gerencia de proyectos del MINTIC</t>
  </si>
  <si>
    <t>Documento adoptado</t>
  </si>
  <si>
    <t>2018/01/31</t>
  </si>
  <si>
    <t>FILA_170</t>
  </si>
  <si>
    <t>Crear y adoptar en el Modelo Integrado de Gestión, mediante el Código de Buen Gobierno, la política de administración de riesgos de proyectos para la Entidad, teniendo como referencia los lineamientos para la gerencia de proyectos.</t>
  </si>
  <si>
    <t>Establecer compromisos institucionales para la articulación, consolidación y gestión de la gerencia de proyectos de la entidad</t>
  </si>
  <si>
    <t>Política de Administración de Riesgos de Proyectos</t>
  </si>
  <si>
    <t>FILA_171</t>
  </si>
  <si>
    <t>Crear y adoptar en el Modelo Integrado de Gestión la Metodología para la Administración de Riesgos de Proyectos de la entidad</t>
  </si>
  <si>
    <t>Establecer lineamientos para la implementación de la adecuada Administración de Riesgos de Proyectos de la entidad.</t>
  </si>
  <si>
    <t>Metodología Adoptada</t>
  </si>
  <si>
    <t>2018/03/31</t>
  </si>
  <si>
    <t>FILA_172</t>
  </si>
  <si>
    <t>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t>
  </si>
  <si>
    <t>Identificar los perfiles de riesgos de los proyectos de la entidad y</t>
  </si>
  <si>
    <t>Mapa de riesgos de proyectos institucional actualizado</t>
  </si>
  <si>
    <t>FILA_173</t>
  </si>
  <si>
    <t>Socializar y divulgar el manual de gerencia de proyectos, la Política de Administración de Riesgos de Proyectos y la Metodología para la Administración de Riesgos de Proyectos de la entidad</t>
  </si>
  <si>
    <t>Dar a conocer los instrumentos para el fortalecimiento de la administración de riesgos de proyectos de la entidad</t>
  </si>
  <si>
    <t>Actas de socialización</t>
  </si>
  <si>
    <t>2018/06/30</t>
  </si>
  <si>
    <t>FILA_174</t>
  </si>
  <si>
    <t>FILA_175</t>
  </si>
  <si>
    <t>H33A2013</t>
  </si>
  <si>
    <t>H33A. Confiabilidad en la información de las Metas e Indicadores del Plan Nacional  de Desarrollo</t>
  </si>
  <si>
    <t>No se sabe el estado real de avances de  las metas propuestas (Indicadores) en el PND.</t>
  </si>
  <si>
    <t>Visualizar la relación que existe entre los avances reportados en SINERGIA y los avances reportados en el Plan de Acción</t>
  </si>
  <si>
    <t>1)Reporte de articulación</t>
  </si>
  <si>
    <t>FILA_176</t>
  </si>
  <si>
    <t>2) Generación del reporte  de la articulación</t>
  </si>
  <si>
    <t>FILA_177</t>
  </si>
  <si>
    <t>H34A2013</t>
  </si>
  <si>
    <t>H34A.Indicadores de Impacto.</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</si>
  <si>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t>
  </si>
  <si>
    <t>FILA_178</t>
  </si>
  <si>
    <t>FILA_179</t>
  </si>
  <si>
    <t>H35A2013</t>
  </si>
  <si>
    <t>H35A. Aplicación sobre la población objetivo de las inversiones en proyectos de Telecomunicaciones sociales.</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</si>
  <si>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t>
  </si>
  <si>
    <t>FILA_180</t>
  </si>
  <si>
    <t>Presentar las acciones que se han implementado y que se encuentran en ejecución para el cierre de la Brecha Digilat en Colombia y evidenciar la evolución y logros obtenidos</t>
  </si>
  <si>
    <t>FILA_181</t>
  </si>
  <si>
    <t>H36A2013</t>
  </si>
  <si>
    <t>H36A. Brecha Digital Interna.</t>
  </si>
  <si>
    <t>Antes de la entrada en vigencia de la Ley 1341 de 2009, el Ministerio de Comunicaciones, no había diseñado un indicador de brecha regional.</t>
  </si>
  <si>
    <t>FILA_182</t>
  </si>
  <si>
    <t>1 SUSCRIPCIÓN DEL PLAN DE MEJORAMIENTO</t>
  </si>
  <si>
    <t>H17A-2016</t>
  </si>
  <si>
    <t xml:space="preserve">H17A. Planeación Estratégica - alineación.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</si>
  <si>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</si>
  <si>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</si>
  <si>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</si>
  <si>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</si>
  <si>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Oficina Asesora de Planeación y Estudios Sectoriales</t>
  </si>
  <si>
    <r>
      <t xml:space="preserve">Representante Legal:   </t>
    </r>
    <r>
      <rPr>
        <sz val="11"/>
        <rFont val="Arial"/>
        <family val="2"/>
      </rPr>
      <t>Karen Cecilia Abudinen Abuchaibe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</si>
</sst>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7" x14ac:knownFonts="1">
    <font>
      <sz val="11"/>
      <color theme="1"/>
      <name val="Calibri"/>
      <family val="2"/>
      <scheme val="minor"/>
    </font>
    <font>
      <sz val="11"/>
      <color theme="1"/>
      <name val="Calibri"/>
      <family val="2"/>
      <scheme val="minor"/>
    </font>
    <font>
      <sz val="10"/>
      <name val="Arial"/>
      <family val="2"/>
    </font>
    <font>
      <sz val="11"/>
      <name val="Arial"/>
      <family val="2"/>
    </font>
    <font>
      <b/>
      <sz val="12"/>
      <name val="Arial"/>
      <family val="2"/>
    </font>
    <font>
      <b/>
      <sz val="11"/>
      <name val="Arial"/>
      <family val="2"/>
    </font>
    <font>
      <sz val="11"/>
      <color theme="1"/>
      <name val="Arial"/>
      <family val="2"/>
    </font>
    <font>
      <b/>
      <sz val="11"/>
      <color theme="1"/>
      <name val="Arial"/>
      <family val="2"/>
    </font>
    <font>
      <b/>
      <sz val="11"/>
      <color indexed="10"/>
      <name val="Arial"/>
      <family val="2"/>
    </font>
    <font>
      <sz val="11"/>
      <color rgb="FF000000"/>
      <name val="Arial"/>
      <family val="2"/>
    </font>
    <font>
      <b/>
      <sz val="11"/>
      <color rgb="FF000000"/>
      <name val="Arial"/>
      <family val="2"/>
    </font>
    <font>
      <b/>
      <sz val="12"/>
      <color theme="1"/>
      <name val="Arial"/>
      <family val="2"/>
    </font>
    <font>
      <b/>
      <u/>
      <sz val="11"/>
      <name val="Arial"/>
      <family val="2"/>
    </font>
    <font>
      <sz val="11"/>
      <color indexed="8"/>
      <name val="Calibri"/>
      <family val="2"/>
      <scheme val="minor"/>
    </font>
    <font>
      <b/>
      <sz val="11"/>
      <color indexed="9"/>
      <name val="Calibri"/>
      <family val="2"/>
    </font>
    <font>
      <b/>
      <sz val="11"/>
      <color indexed="8"/>
      <name val="Calibri"/>
      <family val="2"/>
    </font>
    <font>
      <b/>
      <sz val="11"/>
      <color indexed="9"/>
      <name val="Calibri"/>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s>
  <cellStyleXfs count="7">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cellStyleXfs>
  <cellXfs count="105">
    <xf numFmtId="0" fontId="0" fillId="0" borderId="0" xfId="0"/>
    <xf numFmtId="1" fontId="3" fillId="0" borderId="4" xfId="2" applyNumberFormat="1" applyFont="1" applyFill="1" applyBorder="1" applyAlignment="1" applyProtection="1">
      <alignment horizontal="center" vertical="center" wrapText="1"/>
    </xf>
    <xf numFmtId="0" fontId="6" fillId="0" borderId="0" xfId="0" applyFont="1" applyFill="1"/>
    <xf numFmtId="0" fontId="5" fillId="0" borderId="0" xfId="0" applyFont="1" applyFill="1" applyBorder="1" applyAlignment="1">
      <alignment vertical="center"/>
    </xf>
    <xf numFmtId="0" fontId="6" fillId="0" borderId="0" xfId="0" applyFont="1" applyFill="1" applyAlignment="1">
      <alignment horizontal="justify"/>
    </xf>
    <xf numFmtId="0" fontId="5" fillId="0" borderId="0" xfId="0" applyFont="1" applyFill="1" applyBorder="1" applyAlignment="1">
      <alignment horizontal="center" vertical="center"/>
    </xf>
    <xf numFmtId="0" fontId="5" fillId="0" borderId="3" xfId="0" applyFont="1" applyFill="1" applyBorder="1" applyAlignment="1">
      <alignment vertical="center"/>
    </xf>
    <xf numFmtId="0" fontId="6" fillId="0" borderId="0" xfId="0" applyFont="1" applyFill="1" applyAlignment="1">
      <alignment horizontal="left"/>
    </xf>
    <xf numFmtId="9" fontId="5" fillId="0" borderId="0" xfId="1" applyFont="1" applyFill="1" applyBorder="1" applyAlignment="1">
      <alignment vertical="center"/>
    </xf>
    <xf numFmtId="14" fontId="5" fillId="0" borderId="0" xfId="0" applyNumberFormat="1" applyFont="1" applyFill="1" applyBorder="1" applyAlignment="1">
      <alignment horizontal="left" vertical="center"/>
    </xf>
    <xf numFmtId="165" fontId="5" fillId="0" borderId="4" xfId="2" applyNumberFormat="1" applyFont="1" applyFill="1" applyBorder="1" applyAlignment="1">
      <alignment horizontal="center" vertical="center" wrapText="1"/>
    </xf>
    <xf numFmtId="0" fontId="6" fillId="0" borderId="0" xfId="0" applyFont="1" applyFill="1" applyBorder="1"/>
    <xf numFmtId="0" fontId="6" fillId="0" borderId="0" xfId="0" applyFont="1" applyFill="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7" xfId="0" applyFont="1" applyFill="1" applyBorder="1" applyAlignment="1"/>
    <xf numFmtId="9" fontId="6" fillId="0" borderId="0" xfId="1" applyFont="1" applyFill="1"/>
    <xf numFmtId="0" fontId="6" fillId="0" borderId="0" xfId="0" applyFont="1" applyFill="1" applyAlignment="1">
      <alignment vertical="top"/>
    </xf>
    <xf numFmtId="0" fontId="5" fillId="0" borderId="4" xfId="2" applyFont="1" applyFill="1" applyBorder="1" applyAlignment="1" applyProtection="1">
      <alignment horizontal="center" vertical="center"/>
      <protection locked="0"/>
    </xf>
    <xf numFmtId="0" fontId="9" fillId="0" borderId="8" xfId="0" applyFont="1" applyFill="1" applyBorder="1" applyAlignment="1">
      <alignment horizontal="justify" vertical="top" wrapText="1"/>
    </xf>
    <xf numFmtId="0" fontId="3" fillId="0" borderId="4" xfId="2" applyFont="1" applyFill="1" applyBorder="1" applyAlignment="1" applyProtection="1">
      <alignment horizontal="justify" vertical="top" wrapText="1"/>
      <protection locked="0"/>
    </xf>
    <xf numFmtId="0" fontId="3" fillId="0" borderId="4" xfId="2" applyFont="1" applyFill="1" applyBorder="1" applyAlignment="1" applyProtection="1">
      <alignment horizontal="center" vertical="center" wrapText="1"/>
      <protection locked="0"/>
    </xf>
    <xf numFmtId="0" fontId="6" fillId="0" borderId="0" xfId="0" applyFont="1" applyFill="1"/>
    <xf numFmtId="0" fontId="9" fillId="0" borderId="9" xfId="0" applyFont="1" applyFill="1" applyBorder="1" applyAlignment="1">
      <alignment horizontal="justify" vertical="top" wrapText="1"/>
    </xf>
    <xf numFmtId="0" fontId="9"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10"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9" xfId="2"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3" fillId="0" borderId="9" xfId="2" applyFont="1" applyFill="1" applyBorder="1" applyAlignment="1" applyProtection="1">
      <alignment horizontal="justify" vertical="top" wrapText="1"/>
      <protection locked="0"/>
    </xf>
    <xf numFmtId="0" fontId="5" fillId="0" borderId="4" xfId="2"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3" fillId="0" borderId="4" xfId="0" applyFont="1" applyFill="1" applyBorder="1" applyAlignment="1">
      <alignment horizontal="justify" vertical="top" wrapText="1"/>
    </xf>
    <xf numFmtId="0" fontId="3" fillId="0" borderId="10" xfId="2" applyFont="1" applyFill="1" applyBorder="1" applyAlignment="1" applyProtection="1">
      <alignment horizontal="justify" vertical="top" wrapText="1"/>
      <protection locked="0"/>
    </xf>
    <xf numFmtId="9" fontId="3" fillId="0" borderId="4" xfId="2" applyNumberFormat="1" applyFont="1" applyFill="1" applyBorder="1" applyAlignment="1" applyProtection="1">
      <alignment horizontal="center" vertical="center" wrapText="1"/>
      <protection locked="0"/>
    </xf>
    <xf numFmtId="9" fontId="3" fillId="0" borderId="9" xfId="0" applyNumberFormat="1" applyFont="1" applyFill="1" applyBorder="1" applyAlignment="1">
      <alignment horizontal="center" vertical="center" wrapText="1"/>
    </xf>
    <xf numFmtId="0" fontId="9" fillId="0" borderId="10" xfId="0" applyFont="1" applyFill="1" applyBorder="1" applyAlignment="1">
      <alignment horizontal="justify" vertical="top" wrapText="1"/>
    </xf>
    <xf numFmtId="0" fontId="3" fillId="0" borderId="4" xfId="0" applyFont="1" applyFill="1" applyBorder="1" applyAlignment="1">
      <alignment horizontal="center" vertical="center" wrapText="1"/>
    </xf>
    <xf numFmtId="0" fontId="3" fillId="0" borderId="10" xfId="0" applyFont="1" applyFill="1" applyBorder="1" applyAlignment="1">
      <alignment vertical="top" wrapText="1"/>
    </xf>
    <xf numFmtId="9"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5" xfId="2" applyFont="1" applyFill="1" applyBorder="1" applyAlignment="1" applyProtection="1">
      <alignment horizontal="center" vertical="center" wrapText="1"/>
      <protection locked="0"/>
    </xf>
    <xf numFmtId="0" fontId="6" fillId="0" borderId="0" xfId="0" applyFont="1" applyFill="1" applyAlignment="1">
      <alignment horizontal="justify" vertical="top" wrapText="1"/>
    </xf>
    <xf numFmtId="0" fontId="6" fillId="0" borderId="4" xfId="2" applyFont="1" applyFill="1" applyBorder="1" applyAlignment="1" applyProtection="1">
      <alignment horizontal="justify" vertical="top" wrapText="1"/>
      <protection locked="0"/>
    </xf>
    <xf numFmtId="0" fontId="6" fillId="0" borderId="4" xfId="2" applyFont="1" applyFill="1" applyBorder="1" applyAlignment="1" applyProtection="1">
      <alignment horizontal="center" vertical="center" wrapText="1"/>
      <protection locked="0"/>
    </xf>
    <xf numFmtId="1" fontId="3" fillId="0" borderId="4" xfId="2" applyNumberFormat="1" applyFont="1" applyFill="1" applyBorder="1" applyAlignment="1" applyProtection="1">
      <alignment horizontal="center" vertical="center" wrapText="1"/>
    </xf>
    <xf numFmtId="0" fontId="3" fillId="0" borderId="4" xfId="2" applyNumberFormat="1" applyFont="1" applyFill="1" applyBorder="1" applyAlignment="1" applyProtection="1">
      <alignment horizontal="center" vertical="center" wrapText="1"/>
      <protection locked="0"/>
    </xf>
    <xf numFmtId="9" fontId="3" fillId="0" borderId="4" xfId="2" applyNumberFormat="1" applyFont="1" applyFill="1" applyBorder="1" applyAlignment="1" applyProtection="1">
      <alignment horizontal="center" vertical="center" wrapText="1"/>
    </xf>
    <xf numFmtId="0" fontId="6" fillId="0" borderId="0" xfId="0" applyFont="1" applyFill="1"/>
    <xf numFmtId="0" fontId="3" fillId="0" borderId="5" xfId="0" applyFont="1" applyFill="1" applyBorder="1" applyAlignment="1">
      <alignment horizontal="left" vertical="top" wrapText="1"/>
    </xf>
    <xf numFmtId="0" fontId="3" fillId="0" borderId="5" xfId="2" applyFont="1" applyFill="1" applyBorder="1" applyAlignment="1" applyProtection="1">
      <alignment horizontal="justify" vertical="top" wrapText="1"/>
      <protection locked="0"/>
    </xf>
    <xf numFmtId="0" fontId="3" fillId="0" borderId="5" xfId="2" applyFont="1" applyFill="1" applyBorder="1" applyAlignment="1" applyProtection="1">
      <alignment horizontal="center" vertical="top" wrapText="1"/>
      <protection locked="0"/>
    </xf>
    <xf numFmtId="0" fontId="6" fillId="0" borderId="4"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justify"/>
    </xf>
    <xf numFmtId="14" fontId="6" fillId="0" borderId="0" xfId="0" applyNumberFormat="1" applyFont="1" applyFill="1" applyAlignment="1">
      <alignment horizontal="left" vertical="center"/>
    </xf>
    <xf numFmtId="1" fontId="3" fillId="0" borderId="5" xfId="0" applyNumberFormat="1" applyFont="1" applyFill="1" applyBorder="1" applyAlignment="1">
      <alignment horizontal="center" vertical="center" wrapText="1"/>
    </xf>
    <xf numFmtId="14" fontId="7" fillId="0" borderId="0" xfId="0" applyNumberFormat="1" applyFont="1" applyFill="1" applyAlignment="1">
      <alignment horizontal="left" vertical="center"/>
    </xf>
    <xf numFmtId="9" fontId="5" fillId="0" borderId="4" xfId="1" applyFont="1" applyFill="1" applyBorder="1" applyAlignment="1">
      <alignment horizontal="right"/>
    </xf>
    <xf numFmtId="9" fontId="5" fillId="0" borderId="4" xfId="0" applyNumberFormat="1" applyFont="1" applyFill="1" applyBorder="1" applyAlignment="1">
      <alignment horizontal="right"/>
    </xf>
    <xf numFmtId="0" fontId="13" fillId="0" borderId="0" xfId="6"/>
    <xf numFmtId="0" fontId="14" fillId="4" borderId="11" xfId="6" applyFont="1" applyFill="1" applyBorder="1" applyAlignment="1">
      <alignment horizontal="center" vertical="center"/>
    </xf>
    <xf numFmtId="164" fontId="15" fillId="5" borderId="12" xfId="6" applyNumberFormat="1" applyFont="1" applyFill="1" applyBorder="1" applyAlignment="1">
      <alignment horizontal="center" vertical="center"/>
    </xf>
    <xf numFmtId="0" fontId="13" fillId="5" borderId="4" xfId="6" applyFill="1" applyBorder="1" applyAlignment="1" applyProtection="1">
      <alignment vertical="center"/>
      <protection locked="0"/>
    </xf>
    <xf numFmtId="0" fontId="14" fillId="4" borderId="11" xfId="6" applyFont="1" applyFill="1" applyBorder="1" applyAlignment="1">
      <alignment horizontal="center" vertical="center"/>
    </xf>
    <xf numFmtId="0" fontId="5" fillId="0" borderId="5" xfId="0" applyFont="1" applyFill="1" applyBorder="1" applyAlignment="1">
      <alignment horizontal="center" vertical="center" wrapText="1"/>
    </xf>
    <xf numFmtId="0" fontId="3" fillId="0" borderId="13" xfId="2" applyFont="1" applyFill="1" applyBorder="1" applyAlignment="1" applyProtection="1">
      <alignment horizontal="justify" vertical="top" wrapText="1"/>
      <protection locked="0"/>
    </xf>
    <xf numFmtId="0" fontId="6" fillId="0" borderId="5" xfId="2" applyFont="1" applyFill="1" applyBorder="1" applyAlignment="1" applyProtection="1">
      <alignment horizontal="justify" vertical="top" wrapText="1"/>
      <protection locked="0"/>
    </xf>
    <xf numFmtId="0" fontId="6" fillId="0" borderId="5" xfId="2" applyFont="1" applyFill="1" applyBorder="1" applyAlignment="1" applyProtection="1">
      <alignment horizontal="center" vertical="center" wrapText="1"/>
      <protection locked="0"/>
    </xf>
    <xf numFmtId="0" fontId="3" fillId="0" borderId="5" xfId="2" applyNumberFormat="1" applyFont="1" applyFill="1" applyBorder="1" applyAlignment="1" applyProtection="1">
      <alignment horizontal="center" vertical="center" wrapText="1"/>
      <protection locked="0"/>
    </xf>
    <xf numFmtId="9" fontId="3" fillId="0" borderId="5" xfId="2" applyNumberFormat="1" applyFont="1" applyFill="1" applyBorder="1" applyAlignment="1" applyProtection="1">
      <alignment horizontal="center" vertical="center" wrapText="1"/>
    </xf>
    <xf numFmtId="1" fontId="3" fillId="0" borderId="5" xfId="2" applyNumberFormat="1" applyFont="1" applyFill="1" applyBorder="1" applyAlignment="1" applyProtection="1">
      <alignment horizontal="center" vertical="center" wrapText="1"/>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center" wrapText="1"/>
    </xf>
    <xf numFmtId="0" fontId="6" fillId="0" borderId="0" xfId="0" applyFont="1" applyFill="1" applyAlignment="1">
      <alignment horizontal="center" vertical="center" wrapText="1"/>
    </xf>
    <xf numFmtId="14" fontId="3" fillId="0" borderId="4" xfId="0"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0" fontId="13" fillId="0" borderId="0" xfId="6" applyAlignment="1">
      <alignment horizontal="center"/>
    </xf>
    <xf numFmtId="0" fontId="13" fillId="5" borderId="4" xfId="6" applyFill="1" applyBorder="1" applyAlignment="1" applyProtection="1">
      <alignment horizontal="center" vertical="center"/>
      <protection locked="0"/>
    </xf>
    <xf numFmtId="164" fontId="13" fillId="5" borderId="4" xfId="6" applyNumberFormat="1" applyFill="1" applyBorder="1" applyAlignment="1" applyProtection="1">
      <alignment horizontal="center" vertical="center"/>
      <protection locked="0"/>
    </xf>
    <xf numFmtId="0" fontId="13" fillId="0" borderId="0" xfId="6" applyAlignment="1">
      <alignment horizontal="center" vertical="center"/>
    </xf>
    <xf numFmtId="9" fontId="16" fillId="4" borderId="11" xfId="1" applyFont="1" applyFill="1" applyBorder="1" applyAlignment="1">
      <alignment horizontal="center" vertical="center"/>
    </xf>
    <xf numFmtId="0" fontId="11" fillId="0" borderId="0" xfId="0" applyFont="1" applyFill="1" applyBorder="1"/>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14" fillId="4" borderId="11" xfId="6" applyFont="1" applyFill="1" applyBorder="1" applyAlignment="1">
      <alignment horizontal="center" vertical="center"/>
    </xf>
    <xf numFmtId="0" fontId="13" fillId="0" borderId="0" xfId="6"/>
  </cellXfs>
  <cellStyles count="7">
    <cellStyle name="Normal" xfId="0" builtinId="0"/>
    <cellStyle name="Normal 2" xfId="2" xr:uid="{00000000-0005-0000-0000-000002000000}"/>
    <cellStyle name="Normal 2 2" xfId="4" xr:uid="{00000000-0005-0000-0000-000003000000}"/>
    <cellStyle name="Normal 2 3" xfId="5" xr:uid="{00000000-0005-0000-0000-000004000000}"/>
    <cellStyle name="Normal 3" xfId="6" xr:uid="{00000000-0005-0000-0000-000005000000}"/>
    <cellStyle name="Porcentaje" xfId="1" builtinId="5"/>
    <cellStyle name="Porcentaje 2" xfId="3" xr:uid="{00000000-0005-0000-0000-000007000000}"/>
  </cellStyles>
  <dxfs count="0"/>
  <tableStyles count="0" defaultTableStyle="TableStyleMedium2" defaultPivotStyle="PivotStyleLight16"/>
  <colors>
    <mruColors>
      <color rgb="FF9933FF"/>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4</xdr:col>
      <xdr:colOff>91440</xdr:colOff>
      <xdr:row>60</xdr:row>
      <xdr:rowOff>144780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668018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6830020" y="1017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0341429" y="163982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60</xdr:row>
      <xdr:rowOff>161925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3363575" y="114128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3363575" y="114128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3363575" y="114128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60</xdr:row>
      <xdr:rowOff>161925</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3363575" y="888111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13363575" y="88811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1" name="Text Box 24">
          <a:extLst>
            <a:ext uri="{FF2B5EF4-FFF2-40B4-BE49-F238E27FC236}">
              <a16:creationId xmlns:a16="http://schemas.microsoft.com/office/drawing/2014/main" id="{00000000-0008-0000-0000-000015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3363575" y="888111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91440</xdr:colOff>
      <xdr:row>60</xdr:row>
      <xdr:rowOff>144780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10013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60</xdr:row>
      <xdr:rowOff>0</xdr:rowOff>
    </xdr:from>
    <xdr:to>
      <xdr:col>5</xdr:col>
      <xdr:colOff>91440</xdr:colOff>
      <xdr:row>60</xdr:row>
      <xdr:rowOff>144780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6411575"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60</xdr:row>
      <xdr:rowOff>0</xdr:rowOff>
    </xdr:from>
    <xdr:ext cx="91440" cy="144780"/>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60</xdr:row>
      <xdr:rowOff>0</xdr:rowOff>
    </xdr:from>
    <xdr:ext cx="91440" cy="144780"/>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3830300" y="1805844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60</xdr:row>
      <xdr:rowOff>0</xdr:rowOff>
    </xdr:from>
    <xdr:to>
      <xdr:col>4</xdr:col>
      <xdr:colOff>66675</xdr:colOff>
      <xdr:row>60</xdr:row>
      <xdr:rowOff>161925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3830300" y="207406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3830300" y="207406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3830300" y="207406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66675</xdr:colOff>
      <xdr:row>60</xdr:row>
      <xdr:rowOff>161925</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3830300" y="3557016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76200</xdr:colOff>
      <xdr:row>60</xdr:row>
      <xdr:rowOff>161925</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3830300" y="355701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60</xdr:row>
      <xdr:rowOff>0</xdr:rowOff>
    </xdr:from>
    <xdr:to>
      <xdr:col>4</xdr:col>
      <xdr:colOff>85725</xdr:colOff>
      <xdr:row>60</xdr:row>
      <xdr:rowOff>161925</xdr:rowOff>
    </xdr:to>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3830300" y="3557016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25EDF46-C640-41EF-B56A-6A5DFCECCD6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468"/>
  <sheetViews>
    <sheetView tabSelected="1" zoomScale="70" zoomScaleNormal="70" workbookViewId="0">
      <pane xSplit="1" ySplit="11" topLeftCell="B12" activePane="bottomRight" state="frozen"/>
      <selection activeCell="A11" sqref="A11"/>
      <selection pane="topRight" activeCell="B11" sqref="B11"/>
      <selection pane="bottomLeft" activeCell="A13" sqref="A13"/>
      <selection pane="bottomRight" activeCell="C12" sqref="C12"/>
    </sheetView>
  </sheetViews>
  <sheetFormatPr baseColWidth="10" defaultColWidth="11.42578125" defaultRowHeight="14.25" x14ac:dyDescent="0.2"/>
  <cols>
    <col min="1" max="1" width="19.28515625" style="2" customWidth="1"/>
    <col min="2" max="2" width="53" style="18" customWidth="1"/>
    <col min="3" max="3" width="38.140625" style="2" customWidth="1"/>
    <col min="4" max="4" width="31.85546875" style="2" customWidth="1"/>
    <col min="5" max="5" width="37.7109375" style="4" customWidth="1"/>
    <col min="6" max="6" width="20.85546875" style="12" customWidth="1"/>
    <col min="7" max="7" width="19.42578125" style="2" customWidth="1"/>
    <col min="8" max="8" width="19.28515625" style="12" customWidth="1"/>
    <col min="9" max="9" width="21.7109375" style="12" customWidth="1"/>
    <col min="10" max="10" width="18.5703125" style="2" customWidth="1"/>
    <col min="11" max="11" width="21" style="2" customWidth="1"/>
    <col min="12" max="13" width="16.5703125" style="2" customWidth="1"/>
    <col min="14" max="14" width="14.85546875" style="2" customWidth="1"/>
    <col min="15" max="15" width="19" style="2" customWidth="1"/>
    <col min="16" max="16" width="55" style="2" customWidth="1"/>
    <col min="17" max="160" width="11.42578125" style="53"/>
    <col min="161" max="16384" width="11.42578125" style="2"/>
  </cols>
  <sheetData>
    <row r="1" spans="1:16" ht="15" hidden="1" x14ac:dyDescent="0.2">
      <c r="A1" s="95" t="s">
        <v>0</v>
      </c>
      <c r="B1" s="96"/>
      <c r="C1" s="96"/>
      <c r="D1" s="96"/>
      <c r="E1" s="96"/>
      <c r="F1" s="96"/>
      <c r="G1" s="96"/>
      <c r="H1" s="96"/>
      <c r="I1" s="96"/>
      <c r="J1" s="96"/>
      <c r="K1" s="96"/>
      <c r="L1" s="96"/>
      <c r="M1" s="96"/>
      <c r="N1" s="96"/>
      <c r="O1" s="96"/>
      <c r="P1" s="96"/>
    </row>
    <row r="2" spans="1:16" ht="15" hidden="1" x14ac:dyDescent="0.2">
      <c r="A2" s="97" t="s">
        <v>1</v>
      </c>
      <c r="B2" s="98"/>
      <c r="C2" s="98"/>
      <c r="D2" s="98"/>
      <c r="E2" s="98"/>
      <c r="F2" s="98"/>
      <c r="G2" s="98"/>
      <c r="H2" s="98"/>
      <c r="I2" s="98"/>
      <c r="J2" s="98"/>
      <c r="K2" s="98"/>
      <c r="L2" s="98"/>
      <c r="M2" s="98"/>
      <c r="N2" s="98"/>
      <c r="O2" s="98"/>
      <c r="P2" s="98"/>
    </row>
    <row r="3" spans="1:16" ht="15" x14ac:dyDescent="0.2">
      <c r="A3" s="97" t="s">
        <v>2</v>
      </c>
      <c r="B3" s="98"/>
      <c r="C3" s="98"/>
      <c r="D3" s="98"/>
      <c r="E3" s="98"/>
      <c r="F3" s="98"/>
      <c r="G3" s="98"/>
      <c r="H3" s="98"/>
      <c r="I3" s="98"/>
      <c r="J3" s="98"/>
      <c r="K3" s="98"/>
      <c r="L3" s="98"/>
      <c r="M3" s="98"/>
      <c r="N3" s="98"/>
      <c r="O3" s="98"/>
      <c r="P3" s="98"/>
    </row>
    <row r="4" spans="1:16" ht="15" x14ac:dyDescent="0.2">
      <c r="A4" s="101" t="s">
        <v>22</v>
      </c>
      <c r="B4" s="102"/>
      <c r="C4" s="3"/>
      <c r="D4" s="3"/>
      <c r="F4" s="5"/>
      <c r="G4" s="3"/>
      <c r="H4" s="5"/>
      <c r="I4" s="5"/>
      <c r="J4" s="3"/>
      <c r="K4" s="3"/>
      <c r="L4" s="3"/>
      <c r="M4" s="3"/>
      <c r="N4" s="3"/>
      <c r="O4" s="3"/>
      <c r="P4" s="3"/>
    </row>
    <row r="5" spans="1:16" ht="15" x14ac:dyDescent="0.2">
      <c r="A5" s="6" t="s">
        <v>765</v>
      </c>
      <c r="B5" s="2"/>
      <c r="C5" s="3"/>
      <c r="D5" s="3"/>
      <c r="F5" s="5"/>
      <c r="G5" s="3"/>
      <c r="H5" s="5"/>
      <c r="I5" s="5"/>
      <c r="J5" s="3"/>
      <c r="K5" s="3"/>
      <c r="L5" s="3"/>
      <c r="M5" s="3"/>
      <c r="N5" s="3"/>
      <c r="O5" s="3"/>
      <c r="P5" s="3"/>
    </row>
    <row r="6" spans="1:16" ht="15" x14ac:dyDescent="0.2">
      <c r="A6" s="6" t="s">
        <v>7</v>
      </c>
      <c r="B6" s="7">
        <v>2018</v>
      </c>
      <c r="C6" s="3"/>
      <c r="D6" s="3"/>
      <c r="E6" s="59"/>
      <c r="F6" s="58"/>
      <c r="G6" s="3"/>
      <c r="H6" s="5"/>
      <c r="I6" s="5"/>
      <c r="J6" s="3"/>
      <c r="K6" s="3"/>
      <c r="L6" s="3"/>
      <c r="M6" s="3"/>
      <c r="N6" s="3"/>
      <c r="O6" s="3"/>
      <c r="P6" s="3"/>
    </row>
    <row r="7" spans="1:16" ht="15" x14ac:dyDescent="0.2">
      <c r="A7" s="6" t="s">
        <v>3</v>
      </c>
      <c r="B7" s="2" t="s">
        <v>21</v>
      </c>
      <c r="C7" s="3"/>
      <c r="D7" s="3"/>
      <c r="E7" s="59"/>
      <c r="F7" s="58"/>
      <c r="G7" s="3"/>
      <c r="H7" s="5"/>
      <c r="I7" s="5"/>
      <c r="J7" s="3"/>
      <c r="K7" s="3"/>
      <c r="L7" s="3"/>
      <c r="M7" s="3"/>
      <c r="N7" s="3"/>
      <c r="O7" s="8"/>
      <c r="P7" s="3"/>
    </row>
    <row r="8" spans="1:16" ht="15.75" thickBot="1" x14ac:dyDescent="0.25">
      <c r="A8" s="3" t="s">
        <v>4</v>
      </c>
      <c r="B8" s="60">
        <v>43649</v>
      </c>
      <c r="C8" s="9"/>
      <c r="D8" s="9"/>
      <c r="E8" s="59"/>
      <c r="F8" s="58"/>
      <c r="G8" s="3"/>
      <c r="H8" s="5"/>
      <c r="I8" s="5"/>
      <c r="J8" s="3"/>
      <c r="K8" s="3"/>
      <c r="L8" s="3"/>
      <c r="M8" s="3"/>
      <c r="N8" s="3"/>
      <c r="O8" s="3"/>
      <c r="P8" s="3"/>
    </row>
    <row r="9" spans="1:16" ht="15.75" thickBot="1" x14ac:dyDescent="0.25">
      <c r="A9" s="3" t="s">
        <v>222</v>
      </c>
      <c r="B9" s="62">
        <v>44012</v>
      </c>
      <c r="C9" s="10"/>
      <c r="D9" s="9"/>
      <c r="F9" s="5"/>
      <c r="G9" s="3"/>
      <c r="H9" s="5"/>
      <c r="I9" s="99"/>
      <c r="J9" s="100"/>
      <c r="K9" s="3"/>
      <c r="L9" s="3"/>
      <c r="M9" s="3"/>
      <c r="N9" s="3"/>
      <c r="O9" s="3"/>
    </row>
    <row r="10" spans="1:16" s="53" customFormat="1" ht="15" x14ac:dyDescent="0.2">
      <c r="A10" s="77">
        <v>8</v>
      </c>
      <c r="B10" s="77">
        <v>12</v>
      </c>
      <c r="C10" s="77">
        <v>16</v>
      </c>
      <c r="D10" s="77">
        <v>20</v>
      </c>
      <c r="E10" s="77">
        <v>24</v>
      </c>
      <c r="F10" s="77">
        <v>28</v>
      </c>
      <c r="G10" s="77">
        <v>31</v>
      </c>
      <c r="H10" s="77">
        <v>32</v>
      </c>
      <c r="I10" s="77">
        <v>36</v>
      </c>
      <c r="J10" s="77">
        <v>40</v>
      </c>
      <c r="K10" s="77">
        <v>44</v>
      </c>
      <c r="L10" s="77"/>
      <c r="M10" s="77"/>
      <c r="N10" s="77"/>
      <c r="O10" s="77"/>
      <c r="P10" s="77"/>
    </row>
    <row r="11" spans="1:16" s="79" customFormat="1" ht="75.75" thickBot="1" x14ac:dyDescent="0.3">
      <c r="A11" s="78" t="s">
        <v>251</v>
      </c>
      <c r="B11" s="78" t="s">
        <v>252</v>
      </c>
      <c r="C11" s="78" t="s">
        <v>253</v>
      </c>
      <c r="D11" s="78" t="s">
        <v>254</v>
      </c>
      <c r="E11" s="78" t="s">
        <v>255</v>
      </c>
      <c r="F11" s="78" t="s">
        <v>256</v>
      </c>
      <c r="G11" s="78" t="s">
        <v>257</v>
      </c>
      <c r="H11" s="78" t="s">
        <v>258</v>
      </c>
      <c r="I11" s="78" t="s">
        <v>259</v>
      </c>
      <c r="J11" s="78" t="s">
        <v>260</v>
      </c>
      <c r="K11" s="78" t="s">
        <v>261</v>
      </c>
      <c r="L11" s="78" t="s">
        <v>8</v>
      </c>
      <c r="M11" s="78" t="s">
        <v>10</v>
      </c>
      <c r="N11" s="78" t="s">
        <v>5</v>
      </c>
      <c r="O11" s="78" t="s">
        <v>6</v>
      </c>
      <c r="P11" s="78" t="s">
        <v>9</v>
      </c>
    </row>
    <row r="12" spans="1:16" ht="99.95" customHeight="1" thickBot="1" x14ac:dyDescent="0.25">
      <c r="A12" s="19" t="s">
        <v>200</v>
      </c>
      <c r="B12" s="20" t="s">
        <v>23</v>
      </c>
      <c r="C12" s="20" t="s">
        <v>64</v>
      </c>
      <c r="D12" s="20" t="s">
        <v>42</v>
      </c>
      <c r="E12" s="20" t="s">
        <v>43</v>
      </c>
      <c r="F12" s="28" t="s">
        <v>44</v>
      </c>
      <c r="G12" s="26">
        <v>1</v>
      </c>
      <c r="H12" s="27">
        <v>43649</v>
      </c>
      <c r="I12" s="27">
        <v>43830</v>
      </c>
      <c r="J12" s="61">
        <f>+(I12-H12)/7</f>
        <v>25.857142857142858</v>
      </c>
      <c r="K12" s="51">
        <v>1</v>
      </c>
      <c r="L12" s="52">
        <f>+K12/G12</f>
        <v>1</v>
      </c>
      <c r="M12" s="1">
        <f>+L12*J12</f>
        <v>25.857142857142858</v>
      </c>
      <c r="N12" s="1">
        <f>+IF(I12&lt;=$B$9,M12,0)</f>
        <v>25.857142857142858</v>
      </c>
      <c r="O12" s="1">
        <f>+IF($B$9&gt;=I12,J12,0)</f>
        <v>25.857142857142858</v>
      </c>
      <c r="P12" s="42" t="s">
        <v>223</v>
      </c>
    </row>
    <row r="13" spans="1:16" ht="154.5" customHeight="1" thickBot="1" x14ac:dyDescent="0.25">
      <c r="A13" s="19" t="s">
        <v>200</v>
      </c>
      <c r="B13" s="20" t="s">
        <v>138</v>
      </c>
      <c r="C13" s="20" t="s">
        <v>64</v>
      </c>
      <c r="D13" s="20" t="s">
        <v>45</v>
      </c>
      <c r="E13" s="20" t="s">
        <v>229</v>
      </c>
      <c r="F13" s="28" t="s">
        <v>46</v>
      </c>
      <c r="G13" s="26">
        <v>1</v>
      </c>
      <c r="H13" s="27">
        <v>43649</v>
      </c>
      <c r="I13" s="27">
        <v>43830</v>
      </c>
      <c r="J13" s="61">
        <f t="shared" ref="J13:J59" si="0">+(I13-H13)/7</f>
        <v>25.857142857142858</v>
      </c>
      <c r="K13" s="51">
        <v>1</v>
      </c>
      <c r="L13" s="52">
        <f t="shared" ref="L13:L59" si="1">+K13/G13</f>
        <v>1</v>
      </c>
      <c r="M13" s="50">
        <f t="shared" ref="M13:M59" si="2">+L13*J13</f>
        <v>25.857142857142858</v>
      </c>
      <c r="N13" s="50">
        <f t="shared" ref="N13:N59" si="3">+IF(I13&lt;=$B$9,M13,0)</f>
        <v>25.857142857142858</v>
      </c>
      <c r="O13" s="50">
        <f t="shared" ref="O13:O59" si="4">+IF($B$9&gt;=I13,J13,0)</f>
        <v>25.857142857142858</v>
      </c>
      <c r="P13" s="42" t="s">
        <v>223</v>
      </c>
    </row>
    <row r="14" spans="1:16" ht="154.5" customHeight="1" thickBot="1" x14ac:dyDescent="0.25">
      <c r="A14" s="19" t="s">
        <v>200</v>
      </c>
      <c r="B14" s="20" t="s">
        <v>138</v>
      </c>
      <c r="C14" s="20" t="s">
        <v>64</v>
      </c>
      <c r="D14" s="20" t="s">
        <v>238</v>
      </c>
      <c r="E14" s="20" t="s">
        <v>63</v>
      </c>
      <c r="F14" s="28" t="s">
        <v>47</v>
      </c>
      <c r="G14" s="26">
        <v>1</v>
      </c>
      <c r="H14" s="27">
        <v>43649</v>
      </c>
      <c r="I14" s="27">
        <v>43830</v>
      </c>
      <c r="J14" s="61">
        <f t="shared" si="0"/>
        <v>25.857142857142858</v>
      </c>
      <c r="K14" s="51">
        <v>1</v>
      </c>
      <c r="L14" s="52">
        <f t="shared" si="1"/>
        <v>1</v>
      </c>
      <c r="M14" s="50">
        <f t="shared" si="2"/>
        <v>25.857142857142858</v>
      </c>
      <c r="N14" s="50">
        <f t="shared" si="3"/>
        <v>25.857142857142858</v>
      </c>
      <c r="O14" s="50">
        <f t="shared" si="4"/>
        <v>25.857142857142858</v>
      </c>
      <c r="P14" s="57" t="s">
        <v>65</v>
      </c>
    </row>
    <row r="15" spans="1:16" ht="154.5" customHeight="1" thickBot="1" x14ac:dyDescent="0.25">
      <c r="A15" s="19" t="s">
        <v>201</v>
      </c>
      <c r="B15" s="31" t="s">
        <v>72</v>
      </c>
      <c r="C15" s="29" t="s">
        <v>73</v>
      </c>
      <c r="D15" s="30" t="s">
        <v>70</v>
      </c>
      <c r="E15" s="30" t="s">
        <v>71</v>
      </c>
      <c r="F15" s="26" t="s">
        <v>139</v>
      </c>
      <c r="G15" s="26">
        <v>8</v>
      </c>
      <c r="H15" s="27">
        <v>43649</v>
      </c>
      <c r="I15" s="27">
        <v>43830</v>
      </c>
      <c r="J15" s="61">
        <f t="shared" si="0"/>
        <v>25.857142857142858</v>
      </c>
      <c r="K15" s="51">
        <v>8</v>
      </c>
      <c r="L15" s="52">
        <f t="shared" si="1"/>
        <v>1</v>
      </c>
      <c r="M15" s="50">
        <f t="shared" si="2"/>
        <v>25.857142857142858</v>
      </c>
      <c r="N15" s="50">
        <f t="shared" si="3"/>
        <v>25.857142857142858</v>
      </c>
      <c r="O15" s="50">
        <f t="shared" si="4"/>
        <v>25.857142857142858</v>
      </c>
      <c r="P15" s="42" t="s">
        <v>65</v>
      </c>
    </row>
    <row r="16" spans="1:16" ht="211.5" customHeight="1" thickBot="1" x14ac:dyDescent="0.25">
      <c r="A16" s="19" t="s">
        <v>201</v>
      </c>
      <c r="B16" s="31" t="s">
        <v>72</v>
      </c>
      <c r="C16" s="29" t="s">
        <v>73</v>
      </c>
      <c r="D16" s="30" t="s">
        <v>74</v>
      </c>
      <c r="E16" s="30" t="s">
        <v>48</v>
      </c>
      <c r="F16" s="26" t="s">
        <v>47</v>
      </c>
      <c r="G16" s="26">
        <v>8</v>
      </c>
      <c r="H16" s="27">
        <v>43649</v>
      </c>
      <c r="I16" s="27">
        <v>43830</v>
      </c>
      <c r="J16" s="61">
        <f t="shared" si="0"/>
        <v>25.857142857142858</v>
      </c>
      <c r="K16" s="51">
        <v>8</v>
      </c>
      <c r="L16" s="52">
        <f t="shared" si="1"/>
        <v>1</v>
      </c>
      <c r="M16" s="50">
        <f t="shared" si="2"/>
        <v>25.857142857142858</v>
      </c>
      <c r="N16" s="50">
        <f t="shared" si="3"/>
        <v>25.857142857142858</v>
      </c>
      <c r="O16" s="50">
        <f t="shared" si="4"/>
        <v>25.857142857142858</v>
      </c>
      <c r="P16" s="42" t="s">
        <v>67</v>
      </c>
    </row>
    <row r="17" spans="1:160" ht="155.25" customHeight="1" thickBot="1" x14ac:dyDescent="0.25">
      <c r="A17" s="19" t="s">
        <v>201</v>
      </c>
      <c r="B17" s="31" t="s">
        <v>72</v>
      </c>
      <c r="C17" s="29" t="s">
        <v>73</v>
      </c>
      <c r="D17" s="30" t="s">
        <v>75</v>
      </c>
      <c r="E17" s="30" t="s">
        <v>49</v>
      </c>
      <c r="F17" s="26" t="s">
        <v>47</v>
      </c>
      <c r="G17" s="26">
        <v>2</v>
      </c>
      <c r="H17" s="27">
        <v>43649</v>
      </c>
      <c r="I17" s="27">
        <v>43830</v>
      </c>
      <c r="J17" s="61">
        <f t="shared" si="0"/>
        <v>25.857142857142858</v>
      </c>
      <c r="K17" s="51">
        <v>2</v>
      </c>
      <c r="L17" s="52">
        <f t="shared" si="1"/>
        <v>1</v>
      </c>
      <c r="M17" s="50">
        <f t="shared" si="2"/>
        <v>25.857142857142858</v>
      </c>
      <c r="N17" s="50">
        <f t="shared" si="3"/>
        <v>25.857142857142858</v>
      </c>
      <c r="O17" s="50">
        <f t="shared" si="4"/>
        <v>25.857142857142858</v>
      </c>
      <c r="P17" s="42" t="s">
        <v>67</v>
      </c>
    </row>
    <row r="18" spans="1:160" ht="154.5" customHeight="1" thickBot="1" x14ac:dyDescent="0.25">
      <c r="A18" s="19" t="s">
        <v>201</v>
      </c>
      <c r="B18" s="31" t="s">
        <v>72</v>
      </c>
      <c r="C18" s="29" t="s">
        <v>73</v>
      </c>
      <c r="D18" s="30" t="s">
        <v>52</v>
      </c>
      <c r="E18" s="30" t="s">
        <v>66</v>
      </c>
      <c r="F18" s="26" t="s">
        <v>53</v>
      </c>
      <c r="G18" s="26">
        <v>1</v>
      </c>
      <c r="H18" s="27">
        <v>43649</v>
      </c>
      <c r="I18" s="27">
        <v>43830</v>
      </c>
      <c r="J18" s="61">
        <f t="shared" si="0"/>
        <v>25.857142857142858</v>
      </c>
      <c r="K18" s="51">
        <v>1</v>
      </c>
      <c r="L18" s="52">
        <f t="shared" si="1"/>
        <v>1</v>
      </c>
      <c r="M18" s="50">
        <f t="shared" si="2"/>
        <v>25.857142857142858</v>
      </c>
      <c r="N18" s="50">
        <f t="shared" si="3"/>
        <v>25.857142857142858</v>
      </c>
      <c r="O18" s="50">
        <f t="shared" si="4"/>
        <v>25.857142857142858</v>
      </c>
      <c r="P18" s="42" t="s">
        <v>68</v>
      </c>
    </row>
    <row r="19" spans="1:160" ht="154.5" customHeight="1" thickBot="1" x14ac:dyDescent="0.25">
      <c r="A19" s="19" t="s">
        <v>201</v>
      </c>
      <c r="B19" s="31" t="s">
        <v>72</v>
      </c>
      <c r="C19" s="29" t="s">
        <v>73</v>
      </c>
      <c r="D19" s="30" t="s">
        <v>50</v>
      </c>
      <c r="E19" s="30" t="s">
        <v>76</v>
      </c>
      <c r="F19" s="26" t="s">
        <v>53</v>
      </c>
      <c r="G19" s="26">
        <v>1</v>
      </c>
      <c r="H19" s="27">
        <v>43649</v>
      </c>
      <c r="I19" s="27">
        <v>43830</v>
      </c>
      <c r="J19" s="61">
        <f t="shared" si="0"/>
        <v>25.857142857142858</v>
      </c>
      <c r="K19" s="51">
        <v>1</v>
      </c>
      <c r="L19" s="52">
        <f t="shared" si="1"/>
        <v>1</v>
      </c>
      <c r="M19" s="50">
        <f t="shared" si="2"/>
        <v>25.857142857142858</v>
      </c>
      <c r="N19" s="50">
        <f t="shared" si="3"/>
        <v>25.857142857142858</v>
      </c>
      <c r="O19" s="50">
        <f t="shared" si="4"/>
        <v>25.857142857142858</v>
      </c>
      <c r="P19" s="42" t="s">
        <v>69</v>
      </c>
    </row>
    <row r="20" spans="1:160" ht="155.25" customHeight="1" thickBot="1" x14ac:dyDescent="0.25">
      <c r="A20" s="19" t="s">
        <v>202</v>
      </c>
      <c r="B20" s="24" t="s">
        <v>24</v>
      </c>
      <c r="C20" s="37" t="s">
        <v>140</v>
      </c>
      <c r="D20" s="37" t="s">
        <v>231</v>
      </c>
      <c r="E20" s="37" t="s">
        <v>104</v>
      </c>
      <c r="F20" s="26" t="s">
        <v>105</v>
      </c>
      <c r="G20" s="42">
        <v>1</v>
      </c>
      <c r="H20" s="27">
        <v>43649</v>
      </c>
      <c r="I20" s="80">
        <v>43830</v>
      </c>
      <c r="J20" s="61">
        <f t="shared" si="0"/>
        <v>25.857142857142858</v>
      </c>
      <c r="K20" s="51">
        <v>1</v>
      </c>
      <c r="L20" s="52">
        <f t="shared" si="1"/>
        <v>1</v>
      </c>
      <c r="M20" s="50">
        <f t="shared" si="2"/>
        <v>25.857142857142858</v>
      </c>
      <c r="N20" s="50">
        <f t="shared" si="3"/>
        <v>25.857142857142858</v>
      </c>
      <c r="O20" s="50">
        <f t="shared" si="4"/>
        <v>25.857142857142858</v>
      </c>
      <c r="P20" s="57" t="s">
        <v>106</v>
      </c>
    </row>
    <row r="21" spans="1:160" s="23" customFormat="1" ht="123.95" customHeight="1" thickBot="1" x14ac:dyDescent="0.25">
      <c r="A21" s="19" t="s">
        <v>202</v>
      </c>
      <c r="B21" s="24" t="s">
        <v>24</v>
      </c>
      <c r="C21" s="37" t="s">
        <v>141</v>
      </c>
      <c r="D21" s="30" t="s">
        <v>107</v>
      </c>
      <c r="E21" s="30" t="s">
        <v>236</v>
      </c>
      <c r="F21" s="26" t="s">
        <v>105</v>
      </c>
      <c r="G21" s="26">
        <v>1</v>
      </c>
      <c r="H21" s="27">
        <v>43649</v>
      </c>
      <c r="I21" s="27">
        <v>43830</v>
      </c>
      <c r="J21" s="61">
        <f t="shared" si="0"/>
        <v>25.857142857142858</v>
      </c>
      <c r="K21" s="51">
        <v>1</v>
      </c>
      <c r="L21" s="52">
        <f t="shared" si="1"/>
        <v>1</v>
      </c>
      <c r="M21" s="50">
        <f t="shared" si="2"/>
        <v>25.857142857142858</v>
      </c>
      <c r="N21" s="50">
        <f t="shared" si="3"/>
        <v>25.857142857142858</v>
      </c>
      <c r="O21" s="50">
        <f t="shared" si="4"/>
        <v>25.857142857142858</v>
      </c>
      <c r="P21" s="57" t="s">
        <v>106</v>
      </c>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row>
    <row r="22" spans="1:160" s="53" customFormat="1" ht="81.95" customHeight="1" thickBot="1" x14ac:dyDescent="0.25">
      <c r="A22" s="19" t="s">
        <v>203</v>
      </c>
      <c r="B22" s="24" t="s">
        <v>25</v>
      </c>
      <c r="C22" s="54" t="s">
        <v>151</v>
      </c>
      <c r="D22" s="30" t="s">
        <v>230</v>
      </c>
      <c r="E22" s="30" t="s">
        <v>152</v>
      </c>
      <c r="F22" s="26" t="s">
        <v>153</v>
      </c>
      <c r="G22" s="26">
        <v>1</v>
      </c>
      <c r="H22" s="27">
        <v>43649</v>
      </c>
      <c r="I22" s="27">
        <v>43799</v>
      </c>
      <c r="J22" s="61">
        <f t="shared" si="0"/>
        <v>21.428571428571427</v>
      </c>
      <c r="K22" s="51">
        <v>1</v>
      </c>
      <c r="L22" s="52">
        <f t="shared" si="1"/>
        <v>1</v>
      </c>
      <c r="M22" s="50">
        <f t="shared" si="2"/>
        <v>21.428571428571427</v>
      </c>
      <c r="N22" s="50">
        <f t="shared" si="3"/>
        <v>21.428571428571427</v>
      </c>
      <c r="O22" s="50">
        <f t="shared" si="4"/>
        <v>21.428571428571427</v>
      </c>
      <c r="P22" s="42" t="s">
        <v>154</v>
      </c>
    </row>
    <row r="23" spans="1:160" s="23" customFormat="1" ht="114.75" customHeight="1" thickBot="1" x14ac:dyDescent="0.25">
      <c r="A23" s="19" t="s">
        <v>203</v>
      </c>
      <c r="B23" s="24" t="s">
        <v>25</v>
      </c>
      <c r="C23" s="21" t="s">
        <v>122</v>
      </c>
      <c r="D23" s="21" t="s">
        <v>119</v>
      </c>
      <c r="E23" s="21" t="s">
        <v>120</v>
      </c>
      <c r="F23" s="21" t="s">
        <v>121</v>
      </c>
      <c r="G23" s="26">
        <v>1</v>
      </c>
      <c r="H23" s="27">
        <v>43649</v>
      </c>
      <c r="I23" s="27">
        <v>43830</v>
      </c>
      <c r="J23" s="61">
        <f t="shared" si="0"/>
        <v>25.857142857142858</v>
      </c>
      <c r="K23" s="51">
        <v>1</v>
      </c>
      <c r="L23" s="52">
        <f t="shared" si="1"/>
        <v>1</v>
      </c>
      <c r="M23" s="50">
        <f t="shared" si="2"/>
        <v>25.857142857142858</v>
      </c>
      <c r="N23" s="50">
        <f t="shared" si="3"/>
        <v>25.857142857142858</v>
      </c>
      <c r="O23" s="50">
        <f t="shared" si="4"/>
        <v>25.857142857142858</v>
      </c>
      <c r="P23" s="57" t="s">
        <v>123</v>
      </c>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row>
    <row r="24" spans="1:160" s="23" customFormat="1" ht="87.75" customHeight="1" thickBot="1" x14ac:dyDescent="0.25">
      <c r="A24" s="19" t="s">
        <v>203</v>
      </c>
      <c r="B24" s="24" t="s">
        <v>25</v>
      </c>
      <c r="C24" s="43" t="s">
        <v>108</v>
      </c>
      <c r="D24" s="30" t="s">
        <v>110</v>
      </c>
      <c r="E24" s="30" t="s">
        <v>111</v>
      </c>
      <c r="F24" s="26" t="s">
        <v>113</v>
      </c>
      <c r="G24" s="26">
        <v>2</v>
      </c>
      <c r="H24" s="27">
        <v>43649</v>
      </c>
      <c r="I24" s="27">
        <v>43830</v>
      </c>
      <c r="J24" s="61">
        <f t="shared" si="0"/>
        <v>25.857142857142858</v>
      </c>
      <c r="K24" s="51">
        <v>2</v>
      </c>
      <c r="L24" s="52">
        <f t="shared" si="1"/>
        <v>1</v>
      </c>
      <c r="M24" s="50">
        <f t="shared" si="2"/>
        <v>25.857142857142858</v>
      </c>
      <c r="N24" s="50">
        <f t="shared" si="3"/>
        <v>25.857142857142858</v>
      </c>
      <c r="O24" s="50">
        <f t="shared" si="4"/>
        <v>25.857142857142858</v>
      </c>
      <c r="P24" s="57" t="s">
        <v>106</v>
      </c>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row>
    <row r="25" spans="1:160" s="23" customFormat="1" ht="99.75" customHeight="1" thickBot="1" x14ac:dyDescent="0.25">
      <c r="A25" s="19" t="s">
        <v>203</v>
      </c>
      <c r="B25" s="24" t="s">
        <v>25</v>
      </c>
      <c r="C25" s="43" t="s">
        <v>108</v>
      </c>
      <c r="D25" s="30" t="s">
        <v>112</v>
      </c>
      <c r="E25" s="30" t="s">
        <v>109</v>
      </c>
      <c r="F25" s="26" t="s">
        <v>53</v>
      </c>
      <c r="G25" s="26">
        <v>1</v>
      </c>
      <c r="H25" s="27">
        <v>43649</v>
      </c>
      <c r="I25" s="27">
        <v>43830</v>
      </c>
      <c r="J25" s="61">
        <f t="shared" si="0"/>
        <v>25.857142857142858</v>
      </c>
      <c r="K25" s="51">
        <v>1</v>
      </c>
      <c r="L25" s="52">
        <f t="shared" si="1"/>
        <v>1</v>
      </c>
      <c r="M25" s="50">
        <f t="shared" si="2"/>
        <v>25.857142857142858</v>
      </c>
      <c r="N25" s="50">
        <f t="shared" si="3"/>
        <v>25.857142857142858</v>
      </c>
      <c r="O25" s="50">
        <f t="shared" si="4"/>
        <v>25.857142857142858</v>
      </c>
      <c r="P25" s="57" t="s">
        <v>106</v>
      </c>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row>
    <row r="26" spans="1:160" s="53" customFormat="1" ht="138.75" customHeight="1" thickBot="1" x14ac:dyDescent="0.25">
      <c r="A26" s="35" t="s">
        <v>204</v>
      </c>
      <c r="B26" s="24" t="s">
        <v>26</v>
      </c>
      <c r="C26" s="21" t="s">
        <v>156</v>
      </c>
      <c r="D26" s="30" t="s">
        <v>226</v>
      </c>
      <c r="E26" s="30" t="s">
        <v>155</v>
      </c>
      <c r="F26" s="26" t="s">
        <v>53</v>
      </c>
      <c r="G26" s="26">
        <v>2</v>
      </c>
      <c r="H26" s="27">
        <v>43649</v>
      </c>
      <c r="I26" s="27">
        <v>43830</v>
      </c>
      <c r="J26" s="61">
        <f t="shared" si="0"/>
        <v>25.857142857142858</v>
      </c>
      <c r="K26" s="51">
        <v>2</v>
      </c>
      <c r="L26" s="52">
        <f t="shared" si="1"/>
        <v>1</v>
      </c>
      <c r="M26" s="50">
        <f t="shared" si="2"/>
        <v>25.857142857142858</v>
      </c>
      <c r="N26" s="50">
        <f t="shared" si="3"/>
        <v>25.857142857142858</v>
      </c>
      <c r="O26" s="50">
        <f t="shared" si="4"/>
        <v>25.857142857142858</v>
      </c>
      <c r="P26" s="42" t="s">
        <v>227</v>
      </c>
    </row>
    <row r="27" spans="1:160" s="53" customFormat="1" ht="103.5" customHeight="1" thickBot="1" x14ac:dyDescent="0.25">
      <c r="A27" s="19" t="s">
        <v>205</v>
      </c>
      <c r="B27" s="24" t="s">
        <v>27</v>
      </c>
      <c r="C27" s="30" t="s">
        <v>232</v>
      </c>
      <c r="D27" s="30" t="s">
        <v>157</v>
      </c>
      <c r="E27" s="30" t="s">
        <v>158</v>
      </c>
      <c r="F27" s="26" t="s">
        <v>53</v>
      </c>
      <c r="G27" s="26">
        <v>2</v>
      </c>
      <c r="H27" s="27">
        <v>43649</v>
      </c>
      <c r="I27" s="27">
        <v>43830</v>
      </c>
      <c r="J27" s="61">
        <f t="shared" si="0"/>
        <v>25.857142857142858</v>
      </c>
      <c r="K27" s="51">
        <v>2</v>
      </c>
      <c r="L27" s="52">
        <f t="shared" si="1"/>
        <v>1</v>
      </c>
      <c r="M27" s="50">
        <f t="shared" si="2"/>
        <v>25.857142857142858</v>
      </c>
      <c r="N27" s="50">
        <f t="shared" si="3"/>
        <v>25.857142857142858</v>
      </c>
      <c r="O27" s="50">
        <f t="shared" si="4"/>
        <v>25.857142857142858</v>
      </c>
      <c r="P27" s="42" t="s">
        <v>189</v>
      </c>
    </row>
    <row r="28" spans="1:160" s="53" customFormat="1" ht="140.25" customHeight="1" thickBot="1" x14ac:dyDescent="0.25">
      <c r="A28" s="19" t="s">
        <v>206</v>
      </c>
      <c r="B28" s="24" t="s">
        <v>28</v>
      </c>
      <c r="C28" s="30" t="s">
        <v>190</v>
      </c>
      <c r="D28" s="30" t="s">
        <v>221</v>
      </c>
      <c r="E28" s="30" t="s">
        <v>159</v>
      </c>
      <c r="F28" s="26" t="s">
        <v>53</v>
      </c>
      <c r="G28" s="26">
        <v>2</v>
      </c>
      <c r="H28" s="27">
        <v>43649</v>
      </c>
      <c r="I28" s="27">
        <v>43830</v>
      </c>
      <c r="J28" s="61">
        <f t="shared" si="0"/>
        <v>25.857142857142858</v>
      </c>
      <c r="K28" s="51">
        <v>2</v>
      </c>
      <c r="L28" s="52">
        <f t="shared" si="1"/>
        <v>1</v>
      </c>
      <c r="M28" s="50">
        <f t="shared" si="2"/>
        <v>25.857142857142858</v>
      </c>
      <c r="N28" s="50">
        <f t="shared" si="3"/>
        <v>25.857142857142858</v>
      </c>
      <c r="O28" s="50">
        <f t="shared" si="4"/>
        <v>25.857142857142858</v>
      </c>
      <c r="P28" s="42" t="s">
        <v>225</v>
      </c>
    </row>
    <row r="29" spans="1:160" s="53" customFormat="1" ht="95.25" customHeight="1" thickBot="1" x14ac:dyDescent="0.25">
      <c r="A29" s="19" t="s">
        <v>207</v>
      </c>
      <c r="B29" s="24" t="s">
        <v>29</v>
      </c>
      <c r="C29" s="30" t="s">
        <v>160</v>
      </c>
      <c r="D29" s="55" t="s">
        <v>161</v>
      </c>
      <c r="E29" s="55" t="s">
        <v>233</v>
      </c>
      <c r="F29" s="46" t="s">
        <v>162</v>
      </c>
      <c r="G29" s="26">
        <v>2</v>
      </c>
      <c r="H29" s="27">
        <v>43649</v>
      </c>
      <c r="I29" s="27">
        <v>43799</v>
      </c>
      <c r="J29" s="61">
        <f t="shared" si="0"/>
        <v>21.428571428571427</v>
      </c>
      <c r="K29" s="51">
        <v>2</v>
      </c>
      <c r="L29" s="52">
        <f t="shared" si="1"/>
        <v>1</v>
      </c>
      <c r="M29" s="50">
        <f t="shared" si="2"/>
        <v>21.428571428571427</v>
      </c>
      <c r="N29" s="50">
        <f t="shared" si="3"/>
        <v>21.428571428571427</v>
      </c>
      <c r="O29" s="50">
        <f t="shared" si="4"/>
        <v>21.428571428571427</v>
      </c>
      <c r="P29" s="42" t="s">
        <v>192</v>
      </c>
    </row>
    <row r="30" spans="1:160" s="53" customFormat="1" ht="111" customHeight="1" thickBot="1" x14ac:dyDescent="0.25">
      <c r="A30" s="19" t="s">
        <v>207</v>
      </c>
      <c r="B30" s="24" t="s">
        <v>29</v>
      </c>
      <c r="C30" s="30" t="s">
        <v>160</v>
      </c>
      <c r="D30" s="55" t="s">
        <v>163</v>
      </c>
      <c r="E30" s="55" t="s">
        <v>164</v>
      </c>
      <c r="F30" s="46" t="s">
        <v>165</v>
      </c>
      <c r="G30" s="26">
        <v>2</v>
      </c>
      <c r="H30" s="27">
        <v>43649</v>
      </c>
      <c r="I30" s="27">
        <v>43830</v>
      </c>
      <c r="J30" s="61">
        <f t="shared" si="0"/>
        <v>25.857142857142858</v>
      </c>
      <c r="K30" s="51">
        <v>2</v>
      </c>
      <c r="L30" s="52">
        <f t="shared" si="1"/>
        <v>1</v>
      </c>
      <c r="M30" s="50">
        <f t="shared" si="2"/>
        <v>25.857142857142858</v>
      </c>
      <c r="N30" s="50">
        <f t="shared" si="3"/>
        <v>25.857142857142858</v>
      </c>
      <c r="O30" s="50">
        <f t="shared" si="4"/>
        <v>25.857142857142858</v>
      </c>
      <c r="P30" s="42" t="s">
        <v>192</v>
      </c>
    </row>
    <row r="31" spans="1:160" ht="120.95" customHeight="1" thickBot="1" x14ac:dyDescent="0.25">
      <c r="A31" s="35" t="s">
        <v>208</v>
      </c>
      <c r="B31" s="24" t="s">
        <v>96</v>
      </c>
      <c r="C31" s="29" t="s">
        <v>97</v>
      </c>
      <c r="D31" s="34" t="s">
        <v>77</v>
      </c>
      <c r="E31" s="34" t="s">
        <v>78</v>
      </c>
      <c r="F31" s="32" t="s">
        <v>79</v>
      </c>
      <c r="G31" s="33">
        <v>1</v>
      </c>
      <c r="H31" s="27">
        <v>43649</v>
      </c>
      <c r="I31" s="27">
        <v>43830</v>
      </c>
      <c r="J31" s="61">
        <f t="shared" si="0"/>
        <v>25.857142857142858</v>
      </c>
      <c r="K31" s="51">
        <v>1</v>
      </c>
      <c r="L31" s="52">
        <f t="shared" si="1"/>
        <v>1</v>
      </c>
      <c r="M31" s="50">
        <f t="shared" si="2"/>
        <v>25.857142857142858</v>
      </c>
      <c r="N31" s="50">
        <f t="shared" si="3"/>
        <v>25.857142857142858</v>
      </c>
      <c r="O31" s="50">
        <f t="shared" si="4"/>
        <v>25.857142857142858</v>
      </c>
      <c r="P31" s="42" t="s">
        <v>82</v>
      </c>
    </row>
    <row r="32" spans="1:160" s="23" customFormat="1" ht="132.6" customHeight="1" thickBot="1" x14ac:dyDescent="0.25">
      <c r="A32" s="35" t="s">
        <v>208</v>
      </c>
      <c r="B32" s="24" t="s">
        <v>30</v>
      </c>
      <c r="C32" s="29" t="s">
        <v>97</v>
      </c>
      <c r="D32" s="34" t="s">
        <v>80</v>
      </c>
      <c r="E32" s="34" t="s">
        <v>81</v>
      </c>
      <c r="F32" s="32" t="s">
        <v>47</v>
      </c>
      <c r="G32" s="33">
        <v>1</v>
      </c>
      <c r="H32" s="27">
        <v>43649</v>
      </c>
      <c r="I32" s="27">
        <v>43830</v>
      </c>
      <c r="J32" s="61">
        <f t="shared" si="0"/>
        <v>25.857142857142858</v>
      </c>
      <c r="K32" s="51">
        <v>1</v>
      </c>
      <c r="L32" s="52">
        <f t="shared" si="1"/>
        <v>1</v>
      </c>
      <c r="M32" s="50">
        <f t="shared" si="2"/>
        <v>25.857142857142858</v>
      </c>
      <c r="N32" s="50">
        <f t="shared" si="3"/>
        <v>25.857142857142858</v>
      </c>
      <c r="O32" s="50">
        <f t="shared" si="4"/>
        <v>25.857142857142858</v>
      </c>
      <c r="P32" s="42" t="s">
        <v>82</v>
      </c>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row>
    <row r="33" spans="1:160" s="53" customFormat="1" ht="129.75" customHeight="1" thickBot="1" x14ac:dyDescent="0.25">
      <c r="A33" s="19" t="s">
        <v>209</v>
      </c>
      <c r="B33" s="24" t="s">
        <v>31</v>
      </c>
      <c r="C33" s="48" t="s">
        <v>148</v>
      </c>
      <c r="D33" s="48" t="s">
        <v>147</v>
      </c>
      <c r="E33" s="48" t="s">
        <v>193</v>
      </c>
      <c r="F33" s="49" t="s">
        <v>149</v>
      </c>
      <c r="G33" s="22">
        <v>1</v>
      </c>
      <c r="H33" s="27">
        <v>43649</v>
      </c>
      <c r="I33" s="27">
        <v>43830</v>
      </c>
      <c r="J33" s="61">
        <f t="shared" si="0"/>
        <v>25.857142857142858</v>
      </c>
      <c r="K33" s="51">
        <v>1</v>
      </c>
      <c r="L33" s="52">
        <f t="shared" si="1"/>
        <v>1</v>
      </c>
      <c r="M33" s="50">
        <f t="shared" si="2"/>
        <v>25.857142857142858</v>
      </c>
      <c r="N33" s="50">
        <f t="shared" si="3"/>
        <v>25.857142857142858</v>
      </c>
      <c r="O33" s="50">
        <f t="shared" si="4"/>
        <v>25.857142857142858</v>
      </c>
      <c r="P33" s="25" t="s">
        <v>150</v>
      </c>
    </row>
    <row r="34" spans="1:160" ht="189" customHeight="1" thickBot="1" x14ac:dyDescent="0.25">
      <c r="A34" s="19" t="s">
        <v>210</v>
      </c>
      <c r="B34" s="24" t="s">
        <v>32</v>
      </c>
      <c r="C34" s="29" t="s">
        <v>89</v>
      </c>
      <c r="D34" s="34" t="s">
        <v>83</v>
      </c>
      <c r="E34" s="34" t="s">
        <v>235</v>
      </c>
      <c r="F34" s="32" t="s">
        <v>47</v>
      </c>
      <c r="G34" s="33">
        <v>1</v>
      </c>
      <c r="H34" s="27">
        <v>43649</v>
      </c>
      <c r="I34" s="27">
        <v>43799</v>
      </c>
      <c r="J34" s="61">
        <f t="shared" si="0"/>
        <v>21.428571428571427</v>
      </c>
      <c r="K34" s="51">
        <v>1</v>
      </c>
      <c r="L34" s="52">
        <f t="shared" si="1"/>
        <v>1</v>
      </c>
      <c r="M34" s="50">
        <f t="shared" si="2"/>
        <v>21.428571428571427</v>
      </c>
      <c r="N34" s="50">
        <f t="shared" si="3"/>
        <v>21.428571428571427</v>
      </c>
      <c r="O34" s="50">
        <f t="shared" si="4"/>
        <v>21.428571428571427</v>
      </c>
      <c r="P34" s="42" t="s">
        <v>82</v>
      </c>
    </row>
    <row r="35" spans="1:160" s="23" customFormat="1" ht="246.75" customHeight="1" thickBot="1" x14ac:dyDescent="0.25">
      <c r="A35" s="19" t="s">
        <v>210</v>
      </c>
      <c r="B35" s="24" t="s">
        <v>32</v>
      </c>
      <c r="C35" s="29" t="s">
        <v>89</v>
      </c>
      <c r="D35" s="34" t="s">
        <v>84</v>
      </c>
      <c r="E35" s="34" t="s">
        <v>85</v>
      </c>
      <c r="F35" s="32" t="s">
        <v>47</v>
      </c>
      <c r="G35" s="33">
        <v>1</v>
      </c>
      <c r="H35" s="27">
        <v>43649</v>
      </c>
      <c r="I35" s="27">
        <v>43799</v>
      </c>
      <c r="J35" s="61">
        <f t="shared" si="0"/>
        <v>21.428571428571427</v>
      </c>
      <c r="K35" s="51">
        <v>1</v>
      </c>
      <c r="L35" s="52">
        <f t="shared" si="1"/>
        <v>1</v>
      </c>
      <c r="M35" s="50">
        <f t="shared" si="2"/>
        <v>21.428571428571427</v>
      </c>
      <c r="N35" s="50">
        <f t="shared" si="3"/>
        <v>21.428571428571427</v>
      </c>
      <c r="O35" s="50">
        <f t="shared" si="4"/>
        <v>21.428571428571427</v>
      </c>
      <c r="P35" s="42" t="s">
        <v>82</v>
      </c>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row>
    <row r="36" spans="1:160" s="23" customFormat="1" ht="86.1" customHeight="1" thickBot="1" x14ac:dyDescent="0.25">
      <c r="A36" s="19" t="s">
        <v>210</v>
      </c>
      <c r="B36" s="24" t="s">
        <v>32</v>
      </c>
      <c r="C36" s="29" t="s">
        <v>89</v>
      </c>
      <c r="D36" s="34" t="s">
        <v>86</v>
      </c>
      <c r="E36" s="34" t="s">
        <v>87</v>
      </c>
      <c r="F36" s="32" t="s">
        <v>88</v>
      </c>
      <c r="G36" s="33">
        <v>2</v>
      </c>
      <c r="H36" s="27">
        <v>43649</v>
      </c>
      <c r="I36" s="27">
        <v>43830</v>
      </c>
      <c r="J36" s="61">
        <f t="shared" si="0"/>
        <v>25.857142857142858</v>
      </c>
      <c r="K36" s="51">
        <v>2</v>
      </c>
      <c r="L36" s="52">
        <f t="shared" si="1"/>
        <v>1</v>
      </c>
      <c r="M36" s="50">
        <f t="shared" si="2"/>
        <v>25.857142857142858</v>
      </c>
      <c r="N36" s="50">
        <f t="shared" si="3"/>
        <v>25.857142857142858</v>
      </c>
      <c r="O36" s="50">
        <f t="shared" si="4"/>
        <v>25.857142857142858</v>
      </c>
      <c r="P36" s="42" t="s">
        <v>90</v>
      </c>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row>
    <row r="37" spans="1:160" s="23" customFormat="1" ht="93.95" customHeight="1" thickBot="1" x14ac:dyDescent="0.25">
      <c r="A37" s="19" t="s">
        <v>211</v>
      </c>
      <c r="B37" s="24" t="s">
        <v>33</v>
      </c>
      <c r="C37" s="21" t="s">
        <v>61</v>
      </c>
      <c r="D37" s="21" t="s">
        <v>55</v>
      </c>
      <c r="E37" s="21" t="s">
        <v>56</v>
      </c>
      <c r="F37" s="22" t="s">
        <v>57</v>
      </c>
      <c r="G37" s="22">
        <v>1</v>
      </c>
      <c r="H37" s="27">
        <v>43649</v>
      </c>
      <c r="I37" s="81">
        <v>43830</v>
      </c>
      <c r="J37" s="61">
        <f t="shared" si="0"/>
        <v>25.857142857142858</v>
      </c>
      <c r="K37" s="51">
        <v>1</v>
      </c>
      <c r="L37" s="52">
        <f t="shared" si="1"/>
        <v>1</v>
      </c>
      <c r="M37" s="50">
        <f t="shared" si="2"/>
        <v>25.857142857142858</v>
      </c>
      <c r="N37" s="50">
        <f t="shared" si="3"/>
        <v>25.857142857142858</v>
      </c>
      <c r="O37" s="50">
        <f t="shared" si="4"/>
        <v>25.857142857142858</v>
      </c>
      <c r="P37" s="25" t="s">
        <v>62</v>
      </c>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row>
    <row r="38" spans="1:160" s="23" customFormat="1" ht="123.95" customHeight="1" thickBot="1" x14ac:dyDescent="0.25">
      <c r="A38" s="19" t="s">
        <v>211</v>
      </c>
      <c r="B38" s="24" t="s">
        <v>33</v>
      </c>
      <c r="C38" s="21" t="s">
        <v>54</v>
      </c>
      <c r="D38" s="21" t="s">
        <v>58</v>
      </c>
      <c r="E38" s="21" t="s">
        <v>59</v>
      </c>
      <c r="F38" s="22" t="s">
        <v>60</v>
      </c>
      <c r="G38" s="22">
        <v>4</v>
      </c>
      <c r="H38" s="27">
        <v>43649</v>
      </c>
      <c r="I38" s="81">
        <v>43830</v>
      </c>
      <c r="J38" s="61">
        <f t="shared" si="0"/>
        <v>25.857142857142858</v>
      </c>
      <c r="K38" s="51">
        <v>4</v>
      </c>
      <c r="L38" s="52">
        <f t="shared" si="1"/>
        <v>1</v>
      </c>
      <c r="M38" s="50">
        <f t="shared" si="2"/>
        <v>25.857142857142858</v>
      </c>
      <c r="N38" s="50">
        <f t="shared" si="3"/>
        <v>25.857142857142858</v>
      </c>
      <c r="O38" s="50">
        <f t="shared" si="4"/>
        <v>25.857142857142858</v>
      </c>
      <c r="P38" s="25" t="s">
        <v>62</v>
      </c>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row>
    <row r="39" spans="1:160" s="23" customFormat="1" ht="146.25" customHeight="1" thickBot="1" x14ac:dyDescent="0.25">
      <c r="A39" s="19" t="s">
        <v>212</v>
      </c>
      <c r="B39" s="24" t="s">
        <v>34</v>
      </c>
      <c r="C39" s="41" t="s">
        <v>114</v>
      </c>
      <c r="D39" s="31" t="s">
        <v>124</v>
      </c>
      <c r="E39" s="31" t="s">
        <v>127</v>
      </c>
      <c r="F39" s="44" t="s">
        <v>228</v>
      </c>
      <c r="G39" s="45">
        <v>2</v>
      </c>
      <c r="H39" s="27">
        <v>43649</v>
      </c>
      <c r="I39" s="27">
        <v>43830</v>
      </c>
      <c r="J39" s="61">
        <f t="shared" si="0"/>
        <v>25.857142857142858</v>
      </c>
      <c r="K39" s="51">
        <v>2</v>
      </c>
      <c r="L39" s="52">
        <f t="shared" si="1"/>
        <v>1</v>
      </c>
      <c r="M39" s="50">
        <f t="shared" si="2"/>
        <v>25.857142857142858</v>
      </c>
      <c r="N39" s="50">
        <f t="shared" si="3"/>
        <v>25.857142857142858</v>
      </c>
      <c r="O39" s="50">
        <f t="shared" si="4"/>
        <v>25.857142857142858</v>
      </c>
      <c r="P39" s="57" t="s">
        <v>106</v>
      </c>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row>
    <row r="40" spans="1:160" s="23" customFormat="1" ht="138" customHeight="1" thickBot="1" x14ac:dyDescent="0.25">
      <c r="A40" s="19" t="s">
        <v>212</v>
      </c>
      <c r="B40" s="24" t="s">
        <v>34</v>
      </c>
      <c r="C40" s="41" t="s">
        <v>114</v>
      </c>
      <c r="D40" s="31" t="s">
        <v>125</v>
      </c>
      <c r="E40" s="31" t="s">
        <v>142</v>
      </c>
      <c r="F40" s="44" t="s">
        <v>53</v>
      </c>
      <c r="G40" s="45">
        <v>1</v>
      </c>
      <c r="H40" s="27">
        <v>43649</v>
      </c>
      <c r="I40" s="27">
        <v>43830</v>
      </c>
      <c r="J40" s="61">
        <f t="shared" si="0"/>
        <v>25.857142857142858</v>
      </c>
      <c r="K40" s="51">
        <v>1</v>
      </c>
      <c r="L40" s="52">
        <f t="shared" si="1"/>
        <v>1</v>
      </c>
      <c r="M40" s="50">
        <f t="shared" si="2"/>
        <v>25.857142857142858</v>
      </c>
      <c r="N40" s="50">
        <f t="shared" si="3"/>
        <v>25.857142857142858</v>
      </c>
      <c r="O40" s="50">
        <f t="shared" si="4"/>
        <v>25.857142857142858</v>
      </c>
      <c r="P40" s="57" t="s">
        <v>106</v>
      </c>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row>
    <row r="41" spans="1:160" s="23" customFormat="1" ht="148.5" customHeight="1" thickBot="1" x14ac:dyDescent="0.25">
      <c r="A41" s="19" t="s">
        <v>212</v>
      </c>
      <c r="B41" s="24" t="s">
        <v>34</v>
      </c>
      <c r="C41" s="41" t="s">
        <v>114</v>
      </c>
      <c r="D41" s="31" t="s">
        <v>126</v>
      </c>
      <c r="E41" s="31" t="s">
        <v>128</v>
      </c>
      <c r="F41" s="44" t="s">
        <v>115</v>
      </c>
      <c r="G41" s="45">
        <v>2</v>
      </c>
      <c r="H41" s="27">
        <v>43649</v>
      </c>
      <c r="I41" s="27">
        <v>43830</v>
      </c>
      <c r="J41" s="61">
        <f t="shared" si="0"/>
        <v>25.857142857142858</v>
      </c>
      <c r="K41" s="51">
        <v>2</v>
      </c>
      <c r="L41" s="52">
        <f t="shared" si="1"/>
        <v>1</v>
      </c>
      <c r="M41" s="50">
        <f t="shared" si="2"/>
        <v>25.857142857142858</v>
      </c>
      <c r="N41" s="50">
        <f t="shared" si="3"/>
        <v>25.857142857142858</v>
      </c>
      <c r="O41" s="50">
        <f t="shared" si="4"/>
        <v>25.857142857142858</v>
      </c>
      <c r="P41" s="57" t="s">
        <v>106</v>
      </c>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row>
    <row r="42" spans="1:160" s="23" customFormat="1" ht="159.75" customHeight="1" thickBot="1" x14ac:dyDescent="0.25">
      <c r="A42" s="19" t="s">
        <v>212</v>
      </c>
      <c r="B42" s="24" t="s">
        <v>34</v>
      </c>
      <c r="C42" s="47" t="s">
        <v>98</v>
      </c>
      <c r="D42" s="21" t="s">
        <v>99</v>
      </c>
      <c r="E42" s="21" t="s">
        <v>129</v>
      </c>
      <c r="F42" s="39" t="s">
        <v>100</v>
      </c>
      <c r="G42" s="22">
        <v>1</v>
      </c>
      <c r="H42" s="27">
        <v>43649</v>
      </c>
      <c r="I42" s="27">
        <v>43830</v>
      </c>
      <c r="J42" s="61">
        <f t="shared" si="0"/>
        <v>25.857142857142858</v>
      </c>
      <c r="K42" s="51">
        <v>1</v>
      </c>
      <c r="L42" s="52">
        <f t="shared" si="1"/>
        <v>1</v>
      </c>
      <c r="M42" s="50">
        <f t="shared" si="2"/>
        <v>25.857142857142858</v>
      </c>
      <c r="N42" s="50">
        <f t="shared" si="3"/>
        <v>25.857142857142858</v>
      </c>
      <c r="O42" s="50">
        <f t="shared" si="4"/>
        <v>25.857142857142858</v>
      </c>
      <c r="P42" s="25" t="s">
        <v>130</v>
      </c>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row>
    <row r="43" spans="1:160" s="23" customFormat="1" ht="151.5" customHeight="1" thickBot="1" x14ac:dyDescent="0.25">
      <c r="A43" s="19" t="s">
        <v>213</v>
      </c>
      <c r="B43" s="24" t="s">
        <v>35</v>
      </c>
      <c r="C43" s="21" t="s">
        <v>131</v>
      </c>
      <c r="D43" s="21" t="s">
        <v>132</v>
      </c>
      <c r="E43" s="21" t="s">
        <v>133</v>
      </c>
      <c r="F43" s="39" t="s">
        <v>134</v>
      </c>
      <c r="G43" s="22">
        <v>2</v>
      </c>
      <c r="H43" s="27">
        <v>43649</v>
      </c>
      <c r="I43" s="27">
        <v>43830</v>
      </c>
      <c r="J43" s="61">
        <f t="shared" si="0"/>
        <v>25.857142857142858</v>
      </c>
      <c r="K43" s="51">
        <v>2</v>
      </c>
      <c r="L43" s="52">
        <f t="shared" si="1"/>
        <v>1</v>
      </c>
      <c r="M43" s="50">
        <f t="shared" si="2"/>
        <v>25.857142857142858</v>
      </c>
      <c r="N43" s="50">
        <f t="shared" si="3"/>
        <v>25.857142857142858</v>
      </c>
      <c r="O43" s="50">
        <f t="shared" si="4"/>
        <v>25.857142857142858</v>
      </c>
      <c r="P43" s="25" t="s">
        <v>224</v>
      </c>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row>
    <row r="44" spans="1:160" s="23" customFormat="1" ht="162.6" customHeight="1" thickBot="1" x14ac:dyDescent="0.25">
      <c r="A44" s="19" t="s">
        <v>214</v>
      </c>
      <c r="B44" s="24" t="s">
        <v>36</v>
      </c>
      <c r="C44" s="31" t="s">
        <v>143</v>
      </c>
      <c r="D44" s="31" t="s">
        <v>103</v>
      </c>
      <c r="E44" s="31" t="s">
        <v>101</v>
      </c>
      <c r="F44" s="40" t="s">
        <v>144</v>
      </c>
      <c r="G44" s="22">
        <v>1</v>
      </c>
      <c r="H44" s="27">
        <v>43649</v>
      </c>
      <c r="I44" s="27">
        <v>44073</v>
      </c>
      <c r="J44" s="61">
        <f t="shared" si="0"/>
        <v>60.571428571428569</v>
      </c>
      <c r="K44" s="51">
        <v>0</v>
      </c>
      <c r="L44" s="52">
        <f t="shared" si="1"/>
        <v>0</v>
      </c>
      <c r="M44" s="50">
        <f t="shared" si="2"/>
        <v>0</v>
      </c>
      <c r="N44" s="50">
        <f t="shared" si="3"/>
        <v>0</v>
      </c>
      <c r="O44" s="50">
        <f t="shared" si="4"/>
        <v>0</v>
      </c>
      <c r="P44" s="25" t="s">
        <v>102</v>
      </c>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row>
    <row r="45" spans="1:160" s="53" customFormat="1" ht="87" customHeight="1" thickBot="1" x14ac:dyDescent="0.25">
      <c r="A45" s="19" t="s">
        <v>215</v>
      </c>
      <c r="B45" s="24" t="s">
        <v>234</v>
      </c>
      <c r="C45" s="30" t="s">
        <v>160</v>
      </c>
      <c r="D45" s="21" t="s">
        <v>166</v>
      </c>
      <c r="E45" s="21" t="s">
        <v>199</v>
      </c>
      <c r="F45" s="22" t="s">
        <v>53</v>
      </c>
      <c r="G45" s="22">
        <v>1</v>
      </c>
      <c r="H45" s="27">
        <v>43649</v>
      </c>
      <c r="I45" s="27">
        <v>43799</v>
      </c>
      <c r="J45" s="61">
        <f t="shared" si="0"/>
        <v>21.428571428571427</v>
      </c>
      <c r="K45" s="51">
        <v>1</v>
      </c>
      <c r="L45" s="52">
        <f t="shared" si="1"/>
        <v>1</v>
      </c>
      <c r="M45" s="50">
        <f t="shared" si="2"/>
        <v>21.428571428571427</v>
      </c>
      <c r="N45" s="50">
        <f t="shared" si="3"/>
        <v>21.428571428571427</v>
      </c>
      <c r="O45" s="50">
        <f t="shared" si="4"/>
        <v>21.428571428571427</v>
      </c>
      <c r="P45" s="42" t="s">
        <v>191</v>
      </c>
    </row>
    <row r="46" spans="1:160" s="53" customFormat="1" ht="87" customHeight="1" thickBot="1" x14ac:dyDescent="0.25">
      <c r="A46" s="19" t="s">
        <v>215</v>
      </c>
      <c r="B46" s="24" t="s">
        <v>37</v>
      </c>
      <c r="C46" s="30" t="s">
        <v>160</v>
      </c>
      <c r="D46" s="21" t="s">
        <v>167</v>
      </c>
      <c r="E46" s="21" t="s">
        <v>168</v>
      </c>
      <c r="F46" s="22" t="s">
        <v>169</v>
      </c>
      <c r="G46" s="22">
        <v>1</v>
      </c>
      <c r="H46" s="27">
        <v>43649</v>
      </c>
      <c r="I46" s="27">
        <v>43799</v>
      </c>
      <c r="J46" s="61">
        <f t="shared" si="0"/>
        <v>21.428571428571427</v>
      </c>
      <c r="K46" s="51">
        <v>1</v>
      </c>
      <c r="L46" s="52">
        <f t="shared" si="1"/>
        <v>1</v>
      </c>
      <c r="M46" s="50">
        <f t="shared" si="2"/>
        <v>21.428571428571427</v>
      </c>
      <c r="N46" s="50">
        <f t="shared" si="3"/>
        <v>21.428571428571427</v>
      </c>
      <c r="O46" s="50">
        <f t="shared" si="4"/>
        <v>21.428571428571427</v>
      </c>
      <c r="P46" s="42" t="s">
        <v>191</v>
      </c>
    </row>
    <row r="47" spans="1:160" s="53" customFormat="1" ht="87" customHeight="1" thickBot="1" x14ac:dyDescent="0.25">
      <c r="A47" s="19" t="s">
        <v>215</v>
      </c>
      <c r="B47" s="24" t="s">
        <v>37</v>
      </c>
      <c r="C47" s="30" t="s">
        <v>160</v>
      </c>
      <c r="D47" s="21" t="s">
        <v>170</v>
      </c>
      <c r="E47" s="21" t="s">
        <v>171</v>
      </c>
      <c r="F47" s="46" t="s">
        <v>179</v>
      </c>
      <c r="G47" s="26">
        <v>2</v>
      </c>
      <c r="H47" s="27">
        <v>43649</v>
      </c>
      <c r="I47" s="27">
        <v>43830</v>
      </c>
      <c r="J47" s="61">
        <f t="shared" si="0"/>
        <v>25.857142857142858</v>
      </c>
      <c r="K47" s="51">
        <v>2</v>
      </c>
      <c r="L47" s="52">
        <f t="shared" si="1"/>
        <v>1</v>
      </c>
      <c r="M47" s="50">
        <f t="shared" si="2"/>
        <v>25.857142857142858</v>
      </c>
      <c r="N47" s="50">
        <f t="shared" si="3"/>
        <v>25.857142857142858</v>
      </c>
      <c r="O47" s="50">
        <f t="shared" si="4"/>
        <v>25.857142857142858</v>
      </c>
      <c r="P47" s="42" t="s">
        <v>191</v>
      </c>
    </row>
    <row r="48" spans="1:160" s="53" customFormat="1" ht="87.95" customHeight="1" thickBot="1" x14ac:dyDescent="0.25">
      <c r="A48" s="19" t="s">
        <v>216</v>
      </c>
      <c r="B48" s="24" t="s">
        <v>38</v>
      </c>
      <c r="C48" s="21" t="s">
        <v>194</v>
      </c>
      <c r="D48" s="21" t="s">
        <v>172</v>
      </c>
      <c r="E48" s="21" t="s">
        <v>195</v>
      </c>
      <c r="F48" s="46" t="s">
        <v>169</v>
      </c>
      <c r="G48" s="26">
        <v>1</v>
      </c>
      <c r="H48" s="27">
        <v>43649</v>
      </c>
      <c r="I48" s="27">
        <v>43799</v>
      </c>
      <c r="J48" s="61">
        <f t="shared" si="0"/>
        <v>21.428571428571427</v>
      </c>
      <c r="K48" s="51">
        <v>1</v>
      </c>
      <c r="L48" s="52">
        <f t="shared" si="1"/>
        <v>1</v>
      </c>
      <c r="M48" s="50">
        <f t="shared" si="2"/>
        <v>21.428571428571427</v>
      </c>
      <c r="N48" s="50">
        <f t="shared" si="3"/>
        <v>21.428571428571427</v>
      </c>
      <c r="O48" s="50">
        <f t="shared" si="4"/>
        <v>21.428571428571427</v>
      </c>
      <c r="P48" s="42" t="s">
        <v>191</v>
      </c>
    </row>
    <row r="49" spans="1:160" s="53" customFormat="1" ht="87.95" customHeight="1" thickBot="1" x14ac:dyDescent="0.25">
      <c r="A49" s="19" t="s">
        <v>216</v>
      </c>
      <c r="B49" s="24" t="s">
        <v>38</v>
      </c>
      <c r="C49" s="21" t="s">
        <v>194</v>
      </c>
      <c r="D49" s="21" t="s">
        <v>173</v>
      </c>
      <c r="E49" s="21" t="s">
        <v>174</v>
      </c>
      <c r="F49" s="22" t="s">
        <v>179</v>
      </c>
      <c r="G49" s="22">
        <v>2</v>
      </c>
      <c r="H49" s="27">
        <v>43649</v>
      </c>
      <c r="I49" s="27">
        <v>43830</v>
      </c>
      <c r="J49" s="61">
        <f t="shared" si="0"/>
        <v>25.857142857142858</v>
      </c>
      <c r="K49" s="51">
        <v>2</v>
      </c>
      <c r="L49" s="52">
        <f t="shared" si="1"/>
        <v>1</v>
      </c>
      <c r="M49" s="50">
        <f t="shared" si="2"/>
        <v>25.857142857142858</v>
      </c>
      <c r="N49" s="50">
        <f t="shared" si="3"/>
        <v>25.857142857142858</v>
      </c>
      <c r="O49" s="50">
        <f t="shared" si="4"/>
        <v>25.857142857142858</v>
      </c>
      <c r="P49" s="42" t="s">
        <v>191</v>
      </c>
    </row>
    <row r="50" spans="1:160" s="53" customFormat="1" ht="94.5" customHeight="1" thickBot="1" x14ac:dyDescent="0.25">
      <c r="A50" s="19" t="s">
        <v>217</v>
      </c>
      <c r="B50" s="24" t="s">
        <v>39</v>
      </c>
      <c r="C50" s="21" t="s">
        <v>175</v>
      </c>
      <c r="D50" s="21" t="s">
        <v>172</v>
      </c>
      <c r="E50" s="21" t="s">
        <v>176</v>
      </c>
      <c r="F50" s="22" t="s">
        <v>177</v>
      </c>
      <c r="G50" s="22">
        <v>2</v>
      </c>
      <c r="H50" s="27">
        <v>43649</v>
      </c>
      <c r="I50" s="27">
        <v>43830</v>
      </c>
      <c r="J50" s="61">
        <f t="shared" si="0"/>
        <v>25.857142857142858</v>
      </c>
      <c r="K50" s="51">
        <v>2</v>
      </c>
      <c r="L50" s="52">
        <f t="shared" si="1"/>
        <v>1</v>
      </c>
      <c r="M50" s="50">
        <f t="shared" si="2"/>
        <v>25.857142857142858</v>
      </c>
      <c r="N50" s="50">
        <f t="shared" si="3"/>
        <v>25.857142857142858</v>
      </c>
      <c r="O50" s="50">
        <f t="shared" si="4"/>
        <v>25.857142857142858</v>
      </c>
      <c r="P50" s="42" t="s">
        <v>191</v>
      </c>
    </row>
    <row r="51" spans="1:160" s="53" customFormat="1" ht="94.5" customHeight="1" thickBot="1" x14ac:dyDescent="0.25">
      <c r="A51" s="19" t="s">
        <v>217</v>
      </c>
      <c r="B51" s="24" t="s">
        <v>39</v>
      </c>
      <c r="C51" s="21" t="s">
        <v>175</v>
      </c>
      <c r="D51" s="21" t="s">
        <v>170</v>
      </c>
      <c r="E51" s="21" t="s">
        <v>174</v>
      </c>
      <c r="F51" s="56" t="s">
        <v>179</v>
      </c>
      <c r="G51" s="46">
        <v>2</v>
      </c>
      <c r="H51" s="27">
        <v>43649</v>
      </c>
      <c r="I51" s="27">
        <v>43830</v>
      </c>
      <c r="J51" s="61">
        <f t="shared" si="0"/>
        <v>25.857142857142858</v>
      </c>
      <c r="K51" s="51">
        <v>2</v>
      </c>
      <c r="L51" s="52">
        <f t="shared" si="1"/>
        <v>1</v>
      </c>
      <c r="M51" s="50">
        <f t="shared" si="2"/>
        <v>25.857142857142858</v>
      </c>
      <c r="N51" s="50">
        <f t="shared" si="3"/>
        <v>25.857142857142858</v>
      </c>
      <c r="O51" s="50">
        <f t="shared" si="4"/>
        <v>25.857142857142858</v>
      </c>
      <c r="P51" s="42" t="s">
        <v>191</v>
      </c>
    </row>
    <row r="52" spans="1:160" s="23" customFormat="1" ht="105.6" customHeight="1" thickBot="1" x14ac:dyDescent="0.25">
      <c r="A52" s="19" t="s">
        <v>218</v>
      </c>
      <c r="B52" s="24" t="s">
        <v>40</v>
      </c>
      <c r="C52" s="21" t="s">
        <v>145</v>
      </c>
      <c r="D52" s="21" t="s">
        <v>116</v>
      </c>
      <c r="E52" s="21" t="s">
        <v>117</v>
      </c>
      <c r="F52" s="46" t="s">
        <v>118</v>
      </c>
      <c r="G52" s="46">
        <v>1</v>
      </c>
      <c r="H52" s="27">
        <v>43649</v>
      </c>
      <c r="I52" s="27">
        <v>43830</v>
      </c>
      <c r="J52" s="61">
        <f t="shared" si="0"/>
        <v>25.857142857142858</v>
      </c>
      <c r="K52" s="51">
        <v>1</v>
      </c>
      <c r="L52" s="52">
        <f t="shared" si="1"/>
        <v>1</v>
      </c>
      <c r="M52" s="50">
        <f t="shared" si="2"/>
        <v>25.857142857142858</v>
      </c>
      <c r="N52" s="50">
        <f t="shared" si="3"/>
        <v>25.857142857142858</v>
      </c>
      <c r="O52" s="50">
        <f t="shared" si="4"/>
        <v>25.857142857142858</v>
      </c>
      <c r="P52" s="57" t="s">
        <v>106</v>
      </c>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row>
    <row r="53" spans="1:160" s="23" customFormat="1" ht="145.5" customHeight="1" thickBot="1" x14ac:dyDescent="0.25">
      <c r="A53" s="19" t="s">
        <v>218</v>
      </c>
      <c r="B53" s="24" t="s">
        <v>40</v>
      </c>
      <c r="C53" s="21" t="s">
        <v>145</v>
      </c>
      <c r="D53" s="21" t="s">
        <v>146</v>
      </c>
      <c r="E53" s="21" t="s">
        <v>237</v>
      </c>
      <c r="F53" s="39" t="s">
        <v>135</v>
      </c>
      <c r="G53" s="22">
        <v>2</v>
      </c>
      <c r="H53" s="27">
        <v>43649</v>
      </c>
      <c r="I53" s="27">
        <v>43830</v>
      </c>
      <c r="J53" s="61">
        <f t="shared" si="0"/>
        <v>25.857142857142858</v>
      </c>
      <c r="K53" s="51">
        <v>2</v>
      </c>
      <c r="L53" s="52">
        <f t="shared" si="1"/>
        <v>1</v>
      </c>
      <c r="M53" s="50">
        <f t="shared" si="2"/>
        <v>25.857142857142858</v>
      </c>
      <c r="N53" s="50">
        <f t="shared" si="3"/>
        <v>25.857142857142858</v>
      </c>
      <c r="O53" s="50">
        <f t="shared" si="4"/>
        <v>25.857142857142858</v>
      </c>
      <c r="P53" s="25" t="s">
        <v>136</v>
      </c>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row>
    <row r="54" spans="1:160" s="53" customFormat="1" ht="103.5" customHeight="1" thickBot="1" x14ac:dyDescent="0.25">
      <c r="A54" s="19" t="s">
        <v>219</v>
      </c>
      <c r="B54" s="24" t="s">
        <v>41</v>
      </c>
      <c r="C54" s="21" t="s">
        <v>178</v>
      </c>
      <c r="D54" s="21" t="s">
        <v>170</v>
      </c>
      <c r="E54" s="21" t="s">
        <v>174</v>
      </c>
      <c r="F54" s="46" t="s">
        <v>179</v>
      </c>
      <c r="G54" s="26">
        <v>2</v>
      </c>
      <c r="H54" s="27">
        <v>43649</v>
      </c>
      <c r="I54" s="27">
        <v>43830</v>
      </c>
      <c r="J54" s="61">
        <f t="shared" si="0"/>
        <v>25.857142857142858</v>
      </c>
      <c r="K54" s="51">
        <v>2</v>
      </c>
      <c r="L54" s="52">
        <f t="shared" si="1"/>
        <v>1</v>
      </c>
      <c r="M54" s="50">
        <f t="shared" si="2"/>
        <v>25.857142857142858</v>
      </c>
      <c r="N54" s="50">
        <f t="shared" si="3"/>
        <v>25.857142857142858</v>
      </c>
      <c r="O54" s="50">
        <f t="shared" si="4"/>
        <v>25.857142857142858</v>
      </c>
      <c r="P54" s="42" t="s">
        <v>154</v>
      </c>
    </row>
    <row r="55" spans="1:160" s="53" customFormat="1" ht="113.45" customHeight="1" thickBot="1" x14ac:dyDescent="0.25">
      <c r="A55" s="35" t="s">
        <v>220</v>
      </c>
      <c r="B55" s="24" t="s">
        <v>196</v>
      </c>
      <c r="C55" s="21" t="s">
        <v>188</v>
      </c>
      <c r="D55" s="21" t="s">
        <v>180</v>
      </c>
      <c r="E55" s="21" t="s">
        <v>181</v>
      </c>
      <c r="F55" s="22" t="s">
        <v>182</v>
      </c>
      <c r="G55" s="22">
        <v>1</v>
      </c>
      <c r="H55" s="27">
        <v>43649</v>
      </c>
      <c r="I55" s="27">
        <v>43799</v>
      </c>
      <c r="J55" s="61">
        <f t="shared" si="0"/>
        <v>21.428571428571427</v>
      </c>
      <c r="K55" s="51">
        <v>1</v>
      </c>
      <c r="L55" s="52">
        <f t="shared" si="1"/>
        <v>1</v>
      </c>
      <c r="M55" s="50">
        <f t="shared" si="2"/>
        <v>21.428571428571427</v>
      </c>
      <c r="N55" s="50">
        <f t="shared" si="3"/>
        <v>21.428571428571427</v>
      </c>
      <c r="O55" s="50">
        <f t="shared" si="4"/>
        <v>21.428571428571427</v>
      </c>
      <c r="P55" s="42" t="s">
        <v>154</v>
      </c>
    </row>
    <row r="56" spans="1:160" s="53" customFormat="1" ht="113.45" customHeight="1" thickBot="1" x14ac:dyDescent="0.25">
      <c r="A56" s="35" t="s">
        <v>220</v>
      </c>
      <c r="B56" s="24" t="s">
        <v>196</v>
      </c>
      <c r="C56" s="21" t="s">
        <v>183</v>
      </c>
      <c r="D56" s="21" t="s">
        <v>184</v>
      </c>
      <c r="E56" s="21" t="s">
        <v>197</v>
      </c>
      <c r="F56" s="22" t="s">
        <v>198</v>
      </c>
      <c r="G56" s="22">
        <v>1</v>
      </c>
      <c r="H56" s="27">
        <v>43649</v>
      </c>
      <c r="I56" s="27">
        <v>43799</v>
      </c>
      <c r="J56" s="61">
        <f t="shared" si="0"/>
        <v>21.428571428571427</v>
      </c>
      <c r="K56" s="51">
        <v>1</v>
      </c>
      <c r="L56" s="52">
        <f t="shared" si="1"/>
        <v>1</v>
      </c>
      <c r="M56" s="50">
        <f t="shared" si="2"/>
        <v>21.428571428571427</v>
      </c>
      <c r="N56" s="50">
        <f t="shared" si="3"/>
        <v>21.428571428571427</v>
      </c>
      <c r="O56" s="50">
        <f t="shared" si="4"/>
        <v>21.428571428571427</v>
      </c>
      <c r="P56" s="42" t="s">
        <v>154</v>
      </c>
    </row>
    <row r="57" spans="1:160" s="53" customFormat="1" ht="123" customHeight="1" thickBot="1" x14ac:dyDescent="0.25">
      <c r="A57" s="35" t="s">
        <v>17</v>
      </c>
      <c r="B57" s="37" t="s">
        <v>18</v>
      </c>
      <c r="C57" s="38" t="s">
        <v>185</v>
      </c>
      <c r="D57" s="21" t="s">
        <v>186</v>
      </c>
      <c r="E57" s="21" t="s">
        <v>187</v>
      </c>
      <c r="F57" s="22" t="s">
        <v>53</v>
      </c>
      <c r="G57" s="22">
        <v>1</v>
      </c>
      <c r="H57" s="27">
        <v>43649</v>
      </c>
      <c r="I57" s="27">
        <v>43799</v>
      </c>
      <c r="J57" s="61">
        <f t="shared" si="0"/>
        <v>21.428571428571427</v>
      </c>
      <c r="K57" s="51">
        <v>1</v>
      </c>
      <c r="L57" s="52">
        <f t="shared" si="1"/>
        <v>1</v>
      </c>
      <c r="M57" s="50">
        <f t="shared" si="2"/>
        <v>21.428571428571427</v>
      </c>
      <c r="N57" s="50">
        <f t="shared" si="3"/>
        <v>21.428571428571427</v>
      </c>
      <c r="O57" s="50">
        <f t="shared" si="4"/>
        <v>21.428571428571427</v>
      </c>
      <c r="P57" s="42" t="s">
        <v>154</v>
      </c>
    </row>
    <row r="58" spans="1:160" s="23" customFormat="1" ht="117.75" customHeight="1" thickBot="1" x14ac:dyDescent="0.25">
      <c r="A58" s="36" t="s">
        <v>19</v>
      </c>
      <c r="B58" s="37" t="s">
        <v>20</v>
      </c>
      <c r="C58" s="38" t="s">
        <v>92</v>
      </c>
      <c r="D58" s="21" t="s">
        <v>93</v>
      </c>
      <c r="E58" s="48" t="s">
        <v>94</v>
      </c>
      <c r="F58" s="49" t="s">
        <v>51</v>
      </c>
      <c r="G58" s="49">
        <v>1</v>
      </c>
      <c r="H58" s="27">
        <v>43649</v>
      </c>
      <c r="I58" s="27">
        <v>43830</v>
      </c>
      <c r="J58" s="61">
        <f t="shared" si="0"/>
        <v>25.857142857142858</v>
      </c>
      <c r="K58" s="51">
        <v>1</v>
      </c>
      <c r="L58" s="52">
        <f t="shared" si="1"/>
        <v>1</v>
      </c>
      <c r="M58" s="50">
        <f t="shared" si="2"/>
        <v>25.857142857142858</v>
      </c>
      <c r="N58" s="50">
        <f t="shared" si="3"/>
        <v>25.857142857142858</v>
      </c>
      <c r="O58" s="50">
        <f t="shared" si="4"/>
        <v>25.857142857142858</v>
      </c>
      <c r="P58" s="42" t="s">
        <v>95</v>
      </c>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row>
    <row r="59" spans="1:160" ht="109.5" customHeight="1" thickBot="1" x14ac:dyDescent="0.25">
      <c r="A59" s="36" t="s">
        <v>19</v>
      </c>
      <c r="B59" s="37" t="s">
        <v>20</v>
      </c>
      <c r="C59" s="38" t="s">
        <v>92</v>
      </c>
      <c r="D59" s="38" t="s">
        <v>91</v>
      </c>
      <c r="E59" s="48" t="s">
        <v>137</v>
      </c>
      <c r="F59" s="49" t="s">
        <v>53</v>
      </c>
      <c r="G59" s="49">
        <v>1</v>
      </c>
      <c r="H59" s="27">
        <v>43649</v>
      </c>
      <c r="I59" s="27">
        <v>43830</v>
      </c>
      <c r="J59" s="61">
        <f t="shared" si="0"/>
        <v>25.857142857142858</v>
      </c>
      <c r="K59" s="51">
        <v>1</v>
      </c>
      <c r="L59" s="52">
        <f t="shared" si="1"/>
        <v>1</v>
      </c>
      <c r="M59" s="50">
        <f t="shared" si="2"/>
        <v>25.857142857142858</v>
      </c>
      <c r="N59" s="50">
        <f t="shared" si="3"/>
        <v>25.857142857142858</v>
      </c>
      <c r="O59" s="50">
        <f t="shared" si="4"/>
        <v>25.857142857142858</v>
      </c>
      <c r="P59" s="42" t="s">
        <v>95</v>
      </c>
    </row>
    <row r="60" spans="1:160" s="53" customFormat="1" ht="109.5" customHeight="1" thickBot="1" x14ac:dyDescent="0.25">
      <c r="A60" s="70" t="s">
        <v>758</v>
      </c>
      <c r="B60" s="30" t="s">
        <v>759</v>
      </c>
      <c r="C60" s="71" t="s">
        <v>760</v>
      </c>
      <c r="D60" s="71" t="s">
        <v>761</v>
      </c>
      <c r="E60" s="72" t="s">
        <v>762</v>
      </c>
      <c r="F60" s="73" t="s">
        <v>763</v>
      </c>
      <c r="G60" s="73">
        <v>1</v>
      </c>
      <c r="H60" s="27">
        <v>44006</v>
      </c>
      <c r="I60" s="27">
        <v>44344</v>
      </c>
      <c r="J60" s="61">
        <v>48.285714285714285</v>
      </c>
      <c r="K60" s="74"/>
      <c r="L60" s="75">
        <v>0</v>
      </c>
      <c r="M60" s="76">
        <v>0</v>
      </c>
      <c r="N60" s="76">
        <v>0</v>
      </c>
      <c r="O60" s="76">
        <v>0</v>
      </c>
      <c r="P60" s="26" t="s">
        <v>764</v>
      </c>
    </row>
    <row r="61" spans="1:160" s="11" customFormat="1" ht="15" x14ac:dyDescent="0.2">
      <c r="A61" s="77"/>
      <c r="B61" s="77"/>
      <c r="C61" s="77"/>
      <c r="D61" s="77"/>
      <c r="E61" s="77"/>
      <c r="F61" s="77"/>
      <c r="G61" s="77"/>
      <c r="H61" s="77"/>
      <c r="I61" s="77"/>
      <c r="J61" s="77"/>
      <c r="K61" s="77"/>
      <c r="L61" s="86">
        <f>AVERAGE(L12:L59)</f>
        <v>0.97916666666666663</v>
      </c>
      <c r="M61" s="77">
        <f t="shared" ref="M61:O61" si="5">SUM(M12:M59)</f>
        <v>1171.0000000000002</v>
      </c>
      <c r="N61" s="77">
        <f t="shared" si="5"/>
        <v>1171.0000000000002</v>
      </c>
      <c r="O61" s="77">
        <f t="shared" si="5"/>
        <v>1171.0000000000002</v>
      </c>
      <c r="P61" s="77"/>
    </row>
    <row r="62" spans="1:160" x14ac:dyDescent="0.2">
      <c r="B62" s="2"/>
      <c r="F62" s="4"/>
      <c r="G62" s="12"/>
      <c r="H62" s="2"/>
      <c r="J62" s="12"/>
    </row>
    <row r="63" spans="1:160" ht="15" thickBot="1" x14ac:dyDescent="0.25">
      <c r="B63" s="2"/>
      <c r="F63" s="4"/>
      <c r="G63" s="12"/>
      <c r="H63" s="2"/>
      <c r="J63" s="12"/>
    </row>
    <row r="64" spans="1:160" ht="17.25" customHeight="1" thickBot="1" x14ac:dyDescent="0.25">
      <c r="A64" s="94"/>
      <c r="B64" s="94"/>
      <c r="F64" s="91" t="s">
        <v>11</v>
      </c>
      <c r="G64" s="92"/>
      <c r="H64" s="92"/>
      <c r="I64" s="92"/>
      <c r="J64" s="92"/>
      <c r="K64" s="92"/>
      <c r="L64" s="93"/>
    </row>
    <row r="65" spans="1:14" ht="15.75" x14ac:dyDescent="0.25">
      <c r="A65" s="87"/>
      <c r="B65" s="87"/>
      <c r="F65" s="13"/>
      <c r="G65" s="13"/>
      <c r="H65" s="13"/>
      <c r="I65" s="13"/>
      <c r="J65" s="13"/>
      <c r="K65" s="13"/>
      <c r="L65" s="14"/>
    </row>
    <row r="66" spans="1:14" ht="16.5" thickBot="1" x14ac:dyDescent="0.3">
      <c r="A66" s="87"/>
      <c r="B66" s="87"/>
      <c r="F66" s="15" t="s">
        <v>12</v>
      </c>
      <c r="G66" s="15"/>
      <c r="H66" s="15"/>
      <c r="I66" s="15"/>
      <c r="J66" s="15"/>
      <c r="K66" s="15"/>
      <c r="L66" s="14"/>
    </row>
    <row r="67" spans="1:14" ht="16.5" thickBot="1" x14ac:dyDescent="0.3">
      <c r="A67" s="87"/>
      <c r="B67" s="87"/>
      <c r="F67" s="88" t="s">
        <v>13</v>
      </c>
      <c r="G67" s="89"/>
      <c r="H67" s="89"/>
      <c r="I67" s="90"/>
      <c r="J67" s="16" t="s">
        <v>14</v>
      </c>
      <c r="K67" s="16"/>
      <c r="L67" s="63">
        <f>+N61/O61</f>
        <v>1</v>
      </c>
      <c r="N67" s="17"/>
    </row>
    <row r="68" spans="1:14" ht="16.5" thickBot="1" x14ac:dyDescent="0.3">
      <c r="A68" s="87"/>
      <c r="B68" s="87"/>
      <c r="F68" s="88" t="s">
        <v>15</v>
      </c>
      <c r="G68" s="89"/>
      <c r="H68" s="89"/>
      <c r="I68" s="90"/>
      <c r="J68" s="16" t="s">
        <v>16</v>
      </c>
      <c r="K68" s="16"/>
      <c r="L68" s="64">
        <f>+L61</f>
        <v>0.97916666666666663</v>
      </c>
    </row>
    <row r="69" spans="1:14" x14ac:dyDescent="0.2">
      <c r="B69" s="2"/>
      <c r="F69" s="4"/>
      <c r="G69" s="12"/>
      <c r="H69" s="2"/>
      <c r="J69" s="12"/>
    </row>
    <row r="70" spans="1:14" x14ac:dyDescent="0.2">
      <c r="B70" s="2"/>
      <c r="F70" s="4"/>
      <c r="G70" s="12"/>
      <c r="H70" s="2"/>
      <c r="J70" s="12"/>
    </row>
    <row r="71" spans="1:14" x14ac:dyDescent="0.2">
      <c r="B71" s="2"/>
      <c r="F71" s="4"/>
      <c r="G71" s="12"/>
      <c r="H71" s="2"/>
      <c r="J71" s="12"/>
    </row>
    <row r="72" spans="1:14" x14ac:dyDescent="0.2">
      <c r="B72" s="2"/>
      <c r="F72" s="4"/>
      <c r="G72" s="12"/>
      <c r="H72" s="2"/>
      <c r="J72" s="12"/>
    </row>
    <row r="73" spans="1:14" x14ac:dyDescent="0.2">
      <c r="B73" s="2"/>
      <c r="F73" s="4"/>
      <c r="G73" s="12"/>
      <c r="H73" s="2"/>
      <c r="J73" s="12"/>
    </row>
    <row r="74" spans="1:14" x14ac:dyDescent="0.2">
      <c r="B74" s="2"/>
      <c r="F74" s="4"/>
      <c r="G74" s="12"/>
      <c r="H74" s="2"/>
      <c r="J74" s="12"/>
    </row>
    <row r="75" spans="1:14" x14ac:dyDescent="0.2">
      <c r="B75" s="2"/>
      <c r="F75" s="4"/>
      <c r="G75" s="12"/>
      <c r="H75" s="2"/>
      <c r="J75" s="12"/>
    </row>
    <row r="76" spans="1:14" x14ac:dyDescent="0.2">
      <c r="B76" s="2"/>
      <c r="F76" s="4"/>
      <c r="G76" s="12"/>
      <c r="H76" s="2"/>
      <c r="J76" s="12"/>
    </row>
    <row r="77" spans="1:14" x14ac:dyDescent="0.2">
      <c r="B77" s="2"/>
      <c r="F77" s="4"/>
      <c r="G77" s="12"/>
      <c r="H77" s="2"/>
      <c r="J77" s="12"/>
    </row>
    <row r="78" spans="1:14" x14ac:dyDescent="0.2">
      <c r="B78" s="2"/>
      <c r="F78" s="4"/>
      <c r="G78" s="12"/>
      <c r="H78" s="2"/>
      <c r="J78" s="12"/>
    </row>
    <row r="79" spans="1:14" x14ac:dyDescent="0.2">
      <c r="B79" s="2"/>
      <c r="F79" s="4"/>
      <c r="G79" s="12"/>
      <c r="H79" s="2"/>
      <c r="J79" s="12"/>
    </row>
    <row r="80" spans="1:14" x14ac:dyDescent="0.2">
      <c r="B80" s="2"/>
      <c r="F80" s="4"/>
      <c r="G80" s="12"/>
      <c r="H80" s="2"/>
      <c r="J80" s="12"/>
    </row>
    <row r="81" spans="2:10" x14ac:dyDescent="0.2">
      <c r="B81" s="2"/>
      <c r="F81" s="4"/>
      <c r="G81" s="12"/>
      <c r="H81" s="2"/>
      <c r="J81" s="12"/>
    </row>
    <row r="82" spans="2:10" x14ac:dyDescent="0.2">
      <c r="B82" s="2"/>
      <c r="F82" s="4"/>
      <c r="G82" s="12"/>
      <c r="H82" s="2"/>
      <c r="J82" s="12"/>
    </row>
    <row r="83" spans="2:10" x14ac:dyDescent="0.2">
      <c r="B83" s="2"/>
      <c r="F83" s="4"/>
      <c r="G83" s="12"/>
      <c r="H83" s="2"/>
      <c r="J83" s="12"/>
    </row>
    <row r="84" spans="2:10" x14ac:dyDescent="0.2">
      <c r="B84" s="2"/>
      <c r="F84" s="4"/>
      <c r="G84" s="12"/>
      <c r="H84" s="2"/>
      <c r="J84" s="12"/>
    </row>
    <row r="85" spans="2:10" x14ac:dyDescent="0.2">
      <c r="B85" s="2"/>
      <c r="F85" s="4"/>
      <c r="G85" s="12"/>
      <c r="H85" s="2"/>
      <c r="J85" s="12"/>
    </row>
    <row r="86" spans="2:10" x14ac:dyDescent="0.2">
      <c r="B86" s="2"/>
      <c r="F86" s="4"/>
      <c r="G86" s="12"/>
      <c r="H86" s="2"/>
      <c r="J86" s="12"/>
    </row>
    <row r="87" spans="2:10" x14ac:dyDescent="0.2">
      <c r="B87" s="2"/>
      <c r="F87" s="4"/>
      <c r="G87" s="12"/>
      <c r="H87" s="2"/>
      <c r="J87" s="12"/>
    </row>
    <row r="88" spans="2:10" x14ac:dyDescent="0.2">
      <c r="B88" s="2"/>
      <c r="F88" s="4"/>
      <c r="G88" s="12"/>
      <c r="H88" s="2"/>
      <c r="J88" s="12"/>
    </row>
    <row r="89" spans="2:10" x14ac:dyDescent="0.2">
      <c r="B89" s="2"/>
      <c r="F89" s="4"/>
      <c r="G89" s="12"/>
      <c r="H89" s="2"/>
      <c r="J89" s="12"/>
    </row>
    <row r="90" spans="2:10" x14ac:dyDescent="0.2">
      <c r="B90" s="2"/>
      <c r="F90" s="4"/>
      <c r="G90" s="12"/>
      <c r="H90" s="2"/>
      <c r="J90" s="12"/>
    </row>
    <row r="91" spans="2:10" x14ac:dyDescent="0.2">
      <c r="B91" s="2"/>
      <c r="F91" s="4"/>
      <c r="G91" s="12"/>
      <c r="H91" s="2"/>
      <c r="J91" s="12"/>
    </row>
    <row r="92" spans="2:10" x14ac:dyDescent="0.2">
      <c r="B92" s="2"/>
      <c r="F92" s="4"/>
      <c r="G92" s="12"/>
      <c r="H92" s="2"/>
      <c r="J92" s="12"/>
    </row>
    <row r="93" spans="2:10" x14ac:dyDescent="0.2">
      <c r="B93" s="2"/>
      <c r="F93" s="4"/>
      <c r="G93" s="12"/>
      <c r="H93" s="2"/>
      <c r="J93" s="12"/>
    </row>
    <row r="94" spans="2:10" x14ac:dyDescent="0.2">
      <c r="B94" s="2"/>
      <c r="F94" s="4"/>
      <c r="G94" s="12"/>
      <c r="H94" s="2"/>
      <c r="J94" s="12"/>
    </row>
    <row r="95" spans="2:10" x14ac:dyDescent="0.2">
      <c r="B95" s="2"/>
      <c r="F95" s="4"/>
      <c r="G95" s="12"/>
      <c r="H95" s="2"/>
      <c r="J95" s="12"/>
    </row>
    <row r="96" spans="2:10" x14ac:dyDescent="0.2">
      <c r="B96" s="2"/>
      <c r="F96" s="4"/>
      <c r="G96" s="12"/>
      <c r="H96" s="2"/>
      <c r="J96" s="12"/>
    </row>
    <row r="97" spans="2:10" x14ac:dyDescent="0.2">
      <c r="B97" s="2"/>
      <c r="F97" s="4"/>
      <c r="G97" s="12"/>
      <c r="H97" s="2"/>
      <c r="J97" s="12"/>
    </row>
    <row r="98" spans="2:10" x14ac:dyDescent="0.2">
      <c r="B98" s="2"/>
      <c r="F98" s="4"/>
      <c r="G98" s="12"/>
      <c r="H98" s="2"/>
      <c r="J98" s="12"/>
    </row>
    <row r="99" spans="2:10" x14ac:dyDescent="0.2">
      <c r="B99" s="2"/>
      <c r="F99" s="4"/>
      <c r="G99" s="12"/>
      <c r="H99" s="2"/>
      <c r="J99" s="12"/>
    </row>
    <row r="100" spans="2:10" x14ac:dyDescent="0.2">
      <c r="B100" s="2"/>
      <c r="F100" s="4"/>
      <c r="G100" s="12"/>
      <c r="H100" s="2"/>
      <c r="J100" s="12"/>
    </row>
    <row r="101" spans="2:10" x14ac:dyDescent="0.2">
      <c r="B101" s="2"/>
      <c r="F101" s="4"/>
      <c r="G101" s="12"/>
      <c r="H101" s="2"/>
      <c r="J101" s="12"/>
    </row>
    <row r="102" spans="2:10" x14ac:dyDescent="0.2">
      <c r="B102" s="2"/>
      <c r="F102" s="4"/>
      <c r="G102" s="12"/>
      <c r="H102" s="2"/>
      <c r="J102" s="12"/>
    </row>
    <row r="103" spans="2:10" x14ac:dyDescent="0.2">
      <c r="B103" s="2"/>
      <c r="F103" s="4"/>
      <c r="G103" s="12"/>
      <c r="H103" s="2"/>
      <c r="J103" s="12"/>
    </row>
    <row r="104" spans="2:10" x14ac:dyDescent="0.2">
      <c r="B104" s="2"/>
      <c r="F104" s="4"/>
      <c r="G104" s="12"/>
      <c r="H104" s="2"/>
      <c r="J104" s="12"/>
    </row>
    <row r="105" spans="2:10" x14ac:dyDescent="0.2">
      <c r="B105" s="2"/>
      <c r="F105" s="4"/>
      <c r="G105" s="12"/>
      <c r="H105" s="2"/>
      <c r="J105" s="12"/>
    </row>
    <row r="106" spans="2:10" x14ac:dyDescent="0.2">
      <c r="B106" s="2"/>
      <c r="F106" s="4"/>
      <c r="G106" s="12"/>
      <c r="H106" s="2"/>
      <c r="J106" s="12"/>
    </row>
    <row r="107" spans="2:10" x14ac:dyDescent="0.2">
      <c r="B107" s="2"/>
      <c r="F107" s="4"/>
      <c r="G107" s="12"/>
      <c r="H107" s="2"/>
      <c r="J107" s="12"/>
    </row>
    <row r="108" spans="2:10" x14ac:dyDescent="0.2">
      <c r="B108" s="2"/>
      <c r="F108" s="4"/>
      <c r="G108" s="12"/>
      <c r="H108" s="2"/>
      <c r="J108" s="12"/>
    </row>
    <row r="109" spans="2:10" x14ac:dyDescent="0.2">
      <c r="B109" s="2"/>
      <c r="F109" s="4"/>
      <c r="G109" s="12"/>
      <c r="H109" s="2"/>
      <c r="J109" s="12"/>
    </row>
    <row r="110" spans="2:10" x14ac:dyDescent="0.2">
      <c r="B110" s="2"/>
      <c r="F110" s="4"/>
      <c r="G110" s="12"/>
      <c r="H110" s="2"/>
      <c r="J110" s="12"/>
    </row>
    <row r="111" spans="2:10" x14ac:dyDescent="0.2">
      <c r="B111" s="2"/>
      <c r="F111" s="4"/>
      <c r="G111" s="12"/>
      <c r="H111" s="2"/>
      <c r="J111" s="12"/>
    </row>
    <row r="112" spans="2:10" x14ac:dyDescent="0.2">
      <c r="B112" s="2"/>
      <c r="F112" s="4"/>
      <c r="G112" s="12"/>
      <c r="H112" s="2"/>
      <c r="J112" s="12"/>
    </row>
    <row r="113" spans="2:10" x14ac:dyDescent="0.2">
      <c r="B113" s="2"/>
      <c r="F113" s="4"/>
      <c r="G113" s="12"/>
      <c r="H113" s="2"/>
      <c r="J113" s="12"/>
    </row>
    <row r="114" spans="2:10" x14ac:dyDescent="0.2">
      <c r="B114" s="2"/>
      <c r="F114" s="4"/>
      <c r="G114" s="12"/>
      <c r="H114" s="2"/>
      <c r="J114" s="12"/>
    </row>
    <row r="115" spans="2:10" x14ac:dyDescent="0.2">
      <c r="B115" s="2"/>
      <c r="F115" s="4"/>
      <c r="G115" s="12"/>
      <c r="H115" s="2"/>
      <c r="J115" s="12"/>
    </row>
    <row r="116" spans="2:10" x14ac:dyDescent="0.2">
      <c r="B116" s="2"/>
      <c r="F116" s="4"/>
      <c r="G116" s="12"/>
      <c r="H116" s="2"/>
      <c r="J116" s="12"/>
    </row>
    <row r="117" spans="2:10" x14ac:dyDescent="0.2">
      <c r="B117" s="2"/>
      <c r="F117" s="4"/>
      <c r="G117" s="12"/>
      <c r="H117" s="2"/>
      <c r="J117" s="12"/>
    </row>
    <row r="118" spans="2:10" x14ac:dyDescent="0.2">
      <c r="B118" s="2"/>
      <c r="F118" s="4"/>
      <c r="G118" s="12"/>
      <c r="H118" s="2"/>
      <c r="J118" s="12"/>
    </row>
    <row r="119" spans="2:10" x14ac:dyDescent="0.2">
      <c r="B119" s="2"/>
      <c r="F119" s="4"/>
      <c r="G119" s="12"/>
      <c r="H119" s="2"/>
      <c r="J119" s="12"/>
    </row>
    <row r="120" spans="2:10" x14ac:dyDescent="0.2">
      <c r="B120" s="2"/>
      <c r="F120" s="4"/>
      <c r="G120" s="12"/>
      <c r="H120" s="2"/>
      <c r="J120" s="12"/>
    </row>
    <row r="121" spans="2:10" x14ac:dyDescent="0.2">
      <c r="B121" s="2"/>
      <c r="F121" s="4"/>
      <c r="G121" s="12"/>
      <c r="H121" s="2"/>
      <c r="J121" s="12"/>
    </row>
    <row r="122" spans="2:10" x14ac:dyDescent="0.2">
      <c r="B122" s="2"/>
      <c r="F122" s="4"/>
      <c r="G122" s="12"/>
      <c r="H122" s="2"/>
      <c r="J122" s="12"/>
    </row>
    <row r="123" spans="2:10" x14ac:dyDescent="0.2">
      <c r="B123" s="2"/>
      <c r="F123" s="4"/>
      <c r="G123" s="12"/>
      <c r="H123" s="2"/>
      <c r="J123" s="12"/>
    </row>
    <row r="124" spans="2:10" x14ac:dyDescent="0.2">
      <c r="B124" s="2"/>
      <c r="F124" s="4"/>
      <c r="G124" s="12"/>
      <c r="H124" s="2"/>
      <c r="J124" s="12"/>
    </row>
    <row r="125" spans="2:10" x14ac:dyDescent="0.2">
      <c r="B125" s="2"/>
      <c r="F125" s="4"/>
      <c r="G125" s="12"/>
      <c r="H125" s="2"/>
      <c r="J125" s="12"/>
    </row>
    <row r="126" spans="2:10" x14ac:dyDescent="0.2">
      <c r="B126" s="2"/>
      <c r="F126" s="4"/>
      <c r="G126" s="12"/>
      <c r="H126" s="2"/>
      <c r="J126" s="12"/>
    </row>
    <row r="127" spans="2:10" x14ac:dyDescent="0.2">
      <c r="B127" s="2"/>
      <c r="F127" s="4"/>
      <c r="G127" s="12"/>
      <c r="H127" s="2"/>
      <c r="J127" s="12"/>
    </row>
    <row r="128" spans="2:10" x14ac:dyDescent="0.2">
      <c r="B128" s="2"/>
      <c r="F128" s="4"/>
      <c r="G128" s="12"/>
      <c r="H128" s="2"/>
      <c r="J128" s="12"/>
    </row>
    <row r="129" spans="2:10" x14ac:dyDescent="0.2">
      <c r="B129" s="2"/>
      <c r="F129" s="4"/>
      <c r="G129" s="12"/>
      <c r="H129" s="2"/>
      <c r="J129" s="12"/>
    </row>
    <row r="130" spans="2:10" x14ac:dyDescent="0.2">
      <c r="B130" s="2"/>
      <c r="F130" s="4"/>
      <c r="G130" s="12"/>
      <c r="H130" s="2"/>
      <c r="J130" s="12"/>
    </row>
    <row r="131" spans="2:10" x14ac:dyDescent="0.2">
      <c r="B131" s="2"/>
      <c r="F131" s="4"/>
      <c r="G131" s="12"/>
      <c r="H131" s="2"/>
      <c r="J131" s="12"/>
    </row>
    <row r="132" spans="2:10" x14ac:dyDescent="0.2">
      <c r="B132" s="2"/>
      <c r="F132" s="4"/>
      <c r="G132" s="12"/>
      <c r="H132" s="2"/>
      <c r="J132" s="12"/>
    </row>
    <row r="133" spans="2:10" x14ac:dyDescent="0.2">
      <c r="B133" s="2"/>
      <c r="F133" s="4"/>
      <c r="G133" s="12"/>
      <c r="H133" s="2"/>
      <c r="J133" s="12"/>
    </row>
    <row r="134" spans="2:10" x14ac:dyDescent="0.2">
      <c r="B134" s="2"/>
      <c r="F134" s="4"/>
      <c r="G134" s="12"/>
      <c r="H134" s="2"/>
      <c r="J134" s="12"/>
    </row>
    <row r="135" spans="2:10" x14ac:dyDescent="0.2">
      <c r="B135" s="2"/>
      <c r="F135" s="4"/>
      <c r="G135" s="12"/>
      <c r="H135" s="2"/>
      <c r="J135" s="12"/>
    </row>
    <row r="136" spans="2:10" x14ac:dyDescent="0.2">
      <c r="B136" s="2"/>
      <c r="F136" s="4"/>
      <c r="G136" s="12"/>
      <c r="H136" s="2"/>
      <c r="J136" s="12"/>
    </row>
    <row r="137" spans="2:10" x14ac:dyDescent="0.2">
      <c r="B137" s="2"/>
      <c r="F137" s="4"/>
      <c r="G137" s="12"/>
      <c r="H137" s="2"/>
      <c r="J137" s="12"/>
    </row>
    <row r="138" spans="2:10" x14ac:dyDescent="0.2">
      <c r="B138" s="2"/>
      <c r="F138" s="4"/>
      <c r="G138" s="12"/>
      <c r="H138" s="2"/>
      <c r="J138" s="12"/>
    </row>
    <row r="139" spans="2:10" x14ac:dyDescent="0.2">
      <c r="B139" s="2"/>
      <c r="F139" s="4"/>
      <c r="G139" s="12"/>
      <c r="H139" s="2"/>
      <c r="J139" s="12"/>
    </row>
    <row r="140" spans="2:10" x14ac:dyDescent="0.2">
      <c r="B140" s="2"/>
      <c r="F140" s="4"/>
      <c r="G140" s="12"/>
      <c r="H140" s="2"/>
      <c r="J140" s="12"/>
    </row>
    <row r="141" spans="2:10" x14ac:dyDescent="0.2">
      <c r="B141" s="2"/>
      <c r="F141" s="4"/>
      <c r="G141" s="12"/>
      <c r="H141" s="2"/>
      <c r="J141" s="12"/>
    </row>
    <row r="142" spans="2:10" x14ac:dyDescent="0.2">
      <c r="B142" s="2"/>
      <c r="F142" s="4"/>
      <c r="G142" s="12"/>
      <c r="H142" s="2"/>
      <c r="J142" s="12"/>
    </row>
    <row r="143" spans="2:10" x14ac:dyDescent="0.2">
      <c r="B143" s="2"/>
      <c r="F143" s="4"/>
      <c r="G143" s="12"/>
      <c r="H143" s="2"/>
      <c r="J143" s="12"/>
    </row>
    <row r="144" spans="2:10" x14ac:dyDescent="0.2">
      <c r="B144" s="2"/>
      <c r="F144" s="4"/>
      <c r="G144" s="12"/>
      <c r="H144" s="2"/>
      <c r="J144" s="12"/>
    </row>
    <row r="145" spans="2:10" x14ac:dyDescent="0.2">
      <c r="B145" s="2"/>
      <c r="F145" s="4"/>
      <c r="G145" s="12"/>
      <c r="H145" s="2"/>
      <c r="J145" s="12"/>
    </row>
    <row r="146" spans="2:10" x14ac:dyDescent="0.2">
      <c r="B146" s="2"/>
      <c r="F146" s="4"/>
      <c r="G146" s="12"/>
      <c r="H146" s="2"/>
      <c r="J146" s="12"/>
    </row>
    <row r="147" spans="2:10" x14ac:dyDescent="0.2">
      <c r="B147" s="2"/>
      <c r="F147" s="4"/>
      <c r="G147" s="12"/>
      <c r="H147" s="2"/>
      <c r="J147" s="12"/>
    </row>
    <row r="148" spans="2:10" x14ac:dyDescent="0.2">
      <c r="B148" s="2"/>
      <c r="F148" s="4"/>
      <c r="G148" s="12"/>
      <c r="H148" s="2"/>
      <c r="J148" s="12"/>
    </row>
    <row r="149" spans="2:10" x14ac:dyDescent="0.2">
      <c r="B149" s="2"/>
      <c r="F149" s="4"/>
      <c r="G149" s="12"/>
      <c r="H149" s="2"/>
      <c r="J149" s="12"/>
    </row>
    <row r="150" spans="2:10" x14ac:dyDescent="0.2">
      <c r="B150" s="2"/>
      <c r="F150" s="4"/>
      <c r="G150" s="12"/>
      <c r="H150" s="2"/>
      <c r="J150" s="12"/>
    </row>
    <row r="151" spans="2:10" x14ac:dyDescent="0.2">
      <c r="B151" s="2"/>
      <c r="F151" s="4"/>
      <c r="G151" s="12"/>
      <c r="H151" s="2"/>
      <c r="J151" s="12"/>
    </row>
    <row r="152" spans="2:10" x14ac:dyDescent="0.2">
      <c r="B152" s="2"/>
      <c r="F152" s="4"/>
      <c r="G152" s="12"/>
      <c r="H152" s="2"/>
      <c r="J152" s="12"/>
    </row>
    <row r="153" spans="2:10" x14ac:dyDescent="0.2">
      <c r="B153" s="2"/>
      <c r="F153" s="4"/>
      <c r="G153" s="12"/>
      <c r="H153" s="2"/>
      <c r="J153" s="12"/>
    </row>
    <row r="154" spans="2:10" x14ac:dyDescent="0.2">
      <c r="B154" s="2"/>
      <c r="F154" s="4"/>
      <c r="G154" s="12"/>
      <c r="H154" s="2"/>
      <c r="J154" s="12"/>
    </row>
    <row r="155" spans="2:10" x14ac:dyDescent="0.2">
      <c r="B155" s="2"/>
      <c r="F155" s="4"/>
      <c r="G155" s="12"/>
      <c r="H155" s="2"/>
      <c r="J155" s="12"/>
    </row>
    <row r="156" spans="2:10" x14ac:dyDescent="0.2">
      <c r="B156" s="2"/>
      <c r="F156" s="4"/>
      <c r="G156" s="12"/>
      <c r="H156" s="2"/>
      <c r="J156" s="12"/>
    </row>
    <row r="157" spans="2:10" x14ac:dyDescent="0.2">
      <c r="B157" s="2"/>
      <c r="F157" s="4"/>
      <c r="G157" s="12"/>
      <c r="H157" s="2"/>
      <c r="J157" s="12"/>
    </row>
    <row r="158" spans="2:10" x14ac:dyDescent="0.2">
      <c r="B158" s="2"/>
      <c r="F158" s="4"/>
      <c r="G158" s="12"/>
      <c r="H158" s="2"/>
      <c r="J158" s="12"/>
    </row>
    <row r="159" spans="2:10" x14ac:dyDescent="0.2">
      <c r="B159" s="2"/>
      <c r="F159" s="4"/>
      <c r="G159" s="12"/>
      <c r="H159" s="2"/>
      <c r="J159" s="12"/>
    </row>
    <row r="160" spans="2:10" x14ac:dyDescent="0.2">
      <c r="B160" s="2"/>
      <c r="F160" s="4"/>
      <c r="G160" s="12"/>
      <c r="H160" s="2"/>
      <c r="J160" s="12"/>
    </row>
    <row r="161" spans="2:10" x14ac:dyDescent="0.2">
      <c r="B161" s="2"/>
      <c r="F161" s="4"/>
      <c r="G161" s="12"/>
      <c r="H161" s="2"/>
      <c r="J161" s="12"/>
    </row>
    <row r="162" spans="2:10" x14ac:dyDescent="0.2">
      <c r="B162" s="2"/>
      <c r="F162" s="4"/>
      <c r="G162" s="12"/>
      <c r="H162" s="2"/>
      <c r="J162" s="12"/>
    </row>
    <row r="163" spans="2:10" x14ac:dyDescent="0.2">
      <c r="B163" s="2"/>
      <c r="F163" s="4"/>
      <c r="G163" s="12"/>
      <c r="H163" s="2"/>
      <c r="J163" s="12"/>
    </row>
    <row r="164" spans="2:10" x14ac:dyDescent="0.2">
      <c r="B164" s="2"/>
      <c r="F164" s="4"/>
      <c r="G164" s="12"/>
      <c r="H164" s="2"/>
      <c r="J164" s="12"/>
    </row>
    <row r="165" spans="2:10" x14ac:dyDescent="0.2">
      <c r="B165" s="2"/>
      <c r="F165" s="4"/>
      <c r="G165" s="12"/>
      <c r="H165" s="2"/>
      <c r="J165" s="12"/>
    </row>
    <row r="166" spans="2:10" x14ac:dyDescent="0.2">
      <c r="B166" s="2"/>
      <c r="F166" s="4"/>
      <c r="G166" s="12"/>
      <c r="H166" s="2"/>
      <c r="J166" s="12"/>
    </row>
    <row r="167" spans="2:10" x14ac:dyDescent="0.2">
      <c r="B167" s="2"/>
      <c r="F167" s="4"/>
      <c r="G167" s="12"/>
      <c r="H167" s="2"/>
      <c r="J167" s="12"/>
    </row>
    <row r="168" spans="2:10" x14ac:dyDescent="0.2">
      <c r="B168" s="2"/>
      <c r="F168" s="4"/>
      <c r="G168" s="12"/>
      <c r="H168" s="2"/>
      <c r="J168" s="12"/>
    </row>
    <row r="169" spans="2:10" x14ac:dyDescent="0.2">
      <c r="B169" s="2"/>
      <c r="F169" s="4"/>
      <c r="G169" s="12"/>
      <c r="H169" s="2"/>
      <c r="J169" s="12"/>
    </row>
    <row r="170" spans="2:10" x14ac:dyDescent="0.2">
      <c r="B170" s="2"/>
      <c r="F170" s="4"/>
      <c r="G170" s="12"/>
      <c r="H170" s="2"/>
      <c r="J170" s="12"/>
    </row>
    <row r="171" spans="2:10" x14ac:dyDescent="0.2">
      <c r="B171" s="2"/>
      <c r="F171" s="4"/>
      <c r="G171" s="12"/>
      <c r="H171" s="2"/>
      <c r="J171" s="12"/>
    </row>
    <row r="172" spans="2:10" x14ac:dyDescent="0.2">
      <c r="B172" s="2"/>
      <c r="F172" s="4"/>
      <c r="G172" s="12"/>
      <c r="H172" s="2"/>
      <c r="J172" s="12"/>
    </row>
    <row r="173" spans="2:10" x14ac:dyDescent="0.2">
      <c r="B173" s="2"/>
      <c r="F173" s="4"/>
      <c r="G173" s="12"/>
      <c r="H173" s="2"/>
      <c r="J173" s="12"/>
    </row>
    <row r="174" spans="2:10" x14ac:dyDescent="0.2">
      <c r="B174" s="2"/>
      <c r="F174" s="4"/>
      <c r="G174" s="12"/>
      <c r="H174" s="2"/>
      <c r="J174" s="12"/>
    </row>
    <row r="175" spans="2:10" x14ac:dyDescent="0.2">
      <c r="B175" s="2"/>
      <c r="F175" s="4"/>
      <c r="G175" s="12"/>
      <c r="H175" s="2"/>
      <c r="J175" s="12"/>
    </row>
    <row r="176" spans="2:10" x14ac:dyDescent="0.2">
      <c r="B176" s="2"/>
      <c r="F176" s="4"/>
      <c r="G176" s="12"/>
      <c r="H176" s="2"/>
      <c r="J176" s="12"/>
    </row>
    <row r="177" spans="2:10" x14ac:dyDescent="0.2">
      <c r="B177" s="2"/>
      <c r="F177" s="4"/>
      <c r="G177" s="12"/>
      <c r="H177" s="2"/>
      <c r="J177" s="12"/>
    </row>
    <row r="178" spans="2:10" x14ac:dyDescent="0.2">
      <c r="B178" s="2"/>
      <c r="F178" s="4"/>
      <c r="G178" s="12"/>
      <c r="H178" s="2"/>
      <c r="J178" s="12"/>
    </row>
    <row r="179" spans="2:10" x14ac:dyDescent="0.2">
      <c r="B179" s="2"/>
      <c r="F179" s="4"/>
      <c r="G179" s="12"/>
      <c r="H179" s="2"/>
      <c r="J179" s="12"/>
    </row>
    <row r="180" spans="2:10" x14ac:dyDescent="0.2">
      <c r="B180" s="2"/>
      <c r="F180" s="4"/>
      <c r="G180" s="12"/>
      <c r="H180" s="2"/>
      <c r="J180" s="12"/>
    </row>
    <row r="181" spans="2:10" x14ac:dyDescent="0.2">
      <c r="B181" s="2"/>
      <c r="F181" s="4"/>
      <c r="G181" s="12"/>
      <c r="H181" s="2"/>
      <c r="J181" s="12"/>
    </row>
    <row r="182" spans="2:10" x14ac:dyDescent="0.2">
      <c r="B182" s="2"/>
      <c r="F182" s="4"/>
      <c r="G182" s="12"/>
      <c r="H182" s="2"/>
      <c r="J182" s="12"/>
    </row>
    <row r="183" spans="2:10" x14ac:dyDescent="0.2">
      <c r="B183" s="2"/>
      <c r="F183" s="4"/>
      <c r="G183" s="12"/>
      <c r="H183" s="2"/>
      <c r="J183" s="12"/>
    </row>
    <row r="184" spans="2:10" x14ac:dyDescent="0.2">
      <c r="B184" s="2"/>
      <c r="F184" s="4"/>
      <c r="G184" s="12"/>
      <c r="H184" s="2"/>
      <c r="J184" s="12"/>
    </row>
    <row r="185" spans="2:10" x14ac:dyDescent="0.2">
      <c r="B185" s="2"/>
      <c r="F185" s="4"/>
      <c r="G185" s="12"/>
      <c r="H185" s="2"/>
      <c r="J185" s="12"/>
    </row>
    <row r="186" spans="2:10" x14ac:dyDescent="0.2">
      <c r="B186" s="2"/>
      <c r="F186" s="4"/>
      <c r="G186" s="12"/>
      <c r="H186" s="2"/>
      <c r="J186" s="12"/>
    </row>
    <row r="187" spans="2:10" x14ac:dyDescent="0.2">
      <c r="B187" s="2"/>
      <c r="F187" s="4"/>
      <c r="G187" s="12"/>
      <c r="H187" s="2"/>
      <c r="J187" s="12"/>
    </row>
    <row r="188" spans="2:10" x14ac:dyDescent="0.2">
      <c r="B188" s="2"/>
      <c r="F188" s="4"/>
      <c r="G188" s="12"/>
      <c r="H188" s="2"/>
      <c r="J188" s="12"/>
    </row>
    <row r="189" spans="2:10" x14ac:dyDescent="0.2">
      <c r="B189" s="2"/>
      <c r="F189" s="4"/>
      <c r="G189" s="12"/>
      <c r="H189" s="2"/>
      <c r="J189" s="12"/>
    </row>
    <row r="190" spans="2:10" x14ac:dyDescent="0.2">
      <c r="B190" s="2"/>
      <c r="F190" s="4"/>
      <c r="G190" s="12"/>
      <c r="H190" s="2"/>
      <c r="J190" s="12"/>
    </row>
    <row r="191" spans="2:10" x14ac:dyDescent="0.2">
      <c r="B191" s="2"/>
      <c r="F191" s="4"/>
      <c r="G191" s="12"/>
      <c r="H191" s="2"/>
      <c r="J191" s="12"/>
    </row>
    <row r="192" spans="2:10" x14ac:dyDescent="0.2">
      <c r="B192" s="2"/>
      <c r="F192" s="4"/>
      <c r="G192" s="12"/>
      <c r="H192" s="2"/>
      <c r="J192" s="12"/>
    </row>
    <row r="193" spans="2:10" x14ac:dyDescent="0.2">
      <c r="B193" s="2"/>
      <c r="F193" s="4"/>
      <c r="G193" s="12"/>
      <c r="H193" s="2"/>
      <c r="J193" s="12"/>
    </row>
    <row r="194" spans="2:10" x14ac:dyDescent="0.2">
      <c r="B194" s="2"/>
      <c r="F194" s="4"/>
      <c r="G194" s="12"/>
      <c r="H194" s="2"/>
      <c r="J194" s="12"/>
    </row>
    <row r="195" spans="2:10" x14ac:dyDescent="0.2">
      <c r="B195" s="2"/>
      <c r="F195" s="4"/>
      <c r="G195" s="12"/>
      <c r="H195" s="2"/>
      <c r="J195" s="12"/>
    </row>
    <row r="196" spans="2:10" x14ac:dyDescent="0.2">
      <c r="B196" s="2"/>
      <c r="F196" s="4"/>
      <c r="G196" s="12"/>
      <c r="H196" s="2"/>
      <c r="J196" s="12"/>
    </row>
    <row r="197" spans="2:10" x14ac:dyDescent="0.2">
      <c r="B197" s="2"/>
      <c r="F197" s="4"/>
      <c r="G197" s="12"/>
      <c r="H197" s="2"/>
      <c r="J197" s="12"/>
    </row>
    <row r="198" spans="2:10" x14ac:dyDescent="0.2">
      <c r="B198" s="2"/>
      <c r="F198" s="4"/>
      <c r="G198" s="12"/>
      <c r="H198" s="2"/>
      <c r="J198" s="12"/>
    </row>
    <row r="199" spans="2:10" x14ac:dyDescent="0.2">
      <c r="B199" s="2"/>
      <c r="F199" s="4"/>
      <c r="G199" s="12"/>
      <c r="H199" s="2"/>
      <c r="J199" s="12"/>
    </row>
    <row r="200" spans="2:10" x14ac:dyDescent="0.2">
      <c r="B200" s="2"/>
      <c r="F200" s="4"/>
      <c r="G200" s="12"/>
      <c r="H200" s="2"/>
      <c r="J200" s="12"/>
    </row>
    <row r="201" spans="2:10" x14ac:dyDescent="0.2">
      <c r="B201" s="2"/>
      <c r="F201" s="4"/>
      <c r="G201" s="12"/>
      <c r="H201" s="2"/>
      <c r="J201" s="12"/>
    </row>
    <row r="202" spans="2:10" x14ac:dyDescent="0.2">
      <c r="B202" s="2"/>
      <c r="F202" s="4"/>
      <c r="G202" s="12"/>
      <c r="H202" s="2"/>
      <c r="J202" s="12"/>
    </row>
    <row r="203" spans="2:10" x14ac:dyDescent="0.2">
      <c r="B203" s="2"/>
      <c r="F203" s="4"/>
      <c r="G203" s="12"/>
      <c r="H203" s="2"/>
      <c r="J203" s="12"/>
    </row>
    <row r="204" spans="2:10" x14ac:dyDescent="0.2">
      <c r="B204" s="2"/>
      <c r="F204" s="4"/>
      <c r="G204" s="12"/>
      <c r="H204" s="2"/>
      <c r="J204" s="12"/>
    </row>
    <row r="205" spans="2:10" x14ac:dyDescent="0.2">
      <c r="B205" s="2"/>
      <c r="F205" s="4"/>
      <c r="G205" s="12"/>
      <c r="H205" s="2"/>
      <c r="J205" s="12"/>
    </row>
    <row r="206" spans="2:10" x14ac:dyDescent="0.2">
      <c r="B206" s="2"/>
      <c r="F206" s="4"/>
      <c r="G206" s="12"/>
      <c r="H206" s="2"/>
      <c r="J206" s="12"/>
    </row>
    <row r="207" spans="2:10" x14ac:dyDescent="0.2">
      <c r="B207" s="2"/>
      <c r="F207" s="4"/>
      <c r="G207" s="12"/>
      <c r="H207" s="2"/>
      <c r="J207" s="12"/>
    </row>
    <row r="208" spans="2:10" x14ac:dyDescent="0.2">
      <c r="B208" s="2"/>
      <c r="F208" s="4"/>
      <c r="G208" s="12"/>
      <c r="H208" s="2"/>
      <c r="J208" s="12"/>
    </row>
    <row r="209" spans="2:10" x14ac:dyDescent="0.2">
      <c r="B209" s="2"/>
      <c r="F209" s="4"/>
      <c r="G209" s="12"/>
      <c r="H209" s="2"/>
      <c r="J209" s="12"/>
    </row>
    <row r="210" spans="2:10" x14ac:dyDescent="0.2">
      <c r="B210" s="2"/>
      <c r="F210" s="4"/>
      <c r="G210" s="12"/>
      <c r="H210" s="2"/>
      <c r="J210" s="12"/>
    </row>
    <row r="211" spans="2:10" x14ac:dyDescent="0.2">
      <c r="B211" s="2"/>
      <c r="F211" s="4"/>
      <c r="G211" s="12"/>
      <c r="H211" s="2"/>
      <c r="J211" s="12"/>
    </row>
    <row r="212" spans="2:10" x14ac:dyDescent="0.2">
      <c r="B212" s="2"/>
      <c r="F212" s="4"/>
      <c r="G212" s="12"/>
      <c r="H212" s="2"/>
      <c r="J212" s="12"/>
    </row>
    <row r="213" spans="2:10" x14ac:dyDescent="0.2">
      <c r="B213" s="2"/>
      <c r="F213" s="4"/>
      <c r="G213" s="12"/>
      <c r="H213" s="2"/>
      <c r="J213" s="12"/>
    </row>
    <row r="214" spans="2:10" x14ac:dyDescent="0.2">
      <c r="B214" s="2"/>
      <c r="F214" s="4"/>
      <c r="G214" s="12"/>
      <c r="H214" s="2"/>
      <c r="J214" s="12"/>
    </row>
    <row r="215" spans="2:10" x14ac:dyDescent="0.2">
      <c r="B215" s="2"/>
      <c r="F215" s="4"/>
      <c r="G215" s="12"/>
      <c r="H215" s="2"/>
      <c r="J215" s="12"/>
    </row>
    <row r="216" spans="2:10" x14ac:dyDescent="0.2">
      <c r="B216" s="2"/>
      <c r="F216" s="4"/>
      <c r="G216" s="12"/>
      <c r="H216" s="2"/>
      <c r="J216" s="12"/>
    </row>
    <row r="217" spans="2:10" x14ac:dyDescent="0.2">
      <c r="B217" s="2"/>
      <c r="F217" s="4"/>
      <c r="G217" s="12"/>
      <c r="H217" s="2"/>
      <c r="J217" s="12"/>
    </row>
    <row r="218" spans="2:10" x14ac:dyDescent="0.2">
      <c r="B218" s="2"/>
      <c r="F218" s="4"/>
      <c r="G218" s="12"/>
      <c r="H218" s="2"/>
      <c r="J218" s="12"/>
    </row>
    <row r="219" spans="2:10" x14ac:dyDescent="0.2">
      <c r="B219" s="2"/>
      <c r="F219" s="4"/>
      <c r="G219" s="12"/>
      <c r="H219" s="2"/>
      <c r="J219" s="12"/>
    </row>
    <row r="220" spans="2:10" x14ac:dyDescent="0.2">
      <c r="B220" s="2"/>
      <c r="F220" s="4"/>
      <c r="G220" s="12"/>
      <c r="H220" s="2"/>
      <c r="J220" s="12"/>
    </row>
    <row r="221" spans="2:10" x14ac:dyDescent="0.2">
      <c r="B221" s="2"/>
      <c r="F221" s="4"/>
      <c r="G221" s="12"/>
      <c r="H221" s="2"/>
      <c r="J221" s="12"/>
    </row>
    <row r="222" spans="2:10" x14ac:dyDescent="0.2">
      <c r="B222" s="2"/>
      <c r="F222" s="4"/>
      <c r="G222" s="12"/>
      <c r="H222" s="2"/>
      <c r="J222" s="12"/>
    </row>
    <row r="223" spans="2:10" x14ac:dyDescent="0.2">
      <c r="B223" s="2"/>
      <c r="F223" s="4"/>
      <c r="G223" s="12"/>
      <c r="H223" s="2"/>
      <c r="J223" s="12"/>
    </row>
    <row r="224" spans="2:10" x14ac:dyDescent="0.2">
      <c r="B224" s="2"/>
      <c r="F224" s="4"/>
      <c r="G224" s="12"/>
      <c r="H224" s="2"/>
      <c r="J224" s="12"/>
    </row>
    <row r="225" spans="2:10" x14ac:dyDescent="0.2">
      <c r="B225" s="2"/>
      <c r="F225" s="4"/>
      <c r="G225" s="12"/>
      <c r="H225" s="2"/>
      <c r="J225" s="12"/>
    </row>
    <row r="226" spans="2:10" x14ac:dyDescent="0.2">
      <c r="B226" s="2"/>
      <c r="F226" s="4"/>
      <c r="G226" s="12"/>
      <c r="H226" s="2"/>
      <c r="J226" s="12"/>
    </row>
    <row r="227" spans="2:10" x14ac:dyDescent="0.2">
      <c r="B227" s="2"/>
      <c r="F227" s="4"/>
      <c r="G227" s="12"/>
      <c r="H227" s="2"/>
      <c r="J227" s="12"/>
    </row>
    <row r="228" spans="2:10" x14ac:dyDescent="0.2">
      <c r="B228" s="2"/>
      <c r="F228" s="4"/>
      <c r="G228" s="12"/>
      <c r="H228" s="2"/>
      <c r="J228" s="12"/>
    </row>
    <row r="229" spans="2:10" x14ac:dyDescent="0.2">
      <c r="B229" s="2"/>
      <c r="F229" s="4"/>
      <c r="G229" s="12"/>
      <c r="H229" s="2"/>
      <c r="J229" s="12"/>
    </row>
    <row r="230" spans="2:10" x14ac:dyDescent="0.2">
      <c r="B230" s="2"/>
      <c r="F230" s="4"/>
      <c r="G230" s="12"/>
      <c r="H230" s="2"/>
      <c r="J230" s="12"/>
    </row>
    <row r="231" spans="2:10" x14ac:dyDescent="0.2">
      <c r="B231" s="2"/>
      <c r="F231" s="4"/>
      <c r="G231" s="12"/>
      <c r="H231" s="2"/>
      <c r="J231" s="12"/>
    </row>
    <row r="232" spans="2:10" x14ac:dyDescent="0.2">
      <c r="B232" s="2"/>
      <c r="F232" s="4"/>
      <c r="G232" s="12"/>
      <c r="H232" s="2"/>
      <c r="J232" s="12"/>
    </row>
    <row r="233" spans="2:10" x14ac:dyDescent="0.2">
      <c r="B233" s="2"/>
      <c r="F233" s="4"/>
      <c r="G233" s="12"/>
      <c r="H233" s="2"/>
      <c r="J233" s="12"/>
    </row>
    <row r="234" spans="2:10" x14ac:dyDescent="0.2">
      <c r="B234" s="2"/>
      <c r="F234" s="4"/>
      <c r="G234" s="12"/>
      <c r="H234" s="2"/>
      <c r="J234" s="12"/>
    </row>
    <row r="235" spans="2:10" x14ac:dyDescent="0.2">
      <c r="B235" s="2"/>
      <c r="F235" s="4"/>
      <c r="G235" s="12"/>
      <c r="H235" s="2"/>
      <c r="J235" s="12"/>
    </row>
    <row r="236" spans="2:10" x14ac:dyDescent="0.2">
      <c r="B236" s="2"/>
      <c r="F236" s="4"/>
      <c r="G236" s="12"/>
      <c r="H236" s="2"/>
      <c r="J236" s="12"/>
    </row>
    <row r="237" spans="2:10" x14ac:dyDescent="0.2">
      <c r="B237" s="2"/>
      <c r="F237" s="4"/>
      <c r="G237" s="12"/>
      <c r="H237" s="2"/>
      <c r="J237" s="12"/>
    </row>
    <row r="238" spans="2:10" x14ac:dyDescent="0.2">
      <c r="B238" s="2"/>
      <c r="F238" s="4"/>
      <c r="G238" s="12"/>
      <c r="H238" s="2"/>
      <c r="J238" s="12"/>
    </row>
    <row r="239" spans="2:10" x14ac:dyDescent="0.2">
      <c r="B239" s="2"/>
      <c r="F239" s="4"/>
      <c r="G239" s="12"/>
      <c r="H239" s="2"/>
      <c r="J239" s="12"/>
    </row>
    <row r="240" spans="2:10" x14ac:dyDescent="0.2">
      <c r="B240" s="2"/>
      <c r="F240" s="4"/>
      <c r="G240" s="12"/>
      <c r="H240" s="2"/>
      <c r="J240" s="12"/>
    </row>
    <row r="241" spans="2:10" x14ac:dyDescent="0.2">
      <c r="B241" s="2"/>
      <c r="F241" s="4"/>
      <c r="G241" s="12"/>
      <c r="H241" s="2"/>
      <c r="J241" s="12"/>
    </row>
    <row r="242" spans="2:10" x14ac:dyDescent="0.2">
      <c r="B242" s="2"/>
      <c r="F242" s="4"/>
      <c r="G242" s="12"/>
      <c r="H242" s="2"/>
      <c r="J242" s="12"/>
    </row>
    <row r="243" spans="2:10" x14ac:dyDescent="0.2">
      <c r="B243" s="2"/>
      <c r="F243" s="4"/>
      <c r="G243" s="12"/>
      <c r="H243" s="2"/>
      <c r="J243" s="12"/>
    </row>
    <row r="244" spans="2:10" x14ac:dyDescent="0.2">
      <c r="B244" s="2"/>
      <c r="F244" s="4"/>
      <c r="G244" s="12"/>
      <c r="H244" s="2"/>
      <c r="J244" s="12"/>
    </row>
    <row r="245" spans="2:10" x14ac:dyDescent="0.2">
      <c r="B245" s="2"/>
      <c r="F245" s="4"/>
      <c r="G245" s="12"/>
      <c r="H245" s="2"/>
      <c r="J245" s="12"/>
    </row>
    <row r="246" spans="2:10" x14ac:dyDescent="0.2">
      <c r="B246" s="2"/>
      <c r="F246" s="4"/>
      <c r="G246" s="12"/>
      <c r="H246" s="2"/>
      <c r="J246" s="12"/>
    </row>
    <row r="247" spans="2:10" x14ac:dyDescent="0.2">
      <c r="B247" s="2"/>
      <c r="F247" s="4"/>
      <c r="G247" s="12"/>
      <c r="H247" s="2"/>
      <c r="J247" s="12"/>
    </row>
    <row r="248" spans="2:10" x14ac:dyDescent="0.2">
      <c r="B248" s="2"/>
      <c r="F248" s="4"/>
      <c r="G248" s="12"/>
      <c r="H248" s="2"/>
      <c r="J248" s="12"/>
    </row>
    <row r="249" spans="2:10" x14ac:dyDescent="0.2">
      <c r="B249" s="2"/>
      <c r="F249" s="4"/>
      <c r="G249" s="12"/>
      <c r="H249" s="2"/>
      <c r="J249" s="12"/>
    </row>
    <row r="250" spans="2:10" x14ac:dyDescent="0.2">
      <c r="B250" s="2"/>
      <c r="F250" s="4"/>
      <c r="G250" s="12"/>
      <c r="H250" s="2"/>
      <c r="J250" s="12"/>
    </row>
    <row r="251" spans="2:10" x14ac:dyDescent="0.2">
      <c r="B251" s="2"/>
      <c r="F251" s="4"/>
      <c r="G251" s="12"/>
      <c r="H251" s="2"/>
      <c r="J251" s="12"/>
    </row>
    <row r="252" spans="2:10" x14ac:dyDescent="0.2">
      <c r="B252" s="2"/>
      <c r="F252" s="4"/>
      <c r="G252" s="12"/>
      <c r="H252" s="2"/>
      <c r="J252" s="12"/>
    </row>
    <row r="253" spans="2:10" x14ac:dyDescent="0.2">
      <c r="B253" s="2"/>
      <c r="F253" s="4"/>
      <c r="G253" s="12"/>
      <c r="H253" s="2"/>
      <c r="J253" s="12"/>
    </row>
    <row r="254" spans="2:10" x14ac:dyDescent="0.2">
      <c r="B254" s="2"/>
      <c r="F254" s="4"/>
      <c r="G254" s="12"/>
      <c r="H254" s="2"/>
      <c r="J254" s="12"/>
    </row>
    <row r="255" spans="2:10" x14ac:dyDescent="0.2">
      <c r="B255" s="2"/>
      <c r="F255" s="4"/>
      <c r="G255" s="12"/>
      <c r="H255" s="2"/>
      <c r="J255" s="12"/>
    </row>
    <row r="256" spans="2:10" x14ac:dyDescent="0.2">
      <c r="B256" s="2"/>
      <c r="F256" s="4"/>
      <c r="G256" s="12"/>
      <c r="H256" s="2"/>
      <c r="J256" s="12"/>
    </row>
    <row r="257" spans="2:10" x14ac:dyDescent="0.2">
      <c r="B257" s="2"/>
      <c r="F257" s="4"/>
      <c r="G257" s="12"/>
      <c r="H257" s="2"/>
      <c r="J257" s="12"/>
    </row>
    <row r="258" spans="2:10" x14ac:dyDescent="0.2">
      <c r="B258" s="2"/>
      <c r="F258" s="4"/>
      <c r="G258" s="12"/>
      <c r="H258" s="2"/>
      <c r="J258" s="12"/>
    </row>
    <row r="259" spans="2:10" x14ac:dyDescent="0.2">
      <c r="B259" s="2"/>
      <c r="F259" s="4"/>
      <c r="G259" s="12"/>
      <c r="H259" s="2"/>
      <c r="J259" s="12"/>
    </row>
    <row r="260" spans="2:10" x14ac:dyDescent="0.2">
      <c r="B260" s="2"/>
      <c r="F260" s="4"/>
      <c r="G260" s="12"/>
      <c r="H260" s="2"/>
      <c r="J260" s="12"/>
    </row>
    <row r="261" spans="2:10" x14ac:dyDescent="0.2">
      <c r="B261" s="2"/>
      <c r="F261" s="4"/>
      <c r="G261" s="12"/>
      <c r="H261" s="2"/>
      <c r="J261" s="12"/>
    </row>
    <row r="262" spans="2:10" x14ac:dyDescent="0.2">
      <c r="B262" s="2"/>
      <c r="F262" s="4"/>
      <c r="G262" s="12"/>
      <c r="H262" s="2"/>
      <c r="J262" s="12"/>
    </row>
    <row r="263" spans="2:10" x14ac:dyDescent="0.2">
      <c r="B263" s="2"/>
      <c r="F263" s="4"/>
      <c r="G263" s="12"/>
      <c r="H263" s="2"/>
      <c r="J263" s="12"/>
    </row>
    <row r="264" spans="2:10" x14ac:dyDescent="0.2">
      <c r="B264" s="2"/>
      <c r="F264" s="4"/>
      <c r="G264" s="12"/>
      <c r="H264" s="2"/>
      <c r="J264" s="12"/>
    </row>
    <row r="265" spans="2:10" x14ac:dyDescent="0.2">
      <c r="B265" s="2"/>
      <c r="F265" s="4"/>
      <c r="G265" s="12"/>
      <c r="H265" s="2"/>
      <c r="J265" s="12"/>
    </row>
    <row r="266" spans="2:10" x14ac:dyDescent="0.2">
      <c r="B266" s="2"/>
      <c r="F266" s="4"/>
      <c r="G266" s="12"/>
      <c r="H266" s="2"/>
      <c r="J266" s="12"/>
    </row>
    <row r="267" spans="2:10" x14ac:dyDescent="0.2">
      <c r="B267" s="2"/>
      <c r="F267" s="4"/>
      <c r="G267" s="12"/>
      <c r="H267" s="2"/>
      <c r="J267" s="12"/>
    </row>
    <row r="268" spans="2:10" x14ac:dyDescent="0.2">
      <c r="B268" s="2"/>
      <c r="F268" s="4"/>
      <c r="G268" s="12"/>
      <c r="H268" s="2"/>
      <c r="J268" s="12"/>
    </row>
    <row r="269" spans="2:10" x14ac:dyDescent="0.2">
      <c r="B269" s="2"/>
      <c r="F269" s="4"/>
      <c r="G269" s="12"/>
      <c r="H269" s="2"/>
      <c r="J269" s="12"/>
    </row>
    <row r="270" spans="2:10" x14ac:dyDescent="0.2">
      <c r="B270" s="2"/>
      <c r="F270" s="4"/>
      <c r="G270" s="12"/>
      <c r="H270" s="2"/>
      <c r="J270" s="12"/>
    </row>
    <row r="271" spans="2:10" x14ac:dyDescent="0.2">
      <c r="B271" s="2"/>
      <c r="F271" s="4"/>
      <c r="G271" s="12"/>
      <c r="H271" s="2"/>
      <c r="J271" s="12"/>
    </row>
    <row r="272" spans="2:10" x14ac:dyDescent="0.2">
      <c r="B272" s="2"/>
      <c r="F272" s="4"/>
      <c r="G272" s="12"/>
      <c r="H272" s="2"/>
      <c r="J272" s="12"/>
    </row>
    <row r="273" spans="2:10" x14ac:dyDescent="0.2">
      <c r="B273" s="2"/>
      <c r="F273" s="4"/>
      <c r="G273" s="12"/>
      <c r="H273" s="2"/>
      <c r="J273" s="12"/>
    </row>
    <row r="274" spans="2:10" x14ac:dyDescent="0.2">
      <c r="B274" s="2"/>
      <c r="F274" s="4"/>
      <c r="G274" s="12"/>
      <c r="H274" s="2"/>
      <c r="J274" s="12"/>
    </row>
    <row r="275" spans="2:10" x14ac:dyDescent="0.2">
      <c r="B275" s="2"/>
      <c r="F275" s="4"/>
      <c r="G275" s="12"/>
      <c r="H275" s="2"/>
      <c r="J275" s="12"/>
    </row>
    <row r="276" spans="2:10" x14ac:dyDescent="0.2">
      <c r="B276" s="2"/>
      <c r="F276" s="4"/>
      <c r="G276" s="12"/>
      <c r="H276" s="2"/>
      <c r="J276" s="12"/>
    </row>
    <row r="277" spans="2:10" x14ac:dyDescent="0.2">
      <c r="B277" s="2"/>
      <c r="F277" s="4"/>
      <c r="G277" s="12"/>
      <c r="H277" s="2"/>
      <c r="J277" s="12"/>
    </row>
    <row r="278" spans="2:10" x14ac:dyDescent="0.2">
      <c r="B278" s="2"/>
      <c r="F278" s="4"/>
      <c r="G278" s="12"/>
      <c r="H278" s="2"/>
      <c r="J278" s="12"/>
    </row>
    <row r="279" spans="2:10" x14ac:dyDescent="0.2">
      <c r="B279" s="2"/>
      <c r="F279" s="4"/>
      <c r="G279" s="12"/>
      <c r="H279" s="2"/>
      <c r="J279" s="12"/>
    </row>
    <row r="280" spans="2:10" x14ac:dyDescent="0.2">
      <c r="B280" s="2"/>
      <c r="F280" s="4"/>
      <c r="G280" s="12"/>
      <c r="H280" s="2"/>
      <c r="J280" s="12"/>
    </row>
    <row r="281" spans="2:10" x14ac:dyDescent="0.2">
      <c r="B281" s="2"/>
      <c r="F281" s="4"/>
      <c r="G281" s="12"/>
      <c r="H281" s="2"/>
      <c r="J281" s="12"/>
    </row>
    <row r="282" spans="2:10" x14ac:dyDescent="0.2">
      <c r="B282" s="2"/>
      <c r="F282" s="4"/>
      <c r="G282" s="12"/>
      <c r="H282" s="2"/>
      <c r="J282" s="12"/>
    </row>
    <row r="283" spans="2:10" x14ac:dyDescent="0.2">
      <c r="B283" s="2"/>
      <c r="F283" s="4"/>
      <c r="G283" s="12"/>
      <c r="H283" s="2"/>
      <c r="J283" s="12"/>
    </row>
    <row r="284" spans="2:10" x14ac:dyDescent="0.2">
      <c r="B284" s="2"/>
      <c r="F284" s="4"/>
      <c r="G284" s="12"/>
      <c r="H284" s="2"/>
      <c r="J284" s="12"/>
    </row>
    <row r="285" spans="2:10" x14ac:dyDescent="0.2">
      <c r="B285" s="2"/>
      <c r="F285" s="4"/>
      <c r="G285" s="12"/>
      <c r="H285" s="2"/>
      <c r="J285" s="12"/>
    </row>
    <row r="286" spans="2:10" x14ac:dyDescent="0.2">
      <c r="B286" s="2"/>
      <c r="F286" s="4"/>
      <c r="G286" s="12"/>
      <c r="H286" s="2"/>
      <c r="J286" s="12"/>
    </row>
    <row r="287" spans="2:10" x14ac:dyDescent="0.2">
      <c r="B287" s="2"/>
      <c r="F287" s="4"/>
      <c r="G287" s="12"/>
      <c r="H287" s="2"/>
      <c r="J287" s="12"/>
    </row>
    <row r="288" spans="2:10" x14ac:dyDescent="0.2">
      <c r="B288" s="2"/>
      <c r="F288" s="4"/>
      <c r="G288" s="12"/>
      <c r="H288" s="2"/>
      <c r="J288" s="12"/>
    </row>
    <row r="289" spans="2:10" x14ac:dyDescent="0.2">
      <c r="B289" s="2"/>
      <c r="F289" s="4"/>
      <c r="G289" s="12"/>
      <c r="H289" s="2"/>
      <c r="J289" s="12"/>
    </row>
    <row r="290" spans="2:10" x14ac:dyDescent="0.2">
      <c r="B290" s="2"/>
      <c r="F290" s="4"/>
      <c r="G290" s="12"/>
      <c r="H290" s="2"/>
      <c r="J290" s="12"/>
    </row>
    <row r="291" spans="2:10" x14ac:dyDescent="0.2">
      <c r="B291" s="2"/>
      <c r="F291" s="4"/>
      <c r="G291" s="12"/>
      <c r="H291" s="2"/>
      <c r="J291" s="12"/>
    </row>
    <row r="292" spans="2:10" x14ac:dyDescent="0.2">
      <c r="B292" s="2"/>
      <c r="F292" s="4"/>
      <c r="G292" s="12"/>
      <c r="H292" s="2"/>
      <c r="J292" s="12"/>
    </row>
    <row r="293" spans="2:10" x14ac:dyDescent="0.2">
      <c r="B293" s="2"/>
      <c r="F293" s="4"/>
      <c r="G293" s="12"/>
      <c r="H293" s="2"/>
      <c r="J293" s="12"/>
    </row>
    <row r="294" spans="2:10" x14ac:dyDescent="0.2">
      <c r="B294" s="2"/>
      <c r="F294" s="4"/>
      <c r="G294" s="12"/>
      <c r="H294" s="2"/>
      <c r="J294" s="12"/>
    </row>
    <row r="295" spans="2:10" x14ac:dyDescent="0.2">
      <c r="B295" s="2"/>
      <c r="F295" s="4"/>
      <c r="G295" s="12"/>
      <c r="H295" s="2"/>
      <c r="J295" s="12"/>
    </row>
    <row r="296" spans="2:10" x14ac:dyDescent="0.2">
      <c r="B296" s="2"/>
      <c r="F296" s="4"/>
      <c r="G296" s="12"/>
      <c r="H296" s="2"/>
      <c r="J296" s="12"/>
    </row>
    <row r="297" spans="2:10" x14ac:dyDescent="0.2">
      <c r="B297" s="2"/>
      <c r="F297" s="4"/>
      <c r="G297" s="12"/>
      <c r="H297" s="2"/>
      <c r="J297" s="12"/>
    </row>
    <row r="298" spans="2:10" x14ac:dyDescent="0.2">
      <c r="B298" s="2"/>
      <c r="F298" s="4"/>
      <c r="G298" s="12"/>
      <c r="H298" s="2"/>
      <c r="J298" s="12"/>
    </row>
    <row r="299" spans="2:10" x14ac:dyDescent="0.2">
      <c r="B299" s="2"/>
      <c r="F299" s="4"/>
      <c r="G299" s="12"/>
      <c r="H299" s="2"/>
      <c r="J299" s="12"/>
    </row>
    <row r="300" spans="2:10" x14ac:dyDescent="0.2">
      <c r="B300" s="2"/>
      <c r="F300" s="4"/>
      <c r="G300" s="12"/>
      <c r="H300" s="2"/>
      <c r="J300" s="12"/>
    </row>
    <row r="301" spans="2:10" x14ac:dyDescent="0.2">
      <c r="B301" s="2"/>
      <c r="F301" s="4"/>
      <c r="G301" s="12"/>
      <c r="H301" s="2"/>
      <c r="J301" s="12"/>
    </row>
    <row r="302" spans="2:10" x14ac:dyDescent="0.2">
      <c r="B302" s="2"/>
      <c r="F302" s="4"/>
      <c r="G302" s="12"/>
      <c r="H302" s="2"/>
      <c r="J302" s="12"/>
    </row>
    <row r="303" spans="2:10" x14ac:dyDescent="0.2">
      <c r="B303" s="2"/>
      <c r="F303" s="4"/>
      <c r="G303" s="12"/>
      <c r="H303" s="2"/>
      <c r="J303" s="12"/>
    </row>
    <row r="304" spans="2:10" x14ac:dyDescent="0.2">
      <c r="B304" s="2"/>
      <c r="F304" s="4"/>
      <c r="G304" s="12"/>
      <c r="H304" s="2"/>
      <c r="J304" s="12"/>
    </row>
    <row r="305" spans="2:10" x14ac:dyDescent="0.2">
      <c r="B305" s="2"/>
      <c r="F305" s="4"/>
      <c r="G305" s="12"/>
      <c r="H305" s="2"/>
      <c r="J305" s="12"/>
    </row>
    <row r="306" spans="2:10" x14ac:dyDescent="0.2">
      <c r="B306" s="2"/>
      <c r="F306" s="4"/>
      <c r="G306" s="12"/>
      <c r="H306" s="2"/>
      <c r="J306" s="12"/>
    </row>
    <row r="307" spans="2:10" x14ac:dyDescent="0.2">
      <c r="B307" s="2"/>
      <c r="F307" s="4"/>
      <c r="G307" s="12"/>
      <c r="H307" s="2"/>
      <c r="J307" s="12"/>
    </row>
    <row r="308" spans="2:10" x14ac:dyDescent="0.2">
      <c r="B308" s="2"/>
      <c r="F308" s="4"/>
      <c r="G308" s="12"/>
      <c r="H308" s="2"/>
      <c r="J308" s="12"/>
    </row>
    <row r="309" spans="2:10" x14ac:dyDescent="0.2">
      <c r="B309" s="2"/>
      <c r="F309" s="4"/>
      <c r="G309" s="12"/>
      <c r="H309" s="2"/>
      <c r="J309" s="12"/>
    </row>
    <row r="310" spans="2:10" x14ac:dyDescent="0.2">
      <c r="B310" s="2"/>
      <c r="F310" s="4"/>
      <c r="G310" s="12"/>
      <c r="H310" s="2"/>
      <c r="J310" s="12"/>
    </row>
    <row r="311" spans="2:10" x14ac:dyDescent="0.2">
      <c r="B311" s="2"/>
      <c r="F311" s="4"/>
      <c r="G311" s="12"/>
      <c r="H311" s="2"/>
      <c r="J311" s="12"/>
    </row>
    <row r="312" spans="2:10" x14ac:dyDescent="0.2">
      <c r="B312" s="2"/>
      <c r="F312" s="4"/>
      <c r="G312" s="12"/>
      <c r="H312" s="2"/>
      <c r="J312" s="12"/>
    </row>
    <row r="313" spans="2:10" x14ac:dyDescent="0.2">
      <c r="B313" s="2"/>
      <c r="F313" s="4"/>
      <c r="G313" s="12"/>
      <c r="H313" s="2"/>
      <c r="J313" s="12"/>
    </row>
    <row r="314" spans="2:10" x14ac:dyDescent="0.2">
      <c r="B314" s="2"/>
      <c r="F314" s="4"/>
      <c r="G314" s="12"/>
      <c r="H314" s="2"/>
      <c r="J314" s="12"/>
    </row>
    <row r="315" spans="2:10" x14ac:dyDescent="0.2">
      <c r="B315" s="2"/>
      <c r="F315" s="4"/>
      <c r="G315" s="12"/>
      <c r="H315" s="2"/>
      <c r="J315" s="12"/>
    </row>
    <row r="316" spans="2:10" x14ac:dyDescent="0.2">
      <c r="B316" s="2"/>
      <c r="F316" s="4"/>
      <c r="G316" s="12"/>
      <c r="H316" s="2"/>
      <c r="J316" s="12"/>
    </row>
    <row r="317" spans="2:10" x14ac:dyDescent="0.2">
      <c r="B317" s="2"/>
      <c r="F317" s="4"/>
      <c r="G317" s="12"/>
      <c r="H317" s="2"/>
      <c r="J317" s="12"/>
    </row>
    <row r="318" spans="2:10" x14ac:dyDescent="0.2">
      <c r="B318" s="2"/>
      <c r="F318" s="4"/>
      <c r="G318" s="12"/>
      <c r="H318" s="2"/>
      <c r="J318" s="12"/>
    </row>
    <row r="319" spans="2:10" x14ac:dyDescent="0.2">
      <c r="B319" s="2"/>
      <c r="F319" s="4"/>
      <c r="G319" s="12"/>
      <c r="H319" s="2"/>
      <c r="J319" s="12"/>
    </row>
    <row r="320" spans="2:10" x14ac:dyDescent="0.2">
      <c r="B320" s="2"/>
      <c r="F320" s="4"/>
      <c r="G320" s="12"/>
      <c r="H320" s="2"/>
      <c r="J320" s="12"/>
    </row>
    <row r="321" spans="2:10" x14ac:dyDescent="0.2">
      <c r="B321" s="2"/>
      <c r="F321" s="4"/>
      <c r="G321" s="12"/>
      <c r="H321" s="2"/>
      <c r="J321" s="12"/>
    </row>
    <row r="322" spans="2:10" x14ac:dyDescent="0.2">
      <c r="B322" s="2"/>
      <c r="F322" s="4"/>
      <c r="G322" s="12"/>
      <c r="H322" s="2"/>
      <c r="J322" s="12"/>
    </row>
    <row r="323" spans="2:10" x14ac:dyDescent="0.2">
      <c r="B323" s="2"/>
      <c r="F323" s="4"/>
      <c r="G323" s="12"/>
      <c r="H323" s="2"/>
      <c r="J323" s="12"/>
    </row>
    <row r="324" spans="2:10" x14ac:dyDescent="0.2">
      <c r="B324" s="2"/>
      <c r="F324" s="4"/>
      <c r="G324" s="12"/>
      <c r="H324" s="2"/>
      <c r="J324" s="12"/>
    </row>
    <row r="325" spans="2:10" x14ac:dyDescent="0.2">
      <c r="B325" s="2"/>
      <c r="F325" s="4"/>
      <c r="G325" s="12"/>
      <c r="H325" s="2"/>
      <c r="J325" s="12"/>
    </row>
    <row r="326" spans="2:10" x14ac:dyDescent="0.2">
      <c r="B326" s="2"/>
      <c r="F326" s="4"/>
      <c r="G326" s="12"/>
      <c r="H326" s="2"/>
      <c r="J326" s="12"/>
    </row>
    <row r="327" spans="2:10" x14ac:dyDescent="0.2">
      <c r="B327" s="2"/>
      <c r="F327" s="4"/>
      <c r="G327" s="12"/>
      <c r="H327" s="2"/>
      <c r="J327" s="12"/>
    </row>
    <row r="328" spans="2:10" x14ac:dyDescent="0.2">
      <c r="B328" s="2"/>
      <c r="F328" s="4"/>
      <c r="G328" s="12"/>
      <c r="H328" s="2"/>
      <c r="J328" s="12"/>
    </row>
    <row r="329" spans="2:10" x14ac:dyDescent="0.2">
      <c r="B329" s="2"/>
      <c r="F329" s="4"/>
      <c r="G329" s="12"/>
      <c r="H329" s="2"/>
      <c r="J329" s="12"/>
    </row>
    <row r="330" spans="2:10" x14ac:dyDescent="0.2">
      <c r="B330" s="2"/>
      <c r="F330" s="4"/>
      <c r="G330" s="12"/>
      <c r="H330" s="2"/>
      <c r="J330" s="12"/>
    </row>
    <row r="331" spans="2:10" x14ac:dyDescent="0.2">
      <c r="B331" s="2"/>
      <c r="F331" s="4"/>
      <c r="G331" s="12"/>
      <c r="H331" s="2"/>
      <c r="J331" s="12"/>
    </row>
    <row r="332" spans="2:10" x14ac:dyDescent="0.2">
      <c r="B332" s="2"/>
      <c r="F332" s="4"/>
      <c r="G332" s="12"/>
      <c r="H332" s="2"/>
      <c r="J332" s="12"/>
    </row>
    <row r="333" spans="2:10" x14ac:dyDescent="0.2">
      <c r="B333" s="2"/>
      <c r="F333" s="4"/>
      <c r="G333" s="12"/>
      <c r="H333" s="2"/>
      <c r="J333" s="12"/>
    </row>
    <row r="334" spans="2:10" x14ac:dyDescent="0.2">
      <c r="B334" s="2"/>
      <c r="F334" s="4"/>
      <c r="G334" s="12"/>
      <c r="H334" s="2"/>
      <c r="J334" s="12"/>
    </row>
    <row r="335" spans="2:10" x14ac:dyDescent="0.2">
      <c r="B335" s="2"/>
      <c r="F335" s="4"/>
      <c r="G335" s="12"/>
      <c r="H335" s="2"/>
      <c r="J335" s="12"/>
    </row>
    <row r="336" spans="2:10" x14ac:dyDescent="0.2">
      <c r="B336" s="2"/>
      <c r="F336" s="4"/>
      <c r="G336" s="12"/>
      <c r="H336" s="2"/>
      <c r="J336" s="12"/>
    </row>
    <row r="337" spans="2:10" x14ac:dyDescent="0.2">
      <c r="B337" s="2"/>
      <c r="F337" s="4"/>
      <c r="G337" s="12"/>
      <c r="H337" s="2"/>
      <c r="J337" s="12"/>
    </row>
    <row r="338" spans="2:10" x14ac:dyDescent="0.2">
      <c r="B338" s="2"/>
      <c r="F338" s="4"/>
      <c r="G338" s="12"/>
      <c r="H338" s="2"/>
      <c r="J338" s="12"/>
    </row>
    <row r="339" spans="2:10" x14ac:dyDescent="0.2">
      <c r="B339" s="2"/>
      <c r="F339" s="4"/>
      <c r="G339" s="12"/>
      <c r="H339" s="2"/>
      <c r="J339" s="12"/>
    </row>
    <row r="340" spans="2:10" x14ac:dyDescent="0.2">
      <c r="B340" s="2"/>
      <c r="F340" s="4"/>
      <c r="G340" s="12"/>
      <c r="H340" s="2"/>
      <c r="J340" s="12"/>
    </row>
    <row r="341" spans="2:10" x14ac:dyDescent="0.2">
      <c r="B341" s="2"/>
      <c r="F341" s="4"/>
      <c r="G341" s="12"/>
      <c r="H341" s="2"/>
      <c r="J341" s="12"/>
    </row>
    <row r="342" spans="2:10" x14ac:dyDescent="0.2">
      <c r="B342" s="2"/>
      <c r="F342" s="4"/>
      <c r="G342" s="12"/>
      <c r="H342" s="2"/>
      <c r="J342" s="12"/>
    </row>
    <row r="343" spans="2:10" x14ac:dyDescent="0.2">
      <c r="B343" s="2"/>
      <c r="F343" s="4"/>
      <c r="G343" s="12"/>
      <c r="H343" s="2"/>
      <c r="J343" s="12"/>
    </row>
    <row r="344" spans="2:10" x14ac:dyDescent="0.2">
      <c r="B344" s="2"/>
      <c r="F344" s="4"/>
      <c r="G344" s="12"/>
      <c r="H344" s="2"/>
      <c r="J344" s="12"/>
    </row>
    <row r="345" spans="2:10" x14ac:dyDescent="0.2">
      <c r="B345" s="2"/>
      <c r="F345" s="4"/>
      <c r="G345" s="12"/>
      <c r="H345" s="2"/>
      <c r="J345" s="12"/>
    </row>
    <row r="346" spans="2:10" x14ac:dyDescent="0.2">
      <c r="B346" s="2"/>
      <c r="F346" s="4"/>
      <c r="G346" s="12"/>
      <c r="H346" s="2"/>
      <c r="J346" s="12"/>
    </row>
    <row r="347" spans="2:10" x14ac:dyDescent="0.2">
      <c r="B347" s="2"/>
      <c r="F347" s="4"/>
      <c r="G347" s="12"/>
      <c r="H347" s="2"/>
      <c r="J347" s="12"/>
    </row>
    <row r="348" spans="2:10" x14ac:dyDescent="0.2">
      <c r="B348" s="2"/>
    </row>
    <row r="349" spans="2:10" x14ac:dyDescent="0.2">
      <c r="B349" s="2"/>
    </row>
    <row r="350" spans="2:10" x14ac:dyDescent="0.2">
      <c r="B350" s="2"/>
    </row>
    <row r="351" spans="2:10" x14ac:dyDescent="0.2">
      <c r="B351" s="2"/>
    </row>
    <row r="352" spans="2:10"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sheetData>
  <mergeCells count="9">
    <mergeCell ref="F68:I68"/>
    <mergeCell ref="F64:L64"/>
    <mergeCell ref="F67:I67"/>
    <mergeCell ref="A64:B64"/>
    <mergeCell ref="A1:P1"/>
    <mergeCell ref="A2:P2"/>
    <mergeCell ref="A3:P3"/>
    <mergeCell ref="I9:J9"/>
    <mergeCell ref="A4: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0931"/>
  <sheetViews>
    <sheetView topLeftCell="A6" zoomScaleNormal="100" workbookViewId="0">
      <selection activeCell="M18" sqref="M18"/>
    </sheetView>
  </sheetViews>
  <sheetFormatPr baseColWidth="10" defaultColWidth="9.140625" defaultRowHeight="15" x14ac:dyDescent="0.25"/>
  <cols>
    <col min="1" max="1" width="9.140625" style="65"/>
    <col min="2" max="2" width="18" style="65" customWidth="1"/>
    <col min="3" max="3" width="27" style="65" customWidth="1"/>
    <col min="4" max="4" width="21" style="65" customWidth="1"/>
    <col min="5" max="5" width="30" style="65" customWidth="1"/>
    <col min="6" max="6" width="24" style="65" customWidth="1"/>
    <col min="7" max="7" width="22" style="65" customWidth="1"/>
    <col min="8" max="8" width="31" style="65" customWidth="1"/>
    <col min="9" max="9" width="36" style="65" customWidth="1"/>
    <col min="10" max="10" width="47" style="82" customWidth="1"/>
    <col min="11" max="11" width="35" style="82" customWidth="1"/>
    <col min="12" max="12" width="40" style="82" customWidth="1"/>
    <col min="13" max="13" width="36" style="82" customWidth="1"/>
    <col min="14" max="14" width="46" style="85" customWidth="1"/>
    <col min="15" max="15" width="19" style="65" customWidth="1"/>
    <col min="16" max="16384" width="9.140625" style="65"/>
  </cols>
  <sheetData>
    <row r="1" spans="1:15" x14ac:dyDescent="0.25">
      <c r="B1" s="66" t="s">
        <v>239</v>
      </c>
      <c r="C1" s="66">
        <v>53</v>
      </c>
      <c r="D1" s="66" t="s">
        <v>240</v>
      </c>
    </row>
    <row r="2" spans="1:15" x14ac:dyDescent="0.25">
      <c r="B2" s="66" t="s">
        <v>241</v>
      </c>
      <c r="C2" s="66">
        <v>400</v>
      </c>
      <c r="D2" s="66" t="s">
        <v>242</v>
      </c>
    </row>
    <row r="3" spans="1:15" x14ac:dyDescent="0.25">
      <c r="B3" s="66" t="s">
        <v>243</v>
      </c>
      <c r="C3" s="66">
        <v>1</v>
      </c>
    </row>
    <row r="4" spans="1:15" x14ac:dyDescent="0.25">
      <c r="B4" s="66" t="s">
        <v>244</v>
      </c>
      <c r="C4" s="66">
        <v>330</v>
      </c>
    </row>
    <row r="5" spans="1:15" x14ac:dyDescent="0.25">
      <c r="B5" s="66" t="s">
        <v>245</v>
      </c>
      <c r="C5" s="67">
        <v>43646</v>
      </c>
    </row>
    <row r="6" spans="1:15" x14ac:dyDescent="0.25">
      <c r="B6" s="66" t="s">
        <v>246</v>
      </c>
      <c r="C6" s="66">
        <v>6</v>
      </c>
      <c r="D6" s="66" t="s">
        <v>247</v>
      </c>
    </row>
    <row r="8" spans="1:15" x14ac:dyDescent="0.25">
      <c r="A8" s="66" t="s">
        <v>248</v>
      </c>
      <c r="B8" s="103" t="s">
        <v>249</v>
      </c>
      <c r="C8" s="104"/>
      <c r="D8" s="104"/>
      <c r="E8" s="104"/>
      <c r="F8" s="104"/>
      <c r="G8" s="104"/>
      <c r="H8" s="104"/>
      <c r="I8" s="104"/>
      <c r="J8" s="104"/>
      <c r="K8" s="104"/>
      <c r="L8" s="104"/>
      <c r="M8" s="104"/>
      <c r="N8" s="104"/>
      <c r="O8" s="104"/>
    </row>
    <row r="9" spans="1:15" x14ac:dyDescent="0.25">
      <c r="C9" s="66">
        <v>4</v>
      </c>
      <c r="D9" s="66">
        <v>8</v>
      </c>
      <c r="E9" s="66">
        <v>12</v>
      </c>
      <c r="F9" s="66">
        <v>16</v>
      </c>
      <c r="G9" s="66">
        <v>20</v>
      </c>
      <c r="H9" s="66">
        <v>24</v>
      </c>
      <c r="I9" s="66">
        <v>28</v>
      </c>
      <c r="J9" s="69">
        <v>31</v>
      </c>
      <c r="K9" s="69">
        <v>32</v>
      </c>
      <c r="L9" s="69">
        <v>36</v>
      </c>
      <c r="M9" s="69">
        <v>40</v>
      </c>
      <c r="N9" s="69">
        <v>44</v>
      </c>
      <c r="O9" s="66">
        <v>48</v>
      </c>
    </row>
    <row r="10" spans="1:15" ht="15.75" thickBot="1" x14ac:dyDescent="0.3">
      <c r="C10" s="66" t="s">
        <v>250</v>
      </c>
      <c r="D10" s="66" t="s">
        <v>251</v>
      </c>
      <c r="E10" s="66" t="s">
        <v>252</v>
      </c>
      <c r="F10" s="66" t="s">
        <v>253</v>
      </c>
      <c r="G10" s="66" t="s">
        <v>254</v>
      </c>
      <c r="H10" s="66" t="s">
        <v>255</v>
      </c>
      <c r="I10" s="66" t="s">
        <v>256</v>
      </c>
      <c r="J10" s="69" t="s">
        <v>257</v>
      </c>
      <c r="K10" s="69" t="s">
        <v>258</v>
      </c>
      <c r="L10" s="69" t="s">
        <v>259</v>
      </c>
      <c r="M10" s="69" t="s">
        <v>260</v>
      </c>
      <c r="N10" s="69" t="s">
        <v>261</v>
      </c>
      <c r="O10" s="66" t="s">
        <v>262</v>
      </c>
    </row>
    <row r="11" spans="1:15" ht="15.75" thickBot="1" x14ac:dyDescent="0.3">
      <c r="A11" s="66">
        <v>49</v>
      </c>
      <c r="B11" s="65" t="s">
        <v>265</v>
      </c>
      <c r="C11" s="68" t="s">
        <v>263</v>
      </c>
      <c r="D11" s="68" t="s">
        <v>266</v>
      </c>
      <c r="E11" s="68" t="s">
        <v>267</v>
      </c>
      <c r="F11" s="68" t="s">
        <v>268</v>
      </c>
      <c r="G11" s="68" t="s">
        <v>269</v>
      </c>
      <c r="H11" s="68" t="s">
        <v>270</v>
      </c>
      <c r="I11" s="68" t="s">
        <v>264</v>
      </c>
      <c r="J11" s="83">
        <v>1</v>
      </c>
      <c r="K11" s="84" t="s">
        <v>271</v>
      </c>
      <c r="L11" s="84" t="s">
        <v>272</v>
      </c>
      <c r="M11" s="83">
        <v>7.14</v>
      </c>
      <c r="N11" s="83">
        <v>1</v>
      </c>
      <c r="O11" s="68" t="s">
        <v>273</v>
      </c>
    </row>
    <row r="12" spans="1:15" ht="15.75" thickBot="1" x14ac:dyDescent="0.3">
      <c r="A12" s="66">
        <v>50</v>
      </c>
      <c r="B12" s="65" t="s">
        <v>274</v>
      </c>
      <c r="C12" s="68" t="s">
        <v>263</v>
      </c>
      <c r="D12" s="68" t="s">
        <v>266</v>
      </c>
      <c r="E12" s="68" t="s">
        <v>267</v>
      </c>
      <c r="F12" s="68" t="s">
        <v>275</v>
      </c>
      <c r="G12" s="68" t="s">
        <v>276</v>
      </c>
      <c r="H12" s="68" t="s">
        <v>277</v>
      </c>
      <c r="I12" s="68" t="s">
        <v>264</v>
      </c>
      <c r="J12" s="83">
        <v>1</v>
      </c>
      <c r="K12" s="84" t="s">
        <v>271</v>
      </c>
      <c r="L12" s="84" t="s">
        <v>272</v>
      </c>
      <c r="M12" s="83">
        <v>7.14</v>
      </c>
      <c r="N12" s="83">
        <v>1</v>
      </c>
      <c r="O12" s="68" t="s">
        <v>278</v>
      </c>
    </row>
    <row r="13" spans="1:15" ht="15.75" thickBot="1" x14ac:dyDescent="0.3">
      <c r="A13" s="66">
        <v>51</v>
      </c>
      <c r="B13" s="65" t="s">
        <v>279</v>
      </c>
      <c r="C13" s="68" t="s">
        <v>263</v>
      </c>
      <c r="D13" s="68" t="s">
        <v>266</v>
      </c>
      <c r="E13" s="68" t="s">
        <v>267</v>
      </c>
      <c r="F13" s="68" t="s">
        <v>280</v>
      </c>
      <c r="G13" s="68" t="s">
        <v>281</v>
      </c>
      <c r="H13" s="68" t="s">
        <v>282</v>
      </c>
      <c r="I13" s="68" t="s">
        <v>283</v>
      </c>
      <c r="J13" s="83">
        <v>1</v>
      </c>
      <c r="K13" s="84" t="s">
        <v>271</v>
      </c>
      <c r="L13" s="84" t="s">
        <v>284</v>
      </c>
      <c r="M13" s="83">
        <v>15.86</v>
      </c>
      <c r="N13" s="83">
        <v>1</v>
      </c>
      <c r="O13" s="68" t="s">
        <v>285</v>
      </c>
    </row>
    <row r="14" spans="1:15" ht="15.75" thickBot="1" x14ac:dyDescent="0.3">
      <c r="A14" s="66">
        <v>52</v>
      </c>
      <c r="B14" s="65" t="s">
        <v>286</v>
      </c>
      <c r="C14" s="68" t="s">
        <v>263</v>
      </c>
      <c r="D14" s="68" t="s">
        <v>266</v>
      </c>
      <c r="E14" s="68" t="s">
        <v>267</v>
      </c>
      <c r="F14" s="68" t="s">
        <v>280</v>
      </c>
      <c r="G14" s="68" t="s">
        <v>287</v>
      </c>
      <c r="H14" s="68" t="s">
        <v>288</v>
      </c>
      <c r="I14" s="68" t="s">
        <v>288</v>
      </c>
      <c r="J14" s="83">
        <v>1</v>
      </c>
      <c r="K14" s="84" t="s">
        <v>271</v>
      </c>
      <c r="L14" s="84" t="s">
        <v>284</v>
      </c>
      <c r="M14" s="83">
        <v>15.86</v>
      </c>
      <c r="N14" s="83">
        <v>1</v>
      </c>
      <c r="O14" s="68" t="s">
        <v>289</v>
      </c>
    </row>
    <row r="15" spans="1:15" ht="15.75" thickBot="1" x14ac:dyDescent="0.3">
      <c r="A15" s="66">
        <v>53</v>
      </c>
      <c r="B15" s="65" t="s">
        <v>290</v>
      </c>
      <c r="C15" s="68" t="s">
        <v>263</v>
      </c>
      <c r="D15" s="68" t="s">
        <v>266</v>
      </c>
      <c r="E15" s="68" t="s">
        <v>267</v>
      </c>
      <c r="F15" s="68" t="s">
        <v>280</v>
      </c>
      <c r="G15" s="68" t="s">
        <v>291</v>
      </c>
      <c r="H15" s="68" t="s">
        <v>292</v>
      </c>
      <c r="I15" s="68" t="s">
        <v>293</v>
      </c>
      <c r="J15" s="83">
        <v>1</v>
      </c>
      <c r="K15" s="84" t="s">
        <v>271</v>
      </c>
      <c r="L15" s="84" t="s">
        <v>294</v>
      </c>
      <c r="M15" s="83">
        <v>20.14</v>
      </c>
      <c r="N15" s="83">
        <v>1</v>
      </c>
      <c r="O15" s="68" t="s">
        <v>295</v>
      </c>
    </row>
    <row r="16" spans="1:15" ht="15.75" thickBot="1" x14ac:dyDescent="0.3">
      <c r="A16" s="66">
        <v>54</v>
      </c>
      <c r="B16" s="65" t="s">
        <v>296</v>
      </c>
      <c r="C16" s="68" t="s">
        <v>263</v>
      </c>
      <c r="D16" s="68" t="s">
        <v>266</v>
      </c>
      <c r="E16" s="68" t="s">
        <v>267</v>
      </c>
      <c r="F16" s="68" t="s">
        <v>280</v>
      </c>
      <c r="G16" s="68" t="s">
        <v>297</v>
      </c>
      <c r="H16" s="68" t="s">
        <v>298</v>
      </c>
      <c r="I16" s="68" t="s">
        <v>299</v>
      </c>
      <c r="J16" s="83">
        <v>1</v>
      </c>
      <c r="K16" s="84" t="s">
        <v>271</v>
      </c>
      <c r="L16" s="84" t="s">
        <v>294</v>
      </c>
      <c r="M16" s="83">
        <v>20.14</v>
      </c>
      <c r="N16" s="83">
        <v>1</v>
      </c>
      <c r="O16" s="68" t="s">
        <v>300</v>
      </c>
    </row>
    <row r="17" spans="1:15" ht="15.75" thickBot="1" x14ac:dyDescent="0.3">
      <c r="A17" s="66">
        <v>55</v>
      </c>
      <c r="B17" s="65" t="s">
        <v>301</v>
      </c>
      <c r="C17" s="68" t="s">
        <v>263</v>
      </c>
      <c r="D17" s="68" t="s">
        <v>266</v>
      </c>
      <c r="E17" s="68" t="s">
        <v>267</v>
      </c>
      <c r="F17" s="68" t="s">
        <v>280</v>
      </c>
      <c r="G17" s="68" t="s">
        <v>302</v>
      </c>
      <c r="H17" s="68" t="s">
        <v>303</v>
      </c>
      <c r="I17" s="68" t="s">
        <v>304</v>
      </c>
      <c r="J17" s="83">
        <v>1</v>
      </c>
      <c r="K17" s="84" t="s">
        <v>271</v>
      </c>
      <c r="L17" s="84" t="s">
        <v>294</v>
      </c>
      <c r="M17" s="83">
        <v>20.14</v>
      </c>
      <c r="N17" s="83">
        <v>1</v>
      </c>
      <c r="O17" s="68" t="s">
        <v>305</v>
      </c>
    </row>
    <row r="18" spans="1:15" ht="15.75" thickBot="1" x14ac:dyDescent="0.3">
      <c r="A18" s="66">
        <v>56</v>
      </c>
      <c r="B18" s="65" t="s">
        <v>306</v>
      </c>
      <c r="C18" s="68" t="s">
        <v>263</v>
      </c>
      <c r="D18" s="68" t="s">
        <v>266</v>
      </c>
      <c r="E18" s="68" t="s">
        <v>267</v>
      </c>
      <c r="F18" s="68" t="s">
        <v>280</v>
      </c>
      <c r="G18" s="68" t="s">
        <v>307</v>
      </c>
      <c r="H18" s="68" t="s">
        <v>308</v>
      </c>
      <c r="I18" s="68" t="s">
        <v>309</v>
      </c>
      <c r="J18" s="83">
        <v>1</v>
      </c>
      <c r="K18" s="84" t="s">
        <v>271</v>
      </c>
      <c r="L18" s="84" t="s">
        <v>294</v>
      </c>
      <c r="M18" s="83">
        <v>20.14</v>
      </c>
      <c r="N18" s="83">
        <v>1</v>
      </c>
      <c r="O18" s="68" t="s">
        <v>310</v>
      </c>
    </row>
    <row r="19" spans="1:15" ht="15.75" thickBot="1" x14ac:dyDescent="0.3">
      <c r="A19" s="66">
        <v>57</v>
      </c>
      <c r="B19" s="65" t="s">
        <v>311</v>
      </c>
      <c r="C19" s="68" t="s">
        <v>263</v>
      </c>
      <c r="D19" s="68" t="s">
        <v>266</v>
      </c>
      <c r="E19" s="68" t="s">
        <v>267</v>
      </c>
      <c r="F19" s="68" t="s">
        <v>280</v>
      </c>
      <c r="G19" s="68" t="s">
        <v>312</v>
      </c>
      <c r="H19" s="68" t="s">
        <v>313</v>
      </c>
      <c r="I19" s="68" t="s">
        <v>314</v>
      </c>
      <c r="J19" s="83">
        <v>2</v>
      </c>
      <c r="K19" s="84" t="s">
        <v>271</v>
      </c>
      <c r="L19" s="84" t="s">
        <v>294</v>
      </c>
      <c r="M19" s="83">
        <v>20.14</v>
      </c>
      <c r="N19" s="83">
        <v>2</v>
      </c>
      <c r="O19" s="68" t="s">
        <v>315</v>
      </c>
    </row>
    <row r="20" spans="1:15" ht="15.75" thickBot="1" x14ac:dyDescent="0.3">
      <c r="A20" s="66">
        <v>58</v>
      </c>
      <c r="B20" s="65" t="s">
        <v>316</v>
      </c>
      <c r="C20" s="68" t="s">
        <v>263</v>
      </c>
      <c r="D20" s="68" t="s">
        <v>317</v>
      </c>
      <c r="E20" s="68" t="s">
        <v>318</v>
      </c>
      <c r="F20" s="68" t="s">
        <v>319</v>
      </c>
      <c r="G20" s="68" t="s">
        <v>320</v>
      </c>
      <c r="H20" s="68" t="s">
        <v>321</v>
      </c>
      <c r="I20" s="68" t="s">
        <v>264</v>
      </c>
      <c r="J20" s="83">
        <v>1</v>
      </c>
      <c r="K20" s="84" t="s">
        <v>271</v>
      </c>
      <c r="L20" s="84" t="s">
        <v>322</v>
      </c>
      <c r="M20" s="83">
        <v>11.14</v>
      </c>
      <c r="N20" s="83">
        <v>1</v>
      </c>
      <c r="O20" s="68" t="s">
        <v>323</v>
      </c>
    </row>
    <row r="21" spans="1:15" ht="15.75" thickBot="1" x14ac:dyDescent="0.3">
      <c r="A21" s="66">
        <v>59</v>
      </c>
      <c r="B21" s="65" t="s">
        <v>324</v>
      </c>
      <c r="C21" s="68" t="s">
        <v>263</v>
      </c>
      <c r="D21" s="68" t="s">
        <v>317</v>
      </c>
      <c r="E21" s="68" t="s">
        <v>318</v>
      </c>
      <c r="F21" s="68" t="s">
        <v>325</v>
      </c>
      <c r="G21" s="68" t="s">
        <v>326</v>
      </c>
      <c r="H21" s="68" t="s">
        <v>327</v>
      </c>
      <c r="I21" s="68" t="s">
        <v>328</v>
      </c>
      <c r="J21" s="83">
        <v>2</v>
      </c>
      <c r="K21" s="84" t="s">
        <v>271</v>
      </c>
      <c r="L21" s="84" t="s">
        <v>294</v>
      </c>
      <c r="M21" s="83">
        <v>20.14</v>
      </c>
      <c r="N21" s="83">
        <v>2</v>
      </c>
      <c r="O21" s="68" t="s">
        <v>329</v>
      </c>
    </row>
    <row r="22" spans="1:15" ht="15.75" thickBot="1" x14ac:dyDescent="0.3">
      <c r="A22" s="66">
        <v>60</v>
      </c>
      <c r="B22" s="65" t="s">
        <v>330</v>
      </c>
      <c r="C22" s="68" t="s">
        <v>263</v>
      </c>
      <c r="D22" s="68" t="s">
        <v>317</v>
      </c>
      <c r="E22" s="68" t="s">
        <v>318</v>
      </c>
      <c r="F22" s="68" t="s">
        <v>325</v>
      </c>
      <c r="G22" s="68" t="s">
        <v>331</v>
      </c>
      <c r="H22" s="68" t="s">
        <v>332</v>
      </c>
      <c r="I22" s="68" t="s">
        <v>332</v>
      </c>
      <c r="J22" s="83">
        <v>4</v>
      </c>
      <c r="K22" s="84" t="s">
        <v>271</v>
      </c>
      <c r="L22" s="84" t="s">
        <v>294</v>
      </c>
      <c r="M22" s="83">
        <v>20.14</v>
      </c>
      <c r="N22" s="83">
        <v>4</v>
      </c>
      <c r="O22" s="68" t="s">
        <v>333</v>
      </c>
    </row>
    <row r="23" spans="1:15" ht="15.75" thickBot="1" x14ac:dyDescent="0.3">
      <c r="A23" s="66">
        <v>61</v>
      </c>
      <c r="B23" s="65" t="s">
        <v>334</v>
      </c>
      <c r="C23" s="68" t="s">
        <v>263</v>
      </c>
      <c r="D23" s="68" t="s">
        <v>317</v>
      </c>
      <c r="E23" s="68" t="s">
        <v>318</v>
      </c>
      <c r="F23" s="68" t="s">
        <v>325</v>
      </c>
      <c r="G23" s="68" t="s">
        <v>335</v>
      </c>
      <c r="H23" s="68" t="s">
        <v>298</v>
      </c>
      <c r="I23" s="68" t="s">
        <v>299</v>
      </c>
      <c r="J23" s="83">
        <v>1</v>
      </c>
      <c r="K23" s="84" t="s">
        <v>271</v>
      </c>
      <c r="L23" s="84" t="s">
        <v>294</v>
      </c>
      <c r="M23" s="83">
        <v>20.14</v>
      </c>
      <c r="N23" s="83">
        <v>1</v>
      </c>
      <c r="O23" s="68" t="s">
        <v>300</v>
      </c>
    </row>
    <row r="24" spans="1:15" ht="15.75" thickBot="1" x14ac:dyDescent="0.3">
      <c r="A24" s="66">
        <v>62</v>
      </c>
      <c r="B24" s="65" t="s">
        <v>336</v>
      </c>
      <c r="C24" s="68" t="s">
        <v>263</v>
      </c>
      <c r="D24" s="68" t="s">
        <v>337</v>
      </c>
      <c r="E24" s="68" t="s">
        <v>338</v>
      </c>
      <c r="F24" s="68" t="s">
        <v>339</v>
      </c>
      <c r="G24" s="68" t="s">
        <v>340</v>
      </c>
      <c r="H24" s="68" t="s">
        <v>341</v>
      </c>
      <c r="I24" s="68" t="s">
        <v>264</v>
      </c>
      <c r="J24" s="83">
        <v>1</v>
      </c>
      <c r="K24" s="84" t="s">
        <v>271</v>
      </c>
      <c r="L24" s="84" t="s">
        <v>322</v>
      </c>
      <c r="M24" s="83">
        <v>11.14</v>
      </c>
      <c r="N24" s="83">
        <v>1</v>
      </c>
      <c r="O24" s="68" t="s">
        <v>342</v>
      </c>
    </row>
    <row r="25" spans="1:15" ht="15.75" thickBot="1" x14ac:dyDescent="0.3">
      <c r="A25" s="66">
        <v>63</v>
      </c>
      <c r="B25" s="65" t="s">
        <v>343</v>
      </c>
      <c r="C25" s="68" t="s">
        <v>263</v>
      </c>
      <c r="D25" s="68" t="s">
        <v>337</v>
      </c>
      <c r="E25" s="68" t="s">
        <v>338</v>
      </c>
      <c r="F25" s="68" t="s">
        <v>344</v>
      </c>
      <c r="G25" s="68" t="s">
        <v>345</v>
      </c>
      <c r="H25" s="68" t="s">
        <v>346</v>
      </c>
      <c r="I25" s="68" t="s">
        <v>347</v>
      </c>
      <c r="J25" s="83">
        <v>2</v>
      </c>
      <c r="K25" s="84" t="s">
        <v>271</v>
      </c>
      <c r="L25" s="84" t="s">
        <v>348</v>
      </c>
      <c r="M25" s="83">
        <v>24.57</v>
      </c>
      <c r="N25" s="83">
        <v>2</v>
      </c>
      <c r="O25" s="68" t="s">
        <v>349</v>
      </c>
    </row>
    <row r="26" spans="1:15" ht="15.75" thickBot="1" x14ac:dyDescent="0.3">
      <c r="A26" s="66">
        <v>64</v>
      </c>
      <c r="B26" s="65" t="s">
        <v>350</v>
      </c>
      <c r="C26" s="68" t="s">
        <v>263</v>
      </c>
      <c r="D26" s="68" t="s">
        <v>337</v>
      </c>
      <c r="E26" s="68" t="s">
        <v>338</v>
      </c>
      <c r="F26" s="68" t="s">
        <v>280</v>
      </c>
      <c r="G26" s="68" t="s">
        <v>302</v>
      </c>
      <c r="H26" s="68" t="s">
        <v>303</v>
      </c>
      <c r="I26" s="68" t="s">
        <v>304</v>
      </c>
      <c r="J26" s="83">
        <v>1</v>
      </c>
      <c r="K26" s="84" t="s">
        <v>271</v>
      </c>
      <c r="L26" s="84" t="s">
        <v>294</v>
      </c>
      <c r="M26" s="83">
        <v>20.14</v>
      </c>
      <c r="N26" s="83">
        <v>1</v>
      </c>
      <c r="O26" s="68" t="s">
        <v>305</v>
      </c>
    </row>
    <row r="27" spans="1:15" ht="15.75" thickBot="1" x14ac:dyDescent="0.3">
      <c r="A27" s="66">
        <v>65</v>
      </c>
      <c r="B27" s="65" t="s">
        <v>351</v>
      </c>
      <c r="C27" s="68" t="s">
        <v>263</v>
      </c>
      <c r="D27" s="68" t="s">
        <v>337</v>
      </c>
      <c r="E27" s="68" t="s">
        <v>338</v>
      </c>
      <c r="F27" s="68" t="s">
        <v>280</v>
      </c>
      <c r="G27" s="68" t="s">
        <v>307</v>
      </c>
      <c r="H27" s="68" t="s">
        <v>308</v>
      </c>
      <c r="I27" s="68" t="s">
        <v>309</v>
      </c>
      <c r="J27" s="83">
        <v>1</v>
      </c>
      <c r="K27" s="84" t="s">
        <v>271</v>
      </c>
      <c r="L27" s="84" t="s">
        <v>294</v>
      </c>
      <c r="M27" s="83">
        <v>20.14</v>
      </c>
      <c r="N27" s="83">
        <v>1</v>
      </c>
      <c r="O27" s="68" t="s">
        <v>310</v>
      </c>
    </row>
    <row r="28" spans="1:15" ht="15.75" thickBot="1" x14ac:dyDescent="0.3">
      <c r="A28" s="66">
        <v>66</v>
      </c>
      <c r="B28" s="65" t="s">
        <v>352</v>
      </c>
      <c r="C28" s="68" t="s">
        <v>263</v>
      </c>
      <c r="D28" s="68" t="s">
        <v>337</v>
      </c>
      <c r="E28" s="68" t="s">
        <v>338</v>
      </c>
      <c r="F28" s="68" t="s">
        <v>280</v>
      </c>
      <c r="G28" s="68" t="s">
        <v>353</v>
      </c>
      <c r="H28" s="68" t="s">
        <v>354</v>
      </c>
      <c r="I28" s="68" t="s">
        <v>314</v>
      </c>
      <c r="J28" s="83">
        <v>2</v>
      </c>
      <c r="K28" s="84" t="s">
        <v>271</v>
      </c>
      <c r="L28" s="84" t="s">
        <v>294</v>
      </c>
      <c r="M28" s="83">
        <v>20.14</v>
      </c>
      <c r="N28" s="83">
        <v>2</v>
      </c>
      <c r="O28" s="68" t="s">
        <v>355</v>
      </c>
    </row>
    <row r="29" spans="1:15" ht="15.75" thickBot="1" x14ac:dyDescent="0.3">
      <c r="A29" s="66">
        <v>67</v>
      </c>
      <c r="B29" s="65" t="s">
        <v>356</v>
      </c>
      <c r="C29" s="68" t="s">
        <v>263</v>
      </c>
      <c r="D29" s="68" t="s">
        <v>357</v>
      </c>
      <c r="E29" s="68" t="s">
        <v>358</v>
      </c>
      <c r="F29" s="68" t="s">
        <v>359</v>
      </c>
      <c r="G29" s="68" t="s">
        <v>360</v>
      </c>
      <c r="H29" s="68" t="s">
        <v>361</v>
      </c>
      <c r="I29" s="68" t="s">
        <v>79</v>
      </c>
      <c r="J29" s="83">
        <v>1</v>
      </c>
      <c r="K29" s="84" t="s">
        <v>271</v>
      </c>
      <c r="L29" s="84" t="s">
        <v>284</v>
      </c>
      <c r="M29" s="83">
        <v>15.86</v>
      </c>
      <c r="N29" s="83">
        <v>1</v>
      </c>
      <c r="O29" s="68" t="s">
        <v>362</v>
      </c>
    </row>
    <row r="30" spans="1:15" ht="15.75" thickBot="1" x14ac:dyDescent="0.3">
      <c r="A30" s="66">
        <v>68</v>
      </c>
      <c r="B30" s="65" t="s">
        <v>363</v>
      </c>
      <c r="C30" s="68" t="s">
        <v>263</v>
      </c>
      <c r="D30" s="68" t="s">
        <v>364</v>
      </c>
      <c r="E30" s="68" t="s">
        <v>365</v>
      </c>
      <c r="F30" s="68" t="s">
        <v>366</v>
      </c>
      <c r="G30" s="68" t="s">
        <v>367</v>
      </c>
      <c r="H30" s="68" t="s">
        <v>368</v>
      </c>
      <c r="I30" s="68" t="s">
        <v>79</v>
      </c>
      <c r="J30" s="83">
        <v>1</v>
      </c>
      <c r="K30" s="84" t="s">
        <v>271</v>
      </c>
      <c r="L30" s="84" t="s">
        <v>369</v>
      </c>
      <c r="M30" s="83">
        <v>2.71</v>
      </c>
      <c r="N30" s="83">
        <v>1</v>
      </c>
      <c r="O30" s="68" t="s">
        <v>370</v>
      </c>
    </row>
    <row r="31" spans="1:15" ht="15.75" thickBot="1" x14ac:dyDescent="0.3">
      <c r="A31" s="66">
        <v>69</v>
      </c>
      <c r="B31" s="65" t="s">
        <v>371</v>
      </c>
      <c r="C31" s="68" t="s">
        <v>263</v>
      </c>
      <c r="D31" s="68" t="s">
        <v>364</v>
      </c>
      <c r="E31" s="68" t="s">
        <v>365</v>
      </c>
      <c r="F31" s="68" t="s">
        <v>372</v>
      </c>
      <c r="G31" s="68" t="s">
        <v>373</v>
      </c>
      <c r="H31" s="68" t="s">
        <v>374</v>
      </c>
      <c r="I31" s="68" t="s">
        <v>375</v>
      </c>
      <c r="J31" s="83">
        <v>1</v>
      </c>
      <c r="K31" s="84" t="s">
        <v>271</v>
      </c>
      <c r="L31" s="84" t="s">
        <v>294</v>
      </c>
      <c r="M31" s="83">
        <v>20.14</v>
      </c>
      <c r="N31" s="83">
        <v>1</v>
      </c>
      <c r="O31" s="68" t="s">
        <v>376</v>
      </c>
    </row>
    <row r="32" spans="1:15" ht="15.75" thickBot="1" x14ac:dyDescent="0.3">
      <c r="A32" s="66">
        <v>70</v>
      </c>
      <c r="B32" s="65" t="s">
        <v>377</v>
      </c>
      <c r="C32" s="68" t="s">
        <v>263</v>
      </c>
      <c r="D32" s="68" t="s">
        <v>378</v>
      </c>
      <c r="E32" s="68" t="s">
        <v>379</v>
      </c>
      <c r="F32" s="68" t="s">
        <v>380</v>
      </c>
      <c r="G32" s="68" t="s">
        <v>381</v>
      </c>
      <c r="H32" s="68" t="s">
        <v>368</v>
      </c>
      <c r="I32" s="68" t="s">
        <v>79</v>
      </c>
      <c r="J32" s="83">
        <v>1</v>
      </c>
      <c r="K32" s="84" t="s">
        <v>271</v>
      </c>
      <c r="L32" s="84" t="s">
        <v>369</v>
      </c>
      <c r="M32" s="83">
        <v>2.71</v>
      </c>
      <c r="N32" s="83">
        <v>1</v>
      </c>
      <c r="O32" s="68" t="s">
        <v>370</v>
      </c>
    </row>
    <row r="33" spans="1:15" ht="15.75" thickBot="1" x14ac:dyDescent="0.3">
      <c r="A33" s="66">
        <v>71</v>
      </c>
      <c r="B33" s="65" t="s">
        <v>382</v>
      </c>
      <c r="C33" s="68" t="s">
        <v>263</v>
      </c>
      <c r="D33" s="68" t="s">
        <v>378</v>
      </c>
      <c r="E33" s="68" t="s">
        <v>379</v>
      </c>
      <c r="F33" s="68" t="s">
        <v>383</v>
      </c>
      <c r="G33" s="68" t="s">
        <v>384</v>
      </c>
      <c r="H33" s="68" t="s">
        <v>385</v>
      </c>
      <c r="I33" s="68" t="s">
        <v>304</v>
      </c>
      <c r="J33" s="83">
        <v>1</v>
      </c>
      <c r="K33" s="84" t="s">
        <v>271</v>
      </c>
      <c r="L33" s="84" t="s">
        <v>294</v>
      </c>
      <c r="M33" s="83">
        <v>20.14</v>
      </c>
      <c r="N33" s="83">
        <v>1</v>
      </c>
      <c r="O33" s="68" t="s">
        <v>305</v>
      </c>
    </row>
    <row r="34" spans="1:15" ht="15.75" thickBot="1" x14ac:dyDescent="0.3">
      <c r="A34" s="66">
        <v>72</v>
      </c>
      <c r="B34" s="65" t="s">
        <v>386</v>
      </c>
      <c r="C34" s="68" t="s">
        <v>263</v>
      </c>
      <c r="D34" s="68" t="s">
        <v>378</v>
      </c>
      <c r="E34" s="68" t="s">
        <v>379</v>
      </c>
      <c r="F34" s="68" t="s">
        <v>383</v>
      </c>
      <c r="G34" s="68" t="s">
        <v>307</v>
      </c>
      <c r="H34" s="68" t="s">
        <v>387</v>
      </c>
      <c r="I34" s="68" t="s">
        <v>388</v>
      </c>
      <c r="J34" s="83">
        <v>1</v>
      </c>
      <c r="K34" s="84" t="s">
        <v>271</v>
      </c>
      <c r="L34" s="84" t="s">
        <v>294</v>
      </c>
      <c r="M34" s="83">
        <v>20.14</v>
      </c>
      <c r="N34" s="83">
        <v>1</v>
      </c>
      <c r="O34" s="68" t="s">
        <v>310</v>
      </c>
    </row>
    <row r="35" spans="1:15" ht="15.75" thickBot="1" x14ac:dyDescent="0.3">
      <c r="A35" s="66">
        <v>73</v>
      </c>
      <c r="B35" s="65" t="s">
        <v>389</v>
      </c>
      <c r="C35" s="68" t="s">
        <v>263</v>
      </c>
      <c r="D35" s="68" t="s">
        <v>378</v>
      </c>
      <c r="E35" s="68" t="s">
        <v>379</v>
      </c>
      <c r="F35" s="68" t="s">
        <v>383</v>
      </c>
      <c r="G35" s="68" t="s">
        <v>353</v>
      </c>
      <c r="H35" s="68" t="s">
        <v>354</v>
      </c>
      <c r="I35" s="68" t="s">
        <v>314</v>
      </c>
      <c r="J35" s="83">
        <v>2</v>
      </c>
      <c r="K35" s="84" t="s">
        <v>271</v>
      </c>
      <c r="L35" s="84" t="s">
        <v>294</v>
      </c>
      <c r="M35" s="83">
        <v>20.14</v>
      </c>
      <c r="N35" s="83">
        <v>2</v>
      </c>
      <c r="O35" s="68" t="s">
        <v>355</v>
      </c>
    </row>
    <row r="36" spans="1:15" ht="15.75" thickBot="1" x14ac:dyDescent="0.3">
      <c r="A36" s="66">
        <v>74</v>
      </c>
      <c r="B36" s="65" t="s">
        <v>390</v>
      </c>
      <c r="C36" s="68" t="s">
        <v>263</v>
      </c>
      <c r="D36" s="68" t="s">
        <v>391</v>
      </c>
      <c r="E36" s="68" t="s">
        <v>392</v>
      </c>
      <c r="F36" s="68" t="s">
        <v>393</v>
      </c>
      <c r="G36" s="68" t="s">
        <v>394</v>
      </c>
      <c r="H36" s="68" t="s">
        <v>395</v>
      </c>
      <c r="I36" s="68" t="s">
        <v>396</v>
      </c>
      <c r="J36" s="83">
        <v>1</v>
      </c>
      <c r="K36" s="84" t="s">
        <v>271</v>
      </c>
      <c r="L36" s="84" t="s">
        <v>348</v>
      </c>
      <c r="M36" s="83">
        <v>24.57</v>
      </c>
      <c r="N36" s="83">
        <v>1</v>
      </c>
      <c r="O36" s="68" t="s">
        <v>397</v>
      </c>
    </row>
    <row r="37" spans="1:15" ht="15.75" thickBot="1" x14ac:dyDescent="0.3">
      <c r="A37" s="66">
        <v>75</v>
      </c>
      <c r="B37" s="65" t="s">
        <v>398</v>
      </c>
      <c r="C37" s="68" t="s">
        <v>263</v>
      </c>
      <c r="D37" s="68" t="s">
        <v>391</v>
      </c>
      <c r="E37" s="68" t="s">
        <v>392</v>
      </c>
      <c r="F37" s="68" t="s">
        <v>393</v>
      </c>
      <c r="G37" s="68" t="s">
        <v>399</v>
      </c>
      <c r="H37" s="68" t="s">
        <v>400</v>
      </c>
      <c r="I37" s="68" t="s">
        <v>401</v>
      </c>
      <c r="J37" s="83">
        <v>4</v>
      </c>
      <c r="K37" s="84" t="s">
        <v>271</v>
      </c>
      <c r="L37" s="84" t="s">
        <v>348</v>
      </c>
      <c r="M37" s="83">
        <v>24.57</v>
      </c>
      <c r="N37" s="83">
        <v>4</v>
      </c>
      <c r="O37" s="68" t="s">
        <v>402</v>
      </c>
    </row>
    <row r="38" spans="1:15" ht="15.75" thickBot="1" x14ac:dyDescent="0.3">
      <c r="A38" s="66">
        <v>76</v>
      </c>
      <c r="B38" s="65" t="s">
        <v>403</v>
      </c>
      <c r="C38" s="68" t="s">
        <v>263</v>
      </c>
      <c r="D38" s="68" t="s">
        <v>404</v>
      </c>
      <c r="E38" s="68" t="s">
        <v>405</v>
      </c>
      <c r="F38" s="68" t="s">
        <v>406</v>
      </c>
      <c r="G38" s="68" t="s">
        <v>407</v>
      </c>
      <c r="H38" s="68" t="s">
        <v>408</v>
      </c>
      <c r="I38" s="68" t="s">
        <v>409</v>
      </c>
      <c r="J38" s="83">
        <v>1</v>
      </c>
      <c r="K38" s="84" t="s">
        <v>271</v>
      </c>
      <c r="L38" s="84" t="s">
        <v>348</v>
      </c>
      <c r="M38" s="83">
        <v>24.57</v>
      </c>
      <c r="N38" s="83">
        <v>1</v>
      </c>
      <c r="O38" s="68" t="s">
        <v>410</v>
      </c>
    </row>
    <row r="39" spans="1:15" ht="15.75" thickBot="1" x14ac:dyDescent="0.3">
      <c r="A39" s="66">
        <v>77</v>
      </c>
      <c r="B39" s="65" t="s">
        <v>411</v>
      </c>
      <c r="C39" s="68" t="s">
        <v>263</v>
      </c>
      <c r="D39" s="68" t="s">
        <v>404</v>
      </c>
      <c r="E39" s="68" t="s">
        <v>405</v>
      </c>
      <c r="F39" s="68" t="s">
        <v>412</v>
      </c>
      <c r="G39" s="68" t="s">
        <v>413</v>
      </c>
      <c r="H39" s="68" t="s">
        <v>414</v>
      </c>
      <c r="I39" s="68" t="s">
        <v>415</v>
      </c>
      <c r="J39" s="83">
        <v>1</v>
      </c>
      <c r="K39" s="84" t="s">
        <v>271</v>
      </c>
      <c r="L39" s="84" t="s">
        <v>348</v>
      </c>
      <c r="M39" s="83">
        <v>24.57</v>
      </c>
      <c r="N39" s="83">
        <v>1</v>
      </c>
      <c r="O39" s="68" t="s">
        <v>416</v>
      </c>
    </row>
    <row r="40" spans="1:15" ht="15.75" thickBot="1" x14ac:dyDescent="0.3">
      <c r="A40" s="66">
        <v>78</v>
      </c>
      <c r="B40" s="65" t="s">
        <v>417</v>
      </c>
      <c r="C40" s="68" t="s">
        <v>263</v>
      </c>
      <c r="D40" s="68" t="s">
        <v>404</v>
      </c>
      <c r="E40" s="68" t="s">
        <v>405</v>
      </c>
      <c r="F40" s="68" t="s">
        <v>418</v>
      </c>
      <c r="G40" s="68" t="s">
        <v>419</v>
      </c>
      <c r="H40" s="68" t="s">
        <v>420</v>
      </c>
      <c r="I40" s="68" t="s">
        <v>421</v>
      </c>
      <c r="J40" s="83">
        <v>1</v>
      </c>
      <c r="K40" s="84" t="s">
        <v>271</v>
      </c>
      <c r="L40" s="84" t="s">
        <v>348</v>
      </c>
      <c r="M40" s="83">
        <v>24.57</v>
      </c>
      <c r="N40" s="83">
        <v>1</v>
      </c>
      <c r="O40" s="68" t="s">
        <v>422</v>
      </c>
    </row>
    <row r="41" spans="1:15" ht="15.75" thickBot="1" x14ac:dyDescent="0.3">
      <c r="A41" s="66">
        <v>79</v>
      </c>
      <c r="B41" s="65" t="s">
        <v>423</v>
      </c>
      <c r="C41" s="68" t="s">
        <v>263</v>
      </c>
      <c r="D41" s="68" t="s">
        <v>404</v>
      </c>
      <c r="E41" s="68" t="s">
        <v>405</v>
      </c>
      <c r="F41" s="68" t="s">
        <v>424</v>
      </c>
      <c r="G41" s="68" t="s">
        <v>425</v>
      </c>
      <c r="H41" s="68" t="s">
        <v>426</v>
      </c>
      <c r="I41" s="68" t="s">
        <v>283</v>
      </c>
      <c r="J41" s="83">
        <v>1</v>
      </c>
      <c r="K41" s="84" t="s">
        <v>271</v>
      </c>
      <c r="L41" s="84" t="s">
        <v>284</v>
      </c>
      <c r="M41" s="83">
        <v>15.86</v>
      </c>
      <c r="N41" s="83">
        <v>1</v>
      </c>
      <c r="O41" s="68" t="s">
        <v>427</v>
      </c>
    </row>
    <row r="42" spans="1:15" ht="15.75" thickBot="1" x14ac:dyDescent="0.3">
      <c r="A42" s="66">
        <v>80</v>
      </c>
      <c r="B42" s="65" t="s">
        <v>428</v>
      </c>
      <c r="C42" s="68" t="s">
        <v>263</v>
      </c>
      <c r="D42" s="68" t="s">
        <v>404</v>
      </c>
      <c r="E42" s="68" t="s">
        <v>405</v>
      </c>
      <c r="F42" s="68" t="s">
        <v>424</v>
      </c>
      <c r="G42" s="68" t="s">
        <v>429</v>
      </c>
      <c r="H42" s="68" t="s">
        <v>288</v>
      </c>
      <c r="I42" s="68" t="s">
        <v>288</v>
      </c>
      <c r="J42" s="83">
        <v>1</v>
      </c>
      <c r="K42" s="84" t="s">
        <v>271</v>
      </c>
      <c r="L42" s="84" t="s">
        <v>284</v>
      </c>
      <c r="M42" s="83">
        <v>15.86</v>
      </c>
      <c r="N42" s="83">
        <v>1</v>
      </c>
      <c r="O42" s="68" t="s">
        <v>289</v>
      </c>
    </row>
    <row r="43" spans="1:15" ht="15.75" thickBot="1" x14ac:dyDescent="0.3">
      <c r="A43" s="66">
        <v>81</v>
      </c>
      <c r="B43" s="65" t="s">
        <v>430</v>
      </c>
      <c r="C43" s="68" t="s">
        <v>263</v>
      </c>
      <c r="D43" s="68" t="s">
        <v>404</v>
      </c>
      <c r="E43" s="68" t="s">
        <v>405</v>
      </c>
      <c r="F43" s="68" t="s">
        <v>424</v>
      </c>
      <c r="G43" s="68" t="s">
        <v>431</v>
      </c>
      <c r="H43" s="68" t="s">
        <v>432</v>
      </c>
      <c r="I43" s="68" t="s">
        <v>433</v>
      </c>
      <c r="J43" s="83">
        <v>1</v>
      </c>
      <c r="K43" s="84" t="s">
        <v>271</v>
      </c>
      <c r="L43" s="84" t="s">
        <v>294</v>
      </c>
      <c r="M43" s="83">
        <v>20.14</v>
      </c>
      <c r="N43" s="83">
        <v>1</v>
      </c>
      <c r="O43" s="68" t="s">
        <v>434</v>
      </c>
    </row>
    <row r="44" spans="1:15" ht="15.75" thickBot="1" x14ac:dyDescent="0.3">
      <c r="A44" s="66">
        <v>82</v>
      </c>
      <c r="B44" s="65" t="s">
        <v>435</v>
      </c>
      <c r="C44" s="68" t="s">
        <v>263</v>
      </c>
      <c r="D44" s="68" t="s">
        <v>404</v>
      </c>
      <c r="E44" s="68" t="s">
        <v>405</v>
      </c>
      <c r="F44" s="68" t="s">
        <v>424</v>
      </c>
      <c r="G44" s="68" t="s">
        <v>436</v>
      </c>
      <c r="H44" s="68" t="s">
        <v>437</v>
      </c>
      <c r="I44" s="68" t="s">
        <v>79</v>
      </c>
      <c r="J44" s="83">
        <v>1</v>
      </c>
      <c r="K44" s="84" t="s">
        <v>271</v>
      </c>
      <c r="L44" s="84" t="s">
        <v>272</v>
      </c>
      <c r="M44" s="83">
        <v>7.14</v>
      </c>
      <c r="N44" s="83">
        <v>1</v>
      </c>
      <c r="O44" s="68" t="s">
        <v>438</v>
      </c>
    </row>
    <row r="45" spans="1:15" ht="15.75" thickBot="1" x14ac:dyDescent="0.3">
      <c r="A45" s="66">
        <v>83</v>
      </c>
      <c r="B45" s="65" t="s">
        <v>439</v>
      </c>
      <c r="C45" s="68" t="s">
        <v>263</v>
      </c>
      <c r="D45" s="68" t="s">
        <v>404</v>
      </c>
      <c r="E45" s="68" t="s">
        <v>405</v>
      </c>
      <c r="F45" s="68" t="s">
        <v>424</v>
      </c>
      <c r="G45" s="68" t="s">
        <v>440</v>
      </c>
      <c r="H45" s="68" t="s">
        <v>298</v>
      </c>
      <c r="I45" s="68" t="s">
        <v>299</v>
      </c>
      <c r="J45" s="83">
        <v>1</v>
      </c>
      <c r="K45" s="84" t="s">
        <v>271</v>
      </c>
      <c r="L45" s="84" t="s">
        <v>294</v>
      </c>
      <c r="M45" s="83">
        <v>20.14</v>
      </c>
      <c r="N45" s="83">
        <v>1</v>
      </c>
      <c r="O45" s="68" t="s">
        <v>300</v>
      </c>
    </row>
    <row r="46" spans="1:15" ht="15.75" thickBot="1" x14ac:dyDescent="0.3">
      <c r="A46" s="66">
        <v>89</v>
      </c>
      <c r="B46" s="65" t="s">
        <v>445</v>
      </c>
      <c r="C46" s="68" t="s">
        <v>263</v>
      </c>
      <c r="D46" s="68" t="s">
        <v>446</v>
      </c>
      <c r="E46" s="68" t="s">
        <v>447</v>
      </c>
      <c r="F46" s="68" t="s">
        <v>448</v>
      </c>
      <c r="G46" s="68" t="s">
        <v>449</v>
      </c>
      <c r="H46" s="68" t="s">
        <v>450</v>
      </c>
      <c r="I46" s="68" t="s">
        <v>304</v>
      </c>
      <c r="J46" s="83">
        <v>1</v>
      </c>
      <c r="K46" s="84" t="s">
        <v>441</v>
      </c>
      <c r="L46" s="84" t="s">
        <v>451</v>
      </c>
      <c r="M46" s="83">
        <v>4.1399999999999997</v>
      </c>
      <c r="N46" s="83">
        <v>1</v>
      </c>
      <c r="O46" s="68" t="s">
        <v>442</v>
      </c>
    </row>
    <row r="47" spans="1:15" ht="15.75" thickBot="1" x14ac:dyDescent="0.3">
      <c r="A47" s="66">
        <v>90</v>
      </c>
      <c r="B47" s="65" t="s">
        <v>452</v>
      </c>
      <c r="C47" s="68" t="s">
        <v>263</v>
      </c>
      <c r="D47" s="68" t="s">
        <v>446</v>
      </c>
      <c r="E47" s="68" t="s">
        <v>447</v>
      </c>
      <c r="F47" s="68" t="s">
        <v>448</v>
      </c>
      <c r="G47" s="68" t="s">
        <v>444</v>
      </c>
      <c r="H47" s="68" t="s">
        <v>298</v>
      </c>
      <c r="I47" s="68" t="s">
        <v>299</v>
      </c>
      <c r="J47" s="83">
        <v>1</v>
      </c>
      <c r="K47" s="84" t="s">
        <v>441</v>
      </c>
      <c r="L47" s="84" t="s">
        <v>443</v>
      </c>
      <c r="M47" s="83">
        <v>21.57</v>
      </c>
      <c r="N47" s="83">
        <v>1</v>
      </c>
      <c r="O47" s="68" t="s">
        <v>442</v>
      </c>
    </row>
    <row r="48" spans="1:15" ht="15.75" thickBot="1" x14ac:dyDescent="0.3">
      <c r="A48" s="66">
        <v>91</v>
      </c>
      <c r="B48" s="65" t="s">
        <v>453</v>
      </c>
      <c r="C48" s="68" t="s">
        <v>263</v>
      </c>
      <c r="D48" s="68" t="s">
        <v>454</v>
      </c>
      <c r="E48" s="68" t="s">
        <v>455</v>
      </c>
      <c r="F48" s="68" t="s">
        <v>456</v>
      </c>
      <c r="G48" s="68" t="s">
        <v>457</v>
      </c>
      <c r="H48" s="68" t="s">
        <v>458</v>
      </c>
      <c r="I48" s="68" t="s">
        <v>459</v>
      </c>
      <c r="J48" s="83">
        <v>1</v>
      </c>
      <c r="K48" s="84" t="s">
        <v>441</v>
      </c>
      <c r="L48" s="84" t="s">
        <v>451</v>
      </c>
      <c r="M48" s="83">
        <v>4.1399999999999997</v>
      </c>
      <c r="N48" s="83">
        <v>1</v>
      </c>
      <c r="O48" s="68" t="s">
        <v>442</v>
      </c>
    </row>
    <row r="49" spans="1:15" ht="15.75" thickBot="1" x14ac:dyDescent="0.3">
      <c r="A49" s="66">
        <v>92</v>
      </c>
      <c r="B49" s="65" t="s">
        <v>460</v>
      </c>
      <c r="C49" s="68" t="s">
        <v>263</v>
      </c>
      <c r="D49" s="68" t="s">
        <v>454</v>
      </c>
      <c r="E49" s="68" t="s">
        <v>455</v>
      </c>
      <c r="F49" s="68" t="s">
        <v>456</v>
      </c>
      <c r="G49" s="68" t="s">
        <v>461</v>
      </c>
      <c r="H49" s="68" t="s">
        <v>462</v>
      </c>
      <c r="I49" s="68" t="s">
        <v>299</v>
      </c>
      <c r="J49" s="83">
        <v>1</v>
      </c>
      <c r="K49" s="84" t="s">
        <v>441</v>
      </c>
      <c r="L49" s="84" t="s">
        <v>443</v>
      </c>
      <c r="M49" s="83">
        <v>21.57</v>
      </c>
      <c r="N49" s="83">
        <v>1</v>
      </c>
      <c r="O49" s="68" t="s">
        <v>442</v>
      </c>
    </row>
    <row r="50" spans="1:15" ht="15.75" thickBot="1" x14ac:dyDescent="0.3">
      <c r="A50" s="66">
        <v>95</v>
      </c>
      <c r="B50" s="65" t="s">
        <v>463</v>
      </c>
      <c r="C50" s="68" t="s">
        <v>263</v>
      </c>
      <c r="D50" s="68" t="s">
        <v>464</v>
      </c>
      <c r="E50" s="68" t="s">
        <v>465</v>
      </c>
      <c r="F50" s="68" t="s">
        <v>466</v>
      </c>
      <c r="G50" s="68" t="s">
        <v>467</v>
      </c>
      <c r="H50" s="68" t="s">
        <v>468</v>
      </c>
      <c r="I50" s="68" t="s">
        <v>469</v>
      </c>
      <c r="J50" s="83">
        <v>1</v>
      </c>
      <c r="K50" s="84" t="s">
        <v>441</v>
      </c>
      <c r="L50" s="84" t="s">
        <v>443</v>
      </c>
      <c r="M50" s="83">
        <v>21.57</v>
      </c>
      <c r="N50" s="83">
        <v>1</v>
      </c>
      <c r="O50" s="68" t="s">
        <v>442</v>
      </c>
    </row>
    <row r="51" spans="1:15" ht="15.75" thickBot="1" x14ac:dyDescent="0.3">
      <c r="A51" s="66">
        <v>96</v>
      </c>
      <c r="B51" s="65" t="s">
        <v>470</v>
      </c>
      <c r="C51" s="68" t="s">
        <v>263</v>
      </c>
      <c r="D51" s="68" t="s">
        <v>464</v>
      </c>
      <c r="E51" s="68" t="s">
        <v>465</v>
      </c>
      <c r="F51" s="68" t="s">
        <v>466</v>
      </c>
      <c r="G51" s="68" t="s">
        <v>471</v>
      </c>
      <c r="H51" s="68" t="s">
        <v>472</v>
      </c>
      <c r="I51" s="68" t="s">
        <v>473</v>
      </c>
      <c r="J51" s="83">
        <v>1</v>
      </c>
      <c r="K51" s="84" t="s">
        <v>441</v>
      </c>
      <c r="L51" s="84" t="s">
        <v>443</v>
      </c>
      <c r="M51" s="83">
        <v>21.57</v>
      </c>
      <c r="N51" s="83">
        <v>1</v>
      </c>
      <c r="O51" s="68" t="s">
        <v>442</v>
      </c>
    </row>
    <row r="52" spans="1:15" ht="15.75" thickBot="1" x14ac:dyDescent="0.3">
      <c r="A52" s="66">
        <v>97</v>
      </c>
      <c r="B52" s="65" t="s">
        <v>474</v>
      </c>
      <c r="C52" s="68" t="s">
        <v>263</v>
      </c>
      <c r="D52" s="68" t="s">
        <v>475</v>
      </c>
      <c r="E52" s="68" t="s">
        <v>476</v>
      </c>
      <c r="F52" s="68" t="s">
        <v>477</v>
      </c>
      <c r="G52" s="68" t="s">
        <v>478</v>
      </c>
      <c r="H52" s="68" t="s">
        <v>479</v>
      </c>
      <c r="I52" s="68" t="s">
        <v>480</v>
      </c>
      <c r="J52" s="83">
        <v>1</v>
      </c>
      <c r="K52" s="84" t="s">
        <v>441</v>
      </c>
      <c r="L52" s="84" t="s">
        <v>443</v>
      </c>
      <c r="M52" s="83">
        <v>21.57</v>
      </c>
      <c r="N52" s="83">
        <v>1</v>
      </c>
      <c r="O52" s="68" t="s">
        <v>442</v>
      </c>
    </row>
    <row r="53" spans="1:15" ht="15.75" thickBot="1" x14ac:dyDescent="0.3">
      <c r="A53" s="66">
        <v>98</v>
      </c>
      <c r="B53" s="65" t="s">
        <v>481</v>
      </c>
      <c r="C53" s="68" t="s">
        <v>263</v>
      </c>
      <c r="D53" s="68" t="s">
        <v>482</v>
      </c>
      <c r="E53" s="68" t="s">
        <v>483</v>
      </c>
      <c r="F53" s="68" t="s">
        <v>477</v>
      </c>
      <c r="G53" s="68" t="s">
        <v>484</v>
      </c>
      <c r="H53" s="68" t="s">
        <v>485</v>
      </c>
      <c r="I53" s="68" t="s">
        <v>264</v>
      </c>
      <c r="J53" s="83">
        <v>1</v>
      </c>
      <c r="K53" s="84" t="s">
        <v>441</v>
      </c>
      <c r="L53" s="84" t="s">
        <v>486</v>
      </c>
      <c r="M53" s="83">
        <v>19.29</v>
      </c>
      <c r="N53" s="83">
        <v>1</v>
      </c>
      <c r="O53" s="68" t="s">
        <v>442</v>
      </c>
    </row>
    <row r="54" spans="1:15" ht="15.75" thickBot="1" x14ac:dyDescent="0.3">
      <c r="A54" s="66">
        <v>99</v>
      </c>
      <c r="B54" s="65" t="s">
        <v>487</v>
      </c>
      <c r="C54" s="68" t="s">
        <v>263</v>
      </c>
      <c r="D54" s="68" t="s">
        <v>482</v>
      </c>
      <c r="E54" s="68" t="s">
        <v>483</v>
      </c>
      <c r="F54" s="68" t="s">
        <v>488</v>
      </c>
      <c r="G54" s="68" t="s">
        <v>489</v>
      </c>
      <c r="H54" s="68" t="s">
        <v>479</v>
      </c>
      <c r="I54" s="68" t="s">
        <v>480</v>
      </c>
      <c r="J54" s="83">
        <v>1</v>
      </c>
      <c r="K54" s="84" t="s">
        <v>441</v>
      </c>
      <c r="L54" s="84" t="s">
        <v>443</v>
      </c>
      <c r="M54" s="83">
        <v>21.57</v>
      </c>
      <c r="N54" s="83">
        <v>1</v>
      </c>
      <c r="O54" s="68" t="s">
        <v>442</v>
      </c>
    </row>
    <row r="55" spans="1:15" ht="15.75" thickBot="1" x14ac:dyDescent="0.3">
      <c r="A55" s="66">
        <v>100</v>
      </c>
      <c r="B55" s="65" t="s">
        <v>490</v>
      </c>
      <c r="C55" s="68" t="s">
        <v>263</v>
      </c>
      <c r="D55" s="68" t="s">
        <v>491</v>
      </c>
      <c r="E55" s="68" t="s">
        <v>492</v>
      </c>
      <c r="F55" s="68" t="s">
        <v>493</v>
      </c>
      <c r="G55" s="68" t="s">
        <v>494</v>
      </c>
      <c r="H55" s="68" t="s">
        <v>495</v>
      </c>
      <c r="I55" s="68" t="s">
        <v>53</v>
      </c>
      <c r="J55" s="83">
        <v>1</v>
      </c>
      <c r="K55" s="84" t="s">
        <v>441</v>
      </c>
      <c r="L55" s="84" t="s">
        <v>443</v>
      </c>
      <c r="M55" s="83">
        <v>21.57</v>
      </c>
      <c r="N55" s="83">
        <v>1</v>
      </c>
      <c r="O55" s="68" t="s">
        <v>442</v>
      </c>
    </row>
    <row r="56" spans="1:15" ht="15.75" thickBot="1" x14ac:dyDescent="0.3">
      <c r="A56" s="66">
        <v>101</v>
      </c>
      <c r="B56" s="65" t="s">
        <v>496</v>
      </c>
      <c r="C56" s="68" t="s">
        <v>263</v>
      </c>
      <c r="D56" s="68" t="s">
        <v>491</v>
      </c>
      <c r="E56" s="68" t="s">
        <v>492</v>
      </c>
      <c r="F56" s="68" t="s">
        <v>497</v>
      </c>
      <c r="G56" s="68" t="s">
        <v>498</v>
      </c>
      <c r="H56" s="68" t="s">
        <v>499</v>
      </c>
      <c r="I56" s="68" t="s">
        <v>500</v>
      </c>
      <c r="J56" s="83">
        <v>1</v>
      </c>
      <c r="K56" s="84" t="s">
        <v>441</v>
      </c>
      <c r="L56" s="84" t="s">
        <v>443</v>
      </c>
      <c r="M56" s="83">
        <v>21.57</v>
      </c>
      <c r="N56" s="83">
        <v>1</v>
      </c>
      <c r="O56" s="68" t="s">
        <v>442</v>
      </c>
    </row>
    <row r="57" spans="1:15" ht="15.75" thickBot="1" x14ac:dyDescent="0.3">
      <c r="A57" s="66">
        <v>102</v>
      </c>
      <c r="B57" s="65" t="s">
        <v>501</v>
      </c>
      <c r="C57" s="68" t="s">
        <v>263</v>
      </c>
      <c r="D57" s="68" t="s">
        <v>502</v>
      </c>
      <c r="E57" s="68" t="s">
        <v>503</v>
      </c>
      <c r="F57" s="68" t="s">
        <v>504</v>
      </c>
      <c r="G57" s="68" t="s">
        <v>505</v>
      </c>
      <c r="H57" s="68" t="s">
        <v>506</v>
      </c>
      <c r="I57" s="68" t="s">
        <v>53</v>
      </c>
      <c r="J57" s="83">
        <v>1</v>
      </c>
      <c r="K57" s="84" t="s">
        <v>441</v>
      </c>
      <c r="L57" s="84" t="s">
        <v>443</v>
      </c>
      <c r="M57" s="83">
        <v>21.57</v>
      </c>
      <c r="N57" s="83">
        <v>1</v>
      </c>
      <c r="O57" s="68" t="s">
        <v>442</v>
      </c>
    </row>
    <row r="58" spans="1:15" ht="15.75" thickBot="1" x14ac:dyDescent="0.3">
      <c r="A58" s="66">
        <v>103</v>
      </c>
      <c r="B58" s="65" t="s">
        <v>507</v>
      </c>
      <c r="C58" s="68" t="s">
        <v>263</v>
      </c>
      <c r="D58" s="68" t="s">
        <v>502</v>
      </c>
      <c r="E58" s="68" t="s">
        <v>503</v>
      </c>
      <c r="F58" s="68" t="s">
        <v>504</v>
      </c>
      <c r="G58" s="68" t="s">
        <v>508</v>
      </c>
      <c r="H58" s="68" t="s">
        <v>509</v>
      </c>
      <c r="I58" s="68" t="s">
        <v>510</v>
      </c>
      <c r="J58" s="83">
        <v>1</v>
      </c>
      <c r="K58" s="84" t="s">
        <v>441</v>
      </c>
      <c r="L58" s="84" t="s">
        <v>511</v>
      </c>
      <c r="M58" s="83">
        <v>51.71</v>
      </c>
      <c r="N58" s="83">
        <v>0.7</v>
      </c>
      <c r="O58" s="68" t="s">
        <v>512</v>
      </c>
    </row>
    <row r="59" spans="1:15" ht="15.75" thickBot="1" x14ac:dyDescent="0.3">
      <c r="A59" s="66">
        <v>104</v>
      </c>
      <c r="B59" s="65" t="s">
        <v>513</v>
      </c>
      <c r="C59" s="68" t="s">
        <v>263</v>
      </c>
      <c r="D59" s="68" t="s">
        <v>514</v>
      </c>
      <c r="E59" s="68" t="s">
        <v>515</v>
      </c>
      <c r="F59" s="68" t="s">
        <v>516</v>
      </c>
      <c r="G59" s="68" t="s">
        <v>517</v>
      </c>
      <c r="H59" s="68" t="s">
        <v>518</v>
      </c>
      <c r="I59" s="68" t="s">
        <v>53</v>
      </c>
      <c r="J59" s="83">
        <v>1</v>
      </c>
      <c r="K59" s="84" t="s">
        <v>441</v>
      </c>
      <c r="L59" s="84" t="s">
        <v>443</v>
      </c>
      <c r="M59" s="83">
        <v>21.57</v>
      </c>
      <c r="N59" s="83">
        <v>1</v>
      </c>
      <c r="O59" s="68" t="s">
        <v>442</v>
      </c>
    </row>
    <row r="60" spans="1:15" ht="15.75" thickBot="1" x14ac:dyDescent="0.3">
      <c r="A60" s="66">
        <v>116</v>
      </c>
      <c r="B60" s="65" t="s">
        <v>520</v>
      </c>
      <c r="C60" s="68" t="s">
        <v>263</v>
      </c>
      <c r="D60" s="68" t="s">
        <v>521</v>
      </c>
      <c r="E60" s="68" t="s">
        <v>522</v>
      </c>
      <c r="F60" s="68" t="s">
        <v>523</v>
      </c>
      <c r="G60" s="68" t="s">
        <v>524</v>
      </c>
      <c r="H60" s="68" t="s">
        <v>525</v>
      </c>
      <c r="I60" s="68" t="s">
        <v>53</v>
      </c>
      <c r="J60" s="83">
        <v>1</v>
      </c>
      <c r="K60" s="84" t="s">
        <v>441</v>
      </c>
      <c r="L60" s="84" t="s">
        <v>443</v>
      </c>
      <c r="M60" s="83">
        <v>21.57</v>
      </c>
      <c r="N60" s="83">
        <v>1</v>
      </c>
      <c r="O60" s="68" t="s">
        <v>442</v>
      </c>
    </row>
    <row r="61" spans="1:15" ht="15.75" thickBot="1" x14ac:dyDescent="0.3">
      <c r="A61" s="66">
        <v>117</v>
      </c>
      <c r="B61" s="65" t="s">
        <v>526</v>
      </c>
      <c r="C61" s="68" t="s">
        <v>263</v>
      </c>
      <c r="D61" s="68" t="s">
        <v>521</v>
      </c>
      <c r="E61" s="68" t="s">
        <v>522</v>
      </c>
      <c r="F61" s="68" t="s">
        <v>523</v>
      </c>
      <c r="G61" s="68" t="s">
        <v>440</v>
      </c>
      <c r="H61" s="68" t="s">
        <v>298</v>
      </c>
      <c r="I61" s="68" t="s">
        <v>299</v>
      </c>
      <c r="J61" s="83">
        <v>1</v>
      </c>
      <c r="K61" s="84" t="s">
        <v>441</v>
      </c>
      <c r="L61" s="84" t="s">
        <v>443</v>
      </c>
      <c r="M61" s="83">
        <v>21.57</v>
      </c>
      <c r="N61" s="83">
        <v>1</v>
      </c>
      <c r="O61" s="68" t="s">
        <v>442</v>
      </c>
    </row>
    <row r="62" spans="1:15" ht="15.75" thickBot="1" x14ac:dyDescent="0.3">
      <c r="A62" s="66">
        <v>118</v>
      </c>
      <c r="B62" s="65" t="s">
        <v>527</v>
      </c>
      <c r="C62" s="68" t="s">
        <v>263</v>
      </c>
      <c r="D62" s="68" t="s">
        <v>528</v>
      </c>
      <c r="E62" s="68" t="s">
        <v>529</v>
      </c>
      <c r="F62" s="68" t="s">
        <v>530</v>
      </c>
      <c r="G62" s="68" t="s">
        <v>531</v>
      </c>
      <c r="H62" s="68" t="s">
        <v>532</v>
      </c>
      <c r="I62" s="68" t="s">
        <v>533</v>
      </c>
      <c r="J62" s="83">
        <v>2</v>
      </c>
      <c r="K62" s="84" t="s">
        <v>441</v>
      </c>
      <c r="L62" s="84" t="s">
        <v>443</v>
      </c>
      <c r="M62" s="83">
        <v>21.57</v>
      </c>
      <c r="N62" s="83">
        <v>2</v>
      </c>
      <c r="O62" s="68" t="s">
        <v>442</v>
      </c>
    </row>
    <row r="63" spans="1:15" ht="15.75" thickBot="1" x14ac:dyDescent="0.3">
      <c r="A63" s="66">
        <v>119</v>
      </c>
      <c r="B63" s="65" t="s">
        <v>534</v>
      </c>
      <c r="C63" s="68" t="s">
        <v>263</v>
      </c>
      <c r="D63" s="68" t="s">
        <v>535</v>
      </c>
      <c r="E63" s="68" t="s">
        <v>536</v>
      </c>
      <c r="F63" s="68" t="s">
        <v>537</v>
      </c>
      <c r="G63" s="68" t="s">
        <v>538</v>
      </c>
      <c r="H63" s="68" t="s">
        <v>539</v>
      </c>
      <c r="I63" s="68" t="s">
        <v>540</v>
      </c>
      <c r="J63" s="83">
        <v>1</v>
      </c>
      <c r="K63" s="84" t="s">
        <v>441</v>
      </c>
      <c r="L63" s="84" t="s">
        <v>541</v>
      </c>
      <c r="M63" s="83">
        <v>12.71</v>
      </c>
      <c r="N63" s="83">
        <v>1</v>
      </c>
      <c r="O63" s="68" t="s">
        <v>442</v>
      </c>
    </row>
    <row r="64" spans="1:15" ht="15.75" thickBot="1" x14ac:dyDescent="0.3">
      <c r="A64" s="66">
        <v>120</v>
      </c>
      <c r="B64" s="65" t="s">
        <v>542</v>
      </c>
      <c r="C64" s="68" t="s">
        <v>263</v>
      </c>
      <c r="D64" s="68" t="s">
        <v>535</v>
      </c>
      <c r="E64" s="68" t="s">
        <v>536</v>
      </c>
      <c r="F64" s="68" t="s">
        <v>537</v>
      </c>
      <c r="G64" s="68" t="s">
        <v>543</v>
      </c>
      <c r="H64" s="68" t="s">
        <v>544</v>
      </c>
      <c r="I64" s="68" t="s">
        <v>309</v>
      </c>
      <c r="J64" s="83">
        <v>1</v>
      </c>
      <c r="K64" s="84" t="s">
        <v>441</v>
      </c>
      <c r="L64" s="84" t="s">
        <v>545</v>
      </c>
      <c r="M64" s="83">
        <v>17.14</v>
      </c>
      <c r="N64" s="83">
        <v>1</v>
      </c>
      <c r="O64" s="68" t="s">
        <v>442</v>
      </c>
    </row>
    <row r="65" spans="1:15" ht="15.75" thickBot="1" x14ac:dyDescent="0.3">
      <c r="A65" s="66">
        <v>121</v>
      </c>
      <c r="B65" s="65" t="s">
        <v>546</v>
      </c>
      <c r="C65" s="68" t="s">
        <v>263</v>
      </c>
      <c r="D65" s="68" t="s">
        <v>535</v>
      </c>
      <c r="E65" s="68" t="s">
        <v>536</v>
      </c>
      <c r="F65" s="68" t="s">
        <v>537</v>
      </c>
      <c r="G65" s="68" t="s">
        <v>547</v>
      </c>
      <c r="H65" s="68" t="s">
        <v>548</v>
      </c>
      <c r="I65" s="68" t="s">
        <v>549</v>
      </c>
      <c r="J65" s="83">
        <v>1</v>
      </c>
      <c r="K65" s="84" t="s">
        <v>441</v>
      </c>
      <c r="L65" s="84" t="s">
        <v>443</v>
      </c>
      <c r="M65" s="83">
        <v>21.57</v>
      </c>
      <c r="N65" s="83">
        <v>1</v>
      </c>
      <c r="O65" s="68" t="s">
        <v>442</v>
      </c>
    </row>
    <row r="66" spans="1:15" ht="15.75" thickBot="1" x14ac:dyDescent="0.3">
      <c r="A66" s="66">
        <v>122</v>
      </c>
      <c r="B66" s="65" t="s">
        <v>550</v>
      </c>
      <c r="C66" s="68" t="s">
        <v>263</v>
      </c>
      <c r="D66" s="68" t="s">
        <v>535</v>
      </c>
      <c r="E66" s="68" t="s">
        <v>536</v>
      </c>
      <c r="F66" s="68" t="s">
        <v>537</v>
      </c>
      <c r="G66" s="68" t="s">
        <v>551</v>
      </c>
      <c r="H66" s="68" t="s">
        <v>552</v>
      </c>
      <c r="I66" s="68" t="s">
        <v>553</v>
      </c>
      <c r="J66" s="83">
        <v>4</v>
      </c>
      <c r="K66" s="84" t="s">
        <v>441</v>
      </c>
      <c r="L66" s="84" t="s">
        <v>443</v>
      </c>
      <c r="M66" s="83">
        <v>21.57</v>
      </c>
      <c r="N66" s="83">
        <v>4</v>
      </c>
      <c r="O66" s="68" t="s">
        <v>442</v>
      </c>
    </row>
    <row r="67" spans="1:15" ht="15.75" thickBot="1" x14ac:dyDescent="0.3">
      <c r="A67" s="66">
        <v>123</v>
      </c>
      <c r="B67" s="65" t="s">
        <v>554</v>
      </c>
      <c r="C67" s="68" t="s">
        <v>263</v>
      </c>
      <c r="D67" s="68" t="s">
        <v>535</v>
      </c>
      <c r="E67" s="68" t="s">
        <v>536</v>
      </c>
      <c r="F67" s="68" t="s">
        <v>537</v>
      </c>
      <c r="G67" s="68" t="s">
        <v>440</v>
      </c>
      <c r="H67" s="68" t="s">
        <v>298</v>
      </c>
      <c r="I67" s="68" t="s">
        <v>299</v>
      </c>
      <c r="J67" s="83">
        <v>1</v>
      </c>
      <c r="K67" s="84" t="s">
        <v>441</v>
      </c>
      <c r="L67" s="84" t="s">
        <v>443</v>
      </c>
      <c r="M67" s="83">
        <v>21.57</v>
      </c>
      <c r="N67" s="83">
        <v>1</v>
      </c>
      <c r="O67" s="68" t="s">
        <v>442</v>
      </c>
    </row>
    <row r="68" spans="1:15" ht="15.75" thickBot="1" x14ac:dyDescent="0.3">
      <c r="A68" s="66">
        <v>124</v>
      </c>
      <c r="B68" s="65" t="s">
        <v>555</v>
      </c>
      <c r="C68" s="68" t="s">
        <v>263</v>
      </c>
      <c r="D68" s="68" t="s">
        <v>556</v>
      </c>
      <c r="E68" s="68" t="s">
        <v>557</v>
      </c>
      <c r="F68" s="68" t="s">
        <v>558</v>
      </c>
      <c r="G68" s="68" t="s">
        <v>559</v>
      </c>
      <c r="H68" s="68" t="s">
        <v>560</v>
      </c>
      <c r="I68" s="68" t="s">
        <v>561</v>
      </c>
      <c r="J68" s="83">
        <v>1</v>
      </c>
      <c r="K68" s="84" t="s">
        <v>441</v>
      </c>
      <c r="L68" s="84" t="s">
        <v>443</v>
      </c>
      <c r="M68" s="83">
        <v>21.57</v>
      </c>
      <c r="N68" s="83">
        <v>1</v>
      </c>
      <c r="O68" s="68" t="s">
        <v>442</v>
      </c>
    </row>
    <row r="69" spans="1:15" ht="15.75" thickBot="1" x14ac:dyDescent="0.3">
      <c r="A69" s="66">
        <v>125</v>
      </c>
      <c r="B69" s="65" t="s">
        <v>562</v>
      </c>
      <c r="C69" s="68" t="s">
        <v>263</v>
      </c>
      <c r="D69" s="68" t="s">
        <v>556</v>
      </c>
      <c r="E69" s="68" t="s">
        <v>557</v>
      </c>
      <c r="F69" s="68" t="s">
        <v>558</v>
      </c>
      <c r="G69" s="68" t="s">
        <v>563</v>
      </c>
      <c r="H69" s="68" t="s">
        <v>564</v>
      </c>
      <c r="I69" s="68" t="s">
        <v>401</v>
      </c>
      <c r="J69" s="83">
        <v>1</v>
      </c>
      <c r="K69" s="84" t="s">
        <v>441</v>
      </c>
      <c r="L69" s="84" t="s">
        <v>443</v>
      </c>
      <c r="M69" s="83">
        <v>21.57</v>
      </c>
      <c r="N69" s="83">
        <v>1</v>
      </c>
      <c r="O69" s="68" t="s">
        <v>442</v>
      </c>
    </row>
    <row r="70" spans="1:15" ht="15.75" thickBot="1" x14ac:dyDescent="0.3">
      <c r="A70" s="66">
        <v>126</v>
      </c>
      <c r="B70" s="65" t="s">
        <v>565</v>
      </c>
      <c r="C70" s="68" t="s">
        <v>263</v>
      </c>
      <c r="D70" s="68" t="s">
        <v>556</v>
      </c>
      <c r="E70" s="68" t="s">
        <v>557</v>
      </c>
      <c r="F70" s="68" t="s">
        <v>558</v>
      </c>
      <c r="G70" s="68" t="s">
        <v>566</v>
      </c>
      <c r="H70" s="68" t="s">
        <v>567</v>
      </c>
      <c r="I70" s="68" t="s">
        <v>568</v>
      </c>
      <c r="J70" s="83">
        <v>2</v>
      </c>
      <c r="K70" s="84" t="s">
        <v>441</v>
      </c>
      <c r="L70" s="84" t="s">
        <v>443</v>
      </c>
      <c r="M70" s="83">
        <v>21.57</v>
      </c>
      <c r="N70" s="83">
        <v>2</v>
      </c>
      <c r="O70" s="68" t="s">
        <v>442</v>
      </c>
    </row>
    <row r="71" spans="1:15" ht="15.75" thickBot="1" x14ac:dyDescent="0.3">
      <c r="A71" s="66">
        <v>127</v>
      </c>
      <c r="B71" s="65" t="s">
        <v>569</v>
      </c>
      <c r="C71" s="68" t="s">
        <v>263</v>
      </c>
      <c r="D71" s="68" t="s">
        <v>556</v>
      </c>
      <c r="E71" s="68" t="s">
        <v>557</v>
      </c>
      <c r="F71" s="68" t="s">
        <v>558</v>
      </c>
      <c r="G71" s="68" t="s">
        <v>570</v>
      </c>
      <c r="H71" s="68" t="s">
        <v>571</v>
      </c>
      <c r="I71" s="68" t="s">
        <v>572</v>
      </c>
      <c r="J71" s="83">
        <v>10</v>
      </c>
      <c r="K71" s="84" t="s">
        <v>441</v>
      </c>
      <c r="L71" s="84" t="s">
        <v>443</v>
      </c>
      <c r="M71" s="83">
        <v>21.57</v>
      </c>
      <c r="N71" s="83">
        <v>10</v>
      </c>
      <c r="O71" s="68" t="s">
        <v>442</v>
      </c>
    </row>
    <row r="72" spans="1:15" ht="15.75" thickBot="1" x14ac:dyDescent="0.3">
      <c r="A72" s="66">
        <v>128</v>
      </c>
      <c r="B72" s="65" t="s">
        <v>573</v>
      </c>
      <c r="C72" s="68" t="s">
        <v>263</v>
      </c>
      <c r="D72" s="68" t="s">
        <v>556</v>
      </c>
      <c r="E72" s="68" t="s">
        <v>557</v>
      </c>
      <c r="F72" s="68" t="s">
        <v>558</v>
      </c>
      <c r="G72" s="68" t="s">
        <v>440</v>
      </c>
      <c r="H72" s="68" t="s">
        <v>298</v>
      </c>
      <c r="I72" s="68" t="s">
        <v>299</v>
      </c>
      <c r="J72" s="83">
        <v>1</v>
      </c>
      <c r="K72" s="84" t="s">
        <v>441</v>
      </c>
      <c r="L72" s="84" t="s">
        <v>443</v>
      </c>
      <c r="M72" s="83">
        <v>21.57</v>
      </c>
      <c r="N72" s="83">
        <v>1</v>
      </c>
      <c r="O72" s="68" t="s">
        <v>442</v>
      </c>
    </row>
    <row r="73" spans="1:15" ht="15.75" thickBot="1" x14ac:dyDescent="0.3">
      <c r="A73" s="66">
        <v>129</v>
      </c>
      <c r="B73" s="65" t="s">
        <v>574</v>
      </c>
      <c r="C73" s="68" t="s">
        <v>263</v>
      </c>
      <c r="D73" s="68" t="s">
        <v>575</v>
      </c>
      <c r="E73" s="68" t="s">
        <v>576</v>
      </c>
      <c r="F73" s="68" t="s">
        <v>577</v>
      </c>
      <c r="G73" s="68" t="s">
        <v>578</v>
      </c>
      <c r="H73" s="68" t="s">
        <v>578</v>
      </c>
      <c r="I73" s="68" t="s">
        <v>579</v>
      </c>
      <c r="J73" s="83">
        <v>5</v>
      </c>
      <c r="K73" s="84" t="s">
        <v>441</v>
      </c>
      <c r="L73" s="84" t="s">
        <v>443</v>
      </c>
      <c r="M73" s="83">
        <v>21.57</v>
      </c>
      <c r="N73" s="83">
        <v>5</v>
      </c>
      <c r="O73" s="68" t="s">
        <v>442</v>
      </c>
    </row>
    <row r="74" spans="1:15" ht="15.75" thickBot="1" x14ac:dyDescent="0.3">
      <c r="A74" s="66">
        <v>130</v>
      </c>
      <c r="B74" s="65" t="s">
        <v>580</v>
      </c>
      <c r="C74" s="68" t="s">
        <v>263</v>
      </c>
      <c r="D74" s="68" t="s">
        <v>575</v>
      </c>
      <c r="E74" s="68" t="s">
        <v>576</v>
      </c>
      <c r="F74" s="68" t="s">
        <v>577</v>
      </c>
      <c r="G74" s="68" t="s">
        <v>581</v>
      </c>
      <c r="H74" s="68" t="s">
        <v>581</v>
      </c>
      <c r="I74" s="68" t="s">
        <v>88</v>
      </c>
      <c r="J74" s="83">
        <v>5</v>
      </c>
      <c r="K74" s="84" t="s">
        <v>441</v>
      </c>
      <c r="L74" s="84" t="s">
        <v>443</v>
      </c>
      <c r="M74" s="83">
        <v>21.57</v>
      </c>
      <c r="N74" s="83">
        <v>5</v>
      </c>
      <c r="O74" s="68" t="s">
        <v>442</v>
      </c>
    </row>
    <row r="75" spans="1:15" ht="15.75" thickBot="1" x14ac:dyDescent="0.3">
      <c r="A75" s="66">
        <v>131</v>
      </c>
      <c r="B75" s="65" t="s">
        <v>582</v>
      </c>
      <c r="C75" s="68" t="s">
        <v>263</v>
      </c>
      <c r="D75" s="68" t="s">
        <v>575</v>
      </c>
      <c r="E75" s="68" t="s">
        <v>576</v>
      </c>
      <c r="F75" s="68" t="s">
        <v>577</v>
      </c>
      <c r="G75" s="68" t="s">
        <v>583</v>
      </c>
      <c r="H75" s="68" t="s">
        <v>583</v>
      </c>
      <c r="I75" s="68" t="s">
        <v>584</v>
      </c>
      <c r="J75" s="83">
        <v>10</v>
      </c>
      <c r="K75" s="84" t="s">
        <v>441</v>
      </c>
      <c r="L75" s="84" t="s">
        <v>443</v>
      </c>
      <c r="M75" s="83">
        <v>21.57</v>
      </c>
      <c r="N75" s="83">
        <v>10</v>
      </c>
      <c r="O75" s="68" t="s">
        <v>442</v>
      </c>
    </row>
    <row r="76" spans="1:15" ht="15.75" thickBot="1" x14ac:dyDescent="0.3">
      <c r="A76" s="66">
        <v>132</v>
      </c>
      <c r="B76" s="65" t="s">
        <v>585</v>
      </c>
      <c r="C76" s="68" t="s">
        <v>263</v>
      </c>
      <c r="D76" s="68" t="s">
        <v>586</v>
      </c>
      <c r="E76" s="68" t="s">
        <v>587</v>
      </c>
      <c r="F76" s="68" t="s">
        <v>588</v>
      </c>
      <c r="G76" s="68" t="s">
        <v>589</v>
      </c>
      <c r="H76" s="68" t="s">
        <v>590</v>
      </c>
      <c r="I76" s="68" t="s">
        <v>53</v>
      </c>
      <c r="J76" s="83">
        <v>1</v>
      </c>
      <c r="K76" s="84" t="s">
        <v>441</v>
      </c>
      <c r="L76" s="84" t="s">
        <v>443</v>
      </c>
      <c r="M76" s="83">
        <v>21.57</v>
      </c>
      <c r="N76" s="83">
        <v>1</v>
      </c>
      <c r="O76" s="68" t="s">
        <v>442</v>
      </c>
    </row>
    <row r="77" spans="1:15" ht="15.75" thickBot="1" x14ac:dyDescent="0.3">
      <c r="A77" s="66">
        <v>133</v>
      </c>
      <c r="B77" s="65" t="s">
        <v>591</v>
      </c>
      <c r="C77" s="68" t="s">
        <v>263</v>
      </c>
      <c r="D77" s="68" t="s">
        <v>586</v>
      </c>
      <c r="E77" s="68" t="s">
        <v>587</v>
      </c>
      <c r="F77" s="68" t="s">
        <v>588</v>
      </c>
      <c r="G77" s="68" t="s">
        <v>498</v>
      </c>
      <c r="H77" s="68" t="s">
        <v>499</v>
      </c>
      <c r="I77" s="68" t="s">
        <v>500</v>
      </c>
      <c r="J77" s="83">
        <v>1</v>
      </c>
      <c r="K77" s="84" t="s">
        <v>441</v>
      </c>
      <c r="L77" s="84" t="s">
        <v>443</v>
      </c>
      <c r="M77" s="83">
        <v>21.57</v>
      </c>
      <c r="N77" s="83">
        <v>1</v>
      </c>
      <c r="O77" s="68" t="s">
        <v>442</v>
      </c>
    </row>
    <row r="78" spans="1:15" ht="15.75" thickBot="1" x14ac:dyDescent="0.3">
      <c r="A78" s="66">
        <v>134</v>
      </c>
      <c r="B78" s="65" t="s">
        <v>592</v>
      </c>
      <c r="C78" s="68" t="s">
        <v>263</v>
      </c>
      <c r="D78" s="68" t="s">
        <v>586</v>
      </c>
      <c r="E78" s="68" t="s">
        <v>587</v>
      </c>
      <c r="F78" s="68" t="s">
        <v>593</v>
      </c>
      <c r="G78" s="68" t="s">
        <v>594</v>
      </c>
      <c r="H78" s="68" t="s">
        <v>594</v>
      </c>
      <c r="I78" s="68" t="s">
        <v>595</v>
      </c>
      <c r="J78" s="83">
        <v>1</v>
      </c>
      <c r="K78" s="84" t="s">
        <v>441</v>
      </c>
      <c r="L78" s="84" t="s">
        <v>443</v>
      </c>
      <c r="M78" s="83">
        <v>21.57</v>
      </c>
      <c r="N78" s="83">
        <v>1</v>
      </c>
      <c r="O78" s="68" t="s">
        <v>442</v>
      </c>
    </row>
    <row r="79" spans="1:15" ht="15.75" thickBot="1" x14ac:dyDescent="0.3">
      <c r="A79" s="66">
        <v>135</v>
      </c>
      <c r="B79" s="65" t="s">
        <v>596</v>
      </c>
      <c r="C79" s="68" t="s">
        <v>263</v>
      </c>
      <c r="D79" s="68" t="s">
        <v>586</v>
      </c>
      <c r="E79" s="68" t="s">
        <v>587</v>
      </c>
      <c r="F79" s="68" t="s">
        <v>497</v>
      </c>
      <c r="G79" s="68" t="s">
        <v>498</v>
      </c>
      <c r="H79" s="68" t="s">
        <v>499</v>
      </c>
      <c r="I79" s="68" t="s">
        <v>500</v>
      </c>
      <c r="J79" s="83">
        <v>1</v>
      </c>
      <c r="K79" s="84" t="s">
        <v>441</v>
      </c>
      <c r="L79" s="84" t="s">
        <v>443</v>
      </c>
      <c r="M79" s="83">
        <v>21.57</v>
      </c>
      <c r="N79" s="83">
        <v>1</v>
      </c>
      <c r="O79" s="68" t="s">
        <v>442</v>
      </c>
    </row>
    <row r="80" spans="1:15" ht="15.75" thickBot="1" x14ac:dyDescent="0.3">
      <c r="A80" s="66">
        <v>136</v>
      </c>
      <c r="B80" s="65" t="s">
        <v>597</v>
      </c>
      <c r="C80" s="68" t="s">
        <v>263</v>
      </c>
      <c r="D80" s="68" t="s">
        <v>586</v>
      </c>
      <c r="E80" s="68" t="s">
        <v>587</v>
      </c>
      <c r="F80" s="68" t="s">
        <v>598</v>
      </c>
      <c r="G80" s="68" t="s">
        <v>599</v>
      </c>
      <c r="H80" s="68" t="s">
        <v>600</v>
      </c>
      <c r="I80" s="68" t="s">
        <v>601</v>
      </c>
      <c r="J80" s="83">
        <v>1</v>
      </c>
      <c r="K80" s="84" t="s">
        <v>441</v>
      </c>
      <c r="L80" s="84" t="s">
        <v>443</v>
      </c>
      <c r="M80" s="83">
        <v>21.57</v>
      </c>
      <c r="N80" s="83">
        <v>1</v>
      </c>
      <c r="O80" s="68" t="s">
        <v>442</v>
      </c>
    </row>
    <row r="81" spans="1:15" ht="15.75" thickBot="1" x14ac:dyDescent="0.3">
      <c r="A81" s="66">
        <v>137</v>
      </c>
      <c r="B81" s="65" t="s">
        <v>602</v>
      </c>
      <c r="C81" s="68" t="s">
        <v>263</v>
      </c>
      <c r="D81" s="68" t="s">
        <v>586</v>
      </c>
      <c r="E81" s="68" t="s">
        <v>587</v>
      </c>
      <c r="F81" s="68" t="s">
        <v>603</v>
      </c>
      <c r="G81" s="68" t="s">
        <v>604</v>
      </c>
      <c r="H81" s="68" t="s">
        <v>605</v>
      </c>
      <c r="I81" s="68" t="s">
        <v>53</v>
      </c>
      <c r="J81" s="83">
        <v>1</v>
      </c>
      <c r="K81" s="84" t="s">
        <v>441</v>
      </c>
      <c r="L81" s="84" t="s">
        <v>443</v>
      </c>
      <c r="M81" s="83">
        <v>21.57</v>
      </c>
      <c r="N81" s="83">
        <v>1</v>
      </c>
      <c r="O81" s="68" t="s">
        <v>442</v>
      </c>
    </row>
    <row r="82" spans="1:15" ht="15.75" thickBot="1" x14ac:dyDescent="0.3">
      <c r="A82" s="66">
        <v>141</v>
      </c>
      <c r="B82" s="65" t="s">
        <v>606</v>
      </c>
      <c r="C82" s="68" t="s">
        <v>263</v>
      </c>
      <c r="D82" s="68" t="s">
        <v>607</v>
      </c>
      <c r="E82" s="68" t="s">
        <v>608</v>
      </c>
      <c r="F82" s="68" t="s">
        <v>609</v>
      </c>
      <c r="G82" s="68" t="s">
        <v>610</v>
      </c>
      <c r="H82" s="68" t="s">
        <v>611</v>
      </c>
      <c r="I82" s="68" t="s">
        <v>264</v>
      </c>
      <c r="J82" s="83">
        <v>1</v>
      </c>
      <c r="K82" s="84" t="s">
        <v>441</v>
      </c>
      <c r="L82" s="84" t="s">
        <v>519</v>
      </c>
      <c r="M82" s="83">
        <v>12.86</v>
      </c>
      <c r="N82" s="83">
        <v>1</v>
      </c>
      <c r="O82" s="68" t="s">
        <v>442</v>
      </c>
    </row>
    <row r="83" spans="1:15" ht="15.75" thickBot="1" x14ac:dyDescent="0.3">
      <c r="A83" s="66">
        <v>142</v>
      </c>
      <c r="B83" s="65" t="s">
        <v>612</v>
      </c>
      <c r="C83" s="68" t="s">
        <v>263</v>
      </c>
      <c r="D83" s="68" t="s">
        <v>613</v>
      </c>
      <c r="E83" s="68" t="s">
        <v>614</v>
      </c>
      <c r="F83" s="68" t="s">
        <v>615</v>
      </c>
      <c r="G83" s="68" t="s">
        <v>559</v>
      </c>
      <c r="H83" s="68" t="s">
        <v>616</v>
      </c>
      <c r="I83" s="68" t="s">
        <v>561</v>
      </c>
      <c r="J83" s="83">
        <v>1</v>
      </c>
      <c r="K83" s="84" t="s">
        <v>441</v>
      </c>
      <c r="L83" s="84" t="s">
        <v>443</v>
      </c>
      <c r="M83" s="83">
        <v>21.57</v>
      </c>
      <c r="N83" s="83">
        <v>1</v>
      </c>
      <c r="O83" s="68" t="s">
        <v>442</v>
      </c>
    </row>
    <row r="84" spans="1:15" ht="15.75" thickBot="1" x14ac:dyDescent="0.3">
      <c r="A84" s="66">
        <v>143</v>
      </c>
      <c r="B84" s="65" t="s">
        <v>617</v>
      </c>
      <c r="C84" s="68" t="s">
        <v>263</v>
      </c>
      <c r="D84" s="68" t="s">
        <v>613</v>
      </c>
      <c r="E84" s="68" t="s">
        <v>614</v>
      </c>
      <c r="F84" s="68" t="s">
        <v>615</v>
      </c>
      <c r="G84" s="68" t="s">
        <v>618</v>
      </c>
      <c r="H84" s="68" t="s">
        <v>619</v>
      </c>
      <c r="I84" s="68" t="s">
        <v>264</v>
      </c>
      <c r="J84" s="83">
        <v>1</v>
      </c>
      <c r="K84" s="84" t="s">
        <v>441</v>
      </c>
      <c r="L84" s="84" t="s">
        <v>443</v>
      </c>
      <c r="M84" s="83">
        <v>21.57</v>
      </c>
      <c r="N84" s="83">
        <v>1</v>
      </c>
      <c r="O84" s="68" t="s">
        <v>442</v>
      </c>
    </row>
    <row r="85" spans="1:15" ht="15.75" thickBot="1" x14ac:dyDescent="0.3">
      <c r="A85" s="66">
        <v>144</v>
      </c>
      <c r="B85" s="65" t="s">
        <v>620</v>
      </c>
      <c r="C85" s="68" t="s">
        <v>263</v>
      </c>
      <c r="D85" s="68" t="s">
        <v>621</v>
      </c>
      <c r="E85" s="68" t="s">
        <v>622</v>
      </c>
      <c r="F85" s="68" t="s">
        <v>623</v>
      </c>
      <c r="G85" s="68" t="s">
        <v>624</v>
      </c>
      <c r="H85" s="68" t="s">
        <v>625</v>
      </c>
      <c r="I85" s="68" t="s">
        <v>626</v>
      </c>
      <c r="J85" s="83">
        <v>1</v>
      </c>
      <c r="K85" s="84" t="s">
        <v>441</v>
      </c>
      <c r="L85" s="84" t="s">
        <v>545</v>
      </c>
      <c r="M85" s="83">
        <v>17.14</v>
      </c>
      <c r="N85" s="83">
        <v>1</v>
      </c>
      <c r="O85" s="68" t="s">
        <v>442</v>
      </c>
    </row>
    <row r="86" spans="1:15" ht="15.75" thickBot="1" x14ac:dyDescent="0.3">
      <c r="A86" s="66">
        <v>149</v>
      </c>
      <c r="B86" s="65" t="s">
        <v>627</v>
      </c>
      <c r="C86" s="68" t="s">
        <v>263</v>
      </c>
      <c r="D86" s="68" t="s">
        <v>628</v>
      </c>
      <c r="E86" s="68" t="s">
        <v>629</v>
      </c>
      <c r="F86" s="68" t="s">
        <v>537</v>
      </c>
      <c r="G86" s="68" t="s">
        <v>538</v>
      </c>
      <c r="H86" s="68" t="s">
        <v>630</v>
      </c>
      <c r="I86" s="68" t="s">
        <v>540</v>
      </c>
      <c r="J86" s="83">
        <v>1</v>
      </c>
      <c r="K86" s="84" t="s">
        <v>441</v>
      </c>
      <c r="L86" s="84" t="s">
        <v>541</v>
      </c>
      <c r="M86" s="83">
        <v>12.71</v>
      </c>
      <c r="N86" s="83">
        <v>1</v>
      </c>
      <c r="O86" s="68" t="s">
        <v>442</v>
      </c>
    </row>
    <row r="87" spans="1:15" ht="15.75" thickBot="1" x14ac:dyDescent="0.3">
      <c r="A87" s="66">
        <v>150</v>
      </c>
      <c r="B87" s="65" t="s">
        <v>631</v>
      </c>
      <c r="C87" s="68" t="s">
        <v>263</v>
      </c>
      <c r="D87" s="68" t="s">
        <v>628</v>
      </c>
      <c r="E87" s="68" t="s">
        <v>629</v>
      </c>
      <c r="F87" s="68" t="s">
        <v>537</v>
      </c>
      <c r="G87" s="68" t="s">
        <v>543</v>
      </c>
      <c r="H87" s="68" t="s">
        <v>544</v>
      </c>
      <c r="I87" s="68" t="s">
        <v>309</v>
      </c>
      <c r="J87" s="83">
        <v>1</v>
      </c>
      <c r="K87" s="84" t="s">
        <v>441</v>
      </c>
      <c r="L87" s="84" t="s">
        <v>545</v>
      </c>
      <c r="M87" s="83">
        <v>17.14</v>
      </c>
      <c r="N87" s="83">
        <v>1</v>
      </c>
      <c r="O87" s="68" t="s">
        <v>442</v>
      </c>
    </row>
    <row r="88" spans="1:15" ht="15.75" thickBot="1" x14ac:dyDescent="0.3">
      <c r="A88" s="66">
        <v>151</v>
      </c>
      <c r="B88" s="65" t="s">
        <v>632</v>
      </c>
      <c r="C88" s="68" t="s">
        <v>263</v>
      </c>
      <c r="D88" s="68" t="s">
        <v>628</v>
      </c>
      <c r="E88" s="68" t="s">
        <v>629</v>
      </c>
      <c r="F88" s="68" t="s">
        <v>537</v>
      </c>
      <c r="G88" s="68" t="s">
        <v>547</v>
      </c>
      <c r="H88" s="68" t="s">
        <v>548</v>
      </c>
      <c r="I88" s="68" t="s">
        <v>549</v>
      </c>
      <c r="J88" s="83">
        <v>1</v>
      </c>
      <c r="K88" s="84" t="s">
        <v>441</v>
      </c>
      <c r="L88" s="84" t="s">
        <v>443</v>
      </c>
      <c r="M88" s="83">
        <v>21.57</v>
      </c>
      <c r="N88" s="83">
        <v>1</v>
      </c>
      <c r="O88" s="68" t="s">
        <v>442</v>
      </c>
    </row>
    <row r="89" spans="1:15" ht="15.75" thickBot="1" x14ac:dyDescent="0.3">
      <c r="A89" s="66">
        <v>152</v>
      </c>
      <c r="B89" s="65" t="s">
        <v>633</v>
      </c>
      <c r="C89" s="68" t="s">
        <v>263</v>
      </c>
      <c r="D89" s="68" t="s">
        <v>628</v>
      </c>
      <c r="E89" s="68" t="s">
        <v>629</v>
      </c>
      <c r="F89" s="68" t="s">
        <v>537</v>
      </c>
      <c r="G89" s="68" t="s">
        <v>634</v>
      </c>
      <c r="H89" s="68" t="s">
        <v>298</v>
      </c>
      <c r="I89" s="68" t="s">
        <v>299</v>
      </c>
      <c r="J89" s="83">
        <v>1</v>
      </c>
      <c r="K89" s="84" t="s">
        <v>441</v>
      </c>
      <c r="L89" s="84" t="s">
        <v>443</v>
      </c>
      <c r="M89" s="83">
        <v>21.57</v>
      </c>
      <c r="N89" s="83">
        <v>1</v>
      </c>
      <c r="O89" s="68" t="s">
        <v>442</v>
      </c>
    </row>
    <row r="90" spans="1:15" ht="15.75" thickBot="1" x14ac:dyDescent="0.3">
      <c r="A90" s="66">
        <v>153</v>
      </c>
      <c r="B90" s="65" t="s">
        <v>635</v>
      </c>
      <c r="C90" s="68" t="s">
        <v>263</v>
      </c>
      <c r="D90" s="68" t="s">
        <v>636</v>
      </c>
      <c r="E90" s="68" t="s">
        <v>637</v>
      </c>
      <c r="F90" s="68" t="s">
        <v>638</v>
      </c>
      <c r="G90" s="68" t="s">
        <v>639</v>
      </c>
      <c r="H90" s="68" t="s">
        <v>640</v>
      </c>
      <c r="I90" s="68" t="s">
        <v>641</v>
      </c>
      <c r="J90" s="83">
        <v>1</v>
      </c>
      <c r="K90" s="84" t="s">
        <v>441</v>
      </c>
      <c r="L90" s="84" t="s">
        <v>443</v>
      </c>
      <c r="M90" s="83">
        <v>21.57</v>
      </c>
      <c r="N90" s="83">
        <v>1</v>
      </c>
      <c r="O90" s="68" t="s">
        <v>442</v>
      </c>
    </row>
    <row r="91" spans="1:15" ht="15.75" thickBot="1" x14ac:dyDescent="0.3">
      <c r="A91" s="66">
        <v>154</v>
      </c>
      <c r="B91" s="65" t="s">
        <v>642</v>
      </c>
      <c r="C91" s="68" t="s">
        <v>263</v>
      </c>
      <c r="D91" s="68" t="s">
        <v>636</v>
      </c>
      <c r="E91" s="68" t="s">
        <v>637</v>
      </c>
      <c r="F91" s="68" t="s">
        <v>638</v>
      </c>
      <c r="G91" s="68" t="s">
        <v>559</v>
      </c>
      <c r="H91" s="68" t="s">
        <v>643</v>
      </c>
      <c r="I91" s="68" t="s">
        <v>561</v>
      </c>
      <c r="J91" s="83">
        <v>1</v>
      </c>
      <c r="K91" s="84" t="s">
        <v>441</v>
      </c>
      <c r="L91" s="84" t="s">
        <v>443</v>
      </c>
      <c r="M91" s="83">
        <v>21.57</v>
      </c>
      <c r="N91" s="83">
        <v>1</v>
      </c>
      <c r="O91" s="68" t="s">
        <v>442</v>
      </c>
    </row>
    <row r="92" spans="1:15" ht="15.75" thickBot="1" x14ac:dyDescent="0.3">
      <c r="A92" s="66">
        <v>155</v>
      </c>
      <c r="B92" s="65" t="s">
        <v>644</v>
      </c>
      <c r="C92" s="68" t="s">
        <v>263</v>
      </c>
      <c r="D92" s="68" t="s">
        <v>636</v>
      </c>
      <c r="E92" s="68" t="s">
        <v>637</v>
      </c>
      <c r="F92" s="68" t="s">
        <v>638</v>
      </c>
      <c r="G92" s="68" t="s">
        <v>634</v>
      </c>
      <c r="H92" s="68" t="s">
        <v>298</v>
      </c>
      <c r="I92" s="68" t="s">
        <v>299</v>
      </c>
      <c r="J92" s="83">
        <v>1</v>
      </c>
      <c r="K92" s="84" t="s">
        <v>441</v>
      </c>
      <c r="L92" s="84" t="s">
        <v>443</v>
      </c>
      <c r="M92" s="83">
        <v>21.57</v>
      </c>
      <c r="N92" s="83">
        <v>1</v>
      </c>
      <c r="O92" s="68" t="s">
        <v>442</v>
      </c>
    </row>
    <row r="93" spans="1:15" ht="15.75" thickBot="1" x14ac:dyDescent="0.3">
      <c r="A93" s="66">
        <v>156</v>
      </c>
      <c r="B93" s="65" t="s">
        <v>645</v>
      </c>
      <c r="C93" s="68" t="s">
        <v>263</v>
      </c>
      <c r="D93" s="68" t="s">
        <v>646</v>
      </c>
      <c r="E93" s="68" t="s">
        <v>647</v>
      </c>
      <c r="F93" s="68" t="s">
        <v>648</v>
      </c>
      <c r="G93" s="68" t="s">
        <v>649</v>
      </c>
      <c r="H93" s="68" t="s">
        <v>650</v>
      </c>
      <c r="I93" s="68" t="s">
        <v>304</v>
      </c>
      <c r="J93" s="83">
        <v>1</v>
      </c>
      <c r="K93" s="84" t="s">
        <v>441</v>
      </c>
      <c r="L93" s="84" t="s">
        <v>451</v>
      </c>
      <c r="M93" s="83">
        <v>4.1399999999999997</v>
      </c>
      <c r="N93" s="83">
        <v>1</v>
      </c>
      <c r="O93" s="68" t="s">
        <v>442</v>
      </c>
    </row>
    <row r="94" spans="1:15" ht="15.75" thickBot="1" x14ac:dyDescent="0.3">
      <c r="A94" s="66">
        <v>157</v>
      </c>
      <c r="B94" s="65" t="s">
        <v>651</v>
      </c>
      <c r="C94" s="68" t="s">
        <v>263</v>
      </c>
      <c r="D94" s="68" t="s">
        <v>652</v>
      </c>
      <c r="E94" s="68" t="s">
        <v>653</v>
      </c>
      <c r="F94" s="68" t="s">
        <v>654</v>
      </c>
      <c r="G94" s="68" t="s">
        <v>655</v>
      </c>
      <c r="H94" s="68" t="s">
        <v>571</v>
      </c>
      <c r="I94" s="68" t="s">
        <v>656</v>
      </c>
      <c r="J94" s="83">
        <v>10</v>
      </c>
      <c r="K94" s="84" t="s">
        <v>441</v>
      </c>
      <c r="L94" s="84" t="s">
        <v>443</v>
      </c>
      <c r="M94" s="83">
        <v>21.57</v>
      </c>
      <c r="N94" s="83">
        <v>10</v>
      </c>
      <c r="O94" s="68" t="s">
        <v>442</v>
      </c>
    </row>
    <row r="95" spans="1:15" ht="15.75" thickBot="1" x14ac:dyDescent="0.3">
      <c r="A95" s="66">
        <v>158</v>
      </c>
      <c r="B95" s="65" t="s">
        <v>657</v>
      </c>
      <c r="C95" s="68" t="s">
        <v>263</v>
      </c>
      <c r="D95" s="68" t="s">
        <v>658</v>
      </c>
      <c r="E95" s="68" t="s">
        <v>659</v>
      </c>
      <c r="F95" s="68" t="s">
        <v>660</v>
      </c>
      <c r="G95" s="68" t="s">
        <v>661</v>
      </c>
      <c r="H95" s="68" t="s">
        <v>662</v>
      </c>
      <c r="I95" s="68" t="s">
        <v>663</v>
      </c>
      <c r="J95" s="83">
        <v>1</v>
      </c>
      <c r="K95" s="84" t="s">
        <v>441</v>
      </c>
      <c r="L95" s="84" t="s">
        <v>443</v>
      </c>
      <c r="M95" s="83">
        <v>21.57</v>
      </c>
      <c r="N95" s="83">
        <v>1</v>
      </c>
      <c r="O95" s="68" t="s">
        <v>442</v>
      </c>
    </row>
    <row r="96" spans="1:15" ht="15.75" thickBot="1" x14ac:dyDescent="0.3">
      <c r="A96" s="66">
        <v>159</v>
      </c>
      <c r="B96" s="65" t="s">
        <v>664</v>
      </c>
      <c r="C96" s="68" t="s">
        <v>263</v>
      </c>
      <c r="D96" s="68" t="s">
        <v>665</v>
      </c>
      <c r="E96" s="68" t="s">
        <v>666</v>
      </c>
      <c r="F96" s="68" t="s">
        <v>667</v>
      </c>
      <c r="G96" s="68" t="s">
        <v>668</v>
      </c>
      <c r="H96" s="68" t="s">
        <v>669</v>
      </c>
      <c r="I96" s="68" t="s">
        <v>53</v>
      </c>
      <c r="J96" s="83">
        <v>1</v>
      </c>
      <c r="K96" s="84" t="s">
        <v>441</v>
      </c>
      <c r="L96" s="84" t="s">
        <v>443</v>
      </c>
      <c r="M96" s="83">
        <v>21.57</v>
      </c>
      <c r="N96" s="83">
        <v>1</v>
      </c>
      <c r="O96" s="68" t="s">
        <v>442</v>
      </c>
    </row>
    <row r="97" spans="1:15" ht="15.75" thickBot="1" x14ac:dyDescent="0.3">
      <c r="A97" s="66">
        <v>160</v>
      </c>
      <c r="B97" s="65" t="s">
        <v>670</v>
      </c>
      <c r="C97" s="68" t="s">
        <v>263</v>
      </c>
      <c r="D97" s="68" t="s">
        <v>665</v>
      </c>
      <c r="E97" s="68" t="s">
        <v>666</v>
      </c>
      <c r="F97" s="68" t="s">
        <v>667</v>
      </c>
      <c r="G97" s="68" t="s">
        <v>498</v>
      </c>
      <c r="H97" s="68" t="s">
        <v>499</v>
      </c>
      <c r="I97" s="68" t="s">
        <v>500</v>
      </c>
      <c r="J97" s="83">
        <v>1</v>
      </c>
      <c r="K97" s="84" t="s">
        <v>441</v>
      </c>
      <c r="L97" s="84" t="s">
        <v>443</v>
      </c>
      <c r="M97" s="83">
        <v>21.57</v>
      </c>
      <c r="N97" s="83">
        <v>1</v>
      </c>
      <c r="O97" s="68" t="s">
        <v>442</v>
      </c>
    </row>
    <row r="98" spans="1:15" ht="15.75" thickBot="1" x14ac:dyDescent="0.3">
      <c r="A98" s="66">
        <v>161</v>
      </c>
      <c r="B98" s="65" t="s">
        <v>671</v>
      </c>
      <c r="C98" s="68" t="s">
        <v>263</v>
      </c>
      <c r="D98" s="68" t="s">
        <v>672</v>
      </c>
      <c r="E98" s="68" t="s">
        <v>673</v>
      </c>
      <c r="F98" s="68" t="s">
        <v>674</v>
      </c>
      <c r="G98" s="68" t="s">
        <v>594</v>
      </c>
      <c r="H98" s="68" t="s">
        <v>594</v>
      </c>
      <c r="I98" s="68" t="s">
        <v>595</v>
      </c>
      <c r="J98" s="83">
        <v>1</v>
      </c>
      <c r="K98" s="84" t="s">
        <v>441</v>
      </c>
      <c r="L98" s="84" t="s">
        <v>443</v>
      </c>
      <c r="M98" s="83">
        <v>21.57</v>
      </c>
      <c r="N98" s="83">
        <v>1</v>
      </c>
      <c r="O98" s="68" t="s">
        <v>442</v>
      </c>
    </row>
    <row r="99" spans="1:15" ht="15.75" thickBot="1" x14ac:dyDescent="0.3">
      <c r="A99" s="66">
        <v>162</v>
      </c>
      <c r="B99" s="65" t="s">
        <v>675</v>
      </c>
      <c r="C99" s="68" t="s">
        <v>263</v>
      </c>
      <c r="D99" s="68" t="s">
        <v>672</v>
      </c>
      <c r="E99" s="68" t="s">
        <v>673</v>
      </c>
      <c r="F99" s="68" t="s">
        <v>674</v>
      </c>
      <c r="G99" s="68" t="s">
        <v>440</v>
      </c>
      <c r="H99" s="68" t="s">
        <v>298</v>
      </c>
      <c r="I99" s="68" t="s">
        <v>299</v>
      </c>
      <c r="J99" s="83">
        <v>1</v>
      </c>
      <c r="K99" s="84" t="s">
        <v>441</v>
      </c>
      <c r="L99" s="84" t="s">
        <v>443</v>
      </c>
      <c r="M99" s="83">
        <v>21.57</v>
      </c>
      <c r="N99" s="83">
        <v>1</v>
      </c>
      <c r="O99" s="68" t="s">
        <v>442</v>
      </c>
    </row>
    <row r="100" spans="1:15" ht="15.75" thickBot="1" x14ac:dyDescent="0.3">
      <c r="A100" s="66">
        <v>163</v>
      </c>
      <c r="B100" s="65" t="s">
        <v>676</v>
      </c>
      <c r="C100" s="68" t="s">
        <v>263</v>
      </c>
      <c r="D100" s="68" t="s">
        <v>677</v>
      </c>
      <c r="E100" s="68" t="s">
        <v>678</v>
      </c>
      <c r="F100" s="68" t="s">
        <v>674</v>
      </c>
      <c r="G100" s="68" t="s">
        <v>594</v>
      </c>
      <c r="H100" s="68" t="s">
        <v>594</v>
      </c>
      <c r="I100" s="68" t="s">
        <v>595</v>
      </c>
      <c r="J100" s="83">
        <v>1</v>
      </c>
      <c r="K100" s="84" t="s">
        <v>441</v>
      </c>
      <c r="L100" s="84" t="s">
        <v>443</v>
      </c>
      <c r="M100" s="83">
        <v>21.57</v>
      </c>
      <c r="N100" s="83">
        <v>1</v>
      </c>
      <c r="O100" s="68" t="s">
        <v>442</v>
      </c>
    </row>
    <row r="101" spans="1:15" ht="15.75" thickBot="1" x14ac:dyDescent="0.3">
      <c r="A101" s="66">
        <v>164</v>
      </c>
      <c r="B101" s="65" t="s">
        <v>679</v>
      </c>
      <c r="C101" s="68" t="s">
        <v>263</v>
      </c>
      <c r="D101" s="68" t="s">
        <v>677</v>
      </c>
      <c r="E101" s="68" t="s">
        <v>678</v>
      </c>
      <c r="F101" s="68" t="s">
        <v>674</v>
      </c>
      <c r="G101" s="68" t="s">
        <v>440</v>
      </c>
      <c r="H101" s="68" t="s">
        <v>298</v>
      </c>
      <c r="I101" s="68" t="s">
        <v>299</v>
      </c>
      <c r="J101" s="83">
        <v>1</v>
      </c>
      <c r="K101" s="84" t="s">
        <v>441</v>
      </c>
      <c r="L101" s="84" t="s">
        <v>443</v>
      </c>
      <c r="M101" s="83">
        <v>21.57</v>
      </c>
      <c r="N101" s="83">
        <v>1</v>
      </c>
      <c r="O101" s="68" t="s">
        <v>442</v>
      </c>
    </row>
    <row r="102" spans="1:15" ht="15.75" thickBot="1" x14ac:dyDescent="0.3">
      <c r="A102" s="66">
        <v>165</v>
      </c>
      <c r="B102" s="65" t="s">
        <v>680</v>
      </c>
      <c r="C102" s="68" t="s">
        <v>263</v>
      </c>
      <c r="D102" s="68" t="s">
        <v>681</v>
      </c>
      <c r="E102" s="68" t="s">
        <v>682</v>
      </c>
      <c r="F102" s="68" t="s">
        <v>683</v>
      </c>
      <c r="G102" s="68" t="s">
        <v>684</v>
      </c>
      <c r="H102" s="68" t="s">
        <v>663</v>
      </c>
      <c r="I102" s="68" t="s">
        <v>264</v>
      </c>
      <c r="J102" s="83">
        <v>1</v>
      </c>
      <c r="K102" s="84" t="s">
        <v>441</v>
      </c>
      <c r="L102" s="84" t="s">
        <v>443</v>
      </c>
      <c r="M102" s="83">
        <v>21.57</v>
      </c>
      <c r="N102" s="83">
        <v>1</v>
      </c>
      <c r="O102" s="68" t="s">
        <v>442</v>
      </c>
    </row>
    <row r="103" spans="1:15" ht="15.75" thickBot="1" x14ac:dyDescent="0.3">
      <c r="A103" s="66">
        <v>166</v>
      </c>
      <c r="B103" s="65" t="s">
        <v>685</v>
      </c>
      <c r="C103" s="68" t="s">
        <v>263</v>
      </c>
      <c r="D103" s="68" t="s">
        <v>686</v>
      </c>
      <c r="E103" s="68" t="s">
        <v>687</v>
      </c>
      <c r="F103" s="68" t="s">
        <v>688</v>
      </c>
      <c r="G103" s="68" t="s">
        <v>689</v>
      </c>
      <c r="H103" s="68" t="s">
        <v>690</v>
      </c>
      <c r="I103" s="68" t="s">
        <v>691</v>
      </c>
      <c r="J103" s="83">
        <v>17</v>
      </c>
      <c r="K103" s="84" t="s">
        <v>441</v>
      </c>
      <c r="L103" s="84" t="s">
        <v>443</v>
      </c>
      <c r="M103" s="83">
        <v>21.57</v>
      </c>
      <c r="N103" s="83">
        <v>17</v>
      </c>
      <c r="O103" s="68" t="s">
        <v>442</v>
      </c>
    </row>
    <row r="104" spans="1:15" ht="15.75" thickBot="1" x14ac:dyDescent="0.3">
      <c r="A104" s="66">
        <v>167</v>
      </c>
      <c r="B104" s="65" t="s">
        <v>692</v>
      </c>
      <c r="C104" s="68" t="s">
        <v>263</v>
      </c>
      <c r="D104" s="68" t="s">
        <v>693</v>
      </c>
      <c r="E104" s="68" t="s">
        <v>694</v>
      </c>
      <c r="F104" s="68" t="s">
        <v>695</v>
      </c>
      <c r="G104" s="68" t="s">
        <v>696</v>
      </c>
      <c r="H104" s="68" t="s">
        <v>697</v>
      </c>
      <c r="I104" s="68" t="s">
        <v>698</v>
      </c>
      <c r="J104" s="83">
        <v>1</v>
      </c>
      <c r="K104" s="84" t="s">
        <v>441</v>
      </c>
      <c r="L104" s="84" t="s">
        <v>699</v>
      </c>
      <c r="M104" s="83">
        <v>6.29</v>
      </c>
      <c r="N104" s="83">
        <v>1</v>
      </c>
      <c r="O104" s="68" t="s">
        <v>442</v>
      </c>
    </row>
    <row r="105" spans="1:15" ht="15.75" thickBot="1" x14ac:dyDescent="0.3">
      <c r="A105" s="66">
        <v>168</v>
      </c>
      <c r="B105" s="65" t="s">
        <v>700</v>
      </c>
      <c r="C105" s="68" t="s">
        <v>263</v>
      </c>
      <c r="D105" s="68" t="s">
        <v>701</v>
      </c>
      <c r="E105" s="68" t="s">
        <v>702</v>
      </c>
      <c r="F105" s="68" t="s">
        <v>703</v>
      </c>
      <c r="G105" s="68" t="s">
        <v>704</v>
      </c>
      <c r="H105" s="68" t="s">
        <v>704</v>
      </c>
      <c r="I105" s="68" t="s">
        <v>705</v>
      </c>
      <c r="J105" s="83">
        <v>1</v>
      </c>
      <c r="K105" s="84" t="s">
        <v>441</v>
      </c>
      <c r="L105" s="84" t="s">
        <v>443</v>
      </c>
      <c r="M105" s="83">
        <v>21.57</v>
      </c>
      <c r="N105" s="83">
        <v>1</v>
      </c>
      <c r="O105" s="68" t="s">
        <v>442</v>
      </c>
    </row>
    <row r="106" spans="1:15" ht="15.75" thickBot="1" x14ac:dyDescent="0.3">
      <c r="A106" s="66">
        <v>169</v>
      </c>
      <c r="B106" s="65" t="s">
        <v>706</v>
      </c>
      <c r="C106" s="68" t="s">
        <v>263</v>
      </c>
      <c r="D106" s="68" t="s">
        <v>707</v>
      </c>
      <c r="E106" s="68" t="s">
        <v>708</v>
      </c>
      <c r="F106" s="68" t="s">
        <v>709</v>
      </c>
      <c r="G106" s="68" t="s">
        <v>710</v>
      </c>
      <c r="H106" s="68" t="s">
        <v>711</v>
      </c>
      <c r="I106" s="68" t="s">
        <v>712</v>
      </c>
      <c r="J106" s="83">
        <v>1</v>
      </c>
      <c r="K106" s="84" t="s">
        <v>441</v>
      </c>
      <c r="L106" s="84" t="s">
        <v>713</v>
      </c>
      <c r="M106" s="83">
        <v>26</v>
      </c>
      <c r="N106" s="83">
        <v>1</v>
      </c>
      <c r="O106" s="68" t="s">
        <v>442</v>
      </c>
    </row>
    <row r="107" spans="1:15" ht="15.75" thickBot="1" x14ac:dyDescent="0.3">
      <c r="A107" s="66">
        <v>170</v>
      </c>
      <c r="B107" s="65" t="s">
        <v>714</v>
      </c>
      <c r="C107" s="68" t="s">
        <v>263</v>
      </c>
      <c r="D107" s="68" t="s">
        <v>707</v>
      </c>
      <c r="E107" s="68" t="s">
        <v>708</v>
      </c>
      <c r="F107" s="68" t="s">
        <v>709</v>
      </c>
      <c r="G107" s="68" t="s">
        <v>715</v>
      </c>
      <c r="H107" s="68" t="s">
        <v>716</v>
      </c>
      <c r="I107" s="68" t="s">
        <v>717</v>
      </c>
      <c r="J107" s="83">
        <v>1</v>
      </c>
      <c r="K107" s="84" t="s">
        <v>441</v>
      </c>
      <c r="L107" s="84" t="s">
        <v>713</v>
      </c>
      <c r="M107" s="83">
        <v>26</v>
      </c>
      <c r="N107" s="83">
        <v>1</v>
      </c>
      <c r="O107" s="68" t="s">
        <v>442</v>
      </c>
    </row>
    <row r="108" spans="1:15" ht="15.75" thickBot="1" x14ac:dyDescent="0.3">
      <c r="A108" s="66">
        <v>171</v>
      </c>
      <c r="B108" s="65" t="s">
        <v>718</v>
      </c>
      <c r="C108" s="68" t="s">
        <v>263</v>
      </c>
      <c r="D108" s="68" t="s">
        <v>707</v>
      </c>
      <c r="E108" s="68" t="s">
        <v>708</v>
      </c>
      <c r="F108" s="68" t="s">
        <v>709</v>
      </c>
      <c r="G108" s="68" t="s">
        <v>719</v>
      </c>
      <c r="H108" s="68" t="s">
        <v>720</v>
      </c>
      <c r="I108" s="68" t="s">
        <v>721</v>
      </c>
      <c r="J108" s="83">
        <v>1</v>
      </c>
      <c r="K108" s="84" t="s">
        <v>441</v>
      </c>
      <c r="L108" s="84" t="s">
        <v>722</v>
      </c>
      <c r="M108" s="83">
        <v>34.43</v>
      </c>
      <c r="N108" s="83">
        <v>1</v>
      </c>
      <c r="O108" s="68" t="s">
        <v>442</v>
      </c>
    </row>
    <row r="109" spans="1:15" ht="15.75" thickBot="1" x14ac:dyDescent="0.3">
      <c r="A109" s="66">
        <v>172</v>
      </c>
      <c r="B109" s="65" t="s">
        <v>723</v>
      </c>
      <c r="C109" s="68" t="s">
        <v>263</v>
      </c>
      <c r="D109" s="68" t="s">
        <v>707</v>
      </c>
      <c r="E109" s="68" t="s">
        <v>708</v>
      </c>
      <c r="F109" s="68" t="s">
        <v>709</v>
      </c>
      <c r="G109" s="68" t="s">
        <v>724</v>
      </c>
      <c r="H109" s="68" t="s">
        <v>725</v>
      </c>
      <c r="I109" s="68" t="s">
        <v>726</v>
      </c>
      <c r="J109" s="83">
        <v>1</v>
      </c>
      <c r="K109" s="84" t="s">
        <v>441</v>
      </c>
      <c r="L109" s="84" t="s">
        <v>369</v>
      </c>
      <c r="M109" s="83">
        <v>51.86</v>
      </c>
      <c r="N109" s="83">
        <v>1</v>
      </c>
      <c r="O109" s="68" t="s">
        <v>442</v>
      </c>
    </row>
    <row r="110" spans="1:15" ht="15.75" thickBot="1" x14ac:dyDescent="0.3">
      <c r="A110" s="66">
        <v>173</v>
      </c>
      <c r="B110" s="65" t="s">
        <v>727</v>
      </c>
      <c r="C110" s="68" t="s">
        <v>263</v>
      </c>
      <c r="D110" s="68" t="s">
        <v>707</v>
      </c>
      <c r="E110" s="68" t="s">
        <v>708</v>
      </c>
      <c r="F110" s="68" t="s">
        <v>709</v>
      </c>
      <c r="G110" s="68" t="s">
        <v>728</v>
      </c>
      <c r="H110" s="68" t="s">
        <v>729</v>
      </c>
      <c r="I110" s="68" t="s">
        <v>730</v>
      </c>
      <c r="J110" s="83">
        <v>6</v>
      </c>
      <c r="K110" s="84" t="s">
        <v>441</v>
      </c>
      <c r="L110" s="84" t="s">
        <v>731</v>
      </c>
      <c r="M110" s="83">
        <v>47.43</v>
      </c>
      <c r="N110" s="83">
        <v>6</v>
      </c>
      <c r="O110" s="68" t="s">
        <v>442</v>
      </c>
    </row>
    <row r="111" spans="1:15" ht="15.75" thickBot="1" x14ac:dyDescent="0.3">
      <c r="A111" s="66">
        <v>174</v>
      </c>
      <c r="B111" s="65" t="s">
        <v>732</v>
      </c>
      <c r="C111" s="68" t="s">
        <v>263</v>
      </c>
      <c r="D111" s="68" t="s">
        <v>707</v>
      </c>
      <c r="E111" s="68" t="s">
        <v>708</v>
      </c>
      <c r="F111" s="68" t="s">
        <v>709</v>
      </c>
      <c r="G111" s="68" t="s">
        <v>440</v>
      </c>
      <c r="H111" s="68" t="s">
        <v>298</v>
      </c>
      <c r="I111" s="68" t="s">
        <v>299</v>
      </c>
      <c r="J111" s="83">
        <v>1</v>
      </c>
      <c r="K111" s="84" t="s">
        <v>441</v>
      </c>
      <c r="L111" s="84" t="s">
        <v>369</v>
      </c>
      <c r="M111" s="83">
        <v>51.86</v>
      </c>
      <c r="N111" s="83">
        <v>1</v>
      </c>
      <c r="O111" s="68" t="s">
        <v>442</v>
      </c>
    </row>
    <row r="112" spans="1:15" ht="15.75" thickBot="1" x14ac:dyDescent="0.3">
      <c r="A112" s="66">
        <v>175</v>
      </c>
      <c r="B112" s="65" t="s">
        <v>733</v>
      </c>
      <c r="C112" s="68" t="s">
        <v>263</v>
      </c>
      <c r="D112" s="68" t="s">
        <v>734</v>
      </c>
      <c r="E112" s="68" t="s">
        <v>735</v>
      </c>
      <c r="F112" s="68" t="s">
        <v>736</v>
      </c>
      <c r="G112" s="68" t="s">
        <v>737</v>
      </c>
      <c r="H112" s="68" t="s">
        <v>738</v>
      </c>
      <c r="I112" s="68" t="s">
        <v>53</v>
      </c>
      <c r="J112" s="83">
        <v>1</v>
      </c>
      <c r="K112" s="84" t="s">
        <v>441</v>
      </c>
      <c r="L112" s="84" t="s">
        <v>541</v>
      </c>
      <c r="M112" s="83">
        <v>12.71</v>
      </c>
      <c r="N112" s="83">
        <v>1</v>
      </c>
      <c r="O112" s="68" t="s">
        <v>442</v>
      </c>
    </row>
    <row r="113" spans="1:15" ht="15.75" thickBot="1" x14ac:dyDescent="0.3">
      <c r="A113" s="66">
        <v>176</v>
      </c>
      <c r="B113" s="65" t="s">
        <v>739</v>
      </c>
      <c r="C113" s="68" t="s">
        <v>263</v>
      </c>
      <c r="D113" s="68" t="s">
        <v>734</v>
      </c>
      <c r="E113" s="68" t="s">
        <v>735</v>
      </c>
      <c r="F113" s="68" t="s">
        <v>736</v>
      </c>
      <c r="G113" s="68" t="s">
        <v>737</v>
      </c>
      <c r="H113" s="68" t="s">
        <v>740</v>
      </c>
      <c r="I113" s="68" t="s">
        <v>53</v>
      </c>
      <c r="J113" s="83">
        <v>1</v>
      </c>
      <c r="K113" s="84" t="s">
        <v>441</v>
      </c>
      <c r="L113" s="84" t="s">
        <v>541</v>
      </c>
      <c r="M113" s="83">
        <v>12.71</v>
      </c>
      <c r="N113" s="83">
        <v>1</v>
      </c>
      <c r="O113" s="68" t="s">
        <v>442</v>
      </c>
    </row>
    <row r="114" spans="1:15" ht="15.75" thickBot="1" x14ac:dyDescent="0.3">
      <c r="A114" s="66">
        <v>177</v>
      </c>
      <c r="B114" s="65" t="s">
        <v>741</v>
      </c>
      <c r="C114" s="68" t="s">
        <v>263</v>
      </c>
      <c r="D114" s="68" t="s">
        <v>742</v>
      </c>
      <c r="E114" s="68" t="s">
        <v>743</v>
      </c>
      <c r="F114" s="68" t="s">
        <v>744</v>
      </c>
      <c r="G114" s="68" t="s">
        <v>594</v>
      </c>
      <c r="H114" s="68" t="s">
        <v>594</v>
      </c>
      <c r="I114" s="68" t="s">
        <v>595</v>
      </c>
      <c r="J114" s="83">
        <v>1</v>
      </c>
      <c r="K114" s="84" t="s">
        <v>441</v>
      </c>
      <c r="L114" s="84" t="s">
        <v>443</v>
      </c>
      <c r="M114" s="83">
        <v>21.57</v>
      </c>
      <c r="N114" s="83">
        <v>1</v>
      </c>
      <c r="O114" s="68" t="s">
        <v>442</v>
      </c>
    </row>
    <row r="115" spans="1:15" ht="15.75" thickBot="1" x14ac:dyDescent="0.3">
      <c r="A115" s="66">
        <v>178</v>
      </c>
      <c r="B115" s="65" t="s">
        <v>745</v>
      </c>
      <c r="C115" s="68" t="s">
        <v>263</v>
      </c>
      <c r="D115" s="68" t="s">
        <v>742</v>
      </c>
      <c r="E115" s="68" t="s">
        <v>743</v>
      </c>
      <c r="F115" s="68" t="s">
        <v>744</v>
      </c>
      <c r="G115" s="68" t="s">
        <v>440</v>
      </c>
      <c r="H115" s="68" t="s">
        <v>298</v>
      </c>
      <c r="I115" s="68" t="s">
        <v>299</v>
      </c>
      <c r="J115" s="83">
        <v>1</v>
      </c>
      <c r="K115" s="84" t="s">
        <v>441</v>
      </c>
      <c r="L115" s="84" t="s">
        <v>443</v>
      </c>
      <c r="M115" s="83">
        <v>21.57</v>
      </c>
      <c r="N115" s="83">
        <v>1</v>
      </c>
      <c r="O115" s="68" t="s">
        <v>442</v>
      </c>
    </row>
    <row r="116" spans="1:15" ht="15.75" thickBot="1" x14ac:dyDescent="0.3">
      <c r="A116" s="66">
        <v>179</v>
      </c>
      <c r="B116" s="65" t="s">
        <v>746</v>
      </c>
      <c r="C116" s="68" t="s">
        <v>263</v>
      </c>
      <c r="D116" s="68" t="s">
        <v>747</v>
      </c>
      <c r="E116" s="68" t="s">
        <v>748</v>
      </c>
      <c r="F116" s="68" t="s">
        <v>749</v>
      </c>
      <c r="G116" s="68" t="s">
        <v>668</v>
      </c>
      <c r="H116" s="68" t="s">
        <v>669</v>
      </c>
      <c r="I116" s="68" t="s">
        <v>53</v>
      </c>
      <c r="J116" s="83">
        <v>1</v>
      </c>
      <c r="K116" s="84" t="s">
        <v>441</v>
      </c>
      <c r="L116" s="84" t="s">
        <v>443</v>
      </c>
      <c r="M116" s="83">
        <v>21.57</v>
      </c>
      <c r="N116" s="83">
        <v>1</v>
      </c>
      <c r="O116" s="68" t="s">
        <v>442</v>
      </c>
    </row>
    <row r="117" spans="1:15" ht="15.75" thickBot="1" x14ac:dyDescent="0.3">
      <c r="A117" s="66">
        <v>180</v>
      </c>
      <c r="B117" s="65" t="s">
        <v>750</v>
      </c>
      <c r="C117" s="68" t="s">
        <v>263</v>
      </c>
      <c r="D117" s="68" t="s">
        <v>747</v>
      </c>
      <c r="E117" s="68" t="s">
        <v>748</v>
      </c>
      <c r="F117" s="68" t="s">
        <v>749</v>
      </c>
      <c r="G117" s="68" t="s">
        <v>498</v>
      </c>
      <c r="H117" s="68" t="s">
        <v>751</v>
      </c>
      <c r="I117" s="68" t="s">
        <v>500</v>
      </c>
      <c r="J117" s="83">
        <v>1</v>
      </c>
      <c r="K117" s="84" t="s">
        <v>441</v>
      </c>
      <c r="L117" s="84" t="s">
        <v>443</v>
      </c>
      <c r="M117" s="83">
        <v>21.57</v>
      </c>
      <c r="N117" s="83">
        <v>1</v>
      </c>
      <c r="O117" s="68" t="s">
        <v>442</v>
      </c>
    </row>
    <row r="118" spans="1:15" ht="15.75" thickBot="1" x14ac:dyDescent="0.3">
      <c r="A118" s="66">
        <v>181</v>
      </c>
      <c r="B118" s="65" t="s">
        <v>752</v>
      </c>
      <c r="C118" s="68" t="s">
        <v>263</v>
      </c>
      <c r="D118" s="68" t="s">
        <v>753</v>
      </c>
      <c r="E118" s="68" t="s">
        <v>754</v>
      </c>
      <c r="F118" s="68" t="s">
        <v>755</v>
      </c>
      <c r="G118" s="68" t="s">
        <v>668</v>
      </c>
      <c r="H118" s="68" t="s">
        <v>669</v>
      </c>
      <c r="I118" s="68" t="s">
        <v>53</v>
      </c>
      <c r="J118" s="83">
        <v>1</v>
      </c>
      <c r="K118" s="84" t="s">
        <v>441</v>
      </c>
      <c r="L118" s="84" t="s">
        <v>443</v>
      </c>
      <c r="M118" s="83">
        <v>21.57</v>
      </c>
      <c r="N118" s="83">
        <v>1</v>
      </c>
      <c r="O118" s="68" t="s">
        <v>442</v>
      </c>
    </row>
    <row r="119" spans="1:15" ht="15.75" thickBot="1" x14ac:dyDescent="0.3">
      <c r="A119" s="66">
        <v>182</v>
      </c>
      <c r="B119" s="65" t="s">
        <v>756</v>
      </c>
      <c r="C119" s="68" t="s">
        <v>263</v>
      </c>
      <c r="D119" s="68" t="s">
        <v>753</v>
      </c>
      <c r="E119" s="68" t="s">
        <v>754</v>
      </c>
      <c r="F119" s="68" t="s">
        <v>755</v>
      </c>
      <c r="G119" s="68" t="s">
        <v>498</v>
      </c>
      <c r="H119" s="68" t="s">
        <v>751</v>
      </c>
      <c r="I119" s="68" t="s">
        <v>500</v>
      </c>
      <c r="J119" s="83">
        <v>1</v>
      </c>
      <c r="K119" s="84" t="s">
        <v>441</v>
      </c>
      <c r="L119" s="84" t="s">
        <v>443</v>
      </c>
      <c r="M119" s="83">
        <v>21.57</v>
      </c>
      <c r="N119" s="83">
        <v>1</v>
      </c>
      <c r="O119" s="68" t="s">
        <v>442</v>
      </c>
    </row>
    <row r="350930" spans="1:1" x14ac:dyDescent="0.25">
      <c r="A350930" s="65" t="s">
        <v>757</v>
      </c>
    </row>
    <row r="350931" spans="1:1" x14ac:dyDescent="0.25">
      <c r="A350931" s="65" t="s">
        <v>263</v>
      </c>
    </row>
  </sheetData>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19" xr:uid="{00000000-0002-0000-01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19"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19" xr:uid="{00000000-0002-0000-0100-00000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19" xr:uid="{00000000-0002-0000-0100-000003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19" xr:uid="{00000000-0002-0000-0100-000004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19"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19"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19"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19"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1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19" xr:uid="{00000000-0002-0000-0100-00000A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19" xr:uid="{00000000-0002-0000-0100-00000B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9" xr:uid="{00000000-0002-0000-0100-00000C000000}">
      <formula1>$A$350929:$A$350931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MINISTERIO VIG 2018</vt:lpstr>
      <vt:lpstr>VIGENCIAS ANTERIORES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Constanza Artunduaga Tovar</dc:creator>
  <cp:lastModifiedBy>Lida Constanza Artunduaga Tovar</cp:lastModifiedBy>
  <cp:lastPrinted>2019-11-19T14:15:55Z</cp:lastPrinted>
  <dcterms:created xsi:type="dcterms:W3CDTF">2014-05-20T13:35:21Z</dcterms:created>
  <dcterms:modified xsi:type="dcterms:W3CDTF">2020-07-29T14:25:28Z</dcterms:modified>
</cp:coreProperties>
</file>