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onardo Oliveros\Documents\Ejecución\2022\Mensual Fondo\"/>
    </mc:Choice>
  </mc:AlternateContent>
  <xr:revisionPtr revIDLastSave="0" documentId="8_{D77CCC6B-0237-4262-844A-7FA57A09F3CC}" xr6:coauthVersionLast="47" xr6:coauthVersionMax="47" xr10:uidLastSave="{00000000-0000-0000-0000-000000000000}"/>
  <bookViews>
    <workbookView xWindow="-120" yWindow="-120" windowWidth="29040" windowHeight="15840" xr2:uid="{916AA3FB-13E0-4C6F-BB8E-40CA1E01E28B}"/>
  </bookViews>
  <sheets>
    <sheet name="Informe" sheetId="1" r:id="rId1"/>
  </sheets>
  <definedNames>
    <definedName name="_xlnm._FilterDatabase" localSheetId="0" hidden="1">Informe!$A$7:$T$164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4" i="1" l="1"/>
  <c r="U140" i="1"/>
  <c r="U123" i="1"/>
  <c r="U122" i="1"/>
  <c r="U104" i="1"/>
  <c r="U87" i="1"/>
  <c r="U86" i="1"/>
  <c r="U68" i="1"/>
  <c r="U50" i="1"/>
  <c r="U27" i="1"/>
  <c r="S164" i="1"/>
  <c r="S161" i="1"/>
  <c r="S146" i="1"/>
  <c r="S128" i="1"/>
  <c r="S125" i="1"/>
  <c r="S110" i="1"/>
  <c r="S92" i="1"/>
  <c r="S89" i="1"/>
  <c r="S74" i="1"/>
  <c r="S56" i="1"/>
  <c r="S53" i="1"/>
  <c r="S41" i="1"/>
  <c r="S39" i="1"/>
  <c r="S23" i="1"/>
  <c r="S22" i="1"/>
  <c r="Q164" i="1"/>
  <c r="Q162" i="1"/>
  <c r="Q161" i="1"/>
  <c r="Q150" i="1"/>
  <c r="Q149" i="1"/>
  <c r="Q143" i="1"/>
  <c r="Q140" i="1"/>
  <c r="Q134" i="1"/>
  <c r="Q125" i="1"/>
  <c r="Q108" i="1"/>
  <c r="Q107" i="1"/>
  <c r="Q92" i="1"/>
  <c r="Q90" i="1"/>
  <c r="Q78" i="1"/>
  <c r="Q74" i="1"/>
  <c r="Q60" i="1"/>
  <c r="Q59" i="1"/>
  <c r="Q44" i="1"/>
  <c r="Q42" i="1"/>
  <c r="Q16" i="1"/>
  <c r="M164" i="1"/>
  <c r="M163" i="1"/>
  <c r="M162" i="1"/>
  <c r="M161" i="1"/>
  <c r="U161" i="1" s="1"/>
  <c r="M160" i="1"/>
  <c r="U160" i="1" s="1"/>
  <c r="M159" i="1"/>
  <c r="M158" i="1"/>
  <c r="U158" i="1" s="1"/>
  <c r="M157" i="1"/>
  <c r="M156" i="1"/>
  <c r="M155" i="1"/>
  <c r="U155" i="1" s="1"/>
  <c r="M154" i="1"/>
  <c r="U154" i="1" s="1"/>
  <c r="M153" i="1"/>
  <c r="U153" i="1" s="1"/>
  <c r="M152" i="1"/>
  <c r="U152" i="1" s="1"/>
  <c r="M151" i="1"/>
  <c r="M150" i="1"/>
  <c r="M149" i="1"/>
  <c r="U149" i="1" s="1"/>
  <c r="M148" i="1"/>
  <c r="U148" i="1" s="1"/>
  <c r="M147" i="1"/>
  <c r="U147" i="1" s="1"/>
  <c r="M146" i="1"/>
  <c r="Q146" i="1" s="1"/>
  <c r="M145" i="1"/>
  <c r="M144" i="1"/>
  <c r="Q144" i="1" s="1"/>
  <c r="M143" i="1"/>
  <c r="U143" i="1" s="1"/>
  <c r="M142" i="1"/>
  <c r="U142" i="1" s="1"/>
  <c r="M141" i="1"/>
  <c r="U141" i="1" s="1"/>
  <c r="M140" i="1"/>
  <c r="S140" i="1" s="1"/>
  <c r="M139" i="1"/>
  <c r="M138" i="1"/>
  <c r="M137" i="1"/>
  <c r="U137" i="1" s="1"/>
  <c r="M136" i="1"/>
  <c r="Q136" i="1" s="1"/>
  <c r="M135" i="1"/>
  <c r="U135" i="1" s="1"/>
  <c r="M134" i="1"/>
  <c r="U134" i="1" s="1"/>
  <c r="M133" i="1"/>
  <c r="M132" i="1"/>
  <c r="Q132" i="1" s="1"/>
  <c r="M131" i="1"/>
  <c r="U131" i="1" s="1"/>
  <c r="M130" i="1"/>
  <c r="U130" i="1" s="1"/>
  <c r="M129" i="1"/>
  <c r="U129" i="1" s="1"/>
  <c r="M128" i="1"/>
  <c r="U128" i="1" s="1"/>
  <c r="M127" i="1"/>
  <c r="M126" i="1"/>
  <c r="Q126" i="1" s="1"/>
  <c r="M125" i="1"/>
  <c r="U125" i="1" s="1"/>
  <c r="M124" i="1"/>
  <c r="Q124" i="1" s="1"/>
  <c r="M123" i="1"/>
  <c r="M122" i="1"/>
  <c r="Q122" i="1" s="1"/>
  <c r="M121" i="1"/>
  <c r="M120" i="1"/>
  <c r="M119" i="1"/>
  <c r="U119" i="1" s="1"/>
  <c r="M118" i="1"/>
  <c r="U118" i="1" s="1"/>
  <c r="M117" i="1"/>
  <c r="M116" i="1"/>
  <c r="U116" i="1" s="1"/>
  <c r="M115" i="1"/>
  <c r="M114" i="1"/>
  <c r="Q114" i="1" s="1"/>
  <c r="M113" i="1"/>
  <c r="U113" i="1" s="1"/>
  <c r="M112" i="1"/>
  <c r="Q112" i="1" s="1"/>
  <c r="M111" i="1"/>
  <c r="U111" i="1" s="1"/>
  <c r="M110" i="1"/>
  <c r="U110" i="1" s="1"/>
  <c r="M109" i="1"/>
  <c r="M108" i="1"/>
  <c r="M107" i="1"/>
  <c r="U107" i="1" s="1"/>
  <c r="M106" i="1"/>
  <c r="U106" i="1" s="1"/>
  <c r="M105" i="1"/>
  <c r="U105" i="1" s="1"/>
  <c r="M104" i="1"/>
  <c r="S104" i="1" s="1"/>
  <c r="M103" i="1"/>
  <c r="M102" i="1"/>
  <c r="M101" i="1"/>
  <c r="U101" i="1" s="1"/>
  <c r="M100" i="1"/>
  <c r="Q100" i="1" s="1"/>
  <c r="M99" i="1"/>
  <c r="U99" i="1" s="1"/>
  <c r="M98" i="1"/>
  <c r="U98" i="1" s="1"/>
  <c r="M97" i="1"/>
  <c r="M96" i="1"/>
  <c r="Q96" i="1" s="1"/>
  <c r="M95" i="1"/>
  <c r="U95" i="1" s="1"/>
  <c r="M94" i="1"/>
  <c r="U94" i="1" s="1"/>
  <c r="M93" i="1"/>
  <c r="U93" i="1" s="1"/>
  <c r="M92" i="1"/>
  <c r="U92" i="1" s="1"/>
  <c r="M91" i="1"/>
  <c r="M90" i="1"/>
  <c r="M89" i="1"/>
  <c r="U89" i="1" s="1"/>
  <c r="M88" i="1"/>
  <c r="S88" i="1" s="1"/>
  <c r="M87" i="1"/>
  <c r="M86" i="1"/>
  <c r="S86" i="1" s="1"/>
  <c r="M85" i="1"/>
  <c r="M84" i="1"/>
  <c r="M83" i="1"/>
  <c r="U83" i="1" s="1"/>
  <c r="M82" i="1"/>
  <c r="U82" i="1" s="1"/>
  <c r="M81" i="1"/>
  <c r="M80" i="1"/>
  <c r="U80" i="1" s="1"/>
  <c r="M79" i="1"/>
  <c r="M78" i="1"/>
  <c r="M77" i="1"/>
  <c r="U77" i="1" s="1"/>
  <c r="M76" i="1"/>
  <c r="Q76" i="1" s="1"/>
  <c r="M75" i="1"/>
  <c r="U75" i="1" s="1"/>
  <c r="M74" i="1"/>
  <c r="U74" i="1" s="1"/>
  <c r="M73" i="1"/>
  <c r="M72" i="1"/>
  <c r="Q72" i="1" s="1"/>
  <c r="M71" i="1"/>
  <c r="U71" i="1" s="1"/>
  <c r="M70" i="1"/>
  <c r="U70" i="1" s="1"/>
  <c r="M69" i="1"/>
  <c r="U69" i="1" s="1"/>
  <c r="M68" i="1"/>
  <c r="S68" i="1" s="1"/>
  <c r="M67" i="1"/>
  <c r="M66" i="1"/>
  <c r="M65" i="1"/>
  <c r="U65" i="1" s="1"/>
  <c r="M64" i="1"/>
  <c r="Q64" i="1" s="1"/>
  <c r="M63" i="1"/>
  <c r="U63" i="1" s="1"/>
  <c r="M61" i="1"/>
  <c r="M60" i="1"/>
  <c r="M59" i="1"/>
  <c r="U59" i="1" s="1"/>
  <c r="M58" i="1"/>
  <c r="U58" i="1" s="1"/>
  <c r="M57" i="1"/>
  <c r="Q57" i="1" s="1"/>
  <c r="M56" i="1"/>
  <c r="Q56" i="1" s="1"/>
  <c r="M55" i="1"/>
  <c r="M54" i="1"/>
  <c r="Q54" i="1" s="1"/>
  <c r="M53" i="1"/>
  <c r="U53" i="1" s="1"/>
  <c r="M52" i="1"/>
  <c r="S52" i="1" s="1"/>
  <c r="M51" i="1"/>
  <c r="U51" i="1" s="1"/>
  <c r="M50" i="1"/>
  <c r="S50" i="1" s="1"/>
  <c r="M49" i="1"/>
  <c r="M48" i="1"/>
  <c r="M47" i="1"/>
  <c r="U47" i="1" s="1"/>
  <c r="M46" i="1"/>
  <c r="U46" i="1" s="1"/>
  <c r="M45" i="1"/>
  <c r="Q45" i="1" s="1"/>
  <c r="M44" i="1"/>
  <c r="U44" i="1" s="1"/>
  <c r="M43" i="1"/>
  <c r="M42" i="1"/>
  <c r="M41" i="1"/>
  <c r="U41" i="1" s="1"/>
  <c r="M39" i="1"/>
  <c r="Q39" i="1" s="1"/>
  <c r="M38" i="1"/>
  <c r="S38" i="1" s="1"/>
  <c r="M37" i="1"/>
  <c r="M36" i="1"/>
  <c r="Q36" i="1" s="1"/>
  <c r="M35" i="1"/>
  <c r="U35" i="1" s="1"/>
  <c r="M34" i="1"/>
  <c r="U34" i="1" s="1"/>
  <c r="M33" i="1"/>
  <c r="Q33" i="1" s="1"/>
  <c r="M32" i="1"/>
  <c r="S32" i="1" s="1"/>
  <c r="M31" i="1"/>
  <c r="M30" i="1"/>
  <c r="M29" i="1"/>
  <c r="U29" i="1" s="1"/>
  <c r="M28" i="1"/>
  <c r="S28" i="1" s="1"/>
  <c r="M27" i="1"/>
  <c r="Q27" i="1" s="1"/>
  <c r="M26" i="1"/>
  <c r="U26" i="1" s="1"/>
  <c r="M25" i="1"/>
  <c r="M24" i="1"/>
  <c r="Q24" i="1" s="1"/>
  <c r="M23" i="1"/>
  <c r="U23" i="1" s="1"/>
  <c r="M22" i="1"/>
  <c r="U22" i="1" s="1"/>
  <c r="M21" i="1"/>
  <c r="Q21" i="1" s="1"/>
  <c r="M20" i="1"/>
  <c r="U20" i="1" s="1"/>
  <c r="M19" i="1"/>
  <c r="M18" i="1"/>
  <c r="Q18" i="1" s="1"/>
  <c r="M17" i="1"/>
  <c r="U17" i="1" s="1"/>
  <c r="M16" i="1"/>
  <c r="S16" i="1" s="1"/>
  <c r="M15" i="1"/>
  <c r="Q15" i="1" s="1"/>
  <c r="M14" i="1"/>
  <c r="Q14" i="1" s="1"/>
  <c r="M13" i="1"/>
  <c r="M12" i="1"/>
  <c r="M11" i="1"/>
  <c r="U11" i="1" s="1"/>
  <c r="M10" i="1"/>
  <c r="U10" i="1" s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T62" i="1"/>
  <c r="R62" i="1"/>
  <c r="S62" i="1" s="1"/>
  <c r="P62" i="1"/>
  <c r="O62" i="1"/>
  <c r="N62" i="1"/>
  <c r="L62" i="1"/>
  <c r="K62" i="1"/>
  <c r="M62" i="1" s="1"/>
  <c r="W61" i="1"/>
  <c r="V61" i="1"/>
  <c r="W60" i="1"/>
  <c r="V60" i="1"/>
  <c r="W59" i="1"/>
  <c r="V59" i="1"/>
  <c r="W58" i="1"/>
  <c r="V58" i="1"/>
  <c r="T57" i="1"/>
  <c r="R57" i="1"/>
  <c r="P57" i="1"/>
  <c r="O57" i="1"/>
  <c r="N57" i="1"/>
  <c r="L57" i="1"/>
  <c r="K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T40" i="1"/>
  <c r="T9" i="1" s="1"/>
  <c r="T8" i="1" s="1"/>
  <c r="R40" i="1"/>
  <c r="S40" i="1" s="1"/>
  <c r="P40" i="1"/>
  <c r="Q40" i="1" s="1"/>
  <c r="O40" i="1"/>
  <c r="N40" i="1"/>
  <c r="L40" i="1"/>
  <c r="K40" i="1"/>
  <c r="M40" i="1" s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S112" i="1" l="1"/>
  <c r="U62" i="1"/>
  <c r="Q17" i="1"/>
  <c r="Q34" i="1"/>
  <c r="Q50" i="1"/>
  <c r="Q68" i="1"/>
  <c r="Q80" i="1"/>
  <c r="Q110" i="1"/>
  <c r="Q142" i="1"/>
  <c r="Q152" i="1"/>
  <c r="S11" i="1"/>
  <c r="S26" i="1"/>
  <c r="S44" i="1"/>
  <c r="S59" i="1"/>
  <c r="S77" i="1"/>
  <c r="S98" i="1"/>
  <c r="S113" i="1"/>
  <c r="S134" i="1"/>
  <c r="S149" i="1"/>
  <c r="U14" i="1"/>
  <c r="U28" i="1"/>
  <c r="U88" i="1"/>
  <c r="U124" i="1"/>
  <c r="U146" i="1"/>
  <c r="S76" i="1"/>
  <c r="Q20" i="1"/>
  <c r="Q35" i="1"/>
  <c r="Q52" i="1"/>
  <c r="Q70" i="1"/>
  <c r="Q86" i="1"/>
  <c r="Q98" i="1"/>
  <c r="Q128" i="1"/>
  <c r="Q158" i="1"/>
  <c r="S14" i="1"/>
  <c r="S29" i="1"/>
  <c r="S47" i="1"/>
  <c r="S64" i="1"/>
  <c r="S80" i="1"/>
  <c r="S100" i="1"/>
  <c r="S116" i="1"/>
  <c r="S136" i="1"/>
  <c r="S152" i="1"/>
  <c r="U15" i="1"/>
  <c r="U32" i="1"/>
  <c r="U52" i="1"/>
  <c r="Q32" i="1"/>
  <c r="Q23" i="1"/>
  <c r="Q38" i="1"/>
  <c r="Q53" i="1"/>
  <c r="Q71" i="1"/>
  <c r="Q88" i="1"/>
  <c r="Q104" i="1"/>
  <c r="Q116" i="1"/>
  <c r="Q131" i="1"/>
  <c r="Q160" i="1"/>
  <c r="S20" i="1"/>
  <c r="S65" i="1"/>
  <c r="S101" i="1"/>
  <c r="S122" i="1"/>
  <c r="S137" i="1"/>
  <c r="S158" i="1"/>
  <c r="U16" i="1"/>
  <c r="U38" i="1"/>
  <c r="U56" i="1"/>
  <c r="U76" i="1"/>
  <c r="U112" i="1"/>
  <c r="S148" i="1"/>
  <c r="U57" i="1"/>
  <c r="Q41" i="1"/>
  <c r="Q89" i="1"/>
  <c r="Q106" i="1"/>
  <c r="S21" i="1"/>
  <c r="S124" i="1"/>
  <c r="S160" i="1"/>
  <c r="U39" i="1"/>
  <c r="Q26" i="1"/>
  <c r="U64" i="1"/>
  <c r="U100" i="1"/>
  <c r="U136" i="1"/>
  <c r="U19" i="1"/>
  <c r="S19" i="1"/>
  <c r="Q19" i="1"/>
  <c r="U25" i="1"/>
  <c r="S25" i="1"/>
  <c r="Q25" i="1"/>
  <c r="U37" i="1"/>
  <c r="S37" i="1"/>
  <c r="Q37" i="1"/>
  <c r="U55" i="1"/>
  <c r="S55" i="1"/>
  <c r="Q55" i="1"/>
  <c r="S63" i="1"/>
  <c r="Q63" i="1"/>
  <c r="S81" i="1"/>
  <c r="Q81" i="1"/>
  <c r="S99" i="1"/>
  <c r="Q99" i="1"/>
  <c r="S117" i="1"/>
  <c r="Q117" i="1"/>
  <c r="S135" i="1"/>
  <c r="Q135" i="1"/>
  <c r="S147" i="1"/>
  <c r="Q147" i="1"/>
  <c r="S159" i="1"/>
  <c r="Q159" i="1"/>
  <c r="Q82" i="1"/>
  <c r="Q118" i="1"/>
  <c r="Q154" i="1"/>
  <c r="S15" i="1"/>
  <c r="S33" i="1"/>
  <c r="U40" i="1"/>
  <c r="S57" i="1"/>
  <c r="Q10" i="1"/>
  <c r="Q28" i="1"/>
  <c r="Q46" i="1"/>
  <c r="Q65" i="1"/>
  <c r="Q83" i="1"/>
  <c r="Q101" i="1"/>
  <c r="Q119" i="1"/>
  <c r="Q137" i="1"/>
  <c r="Q155" i="1"/>
  <c r="S34" i="1"/>
  <c r="U81" i="1"/>
  <c r="U117" i="1"/>
  <c r="U66" i="1"/>
  <c r="S66" i="1"/>
  <c r="U72" i="1"/>
  <c r="S72" i="1"/>
  <c r="U78" i="1"/>
  <c r="S78" i="1"/>
  <c r="U84" i="1"/>
  <c r="S84" i="1"/>
  <c r="U90" i="1"/>
  <c r="S90" i="1"/>
  <c r="U96" i="1"/>
  <c r="S96" i="1"/>
  <c r="U102" i="1"/>
  <c r="S102" i="1"/>
  <c r="U108" i="1"/>
  <c r="S108" i="1"/>
  <c r="U114" i="1"/>
  <c r="S114" i="1"/>
  <c r="U120" i="1"/>
  <c r="S120" i="1"/>
  <c r="U126" i="1"/>
  <c r="S126" i="1"/>
  <c r="U132" i="1"/>
  <c r="S132" i="1"/>
  <c r="U138" i="1"/>
  <c r="S138" i="1"/>
  <c r="U144" i="1"/>
  <c r="S144" i="1"/>
  <c r="U150" i="1"/>
  <c r="S150" i="1"/>
  <c r="U156" i="1"/>
  <c r="S156" i="1"/>
  <c r="U162" i="1"/>
  <c r="S162" i="1"/>
  <c r="Q11" i="1"/>
  <c r="Q29" i="1"/>
  <c r="Q47" i="1"/>
  <c r="Q66" i="1"/>
  <c r="Q84" i="1"/>
  <c r="Q94" i="1"/>
  <c r="Q102" i="1"/>
  <c r="Q120" i="1"/>
  <c r="Q130" i="1"/>
  <c r="Q138" i="1"/>
  <c r="Q148" i="1"/>
  <c r="Q156" i="1"/>
  <c r="S17" i="1"/>
  <c r="S27" i="1"/>
  <c r="S35" i="1"/>
  <c r="S45" i="1"/>
  <c r="S70" i="1"/>
  <c r="S82" i="1"/>
  <c r="S94" i="1"/>
  <c r="S106" i="1"/>
  <c r="S118" i="1"/>
  <c r="S130" i="1"/>
  <c r="S142" i="1"/>
  <c r="S154" i="1"/>
  <c r="U21" i="1"/>
  <c r="U33" i="1"/>
  <c r="U45" i="1"/>
  <c r="U159" i="1"/>
  <c r="U13" i="1"/>
  <c r="S13" i="1"/>
  <c r="Q13" i="1"/>
  <c r="U31" i="1"/>
  <c r="S31" i="1"/>
  <c r="Q31" i="1"/>
  <c r="U43" i="1"/>
  <c r="S43" i="1"/>
  <c r="Q43" i="1"/>
  <c r="U61" i="1"/>
  <c r="S61" i="1"/>
  <c r="Q61" i="1"/>
  <c r="S69" i="1"/>
  <c r="Q69" i="1"/>
  <c r="S75" i="1"/>
  <c r="Q75" i="1"/>
  <c r="S87" i="1"/>
  <c r="Q87" i="1"/>
  <c r="S93" i="1"/>
  <c r="Q93" i="1"/>
  <c r="S105" i="1"/>
  <c r="Q105" i="1"/>
  <c r="S111" i="1"/>
  <c r="Q111" i="1"/>
  <c r="S123" i="1"/>
  <c r="Q123" i="1"/>
  <c r="S129" i="1"/>
  <c r="Q129" i="1"/>
  <c r="S141" i="1"/>
  <c r="Q141" i="1"/>
  <c r="S153" i="1"/>
  <c r="Q153" i="1"/>
  <c r="S51" i="1"/>
  <c r="Q51" i="1"/>
  <c r="Q62" i="1"/>
  <c r="U12" i="1"/>
  <c r="S12" i="1"/>
  <c r="U18" i="1"/>
  <c r="S18" i="1"/>
  <c r="U24" i="1"/>
  <c r="S24" i="1"/>
  <c r="U30" i="1"/>
  <c r="S30" i="1"/>
  <c r="U36" i="1"/>
  <c r="S36" i="1"/>
  <c r="U42" i="1"/>
  <c r="S42" i="1"/>
  <c r="U48" i="1"/>
  <c r="S48" i="1"/>
  <c r="U54" i="1"/>
  <c r="S54" i="1"/>
  <c r="U60" i="1"/>
  <c r="S60" i="1"/>
  <c r="U67" i="1"/>
  <c r="S67" i="1"/>
  <c r="Q67" i="1"/>
  <c r="U73" i="1"/>
  <c r="S73" i="1"/>
  <c r="Q73" i="1"/>
  <c r="U79" i="1"/>
  <c r="S79" i="1"/>
  <c r="Q79" i="1"/>
  <c r="U85" i="1"/>
  <c r="S85" i="1"/>
  <c r="Q85" i="1"/>
  <c r="U91" i="1"/>
  <c r="S91" i="1"/>
  <c r="Q91" i="1"/>
  <c r="U97" i="1"/>
  <c r="S97" i="1"/>
  <c r="Q97" i="1"/>
  <c r="U103" i="1"/>
  <c r="S103" i="1"/>
  <c r="Q103" i="1"/>
  <c r="U109" i="1"/>
  <c r="S109" i="1"/>
  <c r="Q109" i="1"/>
  <c r="U115" i="1"/>
  <c r="S115" i="1"/>
  <c r="Q115" i="1"/>
  <c r="U121" i="1"/>
  <c r="S121" i="1"/>
  <c r="Q121" i="1"/>
  <c r="U127" i="1"/>
  <c r="S127" i="1"/>
  <c r="Q127" i="1"/>
  <c r="U133" i="1"/>
  <c r="S133" i="1"/>
  <c r="Q133" i="1"/>
  <c r="U139" i="1"/>
  <c r="S139" i="1"/>
  <c r="Q139" i="1"/>
  <c r="U145" i="1"/>
  <c r="S145" i="1"/>
  <c r="Q145" i="1"/>
  <c r="U151" i="1"/>
  <c r="S151" i="1"/>
  <c r="Q151" i="1"/>
  <c r="U157" i="1"/>
  <c r="S157" i="1"/>
  <c r="Q157" i="1"/>
  <c r="U163" i="1"/>
  <c r="S163" i="1"/>
  <c r="Q163" i="1"/>
  <c r="Q12" i="1"/>
  <c r="Q22" i="1"/>
  <c r="Q30" i="1"/>
  <c r="Q48" i="1"/>
  <c r="Q58" i="1"/>
  <c r="Q77" i="1"/>
  <c r="Q95" i="1"/>
  <c r="Q113" i="1"/>
  <c r="S10" i="1"/>
  <c r="S46" i="1"/>
  <c r="S58" i="1"/>
  <c r="S71" i="1"/>
  <c r="S83" i="1"/>
  <c r="S95" i="1"/>
  <c r="S107" i="1"/>
  <c r="S119" i="1"/>
  <c r="S131" i="1"/>
  <c r="S143" i="1"/>
  <c r="S155" i="1"/>
  <c r="L9" i="1"/>
  <c r="L8" i="1" s="1"/>
  <c r="P9" i="1"/>
  <c r="W57" i="1"/>
  <c r="R9" i="1"/>
  <c r="W9" i="1" s="1"/>
  <c r="N9" i="1"/>
  <c r="N8" i="1" s="1"/>
  <c r="K9" i="1"/>
  <c r="O9" i="1"/>
  <c r="O8" i="1" s="1"/>
  <c r="V62" i="1"/>
  <c r="P8" i="1"/>
  <c r="V57" i="1"/>
  <c r="W62" i="1"/>
  <c r="V40" i="1"/>
  <c r="W40" i="1"/>
  <c r="K8" i="1" l="1"/>
  <c r="M8" i="1" s="1"/>
  <c r="U8" i="1" s="1"/>
  <c r="M9" i="1"/>
  <c r="U9" i="1" s="1"/>
  <c r="S9" i="1"/>
  <c r="V9" i="1"/>
  <c r="R8" i="1"/>
  <c r="Q9" i="1" l="1"/>
  <c r="V8" i="1"/>
  <c r="S8" i="1"/>
  <c r="Q8" i="1"/>
  <c r="W8" i="1"/>
</calcChain>
</file>

<file path=xl/sharedStrings.xml><?xml version="1.0" encoding="utf-8"?>
<sst xmlns="http://schemas.openxmlformats.org/spreadsheetml/2006/main" count="1307" uniqueCount="278">
  <si>
    <t>FONDO ÚNICO DE TECNOLOGÍAS DE LA INFORMACIÓN Y LAS COMUNICACIONES</t>
  </si>
  <si>
    <t>SECCIÓN 23-06-00</t>
  </si>
  <si>
    <t>INFORME DE EJECUCIÓN DEL PRESUPUESTO DE GASTOS</t>
  </si>
  <si>
    <t>VIGENCIA FISCAL 2022</t>
  </si>
  <si>
    <t>DICIEMBRE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</si>
  <si>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</si>
  <si>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</si>
  <si>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</si>
  <si>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</si>
  <si>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</si>
  <si>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</si>
  <si>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</si>
  <si>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</si>
  <si>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</si>
  <si>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</si>
  <si>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GASTO</t>
  </si>
  <si>
    <t>A</t>
  </si>
  <si>
    <t>FUNCIONAMIENTO</t>
  </si>
  <si>
    <t>02</t>
  </si>
  <si>
    <t>20</t>
  </si>
  <si>
    <t>ADQUISICIÓN DE BIENES  Y SERVICIOS</t>
  </si>
  <si>
    <t>01</t>
  </si>
  <si>
    <t>002</t>
  </si>
  <si>
    <t>006</t>
  </si>
  <si>
    <t>HILADOS E HILOS; TEJIDOS DE FIBRAS TEXTILES INCLUSO AFELPADOS</t>
  </si>
  <si>
    <t>007</t>
  </si>
  <si>
    <t>ARTÍCULOS TEXTILES (EXCEPTO PRENDAS DE VESTIR)</t>
  </si>
  <si>
    <t>008</t>
  </si>
  <si>
    <t>DOTACIÓN (PRENDAS DE VESTIR Y CALZADO)</t>
  </si>
  <si>
    <t>003</t>
  </si>
  <si>
    <t>001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</si>
  <si>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</si>
  <si>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</si>
  <si>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</si>
  <si>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</si>
  <si>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</si>
  <si>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PRODUCTOS DE CAUCHO Y PLÁSTICO</t>
  </si>
  <si>
    <t>OTROS BIENES TRANSPORTABLES N.C.P.</t>
  </si>
  <si>
    <t>004</t>
  </si>
  <si>
    <t>PRODUCTOS METÁLICOS ELABORADOS (EXCEPTO MAQUINARIA Y EQUIPO)</t>
  </si>
  <si>
    <t>MAQUINARIA Y APARATOS ELÉCTRICOS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</si>
  <si>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</si>
  <si>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</si>
  <si>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</si>
  <si>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</si>
  <si>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</si>
  <si>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</si>
  <si>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</si>
  <si>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</si>
  <si>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</si>
  <si>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</si>
  <si>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</si>
  <si>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</si>
  <si>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</si>
  <si>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</si>
  <si>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</si>
  <si>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</si>
  <si>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</si>
  <si>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</si>
  <si>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</si>
  <si>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</si>
  <si>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</si>
  <si>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</si>
  <si>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</si>
  <si>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</si>
  <si>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</si>
  <si>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</si>
  <si>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</si>
  <si>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</si>
  <si>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</si>
  <si>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</si>
  <si>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</si>
  <si>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</si>
  <si>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</si>
  <si>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</si>
  <si>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</si>
  <si>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</si>
  <si>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</si>
  <si>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</si>
  <si>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</si>
  <si>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</si>
  <si>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</si>
  <si>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</si>
  <si>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</si>
  <si>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</si>
  <si>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</si>
  <si>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</si>
  <si>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</si>
  <si>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</si>
  <si>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</si>
  <si>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</si>
  <si>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</si>
  <si>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</si>
  <si>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</si>
  <si>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</si>
  <si>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</si>
  <si>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</si>
  <si>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</si>
  <si>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</si>
  <si>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</si>
  <si>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</si>
  <si>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</si>
  <si>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</si>
  <si>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</si>
  <si>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</si>
  <si>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</si>
  <si>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</si>
  <si>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</si>
  <si>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</si>
  <si>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</si>
  <si>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</si>
  <si>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</si>
  <si>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</si>
  <si>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</si>
  <si>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</si>
  <si>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</si>
  <si>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</si>
  <si>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</si>
  <si>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</si>
  <si>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</si>
  <si>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</si>
  <si>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</si>
  <si>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</si>
  <si>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</si>
  <si>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</si>
  <si>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</si>
  <si>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</si>
  <si>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</si>
  <si>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</si>
  <si>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</si>
  <si>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</si>
  <si>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</si>
  <si>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</si>
  <si>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</si>
  <si>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</si>
  <si>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</si>
  <si>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</si>
  <si>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</si>
  <si>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</si>
  <si>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</si>
  <si>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</si>
  <si>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</si>
  <si>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</si>
  <si>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</si>
  <si>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</si>
  <si>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</si>
  <si>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</si>
  <si>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</si>
  <si>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</si>
  <si>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</si>
  <si>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</si>
  <si>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</si>
  <si>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</si>
  <si>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</si>
  <si>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</si>
  <si>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</si>
  <si>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</si>
  <si>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</si>
  <si>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</si>
  <si>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</si>
  <si>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</si>
  <si>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</si>
  <si>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</si>
  <si>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</si>
  <si>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</si>
  <si>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</si>
  <si>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</si>
  <si>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</si>
  <si>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</si>
  <si>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</si>
  <si>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</si>
  <si>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</si>
  <si>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</si>
  <si>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</si>
  <si>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</si>
  <si>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</si>
  <si>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</si>
  <si>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</si>
  <si>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</si>
  <si>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</si>
  <si>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</si>
  <si>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</si>
  <si>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</si>
  <si>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</si>
  <si>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</si>
  <si>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</si>
  <si>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</si>
  <si>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</si>
  <si>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</si>
  <si>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</si>
  <si>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</si>
  <si>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</si>
  <si>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</si>
  <si>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</si>
  <si>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</si>
  <si>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</si>
  <si>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</si>
  <si>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</si>
  <si>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</si>
  <si>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</si>
  <si>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</si>
  <si>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</si>
  <si>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18</t>
  </si>
  <si>
    <t>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</si>
  <si>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</si>
  <si>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</si>
  <si>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</si>
  <si>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</si>
  <si>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2302088</t>
  </si>
  <si>
    <t>ADQUISICIÓN DE BIENES Y SERVICIOS - DOCUMENTOS DE PLANEACIÓN  - FORTALECIMIENTO DE LA INDUSTRIA DE TI  NACIONAL</t>
  </si>
  <si>
    <t>TRANSFERENCIAS CORRIENTES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</si>
  <si>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</si>
  <si>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</si>
  <si>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</si>
  <si>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</si>
  <si>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</si>
  <si>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</si>
  <si>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</si>
  <si>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</si>
  <si>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</si>
  <si>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</si>
  <si>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</si>
  <si>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</si>
  <si>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</si>
  <si>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</si>
  <si>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</si>
  <si>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</si>
  <si>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</si>
  <si>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</si>
  <si>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</si>
  <si>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</si>
  <si>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</si>
  <si>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</si>
  <si>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</si>
  <si>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</si>
  <si>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</si>
  <si>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</si>
  <si>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</si>
  <si>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</si>
  <si>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</si>
  <si>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</si>
  <si>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</si>
  <si>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</si>
  <si>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</si>
  <si>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</si>
  <si>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</si>
  <si>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</si>
  <si>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</si>
  <si>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</si>
  <si>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</si>
  <si>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</si>
  <si>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</si>
  <si>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</si>
  <si>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</si>
  <si>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</si>
  <si>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</si>
  <si>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</si>
  <si>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</si>
  <si>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</si>
  <si>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</si>
  <si>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</si>
  <si>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</si>
  <si>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</si>
  <si>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</si>
  <si>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SUBDIRECCIÓN FINANCIERA - GIT DE PRESUPUESTO</t>
  </si>
  <si>
    <t>APR. DEFINITIVA
(1)</t>
  </si>
  <si>
    <t>APR BLOQUEADA
(2)</t>
  </si>
  <si>
    <t>CDP
(4)</t>
  </si>
  <si>
    <t>PÉRDIDAS DE APROPIACIÓN
(5)</t>
  </si>
  <si>
    <t>COMPROMISO
(6)</t>
  </si>
  <si>
    <t>% COMP
(7) = (6) / (3)</t>
  </si>
  <si>
    <t>OBLIGACION
(8)</t>
  </si>
  <si>
    <t>% OBLIG
(9) = (8) / (3)</t>
  </si>
  <si>
    <t>PAGOS
(10)</t>
  </si>
  <si>
    <t>% PAGOS
(11) = (10) / (3)</t>
  </si>
  <si>
    <t>RESERVAS PRESUPUESTALES
(12) = (6) - (8)</t>
  </si>
  <si>
    <t>CUENTAS POR PAGAR
(13) = (8) - (10)</t>
  </si>
  <si>
    <t>APR. DEFINITIVA - APR BLOQUEADA
(3) = (1) -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</si>
</sst>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/>
    <xf numFmtId="0" fontId="4" fillId="0" borderId="9" xfId="0" applyFont="1" applyBorder="1" applyAlignment="1">
      <alignment horizontal="center" vertical="center" wrapText="1" readingOrder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7" fontId="5" fillId="0" borderId="0" xfId="0" applyNumberFormat="1" applyFont="1"/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0" fontId="10" fillId="0" borderId="9" xfId="0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</cellXfs>
  <cellStyles count="3">
    <cellStyle name="Normal" xfId="0" builtinId="0"/>
    <cellStyle name="Normal 5" xfId="2" xr:uid="{6C2B5942-784D-408F-A07E-04175ACB2F3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250030</xdr:colOff>
      <xdr:row>1</xdr:row>
      <xdr:rowOff>23813</xdr:rowOff>
    </xdr:from>
    <xdr:to>
      <xdr:col>9</xdr:col>
      <xdr:colOff>488155</xdr:colOff>
      <xdr:row>4</xdr:row>
      <xdr:rowOff>30798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33FB4-1FD5-49F6-8F62-04D8946FC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030" y="261938"/>
          <a:ext cx="4060031" cy="72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6E6C-3390-4F6C-BD90-A8310A718228}">
  <dimension ref="A1:Z167"/>
  <sheetViews>
    <sheetView showGridLines="0"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RowHeight="15" x14ac:dyDescent="0.25"/>
  <cols>
    <col min="1" max="1" width="5.42578125" style="3" customWidth="1"/>
    <col min="2" max="2" width="6.7109375" style="3" customWidth="1"/>
    <col min="3" max="3" width="6.85546875" style="3" customWidth="1"/>
    <col min="4" max="5" width="5.42578125" style="3" customWidth="1"/>
    <col min="6" max="6" width="8.85546875" style="3" customWidth="1"/>
    <col min="7" max="8" width="5.42578125" style="3" customWidth="1"/>
    <col min="9" max="9" width="8" style="3" customWidth="1"/>
    <col min="10" max="10" width="44.28515625" style="3" customWidth="1"/>
    <col min="11" max="16" width="26.5703125" style="3" customWidth="1"/>
    <col min="17" max="17" width="12.85546875" style="3" bestFit="1" customWidth="1"/>
    <col min="18" max="18" width="26.5703125" style="3" customWidth="1"/>
    <col min="19" max="19" width="13" style="3" bestFit="1" customWidth="1"/>
    <col min="20" max="20" width="26.5703125" style="3" customWidth="1"/>
    <col min="21" max="21" width="13" style="3" bestFit="1" customWidth="1"/>
    <col min="22" max="23" width="26.5703125" style="3" customWidth="1"/>
    <col min="24" max="25" width="11.42578125" style="3"/>
    <col min="26" max="26" width="13.7109375" style="3" customWidth="1"/>
    <col min="27" max="16384" width="11.42578125" style="3"/>
  </cols>
  <sheetData>
    <row r="1" spans="1:26" s="1" customFormat="1" ht="18.75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6" s="1" customFormat="1" ht="18.75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</row>
    <row r="3" spans="1:26" s="1" customFormat="1" ht="18.75" x14ac:dyDescent="0.3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</row>
    <row r="4" spans="1:26" s="1" customFormat="1" ht="18.75" x14ac:dyDescent="0.3">
      <c r="A4" s="23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</row>
    <row r="5" spans="1:26" s="1" customFormat="1" ht="19.5" thickBot="1" x14ac:dyDescent="0.3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</row>
    <row r="6" spans="1:26" x14ac:dyDescent="0.25">
      <c r="O6" s="15"/>
    </row>
    <row r="7" spans="1:26" ht="43.5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265</v>
      </c>
      <c r="L7" s="2" t="s">
        <v>266</v>
      </c>
      <c r="M7" s="2" t="s">
        <v>277</v>
      </c>
      <c r="N7" s="2" t="s">
        <v>267</v>
      </c>
      <c r="O7" s="2" t="s">
        <v>268</v>
      </c>
      <c r="P7" s="2" t="s">
        <v>269</v>
      </c>
      <c r="Q7" s="2" t="s">
        <v>270</v>
      </c>
      <c r="R7" s="2" t="s">
        <v>271</v>
      </c>
      <c r="S7" s="2" t="s">
        <v>272</v>
      </c>
      <c r="T7" s="2" t="s">
        <v>273</v>
      </c>
      <c r="U7" s="2" t="s">
        <v>274</v>
      </c>
      <c r="V7" s="2" t="s">
        <v>275</v>
      </c>
      <c r="W7" s="2" t="s">
        <v>276</v>
      </c>
    </row>
    <row r="8" spans="1:26" ht="15.75" x14ac:dyDescent="0.25">
      <c r="A8" s="4"/>
      <c r="B8" s="4"/>
      <c r="C8" s="4"/>
      <c r="D8" s="4"/>
      <c r="E8" s="4"/>
      <c r="F8" s="4"/>
      <c r="G8" s="4"/>
      <c r="H8" s="4"/>
      <c r="I8" s="4"/>
      <c r="J8" s="5" t="s">
        <v>15</v>
      </c>
      <c r="K8" s="6">
        <f>+K9+K62</f>
        <v>2104491000000</v>
      </c>
      <c r="L8" s="6">
        <f>+L9+L62</f>
        <v>48702000000</v>
      </c>
      <c r="M8" s="6">
        <f>+K8-L8</f>
        <v>2055789000000</v>
      </c>
      <c r="N8" s="6">
        <f>+N9+N62</f>
        <v>1860037946671.4902</v>
      </c>
      <c r="O8" s="6">
        <f>+O9+O62</f>
        <v>195751053328.50998</v>
      </c>
      <c r="P8" s="6">
        <f>+P9+P62</f>
        <v>1860037946671.4902</v>
      </c>
      <c r="Q8" s="7">
        <f>+P8/M8</f>
        <v>0.90478057167904402</v>
      </c>
      <c r="R8" s="6">
        <f>+R9+R62</f>
        <v>1707264171733.75</v>
      </c>
      <c r="S8" s="7">
        <f>+R8/M8</f>
        <v>0.83046663433540602</v>
      </c>
      <c r="T8" s="6">
        <f>+T9+T62</f>
        <v>1587016292657.8999</v>
      </c>
      <c r="U8" s="7">
        <f>+T8/M8</f>
        <v>0.77197430896745722</v>
      </c>
      <c r="V8" s="6">
        <f>+P8-R8</f>
        <v>152773774937.74023</v>
      </c>
      <c r="W8" s="6">
        <f>+R8-T8</f>
        <v>120247879075.8501</v>
      </c>
    </row>
    <row r="9" spans="1:26" ht="15.75" x14ac:dyDescent="0.25">
      <c r="A9" s="8" t="s">
        <v>16</v>
      </c>
      <c r="B9" s="8"/>
      <c r="C9" s="8"/>
      <c r="D9" s="8"/>
      <c r="E9" s="8"/>
      <c r="F9" s="8"/>
      <c r="G9" s="8"/>
      <c r="H9" s="8"/>
      <c r="I9" s="8"/>
      <c r="J9" s="9" t="s">
        <v>17</v>
      </c>
      <c r="K9" s="10">
        <f>+K10+K40+K57</f>
        <v>756964000000</v>
      </c>
      <c r="L9" s="10">
        <f>+L10+L40+L57</f>
        <v>48702000000</v>
      </c>
      <c r="M9" s="10">
        <f t="shared" ref="M9:M72" si="0">+K9-L9</f>
        <v>708262000000</v>
      </c>
      <c r="N9" s="10">
        <f>+N10+N40+N57</f>
        <v>638580250947.05005</v>
      </c>
      <c r="O9" s="10">
        <f>+O10+O40+O57</f>
        <v>69681749052.949997</v>
      </c>
      <c r="P9" s="10">
        <f>+P10+P40+P57</f>
        <v>638580250947.05005</v>
      </c>
      <c r="Q9" s="7">
        <f t="shared" ref="Q9:Q72" si="1">+P9/M9</f>
        <v>0.90161585818108281</v>
      </c>
      <c r="R9" s="10">
        <f>+R10+R40+R57</f>
        <v>630711927099.31006</v>
      </c>
      <c r="S9" s="7">
        <f t="shared" ref="S9:S72" si="2">+R9/M9</f>
        <v>0.89050651750243559</v>
      </c>
      <c r="T9" s="10">
        <f>+T10+T40+T57</f>
        <v>621356246769.57996</v>
      </c>
      <c r="U9" s="7">
        <f t="shared" ref="U9:U72" si="3">+T9/M9</f>
        <v>0.87729716795420332</v>
      </c>
      <c r="V9" s="10">
        <f t="shared" ref="V9:V72" si="4">+P9-R9</f>
        <v>7868323847.7399902</v>
      </c>
      <c r="W9" s="10">
        <f t="shared" ref="W9:W72" si="5">+R9-T9</f>
        <v>9355680329.7301025</v>
      </c>
    </row>
    <row r="10" spans="1:26" ht="31.5" x14ac:dyDescent="0.25">
      <c r="A10" s="11" t="s">
        <v>16</v>
      </c>
      <c r="B10" s="11" t="s">
        <v>18</v>
      </c>
      <c r="C10" s="11"/>
      <c r="D10" s="11"/>
      <c r="E10" s="11"/>
      <c r="F10" s="11"/>
      <c r="G10" s="11"/>
      <c r="H10" s="11"/>
      <c r="I10" s="11" t="s">
        <v>19</v>
      </c>
      <c r="J10" s="12" t="s">
        <v>20</v>
      </c>
      <c r="K10" s="13">
        <v>10248000000</v>
      </c>
      <c r="L10" s="13">
        <v>0</v>
      </c>
      <c r="M10" s="13">
        <f t="shared" si="0"/>
        <v>10248000000</v>
      </c>
      <c r="N10" s="13">
        <v>8979952038.1700001</v>
      </c>
      <c r="O10" s="13">
        <v>1268047961.8299999</v>
      </c>
      <c r="P10" s="13">
        <v>8979952038.1700001</v>
      </c>
      <c r="Q10" s="14">
        <f t="shared" si="1"/>
        <v>0.8762638600868462</v>
      </c>
      <c r="R10" s="13">
        <v>8557256190.4300003</v>
      </c>
      <c r="S10" s="14">
        <f t="shared" si="2"/>
        <v>0.83501719266491026</v>
      </c>
      <c r="T10" s="13">
        <v>7633642248.6999998</v>
      </c>
      <c r="U10" s="14">
        <f t="shared" si="3"/>
        <v>0.74489092981069471</v>
      </c>
      <c r="V10" s="13">
        <f t="shared" si="4"/>
        <v>422695847.73999977</v>
      </c>
      <c r="W10" s="13">
        <f t="shared" si="5"/>
        <v>923613941.7300005</v>
      </c>
      <c r="Z10" s="15"/>
    </row>
    <row r="11" spans="1:26" ht="31.5" x14ac:dyDescent="0.25">
      <c r="A11" s="16" t="s">
        <v>16</v>
      </c>
      <c r="B11" s="16" t="s">
        <v>18</v>
      </c>
      <c r="C11" s="16" t="s">
        <v>18</v>
      </c>
      <c r="D11" s="16" t="s">
        <v>21</v>
      </c>
      <c r="E11" s="16" t="s">
        <v>22</v>
      </c>
      <c r="F11" s="16" t="s">
        <v>23</v>
      </c>
      <c r="G11" s="16"/>
      <c r="H11" s="16"/>
      <c r="I11" s="16" t="s">
        <v>19</v>
      </c>
      <c r="J11" s="17" t="s">
        <v>24</v>
      </c>
      <c r="K11" s="18">
        <v>1533599</v>
      </c>
      <c r="L11" s="18">
        <v>0</v>
      </c>
      <c r="M11" s="18">
        <f t="shared" si="0"/>
        <v>1533599</v>
      </c>
      <c r="N11" s="18">
        <v>662968</v>
      </c>
      <c r="O11" s="18">
        <v>870631</v>
      </c>
      <c r="P11" s="18">
        <v>662968</v>
      </c>
      <c r="Q11" s="14">
        <f t="shared" si="1"/>
        <v>0.4322955348823258</v>
      </c>
      <c r="R11" s="18">
        <v>0</v>
      </c>
      <c r="S11" s="14">
        <f t="shared" si="2"/>
        <v>0</v>
      </c>
      <c r="T11" s="18">
        <v>0</v>
      </c>
      <c r="U11" s="14">
        <f t="shared" si="3"/>
        <v>0</v>
      </c>
      <c r="V11" s="18">
        <f t="shared" si="4"/>
        <v>662968</v>
      </c>
      <c r="W11" s="18">
        <f t="shared" si="5"/>
        <v>0</v>
      </c>
    </row>
    <row r="12" spans="1:26" ht="31.5" x14ac:dyDescent="0.25">
      <c r="A12" s="16" t="s">
        <v>16</v>
      </c>
      <c r="B12" s="16" t="s">
        <v>18</v>
      </c>
      <c r="C12" s="16" t="s">
        <v>18</v>
      </c>
      <c r="D12" s="16" t="s">
        <v>21</v>
      </c>
      <c r="E12" s="16" t="s">
        <v>22</v>
      </c>
      <c r="F12" s="16" t="s">
        <v>25</v>
      </c>
      <c r="G12" s="16"/>
      <c r="H12" s="16"/>
      <c r="I12" s="16" t="s">
        <v>19</v>
      </c>
      <c r="J12" s="17" t="s">
        <v>26</v>
      </c>
      <c r="K12" s="18">
        <v>5376174.3600000003</v>
      </c>
      <c r="L12" s="18">
        <v>0</v>
      </c>
      <c r="M12" s="18">
        <f t="shared" si="0"/>
        <v>5376174.3600000003</v>
      </c>
      <c r="N12" s="18">
        <v>2873117.36</v>
      </c>
      <c r="O12" s="18">
        <v>2503057</v>
      </c>
      <c r="P12" s="18">
        <v>2873117.36</v>
      </c>
      <c r="Q12" s="14">
        <f t="shared" si="1"/>
        <v>0.53441669998217833</v>
      </c>
      <c r="R12" s="18">
        <v>373117.36</v>
      </c>
      <c r="S12" s="14">
        <f t="shared" si="2"/>
        <v>6.9402019915142776E-2</v>
      </c>
      <c r="T12" s="18">
        <v>373117.36</v>
      </c>
      <c r="U12" s="14">
        <f t="shared" si="3"/>
        <v>6.9402019915142776E-2</v>
      </c>
      <c r="V12" s="18">
        <f t="shared" si="4"/>
        <v>2500000</v>
      </c>
      <c r="W12" s="18">
        <f t="shared" si="5"/>
        <v>0</v>
      </c>
    </row>
    <row r="13" spans="1:26" ht="31.5" x14ac:dyDescent="0.25">
      <c r="A13" s="16" t="s">
        <v>16</v>
      </c>
      <c r="B13" s="16" t="s">
        <v>18</v>
      </c>
      <c r="C13" s="16" t="s">
        <v>18</v>
      </c>
      <c r="D13" s="16" t="s">
        <v>21</v>
      </c>
      <c r="E13" s="16" t="s">
        <v>22</v>
      </c>
      <c r="F13" s="16" t="s">
        <v>27</v>
      </c>
      <c r="G13" s="16"/>
      <c r="H13" s="16"/>
      <c r="I13" s="16" t="s">
        <v>19</v>
      </c>
      <c r="J13" s="17" t="s">
        <v>28</v>
      </c>
      <c r="K13" s="18">
        <v>51495939</v>
      </c>
      <c r="L13" s="18">
        <v>0</v>
      </c>
      <c r="M13" s="18">
        <f t="shared" si="0"/>
        <v>51495939</v>
      </c>
      <c r="N13" s="18">
        <v>51495938.979999997</v>
      </c>
      <c r="O13" s="18">
        <v>0.02</v>
      </c>
      <c r="P13" s="18">
        <v>51495938.979999997</v>
      </c>
      <c r="Q13" s="14">
        <f t="shared" si="1"/>
        <v>0.99999999961161978</v>
      </c>
      <c r="R13" s="18">
        <v>51495938.979999997</v>
      </c>
      <c r="S13" s="14">
        <f t="shared" si="2"/>
        <v>0.99999999961161978</v>
      </c>
      <c r="T13" s="18">
        <v>51495938.979999997</v>
      </c>
      <c r="U13" s="14">
        <f t="shared" si="3"/>
        <v>0.99999999961161978</v>
      </c>
      <c r="V13" s="18">
        <f t="shared" si="4"/>
        <v>0</v>
      </c>
      <c r="W13" s="18">
        <f t="shared" si="5"/>
        <v>0</v>
      </c>
    </row>
    <row r="14" spans="1:26" ht="31.5" x14ac:dyDescent="0.25">
      <c r="A14" s="16" t="s">
        <v>16</v>
      </c>
      <c r="B14" s="16" t="s">
        <v>18</v>
      </c>
      <c r="C14" s="16" t="s">
        <v>18</v>
      </c>
      <c r="D14" s="16" t="s">
        <v>21</v>
      </c>
      <c r="E14" s="16" t="s">
        <v>29</v>
      </c>
      <c r="F14" s="16" t="s">
        <v>30</v>
      </c>
      <c r="G14" s="16"/>
      <c r="H14" s="16"/>
      <c r="I14" s="16" t="s">
        <v>19</v>
      </c>
      <c r="J14" s="17" t="s">
        <v>31</v>
      </c>
      <c r="K14" s="18">
        <v>25594</v>
      </c>
      <c r="L14" s="18">
        <v>0</v>
      </c>
      <c r="M14" s="18">
        <f t="shared" si="0"/>
        <v>25594</v>
      </c>
      <c r="N14" s="18">
        <v>0</v>
      </c>
      <c r="O14" s="18">
        <v>25594</v>
      </c>
      <c r="P14" s="18">
        <v>0</v>
      </c>
      <c r="Q14" s="14">
        <f t="shared" si="1"/>
        <v>0</v>
      </c>
      <c r="R14" s="18">
        <v>0</v>
      </c>
      <c r="S14" s="14">
        <f t="shared" si="2"/>
        <v>0</v>
      </c>
      <c r="T14" s="18">
        <v>0</v>
      </c>
      <c r="U14" s="14">
        <f t="shared" si="3"/>
        <v>0</v>
      </c>
      <c r="V14" s="18">
        <f t="shared" si="4"/>
        <v>0</v>
      </c>
      <c r="W14" s="18">
        <f t="shared" si="5"/>
        <v>0</v>
      </c>
    </row>
    <row r="15" spans="1:26" ht="47.25" x14ac:dyDescent="0.25">
      <c r="A15" s="16" t="s">
        <v>16</v>
      </c>
      <c r="B15" s="16" t="s">
        <v>18</v>
      </c>
      <c r="C15" s="16" t="s">
        <v>18</v>
      </c>
      <c r="D15" s="16" t="s">
        <v>21</v>
      </c>
      <c r="E15" s="16" t="s">
        <v>29</v>
      </c>
      <c r="F15" s="16" t="s">
        <v>22</v>
      </c>
      <c r="G15" s="16"/>
      <c r="H15" s="16"/>
      <c r="I15" s="16" t="s">
        <v>19</v>
      </c>
      <c r="J15" s="17" t="s">
        <v>32</v>
      </c>
      <c r="K15" s="18">
        <v>419000</v>
      </c>
      <c r="L15" s="18">
        <v>0</v>
      </c>
      <c r="M15" s="18">
        <f t="shared" si="0"/>
        <v>419000</v>
      </c>
      <c r="N15" s="18">
        <v>419000</v>
      </c>
      <c r="O15" s="18">
        <v>0</v>
      </c>
      <c r="P15" s="18">
        <v>419000</v>
      </c>
      <c r="Q15" s="14">
        <f t="shared" si="1"/>
        <v>1</v>
      </c>
      <c r="R15" s="18">
        <v>419000</v>
      </c>
      <c r="S15" s="14">
        <f t="shared" si="2"/>
        <v>1</v>
      </c>
      <c r="T15" s="18">
        <v>419000</v>
      </c>
      <c r="U15" s="14">
        <f t="shared" si="3"/>
        <v>1</v>
      </c>
      <c r="V15" s="18">
        <f t="shared" si="4"/>
        <v>0</v>
      </c>
      <c r="W15" s="18">
        <f t="shared" si="5"/>
        <v>0</v>
      </c>
    </row>
    <row r="16" spans="1:26" ht="47.25" x14ac:dyDescent="0.25">
      <c r="A16" s="16" t="s">
        <v>16</v>
      </c>
      <c r="B16" s="16" t="s">
        <v>18</v>
      </c>
      <c r="C16" s="16" t="s">
        <v>18</v>
      </c>
      <c r="D16" s="16" t="s">
        <v>21</v>
      </c>
      <c r="E16" s="16" t="s">
        <v>29</v>
      </c>
      <c r="F16" s="16" t="s">
        <v>29</v>
      </c>
      <c r="G16" s="16"/>
      <c r="H16" s="16"/>
      <c r="I16" s="16" t="s">
        <v>19</v>
      </c>
      <c r="J16" s="17" t="s">
        <v>33</v>
      </c>
      <c r="K16" s="18">
        <v>89677187.640000001</v>
      </c>
      <c r="L16" s="18">
        <v>0</v>
      </c>
      <c r="M16" s="18">
        <f t="shared" si="0"/>
        <v>89677187.640000001</v>
      </c>
      <c r="N16" s="18">
        <v>73793155.849999994</v>
      </c>
      <c r="O16" s="18">
        <v>15884031.789999999</v>
      </c>
      <c r="P16" s="18">
        <v>73793155.849999994</v>
      </c>
      <c r="Q16" s="14">
        <f t="shared" si="1"/>
        <v>0.82287544683309155</v>
      </c>
      <c r="R16" s="18">
        <v>73793155.849999994</v>
      </c>
      <c r="S16" s="14">
        <f t="shared" si="2"/>
        <v>0.82287544683309155</v>
      </c>
      <c r="T16" s="18">
        <v>67987555.069999993</v>
      </c>
      <c r="U16" s="14">
        <f t="shared" si="3"/>
        <v>0.75813656582239353</v>
      </c>
      <c r="V16" s="18">
        <f t="shared" si="4"/>
        <v>0</v>
      </c>
      <c r="W16" s="18">
        <f t="shared" si="5"/>
        <v>5805600.7800000012</v>
      </c>
    </row>
    <row r="17" spans="1:23" ht="47.25" x14ac:dyDescent="0.25">
      <c r="A17" s="16" t="s">
        <v>16</v>
      </c>
      <c r="B17" s="16" t="s">
        <v>18</v>
      </c>
      <c r="C17" s="16" t="s">
        <v>18</v>
      </c>
      <c r="D17" s="16" t="s">
        <v>21</v>
      </c>
      <c r="E17" s="16" t="s">
        <v>29</v>
      </c>
      <c r="F17" s="16" t="s">
        <v>34</v>
      </c>
      <c r="G17" s="16"/>
      <c r="H17" s="16"/>
      <c r="I17" s="16" t="s">
        <v>19</v>
      </c>
      <c r="J17" s="17" t="s">
        <v>35</v>
      </c>
      <c r="K17" s="18">
        <v>83643647</v>
      </c>
      <c r="L17" s="18">
        <v>0</v>
      </c>
      <c r="M17" s="18">
        <f t="shared" si="0"/>
        <v>83643647</v>
      </c>
      <c r="N17" s="18">
        <v>74470977.790000007</v>
      </c>
      <c r="O17" s="18">
        <v>9172669.2100000009</v>
      </c>
      <c r="P17" s="18">
        <v>74470977.790000007</v>
      </c>
      <c r="Q17" s="14">
        <f t="shared" si="1"/>
        <v>0.89033633110234911</v>
      </c>
      <c r="R17" s="18">
        <v>68399579.680000007</v>
      </c>
      <c r="S17" s="14">
        <f t="shared" si="2"/>
        <v>0.81774984871235956</v>
      </c>
      <c r="T17" s="18">
        <v>68399579.680000007</v>
      </c>
      <c r="U17" s="14">
        <f t="shared" si="3"/>
        <v>0.81774984871235956</v>
      </c>
      <c r="V17" s="18">
        <f t="shared" si="4"/>
        <v>6071398.1099999994</v>
      </c>
      <c r="W17" s="18">
        <f t="shared" si="5"/>
        <v>0</v>
      </c>
    </row>
    <row r="18" spans="1:23" ht="15.75" x14ac:dyDescent="0.25">
      <c r="A18" s="16" t="s">
        <v>16</v>
      </c>
      <c r="B18" s="16" t="s">
        <v>18</v>
      </c>
      <c r="C18" s="16" t="s">
        <v>18</v>
      </c>
      <c r="D18" s="16" t="s">
        <v>21</v>
      </c>
      <c r="E18" s="16" t="s">
        <v>29</v>
      </c>
      <c r="F18" s="16" t="s">
        <v>23</v>
      </c>
      <c r="G18" s="16"/>
      <c r="H18" s="16"/>
      <c r="I18" s="16" t="s">
        <v>19</v>
      </c>
      <c r="J18" s="17" t="s">
        <v>36</v>
      </c>
      <c r="K18" s="18">
        <v>17781043</v>
      </c>
      <c r="L18" s="18">
        <v>0</v>
      </c>
      <c r="M18" s="18">
        <f t="shared" si="0"/>
        <v>17781043</v>
      </c>
      <c r="N18" s="18">
        <v>14619781.25</v>
      </c>
      <c r="O18" s="18">
        <v>3161261.75</v>
      </c>
      <c r="P18" s="18">
        <v>14619781.25</v>
      </c>
      <c r="Q18" s="14">
        <f t="shared" si="1"/>
        <v>0.82221168072086659</v>
      </c>
      <c r="R18" s="18">
        <v>7172219.25</v>
      </c>
      <c r="S18" s="14">
        <f t="shared" si="2"/>
        <v>0.40336324758901937</v>
      </c>
      <c r="T18" s="18">
        <v>3702149.5</v>
      </c>
      <c r="U18" s="14">
        <f t="shared" si="3"/>
        <v>0.20820766813285363</v>
      </c>
      <c r="V18" s="18">
        <f t="shared" si="4"/>
        <v>7447562</v>
      </c>
      <c r="W18" s="18">
        <f t="shared" si="5"/>
        <v>3470069.75</v>
      </c>
    </row>
    <row r="19" spans="1:23" ht="31.5" x14ac:dyDescent="0.25">
      <c r="A19" s="16" t="s">
        <v>16</v>
      </c>
      <c r="B19" s="16" t="s">
        <v>18</v>
      </c>
      <c r="C19" s="16" t="s">
        <v>18</v>
      </c>
      <c r="D19" s="16" t="s">
        <v>21</v>
      </c>
      <c r="E19" s="16" t="s">
        <v>29</v>
      </c>
      <c r="F19" s="16" t="s">
        <v>27</v>
      </c>
      <c r="G19" s="16"/>
      <c r="H19" s="16"/>
      <c r="I19" s="16" t="s">
        <v>19</v>
      </c>
      <c r="J19" s="17" t="s">
        <v>37</v>
      </c>
      <c r="K19" s="18">
        <v>1770415</v>
      </c>
      <c r="L19" s="18">
        <v>0</v>
      </c>
      <c r="M19" s="18">
        <f t="shared" si="0"/>
        <v>1770415</v>
      </c>
      <c r="N19" s="18">
        <v>0</v>
      </c>
      <c r="O19" s="18">
        <v>1770415</v>
      </c>
      <c r="P19" s="18">
        <v>0</v>
      </c>
      <c r="Q19" s="14">
        <f t="shared" si="1"/>
        <v>0</v>
      </c>
      <c r="R19" s="18">
        <v>0</v>
      </c>
      <c r="S19" s="14">
        <f t="shared" si="2"/>
        <v>0</v>
      </c>
      <c r="T19" s="18">
        <v>0</v>
      </c>
      <c r="U19" s="14">
        <f t="shared" si="3"/>
        <v>0</v>
      </c>
      <c r="V19" s="18">
        <f t="shared" si="4"/>
        <v>0</v>
      </c>
      <c r="W19" s="18">
        <f t="shared" si="5"/>
        <v>0</v>
      </c>
    </row>
    <row r="20" spans="1:23" ht="31.5" x14ac:dyDescent="0.25">
      <c r="A20" s="16" t="s">
        <v>16</v>
      </c>
      <c r="B20" s="16" t="s">
        <v>18</v>
      </c>
      <c r="C20" s="16" t="s">
        <v>18</v>
      </c>
      <c r="D20" s="16" t="s">
        <v>21</v>
      </c>
      <c r="E20" s="16" t="s">
        <v>38</v>
      </c>
      <c r="F20" s="16" t="s">
        <v>22</v>
      </c>
      <c r="G20" s="16"/>
      <c r="H20" s="16"/>
      <c r="I20" s="16" t="s">
        <v>19</v>
      </c>
      <c r="J20" s="17" t="s">
        <v>39</v>
      </c>
      <c r="K20" s="18">
        <v>85907898</v>
      </c>
      <c r="L20" s="18">
        <v>0</v>
      </c>
      <c r="M20" s="18">
        <f t="shared" si="0"/>
        <v>85907898</v>
      </c>
      <c r="N20" s="18">
        <v>77496451.650000006</v>
      </c>
      <c r="O20" s="18">
        <v>8411446.3499999996</v>
      </c>
      <c r="P20" s="18">
        <v>77496451.650000006</v>
      </c>
      <c r="Q20" s="14">
        <f t="shared" si="1"/>
        <v>0.90208762470244597</v>
      </c>
      <c r="R20" s="18">
        <v>77116451.650000006</v>
      </c>
      <c r="S20" s="14">
        <f t="shared" si="2"/>
        <v>0.89766428285790445</v>
      </c>
      <c r="T20" s="18">
        <v>72271556.650000006</v>
      </c>
      <c r="U20" s="14">
        <f t="shared" si="3"/>
        <v>0.84126789657919465</v>
      </c>
      <c r="V20" s="18">
        <f t="shared" si="4"/>
        <v>380000</v>
      </c>
      <c r="W20" s="18">
        <f t="shared" si="5"/>
        <v>4844895</v>
      </c>
    </row>
    <row r="21" spans="1:23" ht="31.5" x14ac:dyDescent="0.25">
      <c r="A21" s="16" t="s">
        <v>16</v>
      </c>
      <c r="B21" s="16" t="s">
        <v>18</v>
      </c>
      <c r="C21" s="16" t="s">
        <v>18</v>
      </c>
      <c r="D21" s="16" t="s">
        <v>21</v>
      </c>
      <c r="E21" s="16" t="s">
        <v>38</v>
      </c>
      <c r="F21" s="16" t="s">
        <v>23</v>
      </c>
      <c r="G21" s="16"/>
      <c r="H21" s="16"/>
      <c r="I21" s="16" t="s">
        <v>19</v>
      </c>
      <c r="J21" s="17" t="s">
        <v>40</v>
      </c>
      <c r="K21" s="18">
        <v>103407</v>
      </c>
      <c r="L21" s="18">
        <v>0</v>
      </c>
      <c r="M21" s="18">
        <f t="shared" si="0"/>
        <v>103407</v>
      </c>
      <c r="N21" s="18">
        <v>55000</v>
      </c>
      <c r="O21" s="18">
        <v>48407</v>
      </c>
      <c r="P21" s="18">
        <v>55000</v>
      </c>
      <c r="Q21" s="14">
        <f t="shared" si="1"/>
        <v>0.53187888634231728</v>
      </c>
      <c r="R21" s="18">
        <v>0</v>
      </c>
      <c r="S21" s="14">
        <f t="shared" si="2"/>
        <v>0</v>
      </c>
      <c r="T21" s="18">
        <v>0</v>
      </c>
      <c r="U21" s="14">
        <f t="shared" si="3"/>
        <v>0</v>
      </c>
      <c r="V21" s="18">
        <f t="shared" si="4"/>
        <v>55000</v>
      </c>
      <c r="W21" s="18">
        <f t="shared" si="5"/>
        <v>0</v>
      </c>
    </row>
    <row r="22" spans="1:23" ht="31.5" x14ac:dyDescent="0.25">
      <c r="A22" s="16" t="s">
        <v>16</v>
      </c>
      <c r="B22" s="16" t="s">
        <v>18</v>
      </c>
      <c r="C22" s="16" t="s">
        <v>18</v>
      </c>
      <c r="D22" s="16" t="s">
        <v>21</v>
      </c>
      <c r="E22" s="16" t="s">
        <v>38</v>
      </c>
      <c r="F22" s="16" t="s">
        <v>27</v>
      </c>
      <c r="G22" s="16"/>
      <c r="H22" s="16"/>
      <c r="I22" s="16" t="s">
        <v>19</v>
      </c>
      <c r="J22" s="17" t="s">
        <v>41</v>
      </c>
      <c r="K22" s="18">
        <v>337524</v>
      </c>
      <c r="L22" s="18">
        <v>0</v>
      </c>
      <c r="M22" s="18">
        <f t="shared" si="0"/>
        <v>337524</v>
      </c>
      <c r="N22" s="18">
        <v>200000</v>
      </c>
      <c r="O22" s="18">
        <v>137524</v>
      </c>
      <c r="P22" s="18">
        <v>200000</v>
      </c>
      <c r="Q22" s="14">
        <f t="shared" si="1"/>
        <v>0.59255045567130038</v>
      </c>
      <c r="R22" s="18">
        <v>0</v>
      </c>
      <c r="S22" s="14">
        <f t="shared" si="2"/>
        <v>0</v>
      </c>
      <c r="T22" s="18">
        <v>0</v>
      </c>
      <c r="U22" s="14">
        <f t="shared" si="3"/>
        <v>0</v>
      </c>
      <c r="V22" s="18">
        <f t="shared" si="4"/>
        <v>200000</v>
      </c>
      <c r="W22" s="18">
        <f t="shared" si="5"/>
        <v>0</v>
      </c>
    </row>
    <row r="23" spans="1:23" ht="15.75" x14ac:dyDescent="0.25">
      <c r="A23" s="16" t="s">
        <v>16</v>
      </c>
      <c r="B23" s="16" t="s">
        <v>18</v>
      </c>
      <c r="C23" s="16" t="s">
        <v>18</v>
      </c>
      <c r="D23" s="16" t="s">
        <v>18</v>
      </c>
      <c r="E23" s="16" t="s">
        <v>34</v>
      </c>
      <c r="F23" s="16" t="s">
        <v>38</v>
      </c>
      <c r="G23" s="16"/>
      <c r="H23" s="16"/>
      <c r="I23" s="16" t="s">
        <v>19</v>
      </c>
      <c r="J23" s="17" t="s">
        <v>42</v>
      </c>
      <c r="K23" s="18">
        <v>211726929</v>
      </c>
      <c r="L23" s="18">
        <v>0</v>
      </c>
      <c r="M23" s="18">
        <f t="shared" si="0"/>
        <v>211726929</v>
      </c>
      <c r="N23" s="18">
        <v>211533069</v>
      </c>
      <c r="O23" s="18">
        <v>193860</v>
      </c>
      <c r="P23" s="18">
        <v>211533069</v>
      </c>
      <c r="Q23" s="14">
        <f t="shared" si="1"/>
        <v>0.99908438666297383</v>
      </c>
      <c r="R23" s="18">
        <v>204278476</v>
      </c>
      <c r="S23" s="14">
        <f t="shared" si="2"/>
        <v>0.96482047401726589</v>
      </c>
      <c r="T23" s="18">
        <v>190389584</v>
      </c>
      <c r="U23" s="14">
        <f t="shared" si="3"/>
        <v>0.89922233746657709</v>
      </c>
      <c r="V23" s="18">
        <f t="shared" si="4"/>
        <v>7254593</v>
      </c>
      <c r="W23" s="18">
        <f t="shared" si="5"/>
        <v>13888892</v>
      </c>
    </row>
    <row r="24" spans="1:23" ht="31.5" x14ac:dyDescent="0.25">
      <c r="A24" s="16" t="s">
        <v>16</v>
      </c>
      <c r="B24" s="16" t="s">
        <v>18</v>
      </c>
      <c r="C24" s="16" t="s">
        <v>18</v>
      </c>
      <c r="D24" s="16" t="s">
        <v>18</v>
      </c>
      <c r="E24" s="16" t="s">
        <v>23</v>
      </c>
      <c r="F24" s="16" t="s">
        <v>29</v>
      </c>
      <c r="G24" s="16"/>
      <c r="H24" s="16"/>
      <c r="I24" s="16" t="s">
        <v>19</v>
      </c>
      <c r="J24" s="17" t="s">
        <v>43</v>
      </c>
      <c r="K24" s="18">
        <v>141329519.5</v>
      </c>
      <c r="L24" s="18">
        <v>0</v>
      </c>
      <c r="M24" s="18">
        <f t="shared" si="0"/>
        <v>141329519.5</v>
      </c>
      <c r="N24" s="18">
        <v>127741290.23</v>
      </c>
      <c r="O24" s="18">
        <v>13588229.27</v>
      </c>
      <c r="P24" s="18">
        <v>127741290.23</v>
      </c>
      <c r="Q24" s="14">
        <f t="shared" si="1"/>
        <v>0.90385427391196926</v>
      </c>
      <c r="R24" s="18">
        <v>126387048.05</v>
      </c>
      <c r="S24" s="14">
        <f t="shared" si="2"/>
        <v>0.89427211312354316</v>
      </c>
      <c r="T24" s="18">
        <v>116515027.52</v>
      </c>
      <c r="U24" s="14">
        <f t="shared" si="3"/>
        <v>0.82442102635182313</v>
      </c>
      <c r="V24" s="18">
        <f t="shared" si="4"/>
        <v>1354242.1800000072</v>
      </c>
      <c r="W24" s="18">
        <f t="shared" si="5"/>
        <v>9872020.5300000012</v>
      </c>
    </row>
    <row r="25" spans="1:23" ht="31.5" x14ac:dyDescent="0.25">
      <c r="A25" s="16" t="s">
        <v>16</v>
      </c>
      <c r="B25" s="16" t="s">
        <v>18</v>
      </c>
      <c r="C25" s="16" t="s">
        <v>18</v>
      </c>
      <c r="D25" s="16" t="s">
        <v>18</v>
      </c>
      <c r="E25" s="16" t="s">
        <v>23</v>
      </c>
      <c r="F25" s="16" t="s">
        <v>38</v>
      </c>
      <c r="G25" s="16"/>
      <c r="H25" s="16"/>
      <c r="I25" s="16" t="s">
        <v>19</v>
      </c>
      <c r="J25" s="17" t="s">
        <v>44</v>
      </c>
      <c r="K25" s="18">
        <v>334063176.5</v>
      </c>
      <c r="L25" s="18">
        <v>0</v>
      </c>
      <c r="M25" s="18">
        <f t="shared" si="0"/>
        <v>334063176.5</v>
      </c>
      <c r="N25" s="18">
        <v>255850243.63999999</v>
      </c>
      <c r="O25" s="18">
        <v>78212932.859999999</v>
      </c>
      <c r="P25" s="18">
        <v>255850243.63999999</v>
      </c>
      <c r="Q25" s="14">
        <f t="shared" si="1"/>
        <v>0.7658738275812329</v>
      </c>
      <c r="R25" s="18">
        <v>255850243.63999999</v>
      </c>
      <c r="S25" s="14">
        <f t="shared" si="2"/>
        <v>0.7658738275812329</v>
      </c>
      <c r="T25" s="18">
        <v>243097311.40000001</v>
      </c>
      <c r="U25" s="14">
        <f t="shared" si="3"/>
        <v>0.72769861661181923</v>
      </c>
      <c r="V25" s="18">
        <f t="shared" si="4"/>
        <v>0</v>
      </c>
      <c r="W25" s="18">
        <f t="shared" si="5"/>
        <v>12752932.23999998</v>
      </c>
    </row>
    <row r="26" spans="1:23" ht="15.75" x14ac:dyDescent="0.25">
      <c r="A26" s="16" t="s">
        <v>16</v>
      </c>
      <c r="B26" s="16" t="s">
        <v>18</v>
      </c>
      <c r="C26" s="16" t="s">
        <v>18</v>
      </c>
      <c r="D26" s="16" t="s">
        <v>18</v>
      </c>
      <c r="E26" s="16" t="s">
        <v>23</v>
      </c>
      <c r="F26" s="16" t="s">
        <v>34</v>
      </c>
      <c r="G26" s="16"/>
      <c r="H26" s="16"/>
      <c r="I26" s="16" t="s">
        <v>19</v>
      </c>
      <c r="J26" s="17" t="s">
        <v>45</v>
      </c>
      <c r="K26" s="18">
        <v>50000</v>
      </c>
      <c r="L26" s="18">
        <v>0</v>
      </c>
      <c r="M26" s="18">
        <f t="shared" si="0"/>
        <v>50000</v>
      </c>
      <c r="N26" s="18">
        <v>50000</v>
      </c>
      <c r="O26" s="18">
        <v>0</v>
      </c>
      <c r="P26" s="18">
        <v>50000</v>
      </c>
      <c r="Q26" s="14">
        <f t="shared" si="1"/>
        <v>1</v>
      </c>
      <c r="R26" s="18">
        <v>50000</v>
      </c>
      <c r="S26" s="14">
        <f t="shared" si="2"/>
        <v>1</v>
      </c>
      <c r="T26" s="18">
        <v>50000</v>
      </c>
      <c r="U26" s="14">
        <f t="shared" si="3"/>
        <v>1</v>
      </c>
      <c r="V26" s="18">
        <f t="shared" si="4"/>
        <v>0</v>
      </c>
      <c r="W26" s="18">
        <f t="shared" si="5"/>
        <v>0</v>
      </c>
    </row>
    <row r="27" spans="1:23" ht="31.5" x14ac:dyDescent="0.25">
      <c r="A27" s="16" t="s">
        <v>16</v>
      </c>
      <c r="B27" s="16" t="s">
        <v>18</v>
      </c>
      <c r="C27" s="16" t="s">
        <v>18</v>
      </c>
      <c r="D27" s="16" t="s">
        <v>18</v>
      </c>
      <c r="E27" s="16" t="s">
        <v>23</v>
      </c>
      <c r="F27" s="16" t="s">
        <v>27</v>
      </c>
      <c r="G27" s="16"/>
      <c r="H27" s="16"/>
      <c r="I27" s="16" t="s">
        <v>19</v>
      </c>
      <c r="J27" s="17" t="s">
        <v>46</v>
      </c>
      <c r="K27" s="18">
        <v>406347127</v>
      </c>
      <c r="L27" s="18">
        <v>0</v>
      </c>
      <c r="M27" s="18">
        <f t="shared" si="0"/>
        <v>406347127</v>
      </c>
      <c r="N27" s="18">
        <v>401328046</v>
      </c>
      <c r="O27" s="18">
        <v>5019081</v>
      </c>
      <c r="P27" s="18">
        <v>401328046</v>
      </c>
      <c r="Q27" s="14">
        <f t="shared" si="1"/>
        <v>0.98764829214604</v>
      </c>
      <c r="R27" s="18">
        <v>401328046</v>
      </c>
      <c r="S27" s="14">
        <f t="shared" si="2"/>
        <v>0.98764829214604</v>
      </c>
      <c r="T27" s="18">
        <v>347029722</v>
      </c>
      <c r="U27" s="14">
        <f t="shared" si="3"/>
        <v>0.85402282664594797</v>
      </c>
      <c r="V27" s="18">
        <f t="shared" si="4"/>
        <v>0</v>
      </c>
      <c r="W27" s="18">
        <f t="shared" si="5"/>
        <v>54298324</v>
      </c>
    </row>
    <row r="28" spans="1:23" ht="47.25" x14ac:dyDescent="0.25">
      <c r="A28" s="16" t="s">
        <v>16</v>
      </c>
      <c r="B28" s="16" t="s">
        <v>18</v>
      </c>
      <c r="C28" s="16" t="s">
        <v>18</v>
      </c>
      <c r="D28" s="16" t="s">
        <v>18</v>
      </c>
      <c r="E28" s="16" t="s">
        <v>23</v>
      </c>
      <c r="F28" s="16" t="s">
        <v>47</v>
      </c>
      <c r="G28" s="16"/>
      <c r="H28" s="16"/>
      <c r="I28" s="16" t="s">
        <v>19</v>
      </c>
      <c r="J28" s="17" t="s">
        <v>48</v>
      </c>
      <c r="K28" s="18">
        <v>448123030</v>
      </c>
      <c r="L28" s="18">
        <v>0</v>
      </c>
      <c r="M28" s="18">
        <f t="shared" si="0"/>
        <v>448123030</v>
      </c>
      <c r="N28" s="18">
        <v>447798923</v>
      </c>
      <c r="O28" s="18">
        <v>324107</v>
      </c>
      <c r="P28" s="18">
        <v>447798923</v>
      </c>
      <c r="Q28" s="14">
        <f t="shared" si="1"/>
        <v>0.99927674549553946</v>
      </c>
      <c r="R28" s="18">
        <v>447798923</v>
      </c>
      <c r="S28" s="14">
        <f t="shared" si="2"/>
        <v>0.99927674549553946</v>
      </c>
      <c r="T28" s="18">
        <v>447798923</v>
      </c>
      <c r="U28" s="14">
        <f t="shared" si="3"/>
        <v>0.99927674549553946</v>
      </c>
      <c r="V28" s="18">
        <f t="shared" si="4"/>
        <v>0</v>
      </c>
      <c r="W28" s="18">
        <f t="shared" si="5"/>
        <v>0</v>
      </c>
    </row>
    <row r="29" spans="1:23" ht="31.5" x14ac:dyDescent="0.25">
      <c r="A29" s="16" t="s">
        <v>16</v>
      </c>
      <c r="B29" s="16" t="s">
        <v>18</v>
      </c>
      <c r="C29" s="16" t="s">
        <v>18</v>
      </c>
      <c r="D29" s="16" t="s">
        <v>18</v>
      </c>
      <c r="E29" s="16" t="s">
        <v>25</v>
      </c>
      <c r="F29" s="16" t="s">
        <v>30</v>
      </c>
      <c r="G29" s="16"/>
      <c r="H29" s="16"/>
      <c r="I29" s="16" t="s">
        <v>19</v>
      </c>
      <c r="J29" s="17" t="s">
        <v>49</v>
      </c>
      <c r="K29" s="18">
        <v>2485864666</v>
      </c>
      <c r="L29" s="18">
        <v>0</v>
      </c>
      <c r="M29" s="18">
        <f t="shared" si="0"/>
        <v>2485864666</v>
      </c>
      <c r="N29" s="18">
        <v>1772226353.29</v>
      </c>
      <c r="O29" s="18">
        <v>713638312.71000004</v>
      </c>
      <c r="P29" s="18">
        <v>1772226353.29</v>
      </c>
      <c r="Q29" s="14">
        <f t="shared" si="1"/>
        <v>0.71292149469330768</v>
      </c>
      <c r="R29" s="18">
        <v>1476822725.3</v>
      </c>
      <c r="S29" s="14">
        <f t="shared" si="2"/>
        <v>0.59408814385553521</v>
      </c>
      <c r="T29" s="18">
        <v>1414154520.3</v>
      </c>
      <c r="U29" s="14">
        <f t="shared" si="3"/>
        <v>0.56887832215561163</v>
      </c>
      <c r="V29" s="18">
        <f t="shared" si="4"/>
        <v>295403627.99000001</v>
      </c>
      <c r="W29" s="18">
        <f t="shared" si="5"/>
        <v>62668205</v>
      </c>
    </row>
    <row r="30" spans="1:23" ht="15.75" x14ac:dyDescent="0.25">
      <c r="A30" s="16" t="s">
        <v>16</v>
      </c>
      <c r="B30" s="16" t="s">
        <v>18</v>
      </c>
      <c r="C30" s="16" t="s">
        <v>18</v>
      </c>
      <c r="D30" s="16" t="s">
        <v>18</v>
      </c>
      <c r="E30" s="16" t="s">
        <v>25</v>
      </c>
      <c r="F30" s="16" t="s">
        <v>22</v>
      </c>
      <c r="G30" s="16"/>
      <c r="H30" s="16"/>
      <c r="I30" s="16" t="s">
        <v>19</v>
      </c>
      <c r="J30" s="17" t="s">
        <v>50</v>
      </c>
      <c r="K30" s="18">
        <v>42778877</v>
      </c>
      <c r="L30" s="18">
        <v>0</v>
      </c>
      <c r="M30" s="18">
        <f t="shared" si="0"/>
        <v>42778877</v>
      </c>
      <c r="N30" s="18">
        <v>36505342</v>
      </c>
      <c r="O30" s="18">
        <v>6273535</v>
      </c>
      <c r="P30" s="18">
        <v>36505342</v>
      </c>
      <c r="Q30" s="14">
        <f t="shared" si="1"/>
        <v>0.85334970340619276</v>
      </c>
      <c r="R30" s="18">
        <v>36505342</v>
      </c>
      <c r="S30" s="14">
        <f t="shared" si="2"/>
        <v>0.85334970340619276</v>
      </c>
      <c r="T30" s="18">
        <v>36133638</v>
      </c>
      <c r="U30" s="14">
        <f t="shared" si="3"/>
        <v>0.84466074226305665</v>
      </c>
      <c r="V30" s="18">
        <f t="shared" si="4"/>
        <v>0</v>
      </c>
      <c r="W30" s="18">
        <f t="shared" si="5"/>
        <v>371704</v>
      </c>
    </row>
    <row r="31" spans="1:23" ht="15.75" x14ac:dyDescent="0.25">
      <c r="A31" s="16" t="s">
        <v>16</v>
      </c>
      <c r="B31" s="16" t="s">
        <v>18</v>
      </c>
      <c r="C31" s="16" t="s">
        <v>18</v>
      </c>
      <c r="D31" s="16" t="s">
        <v>18</v>
      </c>
      <c r="E31" s="16" t="s">
        <v>27</v>
      </c>
      <c r="F31" s="16" t="s">
        <v>22</v>
      </c>
      <c r="G31" s="16"/>
      <c r="H31" s="16"/>
      <c r="I31" s="16" t="s">
        <v>19</v>
      </c>
      <c r="J31" s="17" t="s">
        <v>51</v>
      </c>
      <c r="K31" s="18">
        <v>5693</v>
      </c>
      <c r="L31" s="18">
        <v>0</v>
      </c>
      <c r="M31" s="18">
        <f t="shared" si="0"/>
        <v>5693</v>
      </c>
      <c r="N31" s="18">
        <v>0</v>
      </c>
      <c r="O31" s="18">
        <v>5693</v>
      </c>
      <c r="P31" s="18">
        <v>0</v>
      </c>
      <c r="Q31" s="14">
        <f t="shared" si="1"/>
        <v>0</v>
      </c>
      <c r="R31" s="18">
        <v>0</v>
      </c>
      <c r="S31" s="14">
        <f t="shared" si="2"/>
        <v>0</v>
      </c>
      <c r="T31" s="18">
        <v>0</v>
      </c>
      <c r="U31" s="14">
        <f t="shared" si="3"/>
        <v>0</v>
      </c>
      <c r="V31" s="18">
        <f t="shared" si="4"/>
        <v>0</v>
      </c>
      <c r="W31" s="18">
        <f t="shared" si="5"/>
        <v>0</v>
      </c>
    </row>
    <row r="32" spans="1:23" ht="31.5" x14ac:dyDescent="0.25">
      <c r="A32" s="16" t="s">
        <v>16</v>
      </c>
      <c r="B32" s="16" t="s">
        <v>18</v>
      </c>
      <c r="C32" s="16" t="s">
        <v>18</v>
      </c>
      <c r="D32" s="16" t="s">
        <v>18</v>
      </c>
      <c r="E32" s="16" t="s">
        <v>27</v>
      </c>
      <c r="F32" s="16" t="s">
        <v>29</v>
      </c>
      <c r="G32" s="16"/>
      <c r="H32" s="16"/>
      <c r="I32" s="16" t="s">
        <v>19</v>
      </c>
      <c r="J32" s="17" t="s">
        <v>52</v>
      </c>
      <c r="K32" s="18">
        <v>11138425</v>
      </c>
      <c r="L32" s="18">
        <v>0</v>
      </c>
      <c r="M32" s="18">
        <f t="shared" si="0"/>
        <v>11138425</v>
      </c>
      <c r="N32" s="18">
        <v>5232333.33</v>
      </c>
      <c r="O32" s="18">
        <v>5906091.6699999999</v>
      </c>
      <c r="P32" s="18">
        <v>5232333.33</v>
      </c>
      <c r="Q32" s="14">
        <f t="shared" si="1"/>
        <v>0.46975522392079672</v>
      </c>
      <c r="R32" s="18">
        <v>5232333.33</v>
      </c>
      <c r="S32" s="14">
        <f t="shared" si="2"/>
        <v>0.46975522392079672</v>
      </c>
      <c r="T32" s="18">
        <v>3982833.33</v>
      </c>
      <c r="U32" s="14">
        <f t="shared" si="3"/>
        <v>0.35757598852620548</v>
      </c>
      <c r="V32" s="18">
        <f t="shared" si="4"/>
        <v>0</v>
      </c>
      <c r="W32" s="18">
        <f t="shared" si="5"/>
        <v>1249500</v>
      </c>
    </row>
    <row r="33" spans="1:23" ht="47.25" x14ac:dyDescent="0.25">
      <c r="A33" s="16" t="s">
        <v>16</v>
      </c>
      <c r="B33" s="16" t="s">
        <v>18</v>
      </c>
      <c r="C33" s="16" t="s">
        <v>18</v>
      </c>
      <c r="D33" s="16" t="s">
        <v>18</v>
      </c>
      <c r="E33" s="16" t="s">
        <v>27</v>
      </c>
      <c r="F33" s="16" t="s">
        <v>38</v>
      </c>
      <c r="G33" s="16"/>
      <c r="H33" s="16"/>
      <c r="I33" s="16" t="s">
        <v>19</v>
      </c>
      <c r="J33" s="17" t="s">
        <v>53</v>
      </c>
      <c r="K33" s="18">
        <v>1934482257</v>
      </c>
      <c r="L33" s="18">
        <v>0</v>
      </c>
      <c r="M33" s="18">
        <f t="shared" si="0"/>
        <v>1934482257</v>
      </c>
      <c r="N33" s="18">
        <v>1921857052.8199999</v>
      </c>
      <c r="O33" s="18">
        <v>12625204.18</v>
      </c>
      <c r="P33" s="18">
        <v>1921857052.8199999</v>
      </c>
      <c r="Q33" s="14">
        <f t="shared" si="1"/>
        <v>0.99347360042496369</v>
      </c>
      <c r="R33" s="18">
        <v>1921857052.8199999</v>
      </c>
      <c r="S33" s="14">
        <f t="shared" si="2"/>
        <v>0.99347360042496369</v>
      </c>
      <c r="T33" s="18">
        <v>1602528909.8199999</v>
      </c>
      <c r="U33" s="14">
        <f t="shared" si="3"/>
        <v>0.82840196854801129</v>
      </c>
      <c r="V33" s="18">
        <f t="shared" si="4"/>
        <v>0</v>
      </c>
      <c r="W33" s="18">
        <f t="shared" si="5"/>
        <v>319328143</v>
      </c>
    </row>
    <row r="34" spans="1:23" ht="15.75" x14ac:dyDescent="0.25">
      <c r="A34" s="16" t="s">
        <v>16</v>
      </c>
      <c r="B34" s="16" t="s">
        <v>18</v>
      </c>
      <c r="C34" s="16" t="s">
        <v>18</v>
      </c>
      <c r="D34" s="16" t="s">
        <v>18</v>
      </c>
      <c r="E34" s="16" t="s">
        <v>27</v>
      </c>
      <c r="F34" s="16" t="s">
        <v>34</v>
      </c>
      <c r="G34" s="16"/>
      <c r="H34" s="16"/>
      <c r="I34" s="16" t="s">
        <v>19</v>
      </c>
      <c r="J34" s="17" t="s">
        <v>54</v>
      </c>
      <c r="K34" s="18">
        <v>3235721201</v>
      </c>
      <c r="L34" s="18">
        <v>0</v>
      </c>
      <c r="M34" s="18">
        <f t="shared" si="0"/>
        <v>3235721201</v>
      </c>
      <c r="N34" s="18">
        <v>2930454264.0300002</v>
      </c>
      <c r="O34" s="18">
        <v>305266936.97000003</v>
      </c>
      <c r="P34" s="18">
        <v>2930454264.0300002</v>
      </c>
      <c r="Q34" s="14">
        <f t="shared" si="1"/>
        <v>0.90565721889894069</v>
      </c>
      <c r="R34" s="18">
        <v>2878613376.3200002</v>
      </c>
      <c r="S34" s="14">
        <f t="shared" si="2"/>
        <v>0.88963578673909371</v>
      </c>
      <c r="T34" s="18">
        <v>2533312553.48</v>
      </c>
      <c r="U34" s="14">
        <f t="shared" si="3"/>
        <v>0.78292052872079321</v>
      </c>
      <c r="V34" s="18">
        <f t="shared" si="4"/>
        <v>51840887.710000038</v>
      </c>
      <c r="W34" s="18">
        <f t="shared" si="5"/>
        <v>345300822.84000015</v>
      </c>
    </row>
    <row r="35" spans="1:23" ht="63" x14ac:dyDescent="0.25">
      <c r="A35" s="16" t="s">
        <v>16</v>
      </c>
      <c r="B35" s="16" t="s">
        <v>18</v>
      </c>
      <c r="C35" s="16" t="s">
        <v>18</v>
      </c>
      <c r="D35" s="16" t="s">
        <v>18</v>
      </c>
      <c r="E35" s="16" t="s">
        <v>27</v>
      </c>
      <c r="F35" s="16" t="s">
        <v>25</v>
      </c>
      <c r="G35" s="16"/>
      <c r="H35" s="16"/>
      <c r="I35" s="16" t="s">
        <v>19</v>
      </c>
      <c r="J35" s="17" t="s">
        <v>55</v>
      </c>
      <c r="K35" s="18">
        <v>404832289</v>
      </c>
      <c r="L35" s="18">
        <v>0</v>
      </c>
      <c r="M35" s="18">
        <f t="shared" si="0"/>
        <v>404832289</v>
      </c>
      <c r="N35" s="18">
        <v>385985140.94999999</v>
      </c>
      <c r="O35" s="18">
        <v>18847148.050000001</v>
      </c>
      <c r="P35" s="18">
        <v>385985140.94999999</v>
      </c>
      <c r="Q35" s="14">
        <f t="shared" si="1"/>
        <v>0.95344455330735733</v>
      </c>
      <c r="R35" s="18">
        <v>336459572.19999999</v>
      </c>
      <c r="S35" s="14">
        <f t="shared" si="2"/>
        <v>0.831108538874477</v>
      </c>
      <c r="T35" s="18">
        <v>248570046.61000001</v>
      </c>
      <c r="U35" s="14">
        <f t="shared" si="3"/>
        <v>0.61400746275453344</v>
      </c>
      <c r="V35" s="18">
        <f t="shared" si="4"/>
        <v>49525568.75</v>
      </c>
      <c r="W35" s="18">
        <f t="shared" si="5"/>
        <v>87889525.589999974</v>
      </c>
    </row>
    <row r="36" spans="1:23" ht="63" x14ac:dyDescent="0.25">
      <c r="A36" s="16" t="s">
        <v>16</v>
      </c>
      <c r="B36" s="16" t="s">
        <v>18</v>
      </c>
      <c r="C36" s="16" t="s">
        <v>18</v>
      </c>
      <c r="D36" s="16" t="s">
        <v>18</v>
      </c>
      <c r="E36" s="16" t="s">
        <v>27</v>
      </c>
      <c r="F36" s="16" t="s">
        <v>47</v>
      </c>
      <c r="G36" s="16"/>
      <c r="H36" s="16"/>
      <c r="I36" s="16" t="s">
        <v>19</v>
      </c>
      <c r="J36" s="17" t="s">
        <v>56</v>
      </c>
      <c r="K36" s="18">
        <v>44490709</v>
      </c>
      <c r="L36" s="18">
        <v>0</v>
      </c>
      <c r="M36" s="18">
        <f t="shared" si="0"/>
        <v>44490709</v>
      </c>
      <c r="N36" s="18">
        <v>30479880</v>
      </c>
      <c r="O36" s="18">
        <v>14010829</v>
      </c>
      <c r="P36" s="18">
        <v>30479880</v>
      </c>
      <c r="Q36" s="14">
        <f t="shared" si="1"/>
        <v>0.68508415993100946</v>
      </c>
      <c r="R36" s="18">
        <v>30479880</v>
      </c>
      <c r="S36" s="14">
        <f t="shared" si="2"/>
        <v>0.68508415993100946</v>
      </c>
      <c r="T36" s="18">
        <v>30126480</v>
      </c>
      <c r="U36" s="14">
        <f t="shared" si="3"/>
        <v>0.67714092845766971</v>
      </c>
      <c r="V36" s="18">
        <f t="shared" si="4"/>
        <v>0</v>
      </c>
      <c r="W36" s="18">
        <f t="shared" si="5"/>
        <v>353400</v>
      </c>
    </row>
    <row r="37" spans="1:23" ht="47.25" x14ac:dyDescent="0.25">
      <c r="A37" s="16" t="s">
        <v>16</v>
      </c>
      <c r="B37" s="16" t="s">
        <v>18</v>
      </c>
      <c r="C37" s="16" t="s">
        <v>18</v>
      </c>
      <c r="D37" s="16" t="s">
        <v>18</v>
      </c>
      <c r="E37" s="16" t="s">
        <v>47</v>
      </c>
      <c r="F37" s="16" t="s">
        <v>29</v>
      </c>
      <c r="G37" s="16"/>
      <c r="H37" s="16"/>
      <c r="I37" s="16" t="s">
        <v>19</v>
      </c>
      <c r="J37" s="17" t="s">
        <v>57</v>
      </c>
      <c r="K37" s="18">
        <v>12210000</v>
      </c>
      <c r="L37" s="18">
        <v>0</v>
      </c>
      <c r="M37" s="18">
        <f t="shared" si="0"/>
        <v>12210000</v>
      </c>
      <c r="N37" s="18">
        <v>10523333</v>
      </c>
      <c r="O37" s="18">
        <v>1686667</v>
      </c>
      <c r="P37" s="18">
        <v>10523333</v>
      </c>
      <c r="Q37" s="14">
        <f t="shared" si="1"/>
        <v>0.86186183456183452</v>
      </c>
      <c r="R37" s="18">
        <v>10523333</v>
      </c>
      <c r="S37" s="14">
        <f t="shared" si="2"/>
        <v>0.86186183456183452</v>
      </c>
      <c r="T37" s="18">
        <v>10523333</v>
      </c>
      <c r="U37" s="14">
        <f t="shared" si="3"/>
        <v>0.86186183456183452</v>
      </c>
      <c r="V37" s="18">
        <f t="shared" si="4"/>
        <v>0</v>
      </c>
      <c r="W37" s="18">
        <f t="shared" si="5"/>
        <v>0</v>
      </c>
    </row>
    <row r="38" spans="1:23" ht="78.75" x14ac:dyDescent="0.25">
      <c r="A38" s="16" t="s">
        <v>16</v>
      </c>
      <c r="B38" s="16" t="s">
        <v>18</v>
      </c>
      <c r="C38" s="16" t="s">
        <v>18</v>
      </c>
      <c r="D38" s="16" t="s">
        <v>18</v>
      </c>
      <c r="E38" s="16" t="s">
        <v>47</v>
      </c>
      <c r="F38" s="16" t="s">
        <v>38</v>
      </c>
      <c r="G38" s="16"/>
      <c r="H38" s="16"/>
      <c r="I38" s="16" t="s">
        <v>19</v>
      </c>
      <c r="J38" s="17" t="s">
        <v>58</v>
      </c>
      <c r="K38" s="18">
        <v>44913607</v>
      </c>
      <c r="L38" s="18">
        <v>0</v>
      </c>
      <c r="M38" s="18">
        <f t="shared" si="0"/>
        <v>44913607</v>
      </c>
      <c r="N38" s="18">
        <v>44862867</v>
      </c>
      <c r="O38" s="18">
        <v>50740</v>
      </c>
      <c r="P38" s="18">
        <v>44862867</v>
      </c>
      <c r="Q38" s="14">
        <f t="shared" si="1"/>
        <v>0.99887027554923391</v>
      </c>
      <c r="R38" s="18">
        <v>44862867</v>
      </c>
      <c r="S38" s="14">
        <f t="shared" si="2"/>
        <v>0.99887027554923391</v>
      </c>
      <c r="T38" s="18">
        <v>44862867</v>
      </c>
      <c r="U38" s="14">
        <f t="shared" si="3"/>
        <v>0.99887027554923391</v>
      </c>
      <c r="V38" s="18">
        <f t="shared" si="4"/>
        <v>0</v>
      </c>
      <c r="W38" s="18">
        <f t="shared" si="5"/>
        <v>0</v>
      </c>
    </row>
    <row r="39" spans="1:23" ht="31.5" x14ac:dyDescent="0.25">
      <c r="A39" s="16" t="s">
        <v>16</v>
      </c>
      <c r="B39" s="16" t="s">
        <v>18</v>
      </c>
      <c r="C39" s="16" t="s">
        <v>18</v>
      </c>
      <c r="D39" s="16" t="s">
        <v>18</v>
      </c>
      <c r="E39" s="16" t="s">
        <v>59</v>
      </c>
      <c r="F39" s="16"/>
      <c r="G39" s="16"/>
      <c r="H39" s="16"/>
      <c r="I39" s="16" t="s">
        <v>19</v>
      </c>
      <c r="J39" s="17" t="s">
        <v>60</v>
      </c>
      <c r="K39" s="18">
        <v>151851066</v>
      </c>
      <c r="L39" s="18">
        <v>0</v>
      </c>
      <c r="M39" s="18">
        <f t="shared" si="0"/>
        <v>151851066</v>
      </c>
      <c r="N39" s="18">
        <v>101437509</v>
      </c>
      <c r="O39" s="18">
        <v>50413557</v>
      </c>
      <c r="P39" s="18">
        <v>101437509</v>
      </c>
      <c r="Q39" s="14">
        <f t="shared" si="1"/>
        <v>0.66800656506421896</v>
      </c>
      <c r="R39" s="18">
        <v>101437509</v>
      </c>
      <c r="S39" s="14">
        <f t="shared" si="2"/>
        <v>0.66800656506421896</v>
      </c>
      <c r="T39" s="18">
        <v>99917602</v>
      </c>
      <c r="U39" s="14">
        <f t="shared" si="3"/>
        <v>0.65799736960687516</v>
      </c>
      <c r="V39" s="18">
        <f t="shared" si="4"/>
        <v>0</v>
      </c>
      <c r="W39" s="18">
        <f t="shared" si="5"/>
        <v>1519907</v>
      </c>
    </row>
    <row r="40" spans="1:23" ht="15.75" x14ac:dyDescent="0.25">
      <c r="A40" s="11" t="s">
        <v>16</v>
      </c>
      <c r="B40" s="11" t="s">
        <v>61</v>
      </c>
      <c r="C40" s="11"/>
      <c r="D40" s="11"/>
      <c r="E40" s="11"/>
      <c r="F40" s="11"/>
      <c r="G40" s="11"/>
      <c r="H40" s="11"/>
      <c r="I40" s="11"/>
      <c r="J40" s="12" t="s">
        <v>62</v>
      </c>
      <c r="K40" s="13">
        <f>+K41+K45+K46+K47+K48+K49+K50+K51+K52+K54+K55+K56</f>
        <v>740756578764</v>
      </c>
      <c r="L40" s="13">
        <f>+L41+L45+L46+L47+L48+L49+L50+L51+L52+L54+L55+L56</f>
        <v>48702000000</v>
      </c>
      <c r="M40" s="13">
        <f t="shared" si="0"/>
        <v>692054578764</v>
      </c>
      <c r="N40" s="13">
        <f>+N41+N45+N46+N47+N48+N49+N50+N51+N52+N54+N55+N56</f>
        <v>624953888423.88</v>
      </c>
      <c r="O40" s="13">
        <f>+O41+O45+O46+O47+O48+O49+O50+O51+O52+O54+O55+O56</f>
        <v>67100690340.119995</v>
      </c>
      <c r="P40" s="13">
        <f>+P41+P45+P46+P47+P48+P49+P50+P51+P52+P54+P55+P56</f>
        <v>624953888423.88</v>
      </c>
      <c r="Q40" s="14">
        <f t="shared" si="1"/>
        <v>0.9030413317112056</v>
      </c>
      <c r="R40" s="13">
        <f>+R41+R45+R46+R47+R48+R49+R50+R51+R52+R54+R55+R56</f>
        <v>617508260423.88</v>
      </c>
      <c r="S40" s="14">
        <f t="shared" si="2"/>
        <v>0.89228260222877409</v>
      </c>
      <c r="T40" s="13">
        <f>+T41+T45+T46+T47+T48+T49+T50+T51+T52+T54+T55+T56</f>
        <v>609076194035.88</v>
      </c>
      <c r="U40" s="14">
        <f t="shared" si="3"/>
        <v>0.88009849616728464</v>
      </c>
      <c r="V40" s="13">
        <f t="shared" si="4"/>
        <v>7445628000</v>
      </c>
      <c r="W40" s="13">
        <f t="shared" si="5"/>
        <v>8432066388</v>
      </c>
    </row>
    <row r="41" spans="1:23" ht="31.5" x14ac:dyDescent="0.25">
      <c r="A41" s="11" t="s">
        <v>16</v>
      </c>
      <c r="B41" s="11" t="s">
        <v>61</v>
      </c>
      <c r="C41" s="11" t="s">
        <v>18</v>
      </c>
      <c r="D41" s="11" t="s">
        <v>18</v>
      </c>
      <c r="E41" s="11"/>
      <c r="F41" s="11"/>
      <c r="G41" s="11"/>
      <c r="H41" s="11"/>
      <c r="I41" s="11" t="s">
        <v>19</v>
      </c>
      <c r="J41" s="12" t="s">
        <v>63</v>
      </c>
      <c r="K41" s="13">
        <v>1721481299</v>
      </c>
      <c r="L41" s="13">
        <v>0</v>
      </c>
      <c r="M41" s="13">
        <f t="shared" si="0"/>
        <v>1721481299</v>
      </c>
      <c r="N41" s="13">
        <v>1715787723.8800001</v>
      </c>
      <c r="O41" s="13">
        <v>5693575.1200000001</v>
      </c>
      <c r="P41" s="13">
        <v>1715787723.8800001</v>
      </c>
      <c r="Q41" s="14">
        <f t="shared" si="1"/>
        <v>0.99669263028107991</v>
      </c>
      <c r="R41" s="13">
        <v>1715787723.8800001</v>
      </c>
      <c r="S41" s="14">
        <f t="shared" si="2"/>
        <v>0.99669263028107991</v>
      </c>
      <c r="T41" s="13">
        <v>1715787723.8800001</v>
      </c>
      <c r="U41" s="14">
        <f t="shared" si="3"/>
        <v>0.99669263028107991</v>
      </c>
      <c r="V41" s="13">
        <f t="shared" si="4"/>
        <v>0</v>
      </c>
      <c r="W41" s="13">
        <f t="shared" si="5"/>
        <v>0</v>
      </c>
    </row>
    <row r="42" spans="1:23" ht="15.75" x14ac:dyDescent="0.25">
      <c r="A42" s="16" t="s">
        <v>16</v>
      </c>
      <c r="B42" s="16" t="s">
        <v>61</v>
      </c>
      <c r="C42" s="16" t="s">
        <v>18</v>
      </c>
      <c r="D42" s="16" t="s">
        <v>18</v>
      </c>
      <c r="E42" s="16" t="s">
        <v>64</v>
      </c>
      <c r="F42" s="16" t="s">
        <v>30</v>
      </c>
      <c r="G42" s="16"/>
      <c r="H42" s="16"/>
      <c r="I42" s="16" t="s">
        <v>19</v>
      </c>
      <c r="J42" s="17" t="s">
        <v>65</v>
      </c>
      <c r="K42" s="18">
        <v>1325872284.4000001</v>
      </c>
      <c r="L42" s="18">
        <v>0</v>
      </c>
      <c r="M42" s="18">
        <f t="shared" si="0"/>
        <v>1325872284.4000001</v>
      </c>
      <c r="N42" s="18">
        <v>1325872284.4000001</v>
      </c>
      <c r="O42" s="18">
        <v>0</v>
      </c>
      <c r="P42" s="18">
        <v>1325872284.4000001</v>
      </c>
      <c r="Q42" s="14">
        <f t="shared" si="1"/>
        <v>1</v>
      </c>
      <c r="R42" s="18">
        <v>1325872284.4000001</v>
      </c>
      <c r="S42" s="14">
        <f t="shared" si="2"/>
        <v>1</v>
      </c>
      <c r="T42" s="18">
        <v>1325872284.4000001</v>
      </c>
      <c r="U42" s="14">
        <f t="shared" si="3"/>
        <v>1</v>
      </c>
      <c r="V42" s="18">
        <f t="shared" si="4"/>
        <v>0</v>
      </c>
      <c r="W42" s="18">
        <f t="shared" si="5"/>
        <v>0</v>
      </c>
    </row>
    <row r="43" spans="1:23" ht="15.75" x14ac:dyDescent="0.25">
      <c r="A43" s="16" t="s">
        <v>16</v>
      </c>
      <c r="B43" s="16" t="s">
        <v>61</v>
      </c>
      <c r="C43" s="16" t="s">
        <v>18</v>
      </c>
      <c r="D43" s="16" t="s">
        <v>18</v>
      </c>
      <c r="E43" s="16" t="s">
        <v>66</v>
      </c>
      <c r="F43" s="16" t="s">
        <v>30</v>
      </c>
      <c r="G43" s="16"/>
      <c r="H43" s="16"/>
      <c r="I43" s="16" t="s">
        <v>19</v>
      </c>
      <c r="J43" s="17" t="s">
        <v>65</v>
      </c>
      <c r="K43" s="18">
        <v>165457599.19999999</v>
      </c>
      <c r="L43" s="18">
        <v>0</v>
      </c>
      <c r="M43" s="18">
        <f t="shared" si="0"/>
        <v>165457599.19999999</v>
      </c>
      <c r="N43" s="18">
        <v>159764024.08000001</v>
      </c>
      <c r="O43" s="18">
        <v>5693575.1200000001</v>
      </c>
      <c r="P43" s="18">
        <v>159764024.08000001</v>
      </c>
      <c r="Q43" s="14">
        <f t="shared" si="1"/>
        <v>0.96558891735690089</v>
      </c>
      <c r="R43" s="18">
        <v>159764024.08000001</v>
      </c>
      <c r="S43" s="14">
        <f t="shared" si="2"/>
        <v>0.96558891735690089</v>
      </c>
      <c r="T43" s="18">
        <v>159764024.08000001</v>
      </c>
      <c r="U43" s="14">
        <f t="shared" si="3"/>
        <v>0.96558891735690089</v>
      </c>
      <c r="V43" s="18">
        <f t="shared" si="4"/>
        <v>0</v>
      </c>
      <c r="W43" s="18">
        <f t="shared" si="5"/>
        <v>0</v>
      </c>
    </row>
    <row r="44" spans="1:23" ht="15.75" x14ac:dyDescent="0.25">
      <c r="A44" s="16" t="s">
        <v>16</v>
      </c>
      <c r="B44" s="16" t="s">
        <v>61</v>
      </c>
      <c r="C44" s="16" t="s">
        <v>18</v>
      </c>
      <c r="D44" s="16" t="s">
        <v>18</v>
      </c>
      <c r="E44" s="16" t="s">
        <v>67</v>
      </c>
      <c r="F44" s="16" t="s">
        <v>30</v>
      </c>
      <c r="G44" s="16"/>
      <c r="H44" s="16"/>
      <c r="I44" s="16" t="s">
        <v>19</v>
      </c>
      <c r="J44" s="17" t="s">
        <v>65</v>
      </c>
      <c r="K44" s="18">
        <v>230151415.40000001</v>
      </c>
      <c r="L44" s="18">
        <v>0</v>
      </c>
      <c r="M44" s="18">
        <f t="shared" si="0"/>
        <v>230151415.40000001</v>
      </c>
      <c r="N44" s="18">
        <v>230151415.40000001</v>
      </c>
      <c r="O44" s="18">
        <v>0</v>
      </c>
      <c r="P44" s="18">
        <v>230151415.40000001</v>
      </c>
      <c r="Q44" s="14">
        <f t="shared" si="1"/>
        <v>1</v>
      </c>
      <c r="R44" s="18">
        <v>230151415.40000001</v>
      </c>
      <c r="S44" s="14">
        <f t="shared" si="2"/>
        <v>1</v>
      </c>
      <c r="T44" s="18">
        <v>230151415.40000001</v>
      </c>
      <c r="U44" s="14">
        <f t="shared" si="3"/>
        <v>1</v>
      </c>
      <c r="V44" s="18">
        <f t="shared" si="4"/>
        <v>0</v>
      </c>
      <c r="W44" s="18">
        <f t="shared" si="5"/>
        <v>0</v>
      </c>
    </row>
    <row r="45" spans="1:23" ht="47.25" x14ac:dyDescent="0.25">
      <c r="A45" s="16" t="s">
        <v>16</v>
      </c>
      <c r="B45" s="16" t="s">
        <v>61</v>
      </c>
      <c r="C45" s="16" t="s">
        <v>61</v>
      </c>
      <c r="D45" s="16" t="s">
        <v>21</v>
      </c>
      <c r="E45" s="16" t="s">
        <v>38</v>
      </c>
      <c r="F45" s="16"/>
      <c r="G45" s="16"/>
      <c r="H45" s="16"/>
      <c r="I45" s="16" t="s">
        <v>19</v>
      </c>
      <c r="J45" s="17" t="s">
        <v>68</v>
      </c>
      <c r="K45" s="18">
        <v>2533127000</v>
      </c>
      <c r="L45" s="18">
        <v>0</v>
      </c>
      <c r="M45" s="18">
        <f t="shared" si="0"/>
        <v>2533127000</v>
      </c>
      <c r="N45" s="18">
        <v>2533127000</v>
      </c>
      <c r="O45" s="18">
        <v>0</v>
      </c>
      <c r="P45" s="18">
        <v>2533127000</v>
      </c>
      <c r="Q45" s="14">
        <f t="shared" si="1"/>
        <v>1</v>
      </c>
      <c r="R45" s="18">
        <v>2533127000</v>
      </c>
      <c r="S45" s="14">
        <f t="shared" si="2"/>
        <v>1</v>
      </c>
      <c r="T45" s="18">
        <v>2533127000</v>
      </c>
      <c r="U45" s="14">
        <f t="shared" si="3"/>
        <v>1</v>
      </c>
      <c r="V45" s="18">
        <f t="shared" si="4"/>
        <v>0</v>
      </c>
      <c r="W45" s="18">
        <f t="shared" si="5"/>
        <v>0</v>
      </c>
    </row>
    <row r="46" spans="1:23" ht="63" x14ac:dyDescent="0.25">
      <c r="A46" s="16" t="s">
        <v>16</v>
      </c>
      <c r="B46" s="16" t="s">
        <v>61</v>
      </c>
      <c r="C46" s="16" t="s">
        <v>61</v>
      </c>
      <c r="D46" s="16" t="s">
        <v>21</v>
      </c>
      <c r="E46" s="16" t="s">
        <v>69</v>
      </c>
      <c r="F46" s="16"/>
      <c r="G46" s="16"/>
      <c r="H46" s="16"/>
      <c r="I46" s="16" t="s">
        <v>19</v>
      </c>
      <c r="J46" s="17" t="s">
        <v>70</v>
      </c>
      <c r="K46" s="18">
        <v>34983000000</v>
      </c>
      <c r="L46" s="18">
        <v>0</v>
      </c>
      <c r="M46" s="18">
        <f t="shared" si="0"/>
        <v>34983000000</v>
      </c>
      <c r="N46" s="18">
        <v>31538668351</v>
      </c>
      <c r="O46" s="18">
        <v>3444331649</v>
      </c>
      <c r="P46" s="18">
        <v>31538668351</v>
      </c>
      <c r="Q46" s="14">
        <f t="shared" si="1"/>
        <v>0.90154270219821053</v>
      </c>
      <c r="R46" s="18">
        <v>31538668351</v>
      </c>
      <c r="S46" s="14">
        <f t="shared" si="2"/>
        <v>0.90154270219821053</v>
      </c>
      <c r="T46" s="18">
        <v>31538668351</v>
      </c>
      <c r="U46" s="14">
        <f t="shared" si="3"/>
        <v>0.90154270219821053</v>
      </c>
      <c r="V46" s="18">
        <f t="shared" si="4"/>
        <v>0</v>
      </c>
      <c r="W46" s="18">
        <f t="shared" si="5"/>
        <v>0</v>
      </c>
    </row>
    <row r="47" spans="1:23" ht="63" x14ac:dyDescent="0.25">
      <c r="A47" s="16" t="s">
        <v>16</v>
      </c>
      <c r="B47" s="16" t="s">
        <v>61</v>
      </c>
      <c r="C47" s="16" t="s">
        <v>61</v>
      </c>
      <c r="D47" s="16" t="s">
        <v>21</v>
      </c>
      <c r="E47" s="16" t="s">
        <v>71</v>
      </c>
      <c r="F47" s="16"/>
      <c r="G47" s="16"/>
      <c r="H47" s="16"/>
      <c r="I47" s="16" t="s">
        <v>19</v>
      </c>
      <c r="J47" s="17" t="s">
        <v>72</v>
      </c>
      <c r="K47" s="18">
        <v>5937000000</v>
      </c>
      <c r="L47" s="18">
        <v>0</v>
      </c>
      <c r="M47" s="18">
        <f t="shared" si="0"/>
        <v>5937000000</v>
      </c>
      <c r="N47" s="18">
        <v>5937000000</v>
      </c>
      <c r="O47" s="18">
        <v>0</v>
      </c>
      <c r="P47" s="18">
        <v>5937000000</v>
      </c>
      <c r="Q47" s="14">
        <f t="shared" si="1"/>
        <v>1</v>
      </c>
      <c r="R47" s="18">
        <v>5937000000</v>
      </c>
      <c r="S47" s="14">
        <f t="shared" si="2"/>
        <v>1</v>
      </c>
      <c r="T47" s="18">
        <v>5937000000</v>
      </c>
      <c r="U47" s="14">
        <f t="shared" si="3"/>
        <v>1</v>
      </c>
      <c r="V47" s="18">
        <f t="shared" si="4"/>
        <v>0</v>
      </c>
      <c r="W47" s="18">
        <f t="shared" si="5"/>
        <v>0</v>
      </c>
    </row>
    <row r="48" spans="1:23" ht="31.5" x14ac:dyDescent="0.25">
      <c r="A48" s="16" t="s">
        <v>16</v>
      </c>
      <c r="B48" s="16" t="s">
        <v>61</v>
      </c>
      <c r="C48" s="16" t="s">
        <v>61</v>
      </c>
      <c r="D48" s="16" t="s">
        <v>21</v>
      </c>
      <c r="E48" s="16" t="s">
        <v>73</v>
      </c>
      <c r="F48" s="16"/>
      <c r="G48" s="16"/>
      <c r="H48" s="16"/>
      <c r="I48" s="16" t="s">
        <v>19</v>
      </c>
      <c r="J48" s="17" t="s">
        <v>74</v>
      </c>
      <c r="K48" s="18">
        <v>106793000000</v>
      </c>
      <c r="L48" s="18">
        <v>0</v>
      </c>
      <c r="M48" s="18">
        <f t="shared" si="0"/>
        <v>106793000000</v>
      </c>
      <c r="N48" s="18">
        <v>93690196504</v>
      </c>
      <c r="O48" s="18">
        <v>13102803496</v>
      </c>
      <c r="P48" s="18">
        <v>93690196504</v>
      </c>
      <c r="Q48" s="14">
        <f t="shared" si="1"/>
        <v>0.87730653230080624</v>
      </c>
      <c r="R48" s="18">
        <v>93690196504</v>
      </c>
      <c r="S48" s="14">
        <f t="shared" si="2"/>
        <v>0.87730653230080624</v>
      </c>
      <c r="T48" s="18">
        <v>87537902000</v>
      </c>
      <c r="U48" s="14">
        <f t="shared" si="3"/>
        <v>0.81969700261253076</v>
      </c>
      <c r="V48" s="18">
        <f t="shared" si="4"/>
        <v>0</v>
      </c>
      <c r="W48" s="18">
        <f t="shared" si="5"/>
        <v>6152294504</v>
      </c>
    </row>
    <row r="49" spans="1:23" ht="47.25" x14ac:dyDescent="0.25">
      <c r="A49" s="16" t="s">
        <v>16</v>
      </c>
      <c r="B49" s="16" t="s">
        <v>61</v>
      </c>
      <c r="C49" s="16" t="s">
        <v>61</v>
      </c>
      <c r="D49" s="16" t="s">
        <v>21</v>
      </c>
      <c r="E49" s="16" t="s">
        <v>75</v>
      </c>
      <c r="F49" s="16"/>
      <c r="G49" s="16"/>
      <c r="H49" s="16"/>
      <c r="I49" s="16" t="s">
        <v>19</v>
      </c>
      <c r="J49" s="17" t="s">
        <v>76</v>
      </c>
      <c r="K49" s="18">
        <v>48702000000</v>
      </c>
      <c r="L49" s="18">
        <v>48702000000</v>
      </c>
      <c r="M49" s="18">
        <f t="shared" si="0"/>
        <v>0</v>
      </c>
      <c r="N49" s="18">
        <v>0</v>
      </c>
      <c r="O49" s="18">
        <v>0</v>
      </c>
      <c r="P49" s="18">
        <v>0</v>
      </c>
      <c r="Q49" s="14">
        <v>0</v>
      </c>
      <c r="R49" s="18">
        <v>0</v>
      </c>
      <c r="S49" s="14">
        <v>0</v>
      </c>
      <c r="T49" s="18">
        <v>0</v>
      </c>
      <c r="U49" s="14">
        <v>0</v>
      </c>
      <c r="V49" s="18">
        <f t="shared" si="4"/>
        <v>0</v>
      </c>
      <c r="W49" s="18">
        <f t="shared" si="5"/>
        <v>0</v>
      </c>
    </row>
    <row r="50" spans="1:23" ht="47.25" x14ac:dyDescent="0.25">
      <c r="A50" s="16" t="s">
        <v>16</v>
      </c>
      <c r="B50" s="16" t="s">
        <v>61</v>
      </c>
      <c r="C50" s="16" t="s">
        <v>61</v>
      </c>
      <c r="D50" s="16" t="s">
        <v>77</v>
      </c>
      <c r="E50" s="16" t="s">
        <v>23</v>
      </c>
      <c r="F50" s="16"/>
      <c r="G50" s="16"/>
      <c r="H50" s="16"/>
      <c r="I50" s="16" t="s">
        <v>78</v>
      </c>
      <c r="J50" s="17" t="s">
        <v>79</v>
      </c>
      <c r="K50" s="18">
        <v>312090000000</v>
      </c>
      <c r="L50" s="18">
        <v>0</v>
      </c>
      <c r="M50" s="18">
        <f t="shared" si="0"/>
        <v>312090000000</v>
      </c>
      <c r="N50" s="18">
        <v>312090000000</v>
      </c>
      <c r="O50" s="18">
        <v>0</v>
      </c>
      <c r="P50" s="18">
        <v>312090000000</v>
      </c>
      <c r="Q50" s="14">
        <f t="shared" si="1"/>
        <v>1</v>
      </c>
      <c r="R50" s="18">
        <v>312090000000</v>
      </c>
      <c r="S50" s="14">
        <f t="shared" si="2"/>
        <v>1</v>
      </c>
      <c r="T50" s="18">
        <v>312090000000</v>
      </c>
      <c r="U50" s="14">
        <f t="shared" si="3"/>
        <v>1</v>
      </c>
      <c r="V50" s="18">
        <f t="shared" si="4"/>
        <v>0</v>
      </c>
      <c r="W50" s="18">
        <f t="shared" si="5"/>
        <v>0</v>
      </c>
    </row>
    <row r="51" spans="1:23" ht="31.5" x14ac:dyDescent="0.25">
      <c r="A51" s="16" t="s">
        <v>16</v>
      </c>
      <c r="B51" s="16" t="s">
        <v>61</v>
      </c>
      <c r="C51" s="16" t="s">
        <v>77</v>
      </c>
      <c r="D51" s="16" t="s">
        <v>18</v>
      </c>
      <c r="E51" s="16" t="s">
        <v>80</v>
      </c>
      <c r="F51" s="16"/>
      <c r="G51" s="16"/>
      <c r="H51" s="16"/>
      <c r="I51" s="16" t="s">
        <v>19</v>
      </c>
      <c r="J51" s="17" t="s">
        <v>81</v>
      </c>
      <c r="K51" s="18">
        <v>11333000000</v>
      </c>
      <c r="L51" s="18">
        <v>0</v>
      </c>
      <c r="M51" s="18">
        <f t="shared" si="0"/>
        <v>11333000000</v>
      </c>
      <c r="N51" s="18">
        <v>9811087755</v>
      </c>
      <c r="O51" s="18">
        <v>1521912245</v>
      </c>
      <c r="P51" s="18">
        <v>9811087755</v>
      </c>
      <c r="Q51" s="14">
        <f t="shared" si="1"/>
        <v>0.86570967572575663</v>
      </c>
      <c r="R51" s="18">
        <v>9811087755</v>
      </c>
      <c r="S51" s="14">
        <f t="shared" si="2"/>
        <v>0.86570967572575663</v>
      </c>
      <c r="T51" s="18">
        <v>9411747450</v>
      </c>
      <c r="U51" s="14">
        <f t="shared" si="3"/>
        <v>0.83047273008029643</v>
      </c>
      <c r="V51" s="18">
        <f t="shared" si="4"/>
        <v>0</v>
      </c>
      <c r="W51" s="18">
        <f t="shared" si="5"/>
        <v>399340305</v>
      </c>
    </row>
    <row r="52" spans="1:23" ht="15.75" x14ac:dyDescent="0.25">
      <c r="A52" s="11" t="s">
        <v>16</v>
      </c>
      <c r="B52" s="11" t="s">
        <v>61</v>
      </c>
      <c r="C52" s="11" t="s">
        <v>82</v>
      </c>
      <c r="D52" s="11"/>
      <c r="E52" s="11"/>
      <c r="F52" s="11"/>
      <c r="G52" s="11"/>
      <c r="H52" s="11"/>
      <c r="I52" s="11" t="s">
        <v>19</v>
      </c>
      <c r="J52" s="12" t="s">
        <v>83</v>
      </c>
      <c r="K52" s="13">
        <v>6659000000</v>
      </c>
      <c r="L52" s="13">
        <v>0</v>
      </c>
      <c r="M52" s="13">
        <f t="shared" si="0"/>
        <v>6659000000</v>
      </c>
      <c r="N52" s="13">
        <v>3922600</v>
      </c>
      <c r="O52" s="13">
        <v>6655077400</v>
      </c>
      <c r="P52" s="13">
        <v>3922600</v>
      </c>
      <c r="Q52" s="14">
        <f t="shared" si="1"/>
        <v>5.8906742754167294E-4</v>
      </c>
      <c r="R52" s="13">
        <v>3922600</v>
      </c>
      <c r="S52" s="14">
        <f t="shared" si="2"/>
        <v>5.8906742754167294E-4</v>
      </c>
      <c r="T52" s="13">
        <v>3922600</v>
      </c>
      <c r="U52" s="14">
        <f t="shared" si="3"/>
        <v>5.8906742754167294E-4</v>
      </c>
      <c r="V52" s="13">
        <f t="shared" si="4"/>
        <v>0</v>
      </c>
      <c r="W52" s="13">
        <f t="shared" si="5"/>
        <v>0</v>
      </c>
    </row>
    <row r="53" spans="1:23" ht="15.75" x14ac:dyDescent="0.25">
      <c r="A53" s="16" t="s">
        <v>16</v>
      </c>
      <c r="B53" s="16" t="s">
        <v>61</v>
      </c>
      <c r="C53" s="16" t="s">
        <v>82</v>
      </c>
      <c r="D53" s="16" t="s">
        <v>21</v>
      </c>
      <c r="E53" s="16" t="s">
        <v>30</v>
      </c>
      <c r="F53" s="16"/>
      <c r="G53" s="16"/>
      <c r="H53" s="16"/>
      <c r="I53" s="16" t="s">
        <v>19</v>
      </c>
      <c r="J53" s="17" t="s">
        <v>84</v>
      </c>
      <c r="K53" s="18">
        <v>6659000000</v>
      </c>
      <c r="L53" s="18">
        <v>0</v>
      </c>
      <c r="M53" s="18">
        <f t="shared" si="0"/>
        <v>6659000000</v>
      </c>
      <c r="N53" s="18">
        <v>3922600</v>
      </c>
      <c r="O53" s="18">
        <v>6655077400</v>
      </c>
      <c r="P53" s="18">
        <v>3922600</v>
      </c>
      <c r="Q53" s="14">
        <f t="shared" si="1"/>
        <v>5.8906742754167294E-4</v>
      </c>
      <c r="R53" s="18">
        <v>3922600</v>
      </c>
      <c r="S53" s="14">
        <f t="shared" si="2"/>
        <v>5.8906742754167294E-4</v>
      </c>
      <c r="T53" s="18">
        <v>3922600</v>
      </c>
      <c r="U53" s="14">
        <f t="shared" si="3"/>
        <v>5.8906742754167294E-4</v>
      </c>
      <c r="V53" s="18">
        <f t="shared" si="4"/>
        <v>0</v>
      </c>
      <c r="W53" s="18">
        <f t="shared" si="5"/>
        <v>0</v>
      </c>
    </row>
    <row r="54" spans="1:23" ht="47.25" x14ac:dyDescent="0.25">
      <c r="A54" s="16" t="s">
        <v>16</v>
      </c>
      <c r="B54" s="16" t="s">
        <v>61</v>
      </c>
      <c r="C54" s="16" t="s">
        <v>85</v>
      </c>
      <c r="D54" s="16" t="s">
        <v>86</v>
      </c>
      <c r="E54" s="16" t="s">
        <v>30</v>
      </c>
      <c r="F54" s="16"/>
      <c r="G54" s="16"/>
      <c r="H54" s="16"/>
      <c r="I54" s="16" t="s">
        <v>19</v>
      </c>
      <c r="J54" s="17" t="s">
        <v>87</v>
      </c>
      <c r="K54" s="18">
        <v>60248970465</v>
      </c>
      <c r="L54" s="18">
        <v>0</v>
      </c>
      <c r="M54" s="18">
        <f t="shared" si="0"/>
        <v>60248970465</v>
      </c>
      <c r="N54" s="18">
        <v>18503847611</v>
      </c>
      <c r="O54" s="18">
        <v>41745122854</v>
      </c>
      <c r="P54" s="18">
        <v>18503847611</v>
      </c>
      <c r="Q54" s="14">
        <f t="shared" si="1"/>
        <v>0.30712305070423246</v>
      </c>
      <c r="R54" s="18">
        <v>18499219611</v>
      </c>
      <c r="S54" s="14">
        <f t="shared" si="2"/>
        <v>0.30704623611363813</v>
      </c>
      <c r="T54" s="18">
        <v>17890038911</v>
      </c>
      <c r="U54" s="14">
        <f t="shared" si="3"/>
        <v>0.2969351803512183</v>
      </c>
      <c r="V54" s="18">
        <f t="shared" si="4"/>
        <v>4628000</v>
      </c>
      <c r="W54" s="18">
        <f t="shared" si="5"/>
        <v>609180700</v>
      </c>
    </row>
    <row r="55" spans="1:23" ht="47.25" x14ac:dyDescent="0.25">
      <c r="A55" s="16" t="s">
        <v>16</v>
      </c>
      <c r="B55" s="16" t="s">
        <v>61</v>
      </c>
      <c r="C55" s="16" t="s">
        <v>85</v>
      </c>
      <c r="D55" s="16" t="s">
        <v>86</v>
      </c>
      <c r="E55" s="16" t="s">
        <v>22</v>
      </c>
      <c r="F55" s="16"/>
      <c r="G55" s="16"/>
      <c r="H55" s="16"/>
      <c r="I55" s="16" t="s">
        <v>19</v>
      </c>
      <c r="J55" s="17" t="s">
        <v>88</v>
      </c>
      <c r="K55" s="18">
        <v>9338000000</v>
      </c>
      <c r="L55" s="18">
        <v>0</v>
      </c>
      <c r="M55" s="18">
        <f t="shared" si="0"/>
        <v>9338000000</v>
      </c>
      <c r="N55" s="18">
        <v>8712250879</v>
      </c>
      <c r="O55" s="18">
        <v>625749121</v>
      </c>
      <c r="P55" s="18">
        <v>8712250879</v>
      </c>
      <c r="Q55" s="14">
        <f t="shared" si="1"/>
        <v>0.93298895684300709</v>
      </c>
      <c r="R55" s="18">
        <v>1271250879</v>
      </c>
      <c r="S55" s="14">
        <f t="shared" si="2"/>
        <v>0.13613738263011352</v>
      </c>
      <c r="T55" s="18">
        <v>0</v>
      </c>
      <c r="U55" s="14">
        <f t="shared" si="3"/>
        <v>0</v>
      </c>
      <c r="V55" s="18">
        <f t="shared" si="4"/>
        <v>7441000000</v>
      </c>
      <c r="W55" s="18">
        <f t="shared" si="5"/>
        <v>1271250879</v>
      </c>
    </row>
    <row r="56" spans="1:23" ht="47.25" x14ac:dyDescent="0.25">
      <c r="A56" s="16" t="s">
        <v>16</v>
      </c>
      <c r="B56" s="16" t="s">
        <v>61</v>
      </c>
      <c r="C56" s="16" t="s">
        <v>85</v>
      </c>
      <c r="D56" s="16" t="s">
        <v>86</v>
      </c>
      <c r="E56" s="16" t="s">
        <v>29</v>
      </c>
      <c r="F56" s="16"/>
      <c r="G56" s="16"/>
      <c r="H56" s="16"/>
      <c r="I56" s="16" t="s">
        <v>19</v>
      </c>
      <c r="J56" s="17" t="s">
        <v>89</v>
      </c>
      <c r="K56" s="18">
        <v>140418000000</v>
      </c>
      <c r="L56" s="18">
        <v>0</v>
      </c>
      <c r="M56" s="18">
        <f t="shared" si="0"/>
        <v>140418000000</v>
      </c>
      <c r="N56" s="18">
        <v>140418000000</v>
      </c>
      <c r="O56" s="18">
        <v>0</v>
      </c>
      <c r="P56" s="18">
        <v>140418000000</v>
      </c>
      <c r="Q56" s="14">
        <f t="shared" si="1"/>
        <v>1</v>
      </c>
      <c r="R56" s="18">
        <v>140418000000</v>
      </c>
      <c r="S56" s="14">
        <f t="shared" si="2"/>
        <v>1</v>
      </c>
      <c r="T56" s="18">
        <v>140418000000</v>
      </c>
      <c r="U56" s="14">
        <f t="shared" si="3"/>
        <v>1</v>
      </c>
      <c r="V56" s="18">
        <f t="shared" si="4"/>
        <v>0</v>
      </c>
      <c r="W56" s="18">
        <f t="shared" si="5"/>
        <v>0</v>
      </c>
    </row>
    <row r="57" spans="1:23" ht="31.5" x14ac:dyDescent="0.25">
      <c r="A57" s="11" t="s">
        <v>16</v>
      </c>
      <c r="B57" s="11" t="s">
        <v>90</v>
      </c>
      <c r="C57" s="11"/>
      <c r="D57" s="11"/>
      <c r="E57" s="11"/>
      <c r="F57" s="11"/>
      <c r="G57" s="11"/>
      <c r="H57" s="11"/>
      <c r="I57" s="11"/>
      <c r="J57" s="12" t="s">
        <v>91</v>
      </c>
      <c r="K57" s="13">
        <f>+K58+K61</f>
        <v>5959421236</v>
      </c>
      <c r="L57" s="13">
        <f t="shared" ref="L57:T57" si="6">+L58+L61</f>
        <v>0</v>
      </c>
      <c r="M57" s="13">
        <f t="shared" si="0"/>
        <v>5959421236</v>
      </c>
      <c r="N57" s="13">
        <f t="shared" si="6"/>
        <v>4646410485</v>
      </c>
      <c r="O57" s="13">
        <f t="shared" si="6"/>
        <v>1313010751</v>
      </c>
      <c r="P57" s="13">
        <f t="shared" si="6"/>
        <v>4646410485</v>
      </c>
      <c r="Q57" s="14">
        <f t="shared" si="1"/>
        <v>0.77967478736554274</v>
      </c>
      <c r="R57" s="13">
        <f t="shared" si="6"/>
        <v>4646410485</v>
      </c>
      <c r="S57" s="14">
        <f t="shared" si="2"/>
        <v>0.77967478736554274</v>
      </c>
      <c r="T57" s="13">
        <f t="shared" si="6"/>
        <v>4646410485</v>
      </c>
      <c r="U57" s="14">
        <f t="shared" si="3"/>
        <v>0.77967478736554274</v>
      </c>
      <c r="V57" s="13">
        <f t="shared" si="4"/>
        <v>0</v>
      </c>
      <c r="W57" s="13">
        <f t="shared" si="5"/>
        <v>0</v>
      </c>
    </row>
    <row r="58" spans="1:23" ht="15.75" x14ac:dyDescent="0.25">
      <c r="A58" s="11" t="s">
        <v>16</v>
      </c>
      <c r="B58" s="11" t="s">
        <v>90</v>
      </c>
      <c r="C58" s="11" t="s">
        <v>21</v>
      </c>
      <c r="D58" s="11"/>
      <c r="E58" s="11"/>
      <c r="F58" s="11"/>
      <c r="G58" s="11"/>
      <c r="H58" s="11"/>
      <c r="I58" s="11" t="s">
        <v>19</v>
      </c>
      <c r="J58" s="12" t="s">
        <v>92</v>
      </c>
      <c r="K58" s="13">
        <v>241421236</v>
      </c>
      <c r="L58" s="13">
        <v>0</v>
      </c>
      <c r="M58" s="13">
        <f t="shared" si="0"/>
        <v>241421236</v>
      </c>
      <c r="N58" s="13">
        <v>216396236</v>
      </c>
      <c r="O58" s="13">
        <v>25025000</v>
      </c>
      <c r="P58" s="13">
        <v>216396236</v>
      </c>
      <c r="Q58" s="14">
        <f t="shared" si="1"/>
        <v>0.89634300439088133</v>
      </c>
      <c r="R58" s="13">
        <v>216396236</v>
      </c>
      <c r="S58" s="14">
        <f t="shared" si="2"/>
        <v>0.89634300439088133</v>
      </c>
      <c r="T58" s="13">
        <v>216396236</v>
      </c>
      <c r="U58" s="14">
        <f t="shared" si="3"/>
        <v>0.89634300439088133</v>
      </c>
      <c r="V58" s="13">
        <f t="shared" si="4"/>
        <v>0</v>
      </c>
      <c r="W58" s="13">
        <f t="shared" si="5"/>
        <v>0</v>
      </c>
    </row>
    <row r="59" spans="1:23" ht="31.5" x14ac:dyDescent="0.25">
      <c r="A59" s="16" t="s">
        <v>16</v>
      </c>
      <c r="B59" s="16" t="s">
        <v>90</v>
      </c>
      <c r="C59" s="16" t="s">
        <v>21</v>
      </c>
      <c r="D59" s="16" t="s">
        <v>18</v>
      </c>
      <c r="E59" s="16" t="s">
        <v>30</v>
      </c>
      <c r="F59" s="16"/>
      <c r="G59" s="16"/>
      <c r="H59" s="16"/>
      <c r="I59" s="16" t="s">
        <v>19</v>
      </c>
      <c r="J59" s="17" t="s">
        <v>93</v>
      </c>
      <c r="K59" s="18">
        <v>239361236</v>
      </c>
      <c r="L59" s="18">
        <v>0</v>
      </c>
      <c r="M59" s="18">
        <f t="shared" si="0"/>
        <v>239361236</v>
      </c>
      <c r="N59" s="18">
        <v>215257236</v>
      </c>
      <c r="O59" s="18">
        <v>24104000</v>
      </c>
      <c r="P59" s="18">
        <v>215257236</v>
      </c>
      <c r="Q59" s="14">
        <f t="shared" si="1"/>
        <v>0.89929864834087003</v>
      </c>
      <c r="R59" s="18">
        <v>215257236</v>
      </c>
      <c r="S59" s="14">
        <f t="shared" si="2"/>
        <v>0.89929864834087003</v>
      </c>
      <c r="T59" s="18">
        <v>215257236</v>
      </c>
      <c r="U59" s="14">
        <f t="shared" si="3"/>
        <v>0.89929864834087003</v>
      </c>
      <c r="V59" s="18">
        <f t="shared" si="4"/>
        <v>0</v>
      </c>
      <c r="W59" s="18">
        <f t="shared" si="5"/>
        <v>0</v>
      </c>
    </row>
    <row r="60" spans="1:23" ht="31.5" x14ac:dyDescent="0.25">
      <c r="A60" s="16" t="s">
        <v>16</v>
      </c>
      <c r="B60" s="16" t="s">
        <v>90</v>
      </c>
      <c r="C60" s="16" t="s">
        <v>21</v>
      </c>
      <c r="D60" s="16" t="s">
        <v>18</v>
      </c>
      <c r="E60" s="16" t="s">
        <v>23</v>
      </c>
      <c r="F60" s="16"/>
      <c r="G60" s="16"/>
      <c r="H60" s="16"/>
      <c r="I60" s="16" t="s">
        <v>19</v>
      </c>
      <c r="J60" s="17" t="s">
        <v>94</v>
      </c>
      <c r="K60" s="18">
        <v>2060000</v>
      </c>
      <c r="L60" s="18">
        <v>0</v>
      </c>
      <c r="M60" s="18">
        <f t="shared" si="0"/>
        <v>2060000</v>
      </c>
      <c r="N60" s="18">
        <v>1139000</v>
      </c>
      <c r="O60" s="18">
        <v>921000</v>
      </c>
      <c r="P60" s="18">
        <v>1139000</v>
      </c>
      <c r="Q60" s="14">
        <f t="shared" si="1"/>
        <v>0.55291262135922326</v>
      </c>
      <c r="R60" s="18">
        <v>1139000</v>
      </c>
      <c r="S60" s="14">
        <f t="shared" si="2"/>
        <v>0.55291262135922326</v>
      </c>
      <c r="T60" s="18">
        <v>1139000</v>
      </c>
      <c r="U60" s="14">
        <f t="shared" si="3"/>
        <v>0.55291262135922326</v>
      </c>
      <c r="V60" s="18">
        <f t="shared" si="4"/>
        <v>0</v>
      </c>
      <c r="W60" s="18">
        <f t="shared" si="5"/>
        <v>0</v>
      </c>
    </row>
    <row r="61" spans="1:23" ht="31.5" x14ac:dyDescent="0.25">
      <c r="A61" s="11" t="s">
        <v>16</v>
      </c>
      <c r="B61" s="11" t="s">
        <v>90</v>
      </c>
      <c r="C61" s="11" t="s">
        <v>77</v>
      </c>
      <c r="D61" s="11" t="s">
        <v>21</v>
      </c>
      <c r="E61" s="11"/>
      <c r="F61" s="11"/>
      <c r="G61" s="11"/>
      <c r="H61" s="11"/>
      <c r="I61" s="11" t="s">
        <v>19</v>
      </c>
      <c r="J61" s="12" t="s">
        <v>95</v>
      </c>
      <c r="K61" s="13">
        <v>5718000000</v>
      </c>
      <c r="L61" s="13">
        <v>0</v>
      </c>
      <c r="M61" s="13">
        <f t="shared" si="0"/>
        <v>5718000000</v>
      </c>
      <c r="N61" s="13">
        <v>4430014249</v>
      </c>
      <c r="O61" s="13">
        <v>1287985751</v>
      </c>
      <c r="P61" s="13">
        <v>4430014249</v>
      </c>
      <c r="Q61" s="14">
        <f t="shared" si="1"/>
        <v>0.77474890678558939</v>
      </c>
      <c r="R61" s="13">
        <v>4430014249</v>
      </c>
      <c r="S61" s="14">
        <f t="shared" si="2"/>
        <v>0.77474890678558939</v>
      </c>
      <c r="T61" s="13">
        <v>4430014249</v>
      </c>
      <c r="U61" s="14">
        <f t="shared" si="3"/>
        <v>0.77474890678558939</v>
      </c>
      <c r="V61" s="13">
        <f t="shared" si="4"/>
        <v>0</v>
      </c>
      <c r="W61" s="13">
        <f t="shared" si="5"/>
        <v>0</v>
      </c>
    </row>
    <row r="62" spans="1:23" ht="15.75" x14ac:dyDescent="0.25">
      <c r="A62" s="8" t="s">
        <v>96</v>
      </c>
      <c r="B62" s="8"/>
      <c r="C62" s="8"/>
      <c r="D62" s="8"/>
      <c r="E62" s="8"/>
      <c r="F62" s="8"/>
      <c r="G62" s="8"/>
      <c r="H62" s="8"/>
      <c r="I62" s="8"/>
      <c r="J62" s="9" t="s">
        <v>97</v>
      </c>
      <c r="K62" s="10">
        <f>+K63+K67+K72+K76+K82+K85+K89+K94+K97+K102+K104+K108+K113+K118+K128+K135+K148+K150+K152+K156+K160+K163</f>
        <v>1347527000000</v>
      </c>
      <c r="L62" s="10">
        <f>+L63+L67+L72+L76+L82+L85+L89+L94+L97+L102+L104+L108+L113+L118+L128+L135+L148+L150+L152+L156+L160+L163</f>
        <v>0</v>
      </c>
      <c r="M62" s="10">
        <f t="shared" si="0"/>
        <v>1347527000000</v>
      </c>
      <c r="N62" s="10">
        <f>+N63+N67+N72+N76+N82+N85+N89+N94+N97+N102+N104+N108+N113+N118+N128+N135+N148+N150+N152+N156+N160+N163</f>
        <v>1221457695724.4402</v>
      </c>
      <c r="O62" s="10">
        <f>+O63+O67+O72+O76+O82+O85+O89+O94+O97+O102+O104+O108+O113+O118+O128+O135+O148+O150+O152+O156+O160+O163</f>
        <v>126069304275.55998</v>
      </c>
      <c r="P62" s="10">
        <f>+P63+P67+P72+P76+P82+P85+P89+P94+P97+P102+P104+P108+P113+P118+P128+P135+P148+P150+P152+P156+P160+P163</f>
        <v>1221457695724.4402</v>
      </c>
      <c r="Q62" s="7">
        <f t="shared" si="1"/>
        <v>0.90644394934160144</v>
      </c>
      <c r="R62" s="10">
        <f>+R63+R67+R72+R76+R82+R85+R89+R94+R97+R102+R104+R108+R113+R118+R128+R135+R148+R150+R152+R156+R160+R163</f>
        <v>1076552244634.4399</v>
      </c>
      <c r="S62" s="7">
        <f t="shared" si="2"/>
        <v>0.79890959115063365</v>
      </c>
      <c r="T62" s="10">
        <f>+T63+T67+T72+T76+T82+T85+T89+T94+T97+T102+T104+T108+T113+T118+T128+T135+T148+T150+T152+T156+T160+T163</f>
        <v>965660045888.31995</v>
      </c>
      <c r="U62" s="7">
        <f t="shared" si="3"/>
        <v>0.71661647290801589</v>
      </c>
      <c r="V62" s="10">
        <f t="shared" si="4"/>
        <v>144905451090.00024</v>
      </c>
      <c r="W62" s="10">
        <f t="shared" si="5"/>
        <v>110892198746.12</v>
      </c>
    </row>
    <row r="63" spans="1:23" ht="63" x14ac:dyDescent="0.25">
      <c r="A63" s="11" t="s">
        <v>96</v>
      </c>
      <c r="B63" s="11" t="s">
        <v>98</v>
      </c>
      <c r="C63" s="11" t="s">
        <v>99</v>
      </c>
      <c r="D63" s="11" t="s">
        <v>85</v>
      </c>
      <c r="E63" s="11"/>
      <c r="F63" s="11"/>
      <c r="G63" s="11"/>
      <c r="H63" s="11"/>
      <c r="I63" s="11" t="s">
        <v>19</v>
      </c>
      <c r="J63" s="12" t="s">
        <v>100</v>
      </c>
      <c r="K63" s="13">
        <v>7420046818</v>
      </c>
      <c r="L63" s="13">
        <v>0</v>
      </c>
      <c r="M63" s="13">
        <f t="shared" si="0"/>
        <v>7420046818</v>
      </c>
      <c r="N63" s="13">
        <v>7419815913</v>
      </c>
      <c r="O63" s="13">
        <v>230905</v>
      </c>
      <c r="P63" s="13">
        <v>7419815913</v>
      </c>
      <c r="Q63" s="14">
        <f t="shared" si="1"/>
        <v>0.99996888092411496</v>
      </c>
      <c r="R63" s="13">
        <v>7419815913</v>
      </c>
      <c r="S63" s="14">
        <f t="shared" si="2"/>
        <v>0.99996888092411496</v>
      </c>
      <c r="T63" s="13">
        <v>7107267035</v>
      </c>
      <c r="U63" s="14">
        <f t="shared" si="3"/>
        <v>0.95784665640636668</v>
      </c>
      <c r="V63" s="13">
        <f t="shared" si="4"/>
        <v>0</v>
      </c>
      <c r="W63" s="13">
        <f t="shared" si="5"/>
        <v>312548878</v>
      </c>
    </row>
    <row r="64" spans="1:23" ht="94.5" x14ac:dyDescent="0.25">
      <c r="A64" s="16" t="s">
        <v>96</v>
      </c>
      <c r="B64" s="16" t="s">
        <v>98</v>
      </c>
      <c r="C64" s="16" t="s">
        <v>99</v>
      </c>
      <c r="D64" s="16" t="s">
        <v>85</v>
      </c>
      <c r="E64" s="16" t="s">
        <v>101</v>
      </c>
      <c r="F64" s="16" t="s">
        <v>102</v>
      </c>
      <c r="G64" s="16" t="s">
        <v>18</v>
      </c>
      <c r="H64" s="16"/>
      <c r="I64" s="16" t="s">
        <v>19</v>
      </c>
      <c r="J64" s="17" t="s">
        <v>103</v>
      </c>
      <c r="K64" s="18">
        <v>1476393083</v>
      </c>
      <c r="L64" s="18">
        <v>0</v>
      </c>
      <c r="M64" s="18">
        <f t="shared" si="0"/>
        <v>1476393083</v>
      </c>
      <c r="N64" s="18">
        <v>1476162178</v>
      </c>
      <c r="O64" s="18">
        <v>230905</v>
      </c>
      <c r="P64" s="18">
        <v>1476162178</v>
      </c>
      <c r="Q64" s="14">
        <f t="shared" si="1"/>
        <v>0.99984360194946809</v>
      </c>
      <c r="R64" s="18">
        <v>1476162178</v>
      </c>
      <c r="S64" s="14">
        <f t="shared" si="2"/>
        <v>0.99984360194946809</v>
      </c>
      <c r="T64" s="18">
        <v>1163613300</v>
      </c>
      <c r="U64" s="14">
        <f t="shared" si="3"/>
        <v>0.7881459981074701</v>
      </c>
      <c r="V64" s="18">
        <f t="shared" si="4"/>
        <v>0</v>
      </c>
      <c r="W64" s="18">
        <f t="shared" si="5"/>
        <v>312548878</v>
      </c>
    </row>
    <row r="65" spans="1:23" ht="110.25" x14ac:dyDescent="0.25">
      <c r="A65" s="16" t="s">
        <v>96</v>
      </c>
      <c r="B65" s="16" t="s">
        <v>98</v>
      </c>
      <c r="C65" s="16" t="s">
        <v>99</v>
      </c>
      <c r="D65" s="16" t="s">
        <v>85</v>
      </c>
      <c r="E65" s="16" t="s">
        <v>101</v>
      </c>
      <c r="F65" s="16" t="s">
        <v>104</v>
      </c>
      <c r="G65" s="16" t="s">
        <v>18</v>
      </c>
      <c r="H65" s="16"/>
      <c r="I65" s="16" t="s">
        <v>19</v>
      </c>
      <c r="J65" s="17" t="s">
        <v>105</v>
      </c>
      <c r="K65" s="18">
        <v>3557076179</v>
      </c>
      <c r="L65" s="18">
        <v>0</v>
      </c>
      <c r="M65" s="18">
        <f t="shared" si="0"/>
        <v>3557076179</v>
      </c>
      <c r="N65" s="18">
        <v>3557076179</v>
      </c>
      <c r="O65" s="18">
        <v>0</v>
      </c>
      <c r="P65" s="18">
        <v>3557076179</v>
      </c>
      <c r="Q65" s="14">
        <f t="shared" si="1"/>
        <v>1</v>
      </c>
      <c r="R65" s="18">
        <v>3557076179</v>
      </c>
      <c r="S65" s="14">
        <f t="shared" si="2"/>
        <v>1</v>
      </c>
      <c r="T65" s="18">
        <v>3557076179</v>
      </c>
      <c r="U65" s="14">
        <f t="shared" si="3"/>
        <v>1</v>
      </c>
      <c r="V65" s="18">
        <f t="shared" si="4"/>
        <v>0</v>
      </c>
      <c r="W65" s="18">
        <f t="shared" si="5"/>
        <v>0</v>
      </c>
    </row>
    <row r="66" spans="1:23" ht="110.25" x14ac:dyDescent="0.25">
      <c r="A66" s="16" t="s">
        <v>96</v>
      </c>
      <c r="B66" s="16" t="s">
        <v>98</v>
      </c>
      <c r="C66" s="16" t="s">
        <v>99</v>
      </c>
      <c r="D66" s="16" t="s">
        <v>85</v>
      </c>
      <c r="E66" s="16" t="s">
        <v>101</v>
      </c>
      <c r="F66" s="16" t="s">
        <v>106</v>
      </c>
      <c r="G66" s="16" t="s">
        <v>18</v>
      </c>
      <c r="H66" s="16"/>
      <c r="I66" s="16" t="s">
        <v>19</v>
      </c>
      <c r="J66" s="17" t="s">
        <v>107</v>
      </c>
      <c r="K66" s="18">
        <v>2386577556</v>
      </c>
      <c r="L66" s="18">
        <v>0</v>
      </c>
      <c r="M66" s="18">
        <f t="shared" si="0"/>
        <v>2386577556</v>
      </c>
      <c r="N66" s="18">
        <v>2386577556</v>
      </c>
      <c r="O66" s="18">
        <v>0</v>
      </c>
      <c r="P66" s="18">
        <v>2386577556</v>
      </c>
      <c r="Q66" s="14">
        <f t="shared" si="1"/>
        <v>1</v>
      </c>
      <c r="R66" s="18">
        <v>2386577556</v>
      </c>
      <c r="S66" s="14">
        <f t="shared" si="2"/>
        <v>1</v>
      </c>
      <c r="T66" s="18">
        <v>2386577556</v>
      </c>
      <c r="U66" s="14">
        <f t="shared" si="3"/>
        <v>1</v>
      </c>
      <c r="V66" s="18">
        <f t="shared" si="4"/>
        <v>0</v>
      </c>
      <c r="W66" s="18">
        <f t="shared" si="5"/>
        <v>0</v>
      </c>
    </row>
    <row r="67" spans="1:23" ht="47.25" x14ac:dyDescent="0.25">
      <c r="A67" s="11" t="s">
        <v>96</v>
      </c>
      <c r="B67" s="11" t="s">
        <v>98</v>
      </c>
      <c r="C67" s="11" t="s">
        <v>99</v>
      </c>
      <c r="D67" s="11" t="s">
        <v>108</v>
      </c>
      <c r="E67" s="11"/>
      <c r="F67" s="11"/>
      <c r="G67" s="11"/>
      <c r="H67" s="11"/>
      <c r="I67" s="11" t="s">
        <v>19</v>
      </c>
      <c r="J67" s="12" t="s">
        <v>109</v>
      </c>
      <c r="K67" s="13">
        <v>26030015170</v>
      </c>
      <c r="L67" s="13">
        <v>0</v>
      </c>
      <c r="M67" s="13">
        <f t="shared" si="0"/>
        <v>26030015170</v>
      </c>
      <c r="N67" s="13">
        <v>23548787948</v>
      </c>
      <c r="O67" s="13">
        <v>2481227222</v>
      </c>
      <c r="P67" s="13">
        <v>23548787948</v>
      </c>
      <c r="Q67" s="14">
        <f t="shared" si="1"/>
        <v>0.90467822604807191</v>
      </c>
      <c r="R67" s="13">
        <v>17863828673</v>
      </c>
      <c r="S67" s="14">
        <f t="shared" si="2"/>
        <v>0.68627807384408834</v>
      </c>
      <c r="T67" s="13">
        <v>12206922327</v>
      </c>
      <c r="U67" s="14">
        <f t="shared" si="3"/>
        <v>0.46895563630207443</v>
      </c>
      <c r="V67" s="13">
        <f t="shared" si="4"/>
        <v>5684959275</v>
      </c>
      <c r="W67" s="13">
        <f t="shared" si="5"/>
        <v>5656906346</v>
      </c>
    </row>
    <row r="68" spans="1:23" ht="78.75" x14ac:dyDescent="0.25">
      <c r="A68" s="16" t="s">
        <v>96</v>
      </c>
      <c r="B68" s="16" t="s">
        <v>98</v>
      </c>
      <c r="C68" s="16" t="s">
        <v>99</v>
      </c>
      <c r="D68" s="16" t="s">
        <v>108</v>
      </c>
      <c r="E68" s="16" t="s">
        <v>101</v>
      </c>
      <c r="F68" s="16" t="s">
        <v>110</v>
      </c>
      <c r="G68" s="16" t="s">
        <v>18</v>
      </c>
      <c r="H68" s="16"/>
      <c r="I68" s="16" t="s">
        <v>19</v>
      </c>
      <c r="J68" s="17" t="s">
        <v>111</v>
      </c>
      <c r="K68" s="18">
        <v>16289949549</v>
      </c>
      <c r="L68" s="18">
        <v>0</v>
      </c>
      <c r="M68" s="18">
        <f t="shared" si="0"/>
        <v>16289949549</v>
      </c>
      <c r="N68" s="18">
        <v>13808722327</v>
      </c>
      <c r="O68" s="18">
        <v>2481227222</v>
      </c>
      <c r="P68" s="18">
        <v>13808722327</v>
      </c>
      <c r="Q68" s="14">
        <f t="shared" si="1"/>
        <v>0.84768355392774586</v>
      </c>
      <c r="R68" s="18">
        <v>13076722327</v>
      </c>
      <c r="S68" s="14">
        <f t="shared" si="2"/>
        <v>0.80274787148145266</v>
      </c>
      <c r="T68" s="18">
        <v>12206922327</v>
      </c>
      <c r="U68" s="14">
        <f t="shared" si="3"/>
        <v>0.74935298542710049</v>
      </c>
      <c r="V68" s="18">
        <f t="shared" si="4"/>
        <v>732000000</v>
      </c>
      <c r="W68" s="18">
        <f t="shared" si="5"/>
        <v>869800000</v>
      </c>
    </row>
    <row r="69" spans="1:23" ht="78.75" x14ac:dyDescent="0.25">
      <c r="A69" s="16" t="s">
        <v>96</v>
      </c>
      <c r="B69" s="16" t="s">
        <v>98</v>
      </c>
      <c r="C69" s="16" t="s">
        <v>99</v>
      </c>
      <c r="D69" s="16" t="s">
        <v>108</v>
      </c>
      <c r="E69" s="16" t="s">
        <v>101</v>
      </c>
      <c r="F69" s="16" t="s">
        <v>110</v>
      </c>
      <c r="G69" s="16" t="s">
        <v>61</v>
      </c>
      <c r="H69" s="16"/>
      <c r="I69" s="16" t="s">
        <v>19</v>
      </c>
      <c r="J69" s="17" t="s">
        <v>112</v>
      </c>
      <c r="K69" s="18">
        <v>5349407370</v>
      </c>
      <c r="L69" s="18">
        <v>0</v>
      </c>
      <c r="M69" s="18">
        <f t="shared" si="0"/>
        <v>5349407370</v>
      </c>
      <c r="N69" s="18">
        <v>5349407370</v>
      </c>
      <c r="O69" s="18">
        <v>0</v>
      </c>
      <c r="P69" s="18">
        <v>5349407370</v>
      </c>
      <c r="Q69" s="14">
        <f t="shared" si="1"/>
        <v>1</v>
      </c>
      <c r="R69" s="18">
        <v>2629159080</v>
      </c>
      <c r="S69" s="14">
        <f t="shared" si="2"/>
        <v>0.49148604661229978</v>
      </c>
      <c r="T69" s="18">
        <v>0</v>
      </c>
      <c r="U69" s="14">
        <f t="shared" si="3"/>
        <v>0</v>
      </c>
      <c r="V69" s="18">
        <f t="shared" si="4"/>
        <v>2720248290</v>
      </c>
      <c r="W69" s="18">
        <f t="shared" si="5"/>
        <v>2629159080</v>
      </c>
    </row>
    <row r="70" spans="1:23" ht="94.5" x14ac:dyDescent="0.25">
      <c r="A70" s="16" t="s">
        <v>96</v>
      </c>
      <c r="B70" s="16" t="s">
        <v>98</v>
      </c>
      <c r="C70" s="16" t="s">
        <v>99</v>
      </c>
      <c r="D70" s="16" t="s">
        <v>108</v>
      </c>
      <c r="E70" s="16" t="s">
        <v>101</v>
      </c>
      <c r="F70" s="16" t="s">
        <v>113</v>
      </c>
      <c r="G70" s="16" t="s">
        <v>61</v>
      </c>
      <c r="H70" s="16"/>
      <c r="I70" s="16" t="s">
        <v>19</v>
      </c>
      <c r="J70" s="17" t="s">
        <v>114</v>
      </c>
      <c r="K70" s="18">
        <v>1996325068</v>
      </c>
      <c r="L70" s="18">
        <v>0</v>
      </c>
      <c r="M70" s="18">
        <f t="shared" si="0"/>
        <v>1996325068</v>
      </c>
      <c r="N70" s="18">
        <v>1996325068</v>
      </c>
      <c r="O70" s="18">
        <v>0</v>
      </c>
      <c r="P70" s="18">
        <v>1996325068</v>
      </c>
      <c r="Q70" s="14">
        <f t="shared" si="1"/>
        <v>1</v>
      </c>
      <c r="R70" s="18">
        <v>981165916</v>
      </c>
      <c r="S70" s="14">
        <f t="shared" si="2"/>
        <v>0.49148604690065434</v>
      </c>
      <c r="T70" s="18">
        <v>0</v>
      </c>
      <c r="U70" s="14">
        <f t="shared" si="3"/>
        <v>0</v>
      </c>
      <c r="V70" s="18">
        <f t="shared" si="4"/>
        <v>1015159152</v>
      </c>
      <c r="W70" s="18">
        <f t="shared" si="5"/>
        <v>981165916</v>
      </c>
    </row>
    <row r="71" spans="1:23" ht="94.5" x14ac:dyDescent="0.25">
      <c r="A71" s="16" t="s">
        <v>96</v>
      </c>
      <c r="B71" s="16" t="s">
        <v>98</v>
      </c>
      <c r="C71" s="16" t="s">
        <v>99</v>
      </c>
      <c r="D71" s="16" t="s">
        <v>108</v>
      </c>
      <c r="E71" s="16" t="s">
        <v>101</v>
      </c>
      <c r="F71" s="16" t="s">
        <v>113</v>
      </c>
      <c r="G71" s="16" t="s">
        <v>61</v>
      </c>
      <c r="H71" s="16"/>
      <c r="I71" s="16" t="s">
        <v>78</v>
      </c>
      <c r="J71" s="17" t="s">
        <v>114</v>
      </c>
      <c r="K71" s="18">
        <v>2394333183</v>
      </c>
      <c r="L71" s="18">
        <v>0</v>
      </c>
      <c r="M71" s="18">
        <f t="shared" si="0"/>
        <v>2394333183</v>
      </c>
      <c r="N71" s="18">
        <v>2394333183</v>
      </c>
      <c r="O71" s="18">
        <v>0</v>
      </c>
      <c r="P71" s="18">
        <v>2394333183</v>
      </c>
      <c r="Q71" s="14">
        <f t="shared" si="1"/>
        <v>1</v>
      </c>
      <c r="R71" s="18">
        <v>1176781350</v>
      </c>
      <c r="S71" s="14">
        <f t="shared" si="2"/>
        <v>0.49148604645137228</v>
      </c>
      <c r="T71" s="18">
        <v>0</v>
      </c>
      <c r="U71" s="14">
        <f t="shared" si="3"/>
        <v>0</v>
      </c>
      <c r="V71" s="18">
        <f t="shared" si="4"/>
        <v>1217551833</v>
      </c>
      <c r="W71" s="18">
        <f t="shared" si="5"/>
        <v>1176781350</v>
      </c>
    </row>
    <row r="72" spans="1:23" ht="47.25" x14ac:dyDescent="0.25">
      <c r="A72" s="11" t="s">
        <v>96</v>
      </c>
      <c r="B72" s="11" t="s">
        <v>98</v>
      </c>
      <c r="C72" s="11" t="s">
        <v>99</v>
      </c>
      <c r="D72" s="11" t="s">
        <v>115</v>
      </c>
      <c r="E72" s="11"/>
      <c r="F72" s="11"/>
      <c r="G72" s="11"/>
      <c r="H72" s="11"/>
      <c r="I72" s="11" t="s">
        <v>19</v>
      </c>
      <c r="J72" s="12" t="s">
        <v>116</v>
      </c>
      <c r="K72" s="13">
        <v>130000000000</v>
      </c>
      <c r="L72" s="13">
        <v>0</v>
      </c>
      <c r="M72" s="13">
        <f t="shared" si="0"/>
        <v>130000000000</v>
      </c>
      <c r="N72" s="13">
        <v>105321065335</v>
      </c>
      <c r="O72" s="13">
        <v>24678934665</v>
      </c>
      <c r="P72" s="13">
        <v>105321065335</v>
      </c>
      <c r="Q72" s="14">
        <f t="shared" si="1"/>
        <v>0.81016204103846157</v>
      </c>
      <c r="R72" s="13">
        <v>105321065335</v>
      </c>
      <c r="S72" s="14">
        <f t="shared" si="2"/>
        <v>0.81016204103846157</v>
      </c>
      <c r="T72" s="13">
        <v>105321065335</v>
      </c>
      <c r="U72" s="14">
        <f t="shared" si="3"/>
        <v>0.81016204103846157</v>
      </c>
      <c r="V72" s="13">
        <f t="shared" si="4"/>
        <v>0</v>
      </c>
      <c r="W72" s="13">
        <f t="shared" si="5"/>
        <v>0</v>
      </c>
    </row>
    <row r="73" spans="1:23" ht="110.25" x14ac:dyDescent="0.25">
      <c r="A73" s="16" t="s">
        <v>96</v>
      </c>
      <c r="B73" s="16" t="s">
        <v>98</v>
      </c>
      <c r="C73" s="16" t="s">
        <v>99</v>
      </c>
      <c r="D73" s="16" t="s">
        <v>115</v>
      </c>
      <c r="E73" s="16" t="s">
        <v>101</v>
      </c>
      <c r="F73" s="16" t="s">
        <v>117</v>
      </c>
      <c r="G73" s="16" t="s">
        <v>61</v>
      </c>
      <c r="H73" s="16"/>
      <c r="I73" s="16" t="s">
        <v>19</v>
      </c>
      <c r="J73" s="17" t="s">
        <v>118</v>
      </c>
      <c r="K73" s="18">
        <v>33215106000</v>
      </c>
      <c r="L73" s="18">
        <v>0</v>
      </c>
      <c r="M73" s="18">
        <f t="shared" ref="M73:M136" si="7">+K73-L73</f>
        <v>33215106000</v>
      </c>
      <c r="N73" s="18">
        <v>8536171335</v>
      </c>
      <c r="O73" s="18">
        <v>24678934665</v>
      </c>
      <c r="P73" s="18">
        <v>8536171335</v>
      </c>
      <c r="Q73" s="14">
        <f t="shared" ref="Q73:Q136" si="8">+P73/M73</f>
        <v>0.25699666094697998</v>
      </c>
      <c r="R73" s="18">
        <v>8536171335</v>
      </c>
      <c r="S73" s="14">
        <f t="shared" ref="S73:S136" si="9">+R73/M73</f>
        <v>0.25699666094697998</v>
      </c>
      <c r="T73" s="18">
        <v>8536171335</v>
      </c>
      <c r="U73" s="14">
        <f t="shared" ref="U73:U136" si="10">+T73/M73</f>
        <v>0.25699666094697998</v>
      </c>
      <c r="V73" s="18">
        <f t="shared" ref="V73:V136" si="11">+P73-R73</f>
        <v>0</v>
      </c>
      <c r="W73" s="18">
        <f t="shared" ref="W73:W136" si="12">+R73-T73</f>
        <v>0</v>
      </c>
    </row>
    <row r="74" spans="1:23" ht="94.5" x14ac:dyDescent="0.25">
      <c r="A74" s="16" t="s">
        <v>96</v>
      </c>
      <c r="B74" s="16" t="s">
        <v>98</v>
      </c>
      <c r="C74" s="16" t="s">
        <v>99</v>
      </c>
      <c r="D74" s="16" t="s">
        <v>115</v>
      </c>
      <c r="E74" s="16" t="s">
        <v>101</v>
      </c>
      <c r="F74" s="16" t="s">
        <v>119</v>
      </c>
      <c r="G74" s="16" t="s">
        <v>61</v>
      </c>
      <c r="H74" s="16"/>
      <c r="I74" s="16" t="s">
        <v>78</v>
      </c>
      <c r="J74" s="17" t="s">
        <v>120</v>
      </c>
      <c r="K74" s="18">
        <v>3847710564</v>
      </c>
      <c r="L74" s="18">
        <v>0</v>
      </c>
      <c r="M74" s="18">
        <f t="shared" si="7"/>
        <v>3847710564</v>
      </c>
      <c r="N74" s="18">
        <v>3847710564</v>
      </c>
      <c r="O74" s="18">
        <v>0</v>
      </c>
      <c r="P74" s="18">
        <v>3847710564</v>
      </c>
      <c r="Q74" s="14">
        <f t="shared" si="8"/>
        <v>1</v>
      </c>
      <c r="R74" s="18">
        <v>3847710564</v>
      </c>
      <c r="S74" s="14">
        <f t="shared" si="9"/>
        <v>1</v>
      </c>
      <c r="T74" s="18">
        <v>3847710564</v>
      </c>
      <c r="U74" s="14">
        <f t="shared" si="10"/>
        <v>1</v>
      </c>
      <c r="V74" s="18">
        <f t="shared" si="11"/>
        <v>0</v>
      </c>
      <c r="W74" s="18">
        <f t="shared" si="12"/>
        <v>0</v>
      </c>
    </row>
    <row r="75" spans="1:23" ht="110.25" x14ac:dyDescent="0.25">
      <c r="A75" s="16" t="s">
        <v>96</v>
      </c>
      <c r="B75" s="16" t="s">
        <v>98</v>
      </c>
      <c r="C75" s="16" t="s">
        <v>99</v>
      </c>
      <c r="D75" s="16" t="s">
        <v>115</v>
      </c>
      <c r="E75" s="16" t="s">
        <v>101</v>
      </c>
      <c r="F75" s="16" t="s">
        <v>117</v>
      </c>
      <c r="G75" s="16" t="s">
        <v>61</v>
      </c>
      <c r="H75" s="16"/>
      <c r="I75" s="16" t="s">
        <v>78</v>
      </c>
      <c r="J75" s="17" t="s">
        <v>118</v>
      </c>
      <c r="K75" s="18">
        <v>92937183436</v>
      </c>
      <c r="L75" s="18">
        <v>0</v>
      </c>
      <c r="M75" s="18">
        <f t="shared" si="7"/>
        <v>92937183436</v>
      </c>
      <c r="N75" s="18">
        <v>92937183436</v>
      </c>
      <c r="O75" s="18">
        <v>0</v>
      </c>
      <c r="P75" s="18">
        <v>92937183436</v>
      </c>
      <c r="Q75" s="14">
        <f t="shared" si="8"/>
        <v>1</v>
      </c>
      <c r="R75" s="18">
        <v>92937183436</v>
      </c>
      <c r="S75" s="14">
        <f t="shared" si="9"/>
        <v>1</v>
      </c>
      <c r="T75" s="18">
        <v>92937183436</v>
      </c>
      <c r="U75" s="14">
        <f t="shared" si="10"/>
        <v>1</v>
      </c>
      <c r="V75" s="18">
        <f t="shared" si="11"/>
        <v>0</v>
      </c>
      <c r="W75" s="18">
        <f t="shared" si="12"/>
        <v>0</v>
      </c>
    </row>
    <row r="76" spans="1:23" ht="78.75" x14ac:dyDescent="0.25">
      <c r="A76" s="11" t="s">
        <v>96</v>
      </c>
      <c r="B76" s="11" t="s">
        <v>98</v>
      </c>
      <c r="C76" s="11" t="s">
        <v>99</v>
      </c>
      <c r="D76" s="11" t="s">
        <v>121</v>
      </c>
      <c r="E76" s="11"/>
      <c r="F76" s="11"/>
      <c r="G76" s="11"/>
      <c r="H76" s="11"/>
      <c r="I76" s="11" t="s">
        <v>19</v>
      </c>
      <c r="J76" s="12" t="s">
        <v>122</v>
      </c>
      <c r="K76" s="13">
        <v>11497075939</v>
      </c>
      <c r="L76" s="13">
        <v>0</v>
      </c>
      <c r="M76" s="13">
        <f t="shared" si="7"/>
        <v>11497075939</v>
      </c>
      <c r="N76" s="13">
        <v>7119396999.8299999</v>
      </c>
      <c r="O76" s="13">
        <v>4377678939.1700001</v>
      </c>
      <c r="P76" s="13">
        <v>7119396999.8299999</v>
      </c>
      <c r="Q76" s="14">
        <f t="shared" si="8"/>
        <v>0.61923545061399632</v>
      </c>
      <c r="R76" s="13">
        <v>6810228556.8299999</v>
      </c>
      <c r="S76" s="14">
        <f t="shared" si="9"/>
        <v>0.59234440069483829</v>
      </c>
      <c r="T76" s="13">
        <v>6422305771.8299999</v>
      </c>
      <c r="U76" s="14">
        <f t="shared" si="10"/>
        <v>0.55860340541410769</v>
      </c>
      <c r="V76" s="13">
        <f t="shared" si="11"/>
        <v>309168443</v>
      </c>
      <c r="W76" s="13">
        <f t="shared" si="12"/>
        <v>387922785</v>
      </c>
    </row>
    <row r="77" spans="1:23" ht="94.5" x14ac:dyDescent="0.25">
      <c r="A77" s="16" t="s">
        <v>96</v>
      </c>
      <c r="B77" s="16" t="s">
        <v>98</v>
      </c>
      <c r="C77" s="16" t="s">
        <v>99</v>
      </c>
      <c r="D77" s="16" t="s">
        <v>121</v>
      </c>
      <c r="E77" s="16" t="s">
        <v>101</v>
      </c>
      <c r="F77" s="16" t="s">
        <v>123</v>
      </c>
      <c r="G77" s="16" t="s">
        <v>18</v>
      </c>
      <c r="H77" s="16"/>
      <c r="I77" s="16" t="s">
        <v>19</v>
      </c>
      <c r="J77" s="17" t="s">
        <v>124</v>
      </c>
      <c r="K77" s="18">
        <v>4344603166</v>
      </c>
      <c r="L77" s="18">
        <v>0</v>
      </c>
      <c r="M77" s="18">
        <f t="shared" si="7"/>
        <v>4344603166</v>
      </c>
      <c r="N77" s="18">
        <v>2523873685.4899998</v>
      </c>
      <c r="O77" s="18">
        <v>1820729480.51</v>
      </c>
      <c r="P77" s="18">
        <v>2523873685.4899998</v>
      </c>
      <c r="Q77" s="14">
        <f t="shared" si="8"/>
        <v>0.58092156845102294</v>
      </c>
      <c r="R77" s="18">
        <v>2523873685.4899998</v>
      </c>
      <c r="S77" s="14">
        <f t="shared" si="9"/>
        <v>0.58092156845102294</v>
      </c>
      <c r="T77" s="18">
        <v>2453873685.4899998</v>
      </c>
      <c r="U77" s="14">
        <f t="shared" si="10"/>
        <v>0.56480962512146726</v>
      </c>
      <c r="V77" s="18">
        <f t="shared" si="11"/>
        <v>0</v>
      </c>
      <c r="W77" s="18">
        <f t="shared" si="12"/>
        <v>70000000</v>
      </c>
    </row>
    <row r="78" spans="1:23" ht="126" x14ac:dyDescent="0.25">
      <c r="A78" s="16" t="s">
        <v>96</v>
      </c>
      <c r="B78" s="16" t="s">
        <v>98</v>
      </c>
      <c r="C78" s="16" t="s">
        <v>99</v>
      </c>
      <c r="D78" s="16" t="s">
        <v>121</v>
      </c>
      <c r="E78" s="16" t="s">
        <v>101</v>
      </c>
      <c r="F78" s="16" t="s">
        <v>125</v>
      </c>
      <c r="G78" s="16" t="s">
        <v>18</v>
      </c>
      <c r="H78" s="16"/>
      <c r="I78" s="16" t="s">
        <v>19</v>
      </c>
      <c r="J78" s="17" t="s">
        <v>126</v>
      </c>
      <c r="K78" s="18">
        <v>4833171372</v>
      </c>
      <c r="L78" s="18">
        <v>0</v>
      </c>
      <c r="M78" s="18">
        <f t="shared" si="7"/>
        <v>4833171372</v>
      </c>
      <c r="N78" s="18">
        <v>3886172249.3400002</v>
      </c>
      <c r="O78" s="18">
        <v>946999122.65999997</v>
      </c>
      <c r="P78" s="18">
        <v>3886172249.3400002</v>
      </c>
      <c r="Q78" s="14">
        <f t="shared" si="8"/>
        <v>0.80406258132160435</v>
      </c>
      <c r="R78" s="18">
        <v>3886172249.3400002</v>
      </c>
      <c r="S78" s="14">
        <f t="shared" si="9"/>
        <v>0.80406258132160435</v>
      </c>
      <c r="T78" s="18">
        <v>3568249464.3400002</v>
      </c>
      <c r="U78" s="14">
        <f t="shared" si="10"/>
        <v>0.73828324917505117</v>
      </c>
      <c r="V78" s="18">
        <f t="shared" si="11"/>
        <v>0</v>
      </c>
      <c r="W78" s="18">
        <f t="shared" si="12"/>
        <v>317922785</v>
      </c>
    </row>
    <row r="79" spans="1:23" ht="126" x14ac:dyDescent="0.25">
      <c r="A79" s="16" t="s">
        <v>96</v>
      </c>
      <c r="B79" s="16" t="s">
        <v>98</v>
      </c>
      <c r="C79" s="16" t="s">
        <v>99</v>
      </c>
      <c r="D79" s="16" t="s">
        <v>121</v>
      </c>
      <c r="E79" s="16" t="s">
        <v>101</v>
      </c>
      <c r="F79" s="16" t="s">
        <v>127</v>
      </c>
      <c r="G79" s="16" t="s">
        <v>18</v>
      </c>
      <c r="H79" s="16"/>
      <c r="I79" s="16" t="s">
        <v>19</v>
      </c>
      <c r="J79" s="17" t="s">
        <v>128</v>
      </c>
      <c r="K79" s="18">
        <v>164910080</v>
      </c>
      <c r="L79" s="18">
        <v>0</v>
      </c>
      <c r="M79" s="18">
        <f t="shared" si="7"/>
        <v>164910080</v>
      </c>
      <c r="N79" s="18">
        <v>54959744</v>
      </c>
      <c r="O79" s="18">
        <v>109950336</v>
      </c>
      <c r="P79" s="18">
        <v>54959744</v>
      </c>
      <c r="Q79" s="14">
        <f t="shared" si="8"/>
        <v>0.33327098016082463</v>
      </c>
      <c r="R79" s="18">
        <v>54959744</v>
      </c>
      <c r="S79" s="14">
        <f t="shared" si="9"/>
        <v>0.33327098016082463</v>
      </c>
      <c r="T79" s="18">
        <v>54959744</v>
      </c>
      <c r="U79" s="14">
        <f t="shared" si="10"/>
        <v>0.33327098016082463</v>
      </c>
      <c r="V79" s="18">
        <f t="shared" si="11"/>
        <v>0</v>
      </c>
      <c r="W79" s="18">
        <f t="shared" si="12"/>
        <v>0</v>
      </c>
    </row>
    <row r="80" spans="1:23" ht="141.75" x14ac:dyDescent="0.25">
      <c r="A80" s="16" t="s">
        <v>96</v>
      </c>
      <c r="B80" s="16" t="s">
        <v>98</v>
      </c>
      <c r="C80" s="16" t="s">
        <v>99</v>
      </c>
      <c r="D80" s="16" t="s">
        <v>121</v>
      </c>
      <c r="E80" s="16" t="s">
        <v>101</v>
      </c>
      <c r="F80" s="16" t="s">
        <v>127</v>
      </c>
      <c r="G80" s="16" t="s">
        <v>61</v>
      </c>
      <c r="H80" s="16" t="s">
        <v>129</v>
      </c>
      <c r="I80" s="16" t="s">
        <v>19</v>
      </c>
      <c r="J80" s="17" t="s">
        <v>130</v>
      </c>
      <c r="K80" s="18">
        <v>654391321</v>
      </c>
      <c r="L80" s="18">
        <v>0</v>
      </c>
      <c r="M80" s="18">
        <f t="shared" si="7"/>
        <v>654391321</v>
      </c>
      <c r="N80" s="18">
        <v>654391321</v>
      </c>
      <c r="O80" s="18">
        <v>0</v>
      </c>
      <c r="P80" s="18">
        <v>654391321</v>
      </c>
      <c r="Q80" s="14">
        <f t="shared" si="8"/>
        <v>1</v>
      </c>
      <c r="R80" s="18">
        <v>345222878</v>
      </c>
      <c r="S80" s="14">
        <f t="shared" si="9"/>
        <v>0.52754806936077936</v>
      </c>
      <c r="T80" s="18">
        <v>345222878</v>
      </c>
      <c r="U80" s="14">
        <f t="shared" si="10"/>
        <v>0.52754806936077936</v>
      </c>
      <c r="V80" s="18">
        <f t="shared" si="11"/>
        <v>309168443</v>
      </c>
      <c r="W80" s="18">
        <f t="shared" si="12"/>
        <v>0</v>
      </c>
    </row>
    <row r="81" spans="1:23" ht="94.5" x14ac:dyDescent="0.25">
      <c r="A81" s="16" t="s">
        <v>96</v>
      </c>
      <c r="B81" s="16" t="s">
        <v>98</v>
      </c>
      <c r="C81" s="16" t="s">
        <v>99</v>
      </c>
      <c r="D81" s="16" t="s">
        <v>121</v>
      </c>
      <c r="E81" s="16" t="s">
        <v>101</v>
      </c>
      <c r="F81" s="16" t="s">
        <v>123</v>
      </c>
      <c r="G81" s="16" t="s">
        <v>61</v>
      </c>
      <c r="H81" s="16" t="s">
        <v>129</v>
      </c>
      <c r="I81" s="16" t="s">
        <v>19</v>
      </c>
      <c r="J81" s="17" t="s">
        <v>131</v>
      </c>
      <c r="K81" s="18">
        <v>1500000000</v>
      </c>
      <c r="L81" s="18">
        <v>0</v>
      </c>
      <c r="M81" s="18">
        <f t="shared" si="7"/>
        <v>1500000000</v>
      </c>
      <c r="N81" s="18">
        <v>0</v>
      </c>
      <c r="O81" s="18">
        <v>1500000000</v>
      </c>
      <c r="P81" s="18">
        <v>0</v>
      </c>
      <c r="Q81" s="14">
        <f t="shared" si="8"/>
        <v>0</v>
      </c>
      <c r="R81" s="18">
        <v>0</v>
      </c>
      <c r="S81" s="14">
        <f t="shared" si="9"/>
        <v>0</v>
      </c>
      <c r="T81" s="18">
        <v>0</v>
      </c>
      <c r="U81" s="14">
        <f t="shared" si="10"/>
        <v>0</v>
      </c>
      <c r="V81" s="18">
        <f t="shared" si="11"/>
        <v>0</v>
      </c>
      <c r="W81" s="18">
        <f t="shared" si="12"/>
        <v>0</v>
      </c>
    </row>
    <row r="82" spans="1:23" ht="47.25" x14ac:dyDescent="0.25">
      <c r="A82" s="11" t="s">
        <v>96</v>
      </c>
      <c r="B82" s="11" t="s">
        <v>98</v>
      </c>
      <c r="C82" s="11" t="s">
        <v>99</v>
      </c>
      <c r="D82" s="11" t="s">
        <v>132</v>
      </c>
      <c r="E82" s="11"/>
      <c r="F82" s="11"/>
      <c r="G82" s="11"/>
      <c r="H82" s="11"/>
      <c r="I82" s="11" t="s">
        <v>19</v>
      </c>
      <c r="J82" s="12" t="s">
        <v>133</v>
      </c>
      <c r="K82" s="13">
        <v>10034970007</v>
      </c>
      <c r="L82" s="13">
        <v>0</v>
      </c>
      <c r="M82" s="13">
        <f t="shared" si="7"/>
        <v>10034970007</v>
      </c>
      <c r="N82" s="13">
        <v>10021189137</v>
      </c>
      <c r="O82" s="13">
        <v>13780870</v>
      </c>
      <c r="P82" s="13">
        <v>10021189137</v>
      </c>
      <c r="Q82" s="14">
        <f t="shared" si="8"/>
        <v>0.99862671537728698</v>
      </c>
      <c r="R82" s="13">
        <v>10021189137</v>
      </c>
      <c r="S82" s="14">
        <f t="shared" si="9"/>
        <v>0.99862671537728698</v>
      </c>
      <c r="T82" s="13">
        <v>10021189137</v>
      </c>
      <c r="U82" s="14">
        <f t="shared" si="10"/>
        <v>0.99862671537728698</v>
      </c>
      <c r="V82" s="13">
        <f t="shared" si="11"/>
        <v>0</v>
      </c>
      <c r="W82" s="13">
        <f t="shared" si="12"/>
        <v>0</v>
      </c>
    </row>
    <row r="83" spans="1:23" ht="78.75" x14ac:dyDescent="0.25">
      <c r="A83" s="16" t="s">
        <v>96</v>
      </c>
      <c r="B83" s="16" t="s">
        <v>98</v>
      </c>
      <c r="C83" s="16" t="s">
        <v>99</v>
      </c>
      <c r="D83" s="16" t="s">
        <v>132</v>
      </c>
      <c r="E83" s="16" t="s">
        <v>101</v>
      </c>
      <c r="F83" s="16" t="s">
        <v>134</v>
      </c>
      <c r="G83" s="16" t="s">
        <v>61</v>
      </c>
      <c r="H83" s="16" t="s">
        <v>129</v>
      </c>
      <c r="I83" s="16" t="s">
        <v>19</v>
      </c>
      <c r="J83" s="17" t="s">
        <v>135</v>
      </c>
      <c r="K83" s="18">
        <v>4952213617</v>
      </c>
      <c r="L83" s="18">
        <v>0</v>
      </c>
      <c r="M83" s="18">
        <f t="shared" si="7"/>
        <v>4952213617</v>
      </c>
      <c r="N83" s="18">
        <v>4952213617</v>
      </c>
      <c r="O83" s="18">
        <v>0</v>
      </c>
      <c r="P83" s="18">
        <v>4952213617</v>
      </c>
      <c r="Q83" s="14">
        <f t="shared" si="8"/>
        <v>1</v>
      </c>
      <c r="R83" s="18">
        <v>4952213617</v>
      </c>
      <c r="S83" s="14">
        <f t="shared" si="9"/>
        <v>1</v>
      </c>
      <c r="T83" s="18">
        <v>4952213617</v>
      </c>
      <c r="U83" s="14">
        <f t="shared" si="10"/>
        <v>1</v>
      </c>
      <c r="V83" s="18">
        <f t="shared" si="11"/>
        <v>0</v>
      </c>
      <c r="W83" s="18">
        <f t="shared" si="12"/>
        <v>0</v>
      </c>
    </row>
    <row r="84" spans="1:23" ht="63" x14ac:dyDescent="0.25">
      <c r="A84" s="16" t="s">
        <v>96</v>
      </c>
      <c r="B84" s="16" t="s">
        <v>98</v>
      </c>
      <c r="C84" s="16" t="s">
        <v>99</v>
      </c>
      <c r="D84" s="16" t="s">
        <v>132</v>
      </c>
      <c r="E84" s="16" t="s">
        <v>101</v>
      </c>
      <c r="F84" s="16" t="s">
        <v>136</v>
      </c>
      <c r="G84" s="16" t="s">
        <v>61</v>
      </c>
      <c r="H84" s="16" t="s">
        <v>129</v>
      </c>
      <c r="I84" s="16" t="s">
        <v>19</v>
      </c>
      <c r="J84" s="17" t="s">
        <v>137</v>
      </c>
      <c r="K84" s="18">
        <v>5082756390</v>
      </c>
      <c r="L84" s="18">
        <v>0</v>
      </c>
      <c r="M84" s="18">
        <f t="shared" si="7"/>
        <v>5082756390</v>
      </c>
      <c r="N84" s="18">
        <v>5068975520</v>
      </c>
      <c r="O84" s="18">
        <v>13780870</v>
      </c>
      <c r="P84" s="18">
        <v>5068975520</v>
      </c>
      <c r="Q84" s="14">
        <f t="shared" si="8"/>
        <v>0.99728870145594373</v>
      </c>
      <c r="R84" s="18">
        <v>5068975520</v>
      </c>
      <c r="S84" s="14">
        <f t="shared" si="9"/>
        <v>0.99728870145594373</v>
      </c>
      <c r="T84" s="18">
        <v>5068975520</v>
      </c>
      <c r="U84" s="14">
        <f t="shared" si="10"/>
        <v>0.99728870145594373</v>
      </c>
      <c r="V84" s="18">
        <f t="shared" si="11"/>
        <v>0</v>
      </c>
      <c r="W84" s="18">
        <f t="shared" si="12"/>
        <v>0</v>
      </c>
    </row>
    <row r="85" spans="1:23" ht="63" x14ac:dyDescent="0.25">
      <c r="A85" s="11" t="s">
        <v>96</v>
      </c>
      <c r="B85" s="11" t="s">
        <v>98</v>
      </c>
      <c r="C85" s="11" t="s">
        <v>99</v>
      </c>
      <c r="D85" s="11" t="s">
        <v>19</v>
      </c>
      <c r="E85" s="11"/>
      <c r="F85" s="11"/>
      <c r="G85" s="11"/>
      <c r="H85" s="11"/>
      <c r="I85" s="11" t="s">
        <v>19</v>
      </c>
      <c r="J85" s="12" t="s">
        <v>138</v>
      </c>
      <c r="K85" s="13">
        <v>319725717035</v>
      </c>
      <c r="L85" s="13">
        <v>0</v>
      </c>
      <c r="M85" s="13">
        <f t="shared" si="7"/>
        <v>319725717035</v>
      </c>
      <c r="N85" s="13">
        <v>307514237690.04999</v>
      </c>
      <c r="O85" s="13">
        <v>12211479344.950001</v>
      </c>
      <c r="P85" s="13">
        <v>307514237690.04999</v>
      </c>
      <c r="Q85" s="14">
        <f t="shared" si="8"/>
        <v>0.9618063899951681</v>
      </c>
      <c r="R85" s="13">
        <v>175725045333.05002</v>
      </c>
      <c r="S85" s="14">
        <f t="shared" si="9"/>
        <v>0.54961185782191424</v>
      </c>
      <c r="T85" s="13">
        <v>131771910228.05</v>
      </c>
      <c r="U85" s="14">
        <f t="shared" si="10"/>
        <v>0.41214047918962077</v>
      </c>
      <c r="V85" s="13">
        <f t="shared" si="11"/>
        <v>131789192356.99997</v>
      </c>
      <c r="W85" s="13">
        <f t="shared" si="12"/>
        <v>43953135105.000015</v>
      </c>
    </row>
    <row r="86" spans="1:23" ht="126" x14ac:dyDescent="0.25">
      <c r="A86" s="16" t="s">
        <v>96</v>
      </c>
      <c r="B86" s="16" t="s">
        <v>98</v>
      </c>
      <c r="C86" s="16" t="s">
        <v>99</v>
      </c>
      <c r="D86" s="16" t="s">
        <v>19</v>
      </c>
      <c r="E86" s="16" t="s">
        <v>101</v>
      </c>
      <c r="F86" s="16" t="s">
        <v>113</v>
      </c>
      <c r="G86" s="16" t="s">
        <v>18</v>
      </c>
      <c r="H86" s="16"/>
      <c r="I86" s="16" t="s">
        <v>19</v>
      </c>
      <c r="J86" s="17" t="s">
        <v>139</v>
      </c>
      <c r="K86" s="18">
        <v>31474483267</v>
      </c>
      <c r="L86" s="18">
        <v>0</v>
      </c>
      <c r="M86" s="18">
        <f t="shared" si="7"/>
        <v>31474483267</v>
      </c>
      <c r="N86" s="18">
        <v>26547751575.169998</v>
      </c>
      <c r="O86" s="18">
        <v>4926731691.8299999</v>
      </c>
      <c r="P86" s="18">
        <v>26547751575.169998</v>
      </c>
      <c r="Q86" s="14">
        <f t="shared" si="8"/>
        <v>0.84346902060198314</v>
      </c>
      <c r="R86" s="18">
        <v>15201441885.17</v>
      </c>
      <c r="S86" s="14">
        <f t="shared" si="9"/>
        <v>0.48297669436588436</v>
      </c>
      <c r="T86" s="18">
        <v>15201441885.17</v>
      </c>
      <c r="U86" s="14">
        <f t="shared" si="10"/>
        <v>0.48297669436588436</v>
      </c>
      <c r="V86" s="18">
        <f t="shared" si="11"/>
        <v>11346309689.999998</v>
      </c>
      <c r="W86" s="18">
        <f t="shared" si="12"/>
        <v>0</v>
      </c>
    </row>
    <row r="87" spans="1:23" ht="126" x14ac:dyDescent="0.25">
      <c r="A87" s="16" t="s">
        <v>96</v>
      </c>
      <c r="B87" s="16" t="s">
        <v>98</v>
      </c>
      <c r="C87" s="16" t="s">
        <v>99</v>
      </c>
      <c r="D87" s="16" t="s">
        <v>19</v>
      </c>
      <c r="E87" s="16" t="s">
        <v>101</v>
      </c>
      <c r="F87" s="16" t="s">
        <v>113</v>
      </c>
      <c r="G87" s="16" t="s">
        <v>18</v>
      </c>
      <c r="H87" s="16"/>
      <c r="I87" s="16" t="s">
        <v>78</v>
      </c>
      <c r="J87" s="17" t="s">
        <v>139</v>
      </c>
      <c r="K87" s="18">
        <v>9502921852</v>
      </c>
      <c r="L87" s="18">
        <v>0</v>
      </c>
      <c r="M87" s="18">
        <f t="shared" si="7"/>
        <v>9502921852</v>
      </c>
      <c r="N87" s="18">
        <v>8633915917.8799992</v>
      </c>
      <c r="O87" s="18">
        <v>869005934.12</v>
      </c>
      <c r="P87" s="18">
        <v>8633915917.8799992</v>
      </c>
      <c r="Q87" s="14">
        <f t="shared" si="8"/>
        <v>0.90855381664144608</v>
      </c>
      <c r="R87" s="18">
        <v>8633915917.8799992</v>
      </c>
      <c r="S87" s="14">
        <f t="shared" si="9"/>
        <v>0.90855381664144608</v>
      </c>
      <c r="T87" s="18">
        <v>8620665916.8799992</v>
      </c>
      <c r="U87" s="14">
        <f t="shared" si="10"/>
        <v>0.90715950853217631</v>
      </c>
      <c r="V87" s="18">
        <f t="shared" si="11"/>
        <v>0</v>
      </c>
      <c r="W87" s="18">
        <f t="shared" si="12"/>
        <v>13250001</v>
      </c>
    </row>
    <row r="88" spans="1:23" ht="126" x14ac:dyDescent="0.25">
      <c r="A88" s="16" t="s">
        <v>96</v>
      </c>
      <c r="B88" s="16" t="s">
        <v>98</v>
      </c>
      <c r="C88" s="16" t="s">
        <v>99</v>
      </c>
      <c r="D88" s="16" t="s">
        <v>19</v>
      </c>
      <c r="E88" s="16" t="s">
        <v>101</v>
      </c>
      <c r="F88" s="16" t="s">
        <v>113</v>
      </c>
      <c r="G88" s="16" t="s">
        <v>61</v>
      </c>
      <c r="H88" s="16"/>
      <c r="I88" s="16" t="s">
        <v>19</v>
      </c>
      <c r="J88" s="17" t="s">
        <v>140</v>
      </c>
      <c r="K88" s="18">
        <v>278748311916</v>
      </c>
      <c r="L88" s="18">
        <v>0</v>
      </c>
      <c r="M88" s="18">
        <f t="shared" si="7"/>
        <v>278748311916</v>
      </c>
      <c r="N88" s="18">
        <v>272332570197</v>
      </c>
      <c r="O88" s="18">
        <v>6415741719</v>
      </c>
      <c r="P88" s="18">
        <v>272332570197</v>
      </c>
      <c r="Q88" s="14">
        <f t="shared" si="8"/>
        <v>0.97698374682558309</v>
      </c>
      <c r="R88" s="18">
        <v>151889687530</v>
      </c>
      <c r="S88" s="14">
        <f t="shared" si="9"/>
        <v>0.54489903987569799</v>
      </c>
      <c r="T88" s="18">
        <v>107949802426</v>
      </c>
      <c r="U88" s="14">
        <f t="shared" si="10"/>
        <v>0.38726621045342996</v>
      </c>
      <c r="V88" s="18">
        <f t="shared" si="11"/>
        <v>120442882667</v>
      </c>
      <c r="W88" s="18">
        <f t="shared" si="12"/>
        <v>43939885104</v>
      </c>
    </row>
    <row r="89" spans="1:23" ht="31.5" x14ac:dyDescent="0.25">
      <c r="A89" s="11" t="s">
        <v>96</v>
      </c>
      <c r="B89" s="11" t="s">
        <v>98</v>
      </c>
      <c r="C89" s="11" t="s">
        <v>99</v>
      </c>
      <c r="D89" s="11" t="s">
        <v>78</v>
      </c>
      <c r="E89" s="11"/>
      <c r="F89" s="11"/>
      <c r="G89" s="11"/>
      <c r="H89" s="11"/>
      <c r="I89" s="11" t="s">
        <v>19</v>
      </c>
      <c r="J89" s="12" t="s">
        <v>141</v>
      </c>
      <c r="K89" s="13">
        <v>212965115982</v>
      </c>
      <c r="L89" s="13">
        <v>0</v>
      </c>
      <c r="M89" s="13">
        <f t="shared" si="7"/>
        <v>212965115982</v>
      </c>
      <c r="N89" s="13">
        <v>153918355688</v>
      </c>
      <c r="O89" s="13">
        <v>59046760294</v>
      </c>
      <c r="P89" s="13">
        <v>153918355688</v>
      </c>
      <c r="Q89" s="14">
        <f t="shared" si="8"/>
        <v>0.72273975471649221</v>
      </c>
      <c r="R89" s="13">
        <v>148835325783</v>
      </c>
      <c r="S89" s="14">
        <f t="shared" si="9"/>
        <v>0.69887185559338127</v>
      </c>
      <c r="T89" s="13">
        <v>111525801780</v>
      </c>
      <c r="U89" s="14">
        <f t="shared" si="10"/>
        <v>0.52368107924974083</v>
      </c>
      <c r="V89" s="13">
        <f t="shared" si="11"/>
        <v>5083029905</v>
      </c>
      <c r="W89" s="13">
        <f t="shared" si="12"/>
        <v>37309524003</v>
      </c>
    </row>
    <row r="90" spans="1:23" ht="78.75" x14ac:dyDescent="0.25">
      <c r="A90" s="16" t="s">
        <v>96</v>
      </c>
      <c r="B90" s="16" t="s">
        <v>98</v>
      </c>
      <c r="C90" s="16" t="s">
        <v>99</v>
      </c>
      <c r="D90" s="16" t="s">
        <v>78</v>
      </c>
      <c r="E90" s="16" t="s">
        <v>101</v>
      </c>
      <c r="F90" s="16" t="s">
        <v>142</v>
      </c>
      <c r="G90" s="16" t="s">
        <v>18</v>
      </c>
      <c r="H90" s="16"/>
      <c r="I90" s="16" t="s">
        <v>19</v>
      </c>
      <c r="J90" s="17" t="s">
        <v>143</v>
      </c>
      <c r="K90" s="18">
        <v>12534267906</v>
      </c>
      <c r="L90" s="18">
        <v>0</v>
      </c>
      <c r="M90" s="18">
        <f t="shared" si="7"/>
        <v>12534267906</v>
      </c>
      <c r="N90" s="18">
        <v>6837319821</v>
      </c>
      <c r="O90" s="18">
        <v>5696948085</v>
      </c>
      <c r="P90" s="18">
        <v>6837319821</v>
      </c>
      <c r="Q90" s="14">
        <f t="shared" si="8"/>
        <v>0.54549016123447136</v>
      </c>
      <c r="R90" s="18">
        <v>5847392529</v>
      </c>
      <c r="S90" s="14">
        <f t="shared" si="9"/>
        <v>0.46651248982805971</v>
      </c>
      <c r="T90" s="18">
        <v>3329359410</v>
      </c>
      <c r="U90" s="14">
        <f t="shared" si="10"/>
        <v>0.26562057193673644</v>
      </c>
      <c r="V90" s="18">
        <f t="shared" si="11"/>
        <v>989927292</v>
      </c>
      <c r="W90" s="18">
        <f t="shared" si="12"/>
        <v>2518033119</v>
      </c>
    </row>
    <row r="91" spans="1:23" ht="78.75" x14ac:dyDescent="0.25">
      <c r="A91" s="16" t="s">
        <v>96</v>
      </c>
      <c r="B91" s="16" t="s">
        <v>98</v>
      </c>
      <c r="C91" s="16" t="s">
        <v>99</v>
      </c>
      <c r="D91" s="16" t="s">
        <v>78</v>
      </c>
      <c r="E91" s="16" t="s">
        <v>101</v>
      </c>
      <c r="F91" s="16" t="s">
        <v>142</v>
      </c>
      <c r="G91" s="16" t="s">
        <v>18</v>
      </c>
      <c r="H91" s="16"/>
      <c r="I91" s="16" t="s">
        <v>78</v>
      </c>
      <c r="J91" s="17" t="s">
        <v>143</v>
      </c>
      <c r="K91" s="18">
        <v>16970698706</v>
      </c>
      <c r="L91" s="18">
        <v>0</v>
      </c>
      <c r="M91" s="18">
        <f t="shared" si="7"/>
        <v>16970698706</v>
      </c>
      <c r="N91" s="18">
        <v>16081703416</v>
      </c>
      <c r="O91" s="18">
        <v>888995290</v>
      </c>
      <c r="P91" s="18">
        <v>16081703416</v>
      </c>
      <c r="Q91" s="14">
        <f t="shared" si="8"/>
        <v>0.9476158698353595</v>
      </c>
      <c r="R91" s="18">
        <v>11988600803</v>
      </c>
      <c r="S91" s="14">
        <f t="shared" si="9"/>
        <v>0.70642941759147626</v>
      </c>
      <c r="T91" s="18">
        <v>6436693985</v>
      </c>
      <c r="U91" s="14">
        <f t="shared" si="10"/>
        <v>0.37928279185843439</v>
      </c>
      <c r="V91" s="18">
        <f t="shared" si="11"/>
        <v>4093102613</v>
      </c>
      <c r="W91" s="18">
        <f t="shared" si="12"/>
        <v>5551906818</v>
      </c>
    </row>
    <row r="92" spans="1:23" ht="78.75" x14ac:dyDescent="0.25">
      <c r="A92" s="16" t="s">
        <v>96</v>
      </c>
      <c r="B92" s="16" t="s">
        <v>98</v>
      </c>
      <c r="C92" s="16" t="s">
        <v>99</v>
      </c>
      <c r="D92" s="16" t="s">
        <v>78</v>
      </c>
      <c r="E92" s="16" t="s">
        <v>101</v>
      </c>
      <c r="F92" s="16" t="s">
        <v>142</v>
      </c>
      <c r="G92" s="16" t="s">
        <v>61</v>
      </c>
      <c r="H92" s="16"/>
      <c r="I92" s="16" t="s">
        <v>19</v>
      </c>
      <c r="J92" s="17" t="s">
        <v>144</v>
      </c>
      <c r="K92" s="18">
        <v>175660321046</v>
      </c>
      <c r="L92" s="18">
        <v>0</v>
      </c>
      <c r="M92" s="18">
        <f t="shared" si="7"/>
        <v>175660321046</v>
      </c>
      <c r="N92" s="18">
        <v>130434235213</v>
      </c>
      <c r="O92" s="18">
        <v>45226085833</v>
      </c>
      <c r="P92" s="18">
        <v>130434235213</v>
      </c>
      <c r="Q92" s="14">
        <f t="shared" si="8"/>
        <v>0.742536700583869</v>
      </c>
      <c r="R92" s="18">
        <v>130434235213</v>
      </c>
      <c r="S92" s="14">
        <f t="shared" si="9"/>
        <v>0.742536700583869</v>
      </c>
      <c r="T92" s="18">
        <v>101759748385</v>
      </c>
      <c r="U92" s="14">
        <f t="shared" si="10"/>
        <v>0.57929843108024537</v>
      </c>
      <c r="V92" s="18">
        <f t="shared" si="11"/>
        <v>0</v>
      </c>
      <c r="W92" s="18">
        <f t="shared" si="12"/>
        <v>28674486828</v>
      </c>
    </row>
    <row r="93" spans="1:23" ht="78.75" x14ac:dyDescent="0.25">
      <c r="A93" s="16" t="s">
        <v>96</v>
      </c>
      <c r="B93" s="16" t="s">
        <v>98</v>
      </c>
      <c r="C93" s="16" t="s">
        <v>99</v>
      </c>
      <c r="D93" s="16" t="s">
        <v>78</v>
      </c>
      <c r="E93" s="16" t="s">
        <v>101</v>
      </c>
      <c r="F93" s="16" t="s">
        <v>142</v>
      </c>
      <c r="G93" s="16" t="s">
        <v>61</v>
      </c>
      <c r="H93" s="16"/>
      <c r="I93" s="16" t="s">
        <v>78</v>
      </c>
      <c r="J93" s="17" t="s">
        <v>144</v>
      </c>
      <c r="K93" s="18">
        <v>7799828324</v>
      </c>
      <c r="L93" s="18">
        <v>0</v>
      </c>
      <c r="M93" s="18">
        <f t="shared" si="7"/>
        <v>7799828324</v>
      </c>
      <c r="N93" s="18">
        <v>565097238</v>
      </c>
      <c r="O93" s="18">
        <v>7234731086</v>
      </c>
      <c r="P93" s="18">
        <v>565097238</v>
      </c>
      <c r="Q93" s="14">
        <f t="shared" si="8"/>
        <v>7.2449958451162449E-2</v>
      </c>
      <c r="R93" s="18">
        <v>565097238</v>
      </c>
      <c r="S93" s="14">
        <f t="shared" si="9"/>
        <v>7.2449958451162449E-2</v>
      </c>
      <c r="T93" s="18">
        <v>0</v>
      </c>
      <c r="U93" s="14">
        <f t="shared" si="10"/>
        <v>0</v>
      </c>
      <c r="V93" s="18">
        <f t="shared" si="11"/>
        <v>0</v>
      </c>
      <c r="W93" s="18">
        <f t="shared" si="12"/>
        <v>565097238</v>
      </c>
    </row>
    <row r="94" spans="1:23" ht="94.5" x14ac:dyDescent="0.25">
      <c r="A94" s="11" t="s">
        <v>96</v>
      </c>
      <c r="B94" s="11" t="s">
        <v>98</v>
      </c>
      <c r="C94" s="11" t="s">
        <v>99</v>
      </c>
      <c r="D94" s="11" t="s">
        <v>145</v>
      </c>
      <c r="E94" s="11" t="s">
        <v>129</v>
      </c>
      <c r="F94" s="11" t="s">
        <v>129</v>
      </c>
      <c r="G94" s="11" t="s">
        <v>129</v>
      </c>
      <c r="H94" s="11" t="s">
        <v>129</v>
      </c>
      <c r="I94" s="11" t="s">
        <v>19</v>
      </c>
      <c r="J94" s="12" t="s">
        <v>146</v>
      </c>
      <c r="K94" s="13">
        <v>6000000000</v>
      </c>
      <c r="L94" s="13">
        <v>0</v>
      </c>
      <c r="M94" s="13">
        <f t="shared" si="7"/>
        <v>6000000000</v>
      </c>
      <c r="N94" s="13">
        <v>5277956589.8800001</v>
      </c>
      <c r="O94" s="13">
        <v>722043410.12</v>
      </c>
      <c r="P94" s="13">
        <v>5277956589.8800001</v>
      </c>
      <c r="Q94" s="14">
        <f t="shared" si="8"/>
        <v>0.87965943164666671</v>
      </c>
      <c r="R94" s="13">
        <v>5277956589.8800001</v>
      </c>
      <c r="S94" s="14">
        <f t="shared" si="9"/>
        <v>0.87965943164666671</v>
      </c>
      <c r="T94" s="13">
        <v>5277956589.8800001</v>
      </c>
      <c r="U94" s="14">
        <f t="shared" si="10"/>
        <v>0.87965943164666671</v>
      </c>
      <c r="V94" s="13">
        <f t="shared" si="11"/>
        <v>0</v>
      </c>
      <c r="W94" s="13">
        <f t="shared" si="12"/>
        <v>0</v>
      </c>
    </row>
    <row r="95" spans="1:23" ht="141.75" x14ac:dyDescent="0.25">
      <c r="A95" s="16" t="s">
        <v>96</v>
      </c>
      <c r="B95" s="16" t="s">
        <v>98</v>
      </c>
      <c r="C95" s="16" t="s">
        <v>99</v>
      </c>
      <c r="D95" s="16" t="s">
        <v>145</v>
      </c>
      <c r="E95" s="16" t="s">
        <v>101</v>
      </c>
      <c r="F95" s="16" t="s">
        <v>147</v>
      </c>
      <c r="G95" s="16" t="s">
        <v>18</v>
      </c>
      <c r="H95" s="16" t="s">
        <v>129</v>
      </c>
      <c r="I95" s="16" t="s">
        <v>19</v>
      </c>
      <c r="J95" s="17" t="s">
        <v>148</v>
      </c>
      <c r="K95" s="18">
        <v>5709635287</v>
      </c>
      <c r="L95" s="18">
        <v>0</v>
      </c>
      <c r="M95" s="18">
        <f t="shared" si="7"/>
        <v>5709635287</v>
      </c>
      <c r="N95" s="18">
        <v>5277956589.8800001</v>
      </c>
      <c r="O95" s="18">
        <v>431678697.12</v>
      </c>
      <c r="P95" s="18">
        <v>5277956589.8800001</v>
      </c>
      <c r="Q95" s="14">
        <f t="shared" si="8"/>
        <v>0.92439469853654777</v>
      </c>
      <c r="R95" s="18">
        <v>5277956589.8800001</v>
      </c>
      <c r="S95" s="14">
        <f t="shared" si="9"/>
        <v>0.92439469853654777</v>
      </c>
      <c r="T95" s="18">
        <v>5277956589.8800001</v>
      </c>
      <c r="U95" s="14">
        <f t="shared" si="10"/>
        <v>0.92439469853654777</v>
      </c>
      <c r="V95" s="18">
        <f t="shared" si="11"/>
        <v>0</v>
      </c>
      <c r="W95" s="18">
        <f t="shared" si="12"/>
        <v>0</v>
      </c>
    </row>
    <row r="96" spans="1:23" ht="110.25" x14ac:dyDescent="0.25">
      <c r="A96" s="16" t="s">
        <v>96</v>
      </c>
      <c r="B96" s="16" t="s">
        <v>98</v>
      </c>
      <c r="C96" s="16" t="s">
        <v>99</v>
      </c>
      <c r="D96" s="16" t="s">
        <v>145</v>
      </c>
      <c r="E96" s="16" t="s">
        <v>101</v>
      </c>
      <c r="F96" s="16" t="s">
        <v>102</v>
      </c>
      <c r="G96" s="16" t="s">
        <v>18</v>
      </c>
      <c r="H96" s="16" t="s">
        <v>129</v>
      </c>
      <c r="I96" s="16" t="s">
        <v>19</v>
      </c>
      <c r="J96" s="17" t="s">
        <v>149</v>
      </c>
      <c r="K96" s="18">
        <v>290364713</v>
      </c>
      <c r="L96" s="18">
        <v>0</v>
      </c>
      <c r="M96" s="18">
        <f t="shared" si="7"/>
        <v>290364713</v>
      </c>
      <c r="N96" s="18">
        <v>0</v>
      </c>
      <c r="O96" s="18">
        <v>290364713</v>
      </c>
      <c r="P96" s="18">
        <v>0</v>
      </c>
      <c r="Q96" s="14">
        <f t="shared" si="8"/>
        <v>0</v>
      </c>
      <c r="R96" s="18">
        <v>0</v>
      </c>
      <c r="S96" s="14">
        <f t="shared" si="9"/>
        <v>0</v>
      </c>
      <c r="T96" s="18">
        <v>0</v>
      </c>
      <c r="U96" s="14">
        <f t="shared" si="10"/>
        <v>0</v>
      </c>
      <c r="V96" s="18">
        <f t="shared" si="11"/>
        <v>0</v>
      </c>
      <c r="W96" s="18">
        <f t="shared" si="12"/>
        <v>0</v>
      </c>
    </row>
    <row r="97" spans="1:23" ht="63" x14ac:dyDescent="0.25">
      <c r="A97" s="11" t="s">
        <v>96</v>
      </c>
      <c r="B97" s="11" t="s">
        <v>98</v>
      </c>
      <c r="C97" s="11" t="s">
        <v>99</v>
      </c>
      <c r="D97" s="11" t="s">
        <v>150</v>
      </c>
      <c r="E97" s="11"/>
      <c r="F97" s="11"/>
      <c r="G97" s="11"/>
      <c r="H97" s="11"/>
      <c r="I97" s="11" t="s">
        <v>19</v>
      </c>
      <c r="J97" s="12" t="s">
        <v>151</v>
      </c>
      <c r="K97" s="13">
        <v>4896395410</v>
      </c>
      <c r="L97" s="13">
        <v>0</v>
      </c>
      <c r="M97" s="13">
        <f t="shared" si="7"/>
        <v>4896395410</v>
      </c>
      <c r="N97" s="13">
        <v>4109408408.9899998</v>
      </c>
      <c r="O97" s="13">
        <v>786987001.00999999</v>
      </c>
      <c r="P97" s="13">
        <v>4109408408.9899998</v>
      </c>
      <c r="Q97" s="14">
        <f t="shared" si="8"/>
        <v>0.83927217164636625</v>
      </c>
      <c r="R97" s="13">
        <v>4093494908.9899998</v>
      </c>
      <c r="S97" s="14">
        <f t="shared" si="9"/>
        <v>0.83602212775336293</v>
      </c>
      <c r="T97" s="13">
        <v>3698070511.9899998</v>
      </c>
      <c r="U97" s="14">
        <f t="shared" si="10"/>
        <v>0.75526386297098502</v>
      </c>
      <c r="V97" s="13">
        <f t="shared" si="11"/>
        <v>15913500</v>
      </c>
      <c r="W97" s="13">
        <f t="shared" si="12"/>
        <v>395424397</v>
      </c>
    </row>
    <row r="98" spans="1:23" ht="141.75" x14ac:dyDescent="0.25">
      <c r="A98" s="16" t="s">
        <v>96</v>
      </c>
      <c r="B98" s="16" t="s">
        <v>98</v>
      </c>
      <c r="C98" s="16" t="s">
        <v>99</v>
      </c>
      <c r="D98" s="16" t="s">
        <v>150</v>
      </c>
      <c r="E98" s="16" t="s">
        <v>101</v>
      </c>
      <c r="F98" s="16" t="s">
        <v>147</v>
      </c>
      <c r="G98" s="16" t="s">
        <v>18</v>
      </c>
      <c r="H98" s="16" t="s">
        <v>129</v>
      </c>
      <c r="I98" s="16" t="s">
        <v>19</v>
      </c>
      <c r="J98" s="17" t="s">
        <v>152</v>
      </c>
      <c r="K98" s="18">
        <v>748300221</v>
      </c>
      <c r="L98" s="18">
        <v>0</v>
      </c>
      <c r="M98" s="18">
        <f t="shared" si="7"/>
        <v>748300221</v>
      </c>
      <c r="N98" s="18">
        <v>731069178</v>
      </c>
      <c r="O98" s="18">
        <v>17231043</v>
      </c>
      <c r="P98" s="18">
        <v>731069178</v>
      </c>
      <c r="Q98" s="14">
        <f t="shared" si="8"/>
        <v>0.97697308845242214</v>
      </c>
      <c r="R98" s="18">
        <v>715155678</v>
      </c>
      <c r="S98" s="14">
        <f t="shared" si="9"/>
        <v>0.95570689133873721</v>
      </c>
      <c r="T98" s="18">
        <v>715155678</v>
      </c>
      <c r="U98" s="14">
        <f t="shared" si="10"/>
        <v>0.95570689133873721</v>
      </c>
      <c r="V98" s="18">
        <f t="shared" si="11"/>
        <v>15913500</v>
      </c>
      <c r="W98" s="18">
        <f t="shared" si="12"/>
        <v>0</v>
      </c>
    </row>
    <row r="99" spans="1:23" ht="141.75" x14ac:dyDescent="0.25">
      <c r="A99" s="16" t="s">
        <v>96</v>
      </c>
      <c r="B99" s="16" t="s">
        <v>98</v>
      </c>
      <c r="C99" s="16" t="s">
        <v>99</v>
      </c>
      <c r="D99" s="16" t="s">
        <v>150</v>
      </c>
      <c r="E99" s="16" t="s">
        <v>101</v>
      </c>
      <c r="F99" s="16" t="s">
        <v>153</v>
      </c>
      <c r="G99" s="16" t="s">
        <v>18</v>
      </c>
      <c r="H99" s="16" t="s">
        <v>129</v>
      </c>
      <c r="I99" s="16" t="s">
        <v>19</v>
      </c>
      <c r="J99" s="17" t="s">
        <v>154</v>
      </c>
      <c r="K99" s="18">
        <v>2290706254</v>
      </c>
      <c r="L99" s="18">
        <v>0</v>
      </c>
      <c r="M99" s="18">
        <f t="shared" si="7"/>
        <v>2290706254</v>
      </c>
      <c r="N99" s="18">
        <v>2113979723</v>
      </c>
      <c r="O99" s="18">
        <v>176726531</v>
      </c>
      <c r="P99" s="18">
        <v>2113979723</v>
      </c>
      <c r="Q99" s="14">
        <f t="shared" si="8"/>
        <v>0.92285063582840332</v>
      </c>
      <c r="R99" s="18">
        <v>2113979723</v>
      </c>
      <c r="S99" s="14">
        <f t="shared" si="9"/>
        <v>0.92285063582840332</v>
      </c>
      <c r="T99" s="18">
        <v>1718555326</v>
      </c>
      <c r="U99" s="14">
        <f t="shared" si="10"/>
        <v>0.75022946438421867</v>
      </c>
      <c r="V99" s="18">
        <f t="shared" si="11"/>
        <v>0</v>
      </c>
      <c r="W99" s="18">
        <f t="shared" si="12"/>
        <v>395424397</v>
      </c>
    </row>
    <row r="100" spans="1:23" ht="141.75" x14ac:dyDescent="0.25">
      <c r="A100" s="16" t="s">
        <v>96</v>
      </c>
      <c r="B100" s="16" t="s">
        <v>98</v>
      </c>
      <c r="C100" s="16" t="s">
        <v>99</v>
      </c>
      <c r="D100" s="16" t="s">
        <v>150</v>
      </c>
      <c r="E100" s="16" t="s">
        <v>101</v>
      </c>
      <c r="F100" s="16" t="s">
        <v>147</v>
      </c>
      <c r="G100" s="16" t="s">
        <v>18</v>
      </c>
      <c r="H100" s="16" t="s">
        <v>129</v>
      </c>
      <c r="I100" s="16" t="s">
        <v>78</v>
      </c>
      <c r="J100" s="17" t="s">
        <v>152</v>
      </c>
      <c r="K100" s="18">
        <v>1166323935</v>
      </c>
      <c r="L100" s="18">
        <v>0</v>
      </c>
      <c r="M100" s="18">
        <f t="shared" si="7"/>
        <v>1166323935</v>
      </c>
      <c r="N100" s="18">
        <v>573294507.99000001</v>
      </c>
      <c r="O100" s="18">
        <v>593029427.00999999</v>
      </c>
      <c r="P100" s="18">
        <v>573294507.99000001</v>
      </c>
      <c r="Q100" s="14">
        <f t="shared" si="8"/>
        <v>0.49153969217822835</v>
      </c>
      <c r="R100" s="18">
        <v>573294507.99000001</v>
      </c>
      <c r="S100" s="14">
        <f t="shared" si="9"/>
        <v>0.49153969217822835</v>
      </c>
      <c r="T100" s="18">
        <v>573294507.99000001</v>
      </c>
      <c r="U100" s="14">
        <f t="shared" si="10"/>
        <v>0.49153969217822835</v>
      </c>
      <c r="V100" s="18">
        <f t="shared" si="11"/>
        <v>0</v>
      </c>
      <c r="W100" s="18">
        <f t="shared" si="12"/>
        <v>0</v>
      </c>
    </row>
    <row r="101" spans="1:23" ht="141.75" x14ac:dyDescent="0.25">
      <c r="A101" s="16" t="s">
        <v>96</v>
      </c>
      <c r="B101" s="16" t="s">
        <v>98</v>
      </c>
      <c r="C101" s="16" t="s">
        <v>99</v>
      </c>
      <c r="D101" s="16" t="s">
        <v>150</v>
      </c>
      <c r="E101" s="16" t="s">
        <v>101</v>
      </c>
      <c r="F101" s="16" t="s">
        <v>153</v>
      </c>
      <c r="G101" s="16" t="s">
        <v>61</v>
      </c>
      <c r="H101" s="16" t="s">
        <v>129</v>
      </c>
      <c r="I101" s="16" t="s">
        <v>19</v>
      </c>
      <c r="J101" s="17" t="s">
        <v>155</v>
      </c>
      <c r="K101" s="18">
        <v>691065000</v>
      </c>
      <c r="L101" s="18">
        <v>0</v>
      </c>
      <c r="M101" s="18">
        <f t="shared" si="7"/>
        <v>691065000</v>
      </c>
      <c r="N101" s="18">
        <v>691065000</v>
      </c>
      <c r="O101" s="18">
        <v>0</v>
      </c>
      <c r="P101" s="18">
        <v>691065000</v>
      </c>
      <c r="Q101" s="14">
        <f t="shared" si="8"/>
        <v>1</v>
      </c>
      <c r="R101" s="18">
        <v>691065000</v>
      </c>
      <c r="S101" s="14">
        <f t="shared" si="9"/>
        <v>1</v>
      </c>
      <c r="T101" s="18">
        <v>691065000</v>
      </c>
      <c r="U101" s="14">
        <f t="shared" si="10"/>
        <v>1</v>
      </c>
      <c r="V101" s="18">
        <f t="shared" si="11"/>
        <v>0</v>
      </c>
      <c r="W101" s="18">
        <f t="shared" si="12"/>
        <v>0</v>
      </c>
    </row>
    <row r="102" spans="1:23" ht="47.25" x14ac:dyDescent="0.25">
      <c r="A102" s="11" t="s">
        <v>96</v>
      </c>
      <c r="B102" s="11" t="s">
        <v>98</v>
      </c>
      <c r="C102" s="11" t="s">
        <v>99</v>
      </c>
      <c r="D102" s="11" t="s">
        <v>156</v>
      </c>
      <c r="E102" s="11" t="s">
        <v>129</v>
      </c>
      <c r="F102" s="11" t="s">
        <v>129</v>
      </c>
      <c r="G102" s="11" t="s">
        <v>129</v>
      </c>
      <c r="H102" s="11" t="s">
        <v>129</v>
      </c>
      <c r="I102" s="11" t="s">
        <v>19</v>
      </c>
      <c r="J102" s="12" t="s">
        <v>157</v>
      </c>
      <c r="K102" s="13">
        <v>180391882637</v>
      </c>
      <c r="L102" s="13">
        <v>0</v>
      </c>
      <c r="M102" s="13">
        <f t="shared" si="7"/>
        <v>180391882637</v>
      </c>
      <c r="N102" s="13">
        <v>180153998146</v>
      </c>
      <c r="O102" s="13">
        <v>237884491</v>
      </c>
      <c r="P102" s="13">
        <v>180153998146</v>
      </c>
      <c r="Q102" s="14">
        <f t="shared" si="8"/>
        <v>0.99868129049088816</v>
      </c>
      <c r="R102" s="13">
        <v>180153998146</v>
      </c>
      <c r="S102" s="14">
        <f t="shared" si="9"/>
        <v>0.99868129049088816</v>
      </c>
      <c r="T102" s="13">
        <v>180153998146</v>
      </c>
      <c r="U102" s="14">
        <f t="shared" si="10"/>
        <v>0.99868129049088816</v>
      </c>
      <c r="V102" s="13">
        <f t="shared" si="11"/>
        <v>0</v>
      </c>
      <c r="W102" s="13">
        <f t="shared" si="12"/>
        <v>0</v>
      </c>
    </row>
    <row r="103" spans="1:23" ht="78.75" x14ac:dyDescent="0.25">
      <c r="A103" s="16" t="s">
        <v>96</v>
      </c>
      <c r="B103" s="16" t="s">
        <v>98</v>
      </c>
      <c r="C103" s="16" t="s">
        <v>99</v>
      </c>
      <c r="D103" s="16" t="s">
        <v>156</v>
      </c>
      <c r="E103" s="16" t="s">
        <v>101</v>
      </c>
      <c r="F103" s="16" t="s">
        <v>158</v>
      </c>
      <c r="G103" s="16" t="s">
        <v>61</v>
      </c>
      <c r="H103" s="16" t="s">
        <v>129</v>
      </c>
      <c r="I103" s="16" t="s">
        <v>19</v>
      </c>
      <c r="J103" s="17" t="s">
        <v>159</v>
      </c>
      <c r="K103" s="18">
        <v>180391882637</v>
      </c>
      <c r="L103" s="18">
        <v>0</v>
      </c>
      <c r="M103" s="18">
        <f t="shared" si="7"/>
        <v>180391882637</v>
      </c>
      <c r="N103" s="18">
        <v>180153998146</v>
      </c>
      <c r="O103" s="18">
        <v>237884491</v>
      </c>
      <c r="P103" s="18">
        <v>180153998146</v>
      </c>
      <c r="Q103" s="14">
        <f t="shared" si="8"/>
        <v>0.99868129049088816</v>
      </c>
      <c r="R103" s="18">
        <v>180153998146</v>
      </c>
      <c r="S103" s="14">
        <f t="shared" si="9"/>
        <v>0.99868129049088816</v>
      </c>
      <c r="T103" s="18">
        <v>180153998146</v>
      </c>
      <c r="U103" s="14">
        <f t="shared" si="10"/>
        <v>0.99868129049088816</v>
      </c>
      <c r="V103" s="18">
        <f t="shared" si="11"/>
        <v>0</v>
      </c>
      <c r="W103" s="18">
        <f t="shared" si="12"/>
        <v>0</v>
      </c>
    </row>
    <row r="104" spans="1:23" ht="78.75" x14ac:dyDescent="0.25">
      <c r="A104" s="11" t="s">
        <v>96</v>
      </c>
      <c r="B104" s="11" t="s">
        <v>98</v>
      </c>
      <c r="C104" s="11" t="s">
        <v>99</v>
      </c>
      <c r="D104" s="11" t="s">
        <v>160</v>
      </c>
      <c r="E104" s="11" t="s">
        <v>129</v>
      </c>
      <c r="F104" s="11" t="s">
        <v>129</v>
      </c>
      <c r="G104" s="11" t="s">
        <v>129</v>
      </c>
      <c r="H104" s="11" t="s">
        <v>129</v>
      </c>
      <c r="I104" s="11" t="s">
        <v>19</v>
      </c>
      <c r="J104" s="12" t="s">
        <v>161</v>
      </c>
      <c r="K104" s="13">
        <v>17935569507</v>
      </c>
      <c r="L104" s="13">
        <v>0</v>
      </c>
      <c r="M104" s="13">
        <f t="shared" si="7"/>
        <v>17935569507</v>
      </c>
      <c r="N104" s="13">
        <v>17532237198.630001</v>
      </c>
      <c r="O104" s="13">
        <v>403332308.37</v>
      </c>
      <c r="P104" s="13">
        <v>17532237198.630001</v>
      </c>
      <c r="Q104" s="14">
        <f t="shared" si="8"/>
        <v>0.97751215492696875</v>
      </c>
      <c r="R104" s="13">
        <v>16930725617.629999</v>
      </c>
      <c r="S104" s="14">
        <f t="shared" si="9"/>
        <v>0.94397479884997104</v>
      </c>
      <c r="T104" s="13">
        <v>16131342260.629999</v>
      </c>
      <c r="U104" s="14">
        <f t="shared" si="10"/>
        <v>0.89940507628342459</v>
      </c>
      <c r="V104" s="13">
        <f t="shared" si="11"/>
        <v>601511581.00000191</v>
      </c>
      <c r="W104" s="13">
        <f t="shared" si="12"/>
        <v>799383357</v>
      </c>
    </row>
    <row r="105" spans="1:23" ht="126" x14ac:dyDescent="0.25">
      <c r="A105" s="16" t="s">
        <v>96</v>
      </c>
      <c r="B105" s="16" t="s">
        <v>98</v>
      </c>
      <c r="C105" s="16" t="s">
        <v>99</v>
      </c>
      <c r="D105" s="16" t="s">
        <v>160</v>
      </c>
      <c r="E105" s="16" t="s">
        <v>101</v>
      </c>
      <c r="F105" s="16" t="s">
        <v>162</v>
      </c>
      <c r="G105" s="16" t="s">
        <v>18</v>
      </c>
      <c r="H105" s="16" t="s">
        <v>129</v>
      </c>
      <c r="I105" s="16" t="s">
        <v>19</v>
      </c>
      <c r="J105" s="17" t="s">
        <v>163</v>
      </c>
      <c r="K105" s="18">
        <v>1177413499</v>
      </c>
      <c r="L105" s="18">
        <v>0</v>
      </c>
      <c r="M105" s="18">
        <f t="shared" si="7"/>
        <v>1177413499</v>
      </c>
      <c r="N105" s="18">
        <v>1097142575</v>
      </c>
      <c r="O105" s="18">
        <v>80270924</v>
      </c>
      <c r="P105" s="18">
        <v>1097142575</v>
      </c>
      <c r="Q105" s="14">
        <f t="shared" si="8"/>
        <v>0.9318243556166329</v>
      </c>
      <c r="R105" s="18">
        <v>643738994</v>
      </c>
      <c r="S105" s="14">
        <f t="shared" si="9"/>
        <v>0.54673994696573458</v>
      </c>
      <c r="T105" s="18">
        <v>379253572</v>
      </c>
      <c r="U105" s="14">
        <f t="shared" si="10"/>
        <v>0.32210737546504042</v>
      </c>
      <c r="V105" s="18">
        <f t="shared" si="11"/>
        <v>453403581</v>
      </c>
      <c r="W105" s="18">
        <f t="shared" si="12"/>
        <v>264485422</v>
      </c>
    </row>
    <row r="106" spans="1:23" ht="94.5" x14ac:dyDescent="0.25">
      <c r="A106" s="16" t="s">
        <v>96</v>
      </c>
      <c r="B106" s="16" t="s">
        <v>98</v>
      </c>
      <c r="C106" s="16" t="s">
        <v>99</v>
      </c>
      <c r="D106" s="16" t="s">
        <v>160</v>
      </c>
      <c r="E106" s="16" t="s">
        <v>101</v>
      </c>
      <c r="F106" s="16" t="s">
        <v>164</v>
      </c>
      <c r="G106" s="16" t="s">
        <v>18</v>
      </c>
      <c r="H106" s="16" t="s">
        <v>129</v>
      </c>
      <c r="I106" s="16" t="s">
        <v>19</v>
      </c>
      <c r="J106" s="17" t="s">
        <v>165</v>
      </c>
      <c r="K106" s="18">
        <v>1641362810</v>
      </c>
      <c r="L106" s="18">
        <v>0</v>
      </c>
      <c r="M106" s="18">
        <f t="shared" si="7"/>
        <v>1641362810</v>
      </c>
      <c r="N106" s="18">
        <v>1625942819</v>
      </c>
      <c r="O106" s="18">
        <v>15419991</v>
      </c>
      <c r="P106" s="18">
        <v>1625942819</v>
      </c>
      <c r="Q106" s="14">
        <f t="shared" si="8"/>
        <v>0.99060537322641051</v>
      </c>
      <c r="R106" s="18">
        <v>1625942819</v>
      </c>
      <c r="S106" s="14">
        <f t="shared" si="9"/>
        <v>0.99060537322641051</v>
      </c>
      <c r="T106" s="18">
        <v>1625942819</v>
      </c>
      <c r="U106" s="14">
        <f t="shared" si="10"/>
        <v>0.99060537322641051</v>
      </c>
      <c r="V106" s="18">
        <f t="shared" si="11"/>
        <v>0</v>
      </c>
      <c r="W106" s="18">
        <f t="shared" si="12"/>
        <v>0</v>
      </c>
    </row>
    <row r="107" spans="1:23" ht="94.5" x14ac:dyDescent="0.25">
      <c r="A107" s="16" t="s">
        <v>96</v>
      </c>
      <c r="B107" s="16" t="s">
        <v>98</v>
      </c>
      <c r="C107" s="16" t="s">
        <v>99</v>
      </c>
      <c r="D107" s="16" t="s">
        <v>160</v>
      </c>
      <c r="E107" s="16" t="s">
        <v>101</v>
      </c>
      <c r="F107" s="16" t="s">
        <v>166</v>
      </c>
      <c r="G107" s="16" t="s">
        <v>18</v>
      </c>
      <c r="H107" s="16" t="s">
        <v>129</v>
      </c>
      <c r="I107" s="16" t="s">
        <v>19</v>
      </c>
      <c r="J107" s="17" t="s">
        <v>167</v>
      </c>
      <c r="K107" s="18">
        <v>15116793198</v>
      </c>
      <c r="L107" s="18">
        <v>0</v>
      </c>
      <c r="M107" s="18">
        <f t="shared" si="7"/>
        <v>15116793198</v>
      </c>
      <c r="N107" s="18">
        <v>14809151804.629999</v>
      </c>
      <c r="O107" s="18">
        <v>307641393.37</v>
      </c>
      <c r="P107" s="18">
        <v>14809151804.629999</v>
      </c>
      <c r="Q107" s="14">
        <f t="shared" si="8"/>
        <v>0.97964903076065746</v>
      </c>
      <c r="R107" s="18">
        <v>14661043804.629999</v>
      </c>
      <c r="S107" s="14">
        <f t="shared" si="9"/>
        <v>0.96985145014550456</v>
      </c>
      <c r="T107" s="18">
        <v>14126145869.629999</v>
      </c>
      <c r="U107" s="14">
        <f t="shared" si="10"/>
        <v>0.93446709792252325</v>
      </c>
      <c r="V107" s="18">
        <f t="shared" si="11"/>
        <v>148108000</v>
      </c>
      <c r="W107" s="18">
        <f t="shared" si="12"/>
        <v>534897935</v>
      </c>
    </row>
    <row r="108" spans="1:23" ht="47.25" x14ac:dyDescent="0.25">
      <c r="A108" s="11" t="s">
        <v>96</v>
      </c>
      <c r="B108" s="11" t="s">
        <v>168</v>
      </c>
      <c r="C108" s="11" t="s">
        <v>99</v>
      </c>
      <c r="D108" s="11" t="s">
        <v>115</v>
      </c>
      <c r="E108" s="11"/>
      <c r="F108" s="11"/>
      <c r="G108" s="11"/>
      <c r="H108" s="11"/>
      <c r="I108" s="11" t="s">
        <v>19</v>
      </c>
      <c r="J108" s="12" t="s">
        <v>169</v>
      </c>
      <c r="K108" s="13">
        <v>40947529248</v>
      </c>
      <c r="L108" s="13">
        <v>0</v>
      </c>
      <c r="M108" s="13">
        <f t="shared" si="7"/>
        <v>40947529248</v>
      </c>
      <c r="N108" s="13">
        <v>40944712154</v>
      </c>
      <c r="O108" s="13">
        <v>2817094</v>
      </c>
      <c r="P108" s="13">
        <v>40944712154</v>
      </c>
      <c r="Q108" s="14">
        <f t="shared" si="8"/>
        <v>0.99993120234476329</v>
      </c>
      <c r="R108" s="13">
        <v>40905112154</v>
      </c>
      <c r="S108" s="14">
        <f t="shared" si="9"/>
        <v>0.99896411102747862</v>
      </c>
      <c r="T108" s="13">
        <v>40698912154</v>
      </c>
      <c r="U108" s="14">
        <f t="shared" si="10"/>
        <v>0.99392839815818335</v>
      </c>
      <c r="V108" s="13">
        <f t="shared" si="11"/>
        <v>39600000</v>
      </c>
      <c r="W108" s="13">
        <f t="shared" si="12"/>
        <v>206200000</v>
      </c>
    </row>
    <row r="109" spans="1:23" ht="110.25" x14ac:dyDescent="0.25">
      <c r="A109" s="16" t="s">
        <v>96</v>
      </c>
      <c r="B109" s="16" t="s">
        <v>168</v>
      </c>
      <c r="C109" s="16" t="s">
        <v>99</v>
      </c>
      <c r="D109" s="16" t="s">
        <v>115</v>
      </c>
      <c r="E109" s="16" t="s">
        <v>101</v>
      </c>
      <c r="F109" s="16" t="s">
        <v>170</v>
      </c>
      <c r="G109" s="16" t="s">
        <v>18</v>
      </c>
      <c r="H109" s="16"/>
      <c r="I109" s="16" t="s">
        <v>19</v>
      </c>
      <c r="J109" s="17" t="s">
        <v>171</v>
      </c>
      <c r="K109" s="18">
        <v>2811559678</v>
      </c>
      <c r="L109" s="18">
        <v>0</v>
      </c>
      <c r="M109" s="18">
        <f t="shared" si="7"/>
        <v>2811559678</v>
      </c>
      <c r="N109" s="18">
        <v>2811559678</v>
      </c>
      <c r="O109" s="18">
        <v>0</v>
      </c>
      <c r="P109" s="18">
        <v>2811559678</v>
      </c>
      <c r="Q109" s="14">
        <f t="shared" si="8"/>
        <v>1</v>
      </c>
      <c r="R109" s="18">
        <v>2811559678</v>
      </c>
      <c r="S109" s="14">
        <f t="shared" si="9"/>
        <v>1</v>
      </c>
      <c r="T109" s="18">
        <v>2811559678</v>
      </c>
      <c r="U109" s="14">
        <f t="shared" si="10"/>
        <v>1</v>
      </c>
      <c r="V109" s="18">
        <f t="shared" si="11"/>
        <v>0</v>
      </c>
      <c r="W109" s="18">
        <f t="shared" si="12"/>
        <v>0</v>
      </c>
    </row>
    <row r="110" spans="1:23" ht="110.25" x14ac:dyDescent="0.25">
      <c r="A110" s="16" t="s">
        <v>96</v>
      </c>
      <c r="B110" s="16" t="s">
        <v>168</v>
      </c>
      <c r="C110" s="16" t="s">
        <v>99</v>
      </c>
      <c r="D110" s="16" t="s">
        <v>115</v>
      </c>
      <c r="E110" s="16" t="s">
        <v>101</v>
      </c>
      <c r="F110" s="16" t="s">
        <v>172</v>
      </c>
      <c r="G110" s="16" t="s">
        <v>18</v>
      </c>
      <c r="H110" s="16"/>
      <c r="I110" s="16" t="s">
        <v>19</v>
      </c>
      <c r="J110" s="17" t="s">
        <v>173</v>
      </c>
      <c r="K110" s="18">
        <v>3177788982</v>
      </c>
      <c r="L110" s="18">
        <v>0</v>
      </c>
      <c r="M110" s="18">
        <f t="shared" si="7"/>
        <v>3177788982</v>
      </c>
      <c r="N110" s="18">
        <v>3174971888</v>
      </c>
      <c r="O110" s="18">
        <v>2817094</v>
      </c>
      <c r="P110" s="18">
        <v>3174971888</v>
      </c>
      <c r="Q110" s="14">
        <f t="shared" si="8"/>
        <v>0.99911350501371965</v>
      </c>
      <c r="R110" s="18">
        <v>3174971888</v>
      </c>
      <c r="S110" s="14">
        <f t="shared" si="9"/>
        <v>0.99911350501371965</v>
      </c>
      <c r="T110" s="18">
        <v>3174971888</v>
      </c>
      <c r="U110" s="14">
        <f t="shared" si="10"/>
        <v>0.99911350501371965</v>
      </c>
      <c r="V110" s="18">
        <f t="shared" si="11"/>
        <v>0</v>
      </c>
      <c r="W110" s="18">
        <f t="shared" si="12"/>
        <v>0</v>
      </c>
    </row>
    <row r="111" spans="1:23" ht="126" x14ac:dyDescent="0.25">
      <c r="A111" s="16" t="s">
        <v>96</v>
      </c>
      <c r="B111" s="16" t="s">
        <v>168</v>
      </c>
      <c r="C111" s="16" t="s">
        <v>99</v>
      </c>
      <c r="D111" s="16" t="s">
        <v>115</v>
      </c>
      <c r="E111" s="16" t="s">
        <v>101</v>
      </c>
      <c r="F111" s="16" t="s">
        <v>174</v>
      </c>
      <c r="G111" s="16" t="s">
        <v>61</v>
      </c>
      <c r="H111" s="16"/>
      <c r="I111" s="16" t="s">
        <v>19</v>
      </c>
      <c r="J111" s="17" t="s">
        <v>175</v>
      </c>
      <c r="K111" s="18">
        <v>4169685070</v>
      </c>
      <c r="L111" s="18">
        <v>0</v>
      </c>
      <c r="M111" s="18">
        <f t="shared" si="7"/>
        <v>4169685070</v>
      </c>
      <c r="N111" s="18">
        <v>4169685070</v>
      </c>
      <c r="O111" s="18">
        <v>0</v>
      </c>
      <c r="P111" s="18">
        <v>4169685070</v>
      </c>
      <c r="Q111" s="14">
        <f t="shared" si="8"/>
        <v>1</v>
      </c>
      <c r="R111" s="18">
        <v>4169685070</v>
      </c>
      <c r="S111" s="14">
        <f t="shared" si="9"/>
        <v>1</v>
      </c>
      <c r="T111" s="18">
        <v>4169685070</v>
      </c>
      <c r="U111" s="14">
        <f t="shared" si="10"/>
        <v>1</v>
      </c>
      <c r="V111" s="18">
        <f t="shared" si="11"/>
        <v>0</v>
      </c>
      <c r="W111" s="18">
        <f t="shared" si="12"/>
        <v>0</v>
      </c>
    </row>
    <row r="112" spans="1:23" ht="110.25" x14ac:dyDescent="0.25">
      <c r="A112" s="16" t="s">
        <v>96</v>
      </c>
      <c r="B112" s="16" t="s">
        <v>168</v>
      </c>
      <c r="C112" s="16" t="s">
        <v>99</v>
      </c>
      <c r="D112" s="16" t="s">
        <v>115</v>
      </c>
      <c r="E112" s="16" t="s">
        <v>101</v>
      </c>
      <c r="F112" s="16" t="s">
        <v>172</v>
      </c>
      <c r="G112" s="16" t="s">
        <v>61</v>
      </c>
      <c r="H112" s="16" t="s">
        <v>129</v>
      </c>
      <c r="I112" s="16" t="s">
        <v>19</v>
      </c>
      <c r="J112" s="17" t="s">
        <v>176</v>
      </c>
      <c r="K112" s="18">
        <v>30788495518</v>
      </c>
      <c r="L112" s="18">
        <v>0</v>
      </c>
      <c r="M112" s="18">
        <f t="shared" si="7"/>
        <v>30788495518</v>
      </c>
      <c r="N112" s="18">
        <v>30788495518</v>
      </c>
      <c r="O112" s="18">
        <v>0</v>
      </c>
      <c r="P112" s="18">
        <v>30788495518</v>
      </c>
      <c r="Q112" s="14">
        <f t="shared" si="8"/>
        <v>1</v>
      </c>
      <c r="R112" s="18">
        <v>30748895518</v>
      </c>
      <c r="S112" s="14">
        <f t="shared" si="9"/>
        <v>0.99871380529208231</v>
      </c>
      <c r="T112" s="18">
        <v>30542695518</v>
      </c>
      <c r="U112" s="14">
        <f t="shared" si="10"/>
        <v>0.99201649850489459</v>
      </c>
      <c r="V112" s="18">
        <f t="shared" si="11"/>
        <v>39600000</v>
      </c>
      <c r="W112" s="18">
        <f t="shared" si="12"/>
        <v>206200000</v>
      </c>
    </row>
    <row r="113" spans="1:23" ht="47.25" x14ac:dyDescent="0.25">
      <c r="A113" s="11" t="s">
        <v>96</v>
      </c>
      <c r="B113" s="11" t="s">
        <v>168</v>
      </c>
      <c r="C113" s="11" t="s">
        <v>99</v>
      </c>
      <c r="D113" s="11" t="s">
        <v>177</v>
      </c>
      <c r="E113" s="11"/>
      <c r="F113" s="11"/>
      <c r="G113" s="11"/>
      <c r="H113" s="11"/>
      <c r="I113" s="11" t="s">
        <v>19</v>
      </c>
      <c r="J113" s="12" t="s">
        <v>178</v>
      </c>
      <c r="K113" s="13">
        <v>27481394895</v>
      </c>
      <c r="L113" s="13">
        <v>0</v>
      </c>
      <c r="M113" s="13">
        <f t="shared" si="7"/>
        <v>27481394895</v>
      </c>
      <c r="N113" s="13">
        <v>27472330895</v>
      </c>
      <c r="O113" s="13">
        <v>9064000</v>
      </c>
      <c r="P113" s="13">
        <v>27472330895</v>
      </c>
      <c r="Q113" s="14">
        <f t="shared" si="8"/>
        <v>0.99967017685839343</v>
      </c>
      <c r="R113" s="13">
        <v>27472330895</v>
      </c>
      <c r="S113" s="14">
        <f t="shared" si="9"/>
        <v>0.99967017685839343</v>
      </c>
      <c r="T113" s="13">
        <v>27459764895</v>
      </c>
      <c r="U113" s="14">
        <f t="shared" si="10"/>
        <v>0.99921292204843881</v>
      </c>
      <c r="V113" s="13">
        <f t="shared" si="11"/>
        <v>0</v>
      </c>
      <c r="W113" s="13">
        <f t="shared" si="12"/>
        <v>12566000</v>
      </c>
    </row>
    <row r="114" spans="1:23" ht="94.5" x14ac:dyDescent="0.25">
      <c r="A114" s="16" t="s">
        <v>96</v>
      </c>
      <c r="B114" s="16" t="s">
        <v>168</v>
      </c>
      <c r="C114" s="16" t="s">
        <v>99</v>
      </c>
      <c r="D114" s="16" t="s">
        <v>177</v>
      </c>
      <c r="E114" s="16" t="s">
        <v>101</v>
      </c>
      <c r="F114" s="16" t="s">
        <v>179</v>
      </c>
      <c r="G114" s="16" t="s">
        <v>18</v>
      </c>
      <c r="H114" s="16"/>
      <c r="I114" s="16" t="s">
        <v>19</v>
      </c>
      <c r="J114" s="17" t="s">
        <v>180</v>
      </c>
      <c r="K114" s="18">
        <v>1057899749</v>
      </c>
      <c r="L114" s="18">
        <v>0</v>
      </c>
      <c r="M114" s="18">
        <f t="shared" si="7"/>
        <v>1057899749</v>
      </c>
      <c r="N114" s="18">
        <v>1048835749</v>
      </c>
      <c r="O114" s="18">
        <v>9064000</v>
      </c>
      <c r="P114" s="18">
        <v>1048835749</v>
      </c>
      <c r="Q114" s="14">
        <f t="shared" si="8"/>
        <v>0.99143208039460462</v>
      </c>
      <c r="R114" s="18">
        <v>1048835749</v>
      </c>
      <c r="S114" s="14">
        <f t="shared" si="9"/>
        <v>0.99143208039460462</v>
      </c>
      <c r="T114" s="18">
        <v>1036269749</v>
      </c>
      <c r="U114" s="14">
        <f t="shared" si="10"/>
        <v>0.97955382821439729</v>
      </c>
      <c r="V114" s="18">
        <f t="shared" si="11"/>
        <v>0</v>
      </c>
      <c r="W114" s="18">
        <f t="shared" si="12"/>
        <v>12566000</v>
      </c>
    </row>
    <row r="115" spans="1:23" ht="94.5" x14ac:dyDescent="0.25">
      <c r="A115" s="16" t="s">
        <v>96</v>
      </c>
      <c r="B115" s="16" t="s">
        <v>168</v>
      </c>
      <c r="C115" s="16" t="s">
        <v>99</v>
      </c>
      <c r="D115" s="16" t="s">
        <v>177</v>
      </c>
      <c r="E115" s="16" t="s">
        <v>101</v>
      </c>
      <c r="F115" s="16" t="s">
        <v>179</v>
      </c>
      <c r="G115" s="16" t="s">
        <v>61</v>
      </c>
      <c r="H115" s="16"/>
      <c r="I115" s="16" t="s">
        <v>19</v>
      </c>
      <c r="J115" s="17" t="s">
        <v>181</v>
      </c>
      <c r="K115" s="18">
        <v>20392537066</v>
      </c>
      <c r="L115" s="18">
        <v>0</v>
      </c>
      <c r="M115" s="18">
        <f t="shared" si="7"/>
        <v>20392537066</v>
      </c>
      <c r="N115" s="18">
        <v>20392537066</v>
      </c>
      <c r="O115" s="18">
        <v>0</v>
      </c>
      <c r="P115" s="18">
        <v>20392537066</v>
      </c>
      <c r="Q115" s="14">
        <f t="shared" si="8"/>
        <v>1</v>
      </c>
      <c r="R115" s="18">
        <v>20392537066</v>
      </c>
      <c r="S115" s="14">
        <f t="shared" si="9"/>
        <v>1</v>
      </c>
      <c r="T115" s="18">
        <v>20392537066</v>
      </c>
      <c r="U115" s="14">
        <f t="shared" si="10"/>
        <v>1</v>
      </c>
      <c r="V115" s="18">
        <f t="shared" si="11"/>
        <v>0</v>
      </c>
      <c r="W115" s="18">
        <f t="shared" si="12"/>
        <v>0</v>
      </c>
    </row>
    <row r="116" spans="1:23" ht="126" x14ac:dyDescent="0.25">
      <c r="A116" s="16" t="s">
        <v>96</v>
      </c>
      <c r="B116" s="16" t="s">
        <v>168</v>
      </c>
      <c r="C116" s="16" t="s">
        <v>99</v>
      </c>
      <c r="D116" s="16" t="s">
        <v>177</v>
      </c>
      <c r="E116" s="16" t="s">
        <v>101</v>
      </c>
      <c r="F116" s="16" t="s">
        <v>182</v>
      </c>
      <c r="G116" s="16" t="s">
        <v>61</v>
      </c>
      <c r="H116" s="16" t="s">
        <v>129</v>
      </c>
      <c r="I116" s="16" t="s">
        <v>19</v>
      </c>
      <c r="J116" s="17" t="s">
        <v>183</v>
      </c>
      <c r="K116" s="18">
        <v>2689231360</v>
      </c>
      <c r="L116" s="18">
        <v>0</v>
      </c>
      <c r="M116" s="18">
        <f t="shared" si="7"/>
        <v>2689231360</v>
      </c>
      <c r="N116" s="18">
        <v>2689231360</v>
      </c>
      <c r="O116" s="18">
        <v>0</v>
      </c>
      <c r="P116" s="18">
        <v>2689231360</v>
      </c>
      <c r="Q116" s="14">
        <f t="shared" si="8"/>
        <v>1</v>
      </c>
      <c r="R116" s="18">
        <v>2689231360</v>
      </c>
      <c r="S116" s="14">
        <f t="shared" si="9"/>
        <v>1</v>
      </c>
      <c r="T116" s="18">
        <v>2689231360</v>
      </c>
      <c r="U116" s="14">
        <f t="shared" si="10"/>
        <v>1</v>
      </c>
      <c r="V116" s="18">
        <f t="shared" si="11"/>
        <v>0</v>
      </c>
      <c r="W116" s="18">
        <f t="shared" si="12"/>
        <v>0</v>
      </c>
    </row>
    <row r="117" spans="1:23" ht="126" x14ac:dyDescent="0.25">
      <c r="A117" s="16" t="s">
        <v>96</v>
      </c>
      <c r="B117" s="16" t="s">
        <v>168</v>
      </c>
      <c r="C117" s="16" t="s">
        <v>99</v>
      </c>
      <c r="D117" s="16" t="s">
        <v>177</v>
      </c>
      <c r="E117" s="16" t="s">
        <v>101</v>
      </c>
      <c r="F117" s="16" t="s">
        <v>184</v>
      </c>
      <c r="G117" s="16" t="s">
        <v>61</v>
      </c>
      <c r="H117" s="16" t="s">
        <v>129</v>
      </c>
      <c r="I117" s="16" t="s">
        <v>19</v>
      </c>
      <c r="J117" s="17" t="s">
        <v>185</v>
      </c>
      <c r="K117" s="18">
        <v>3341726720</v>
      </c>
      <c r="L117" s="18">
        <v>0</v>
      </c>
      <c r="M117" s="18">
        <f t="shared" si="7"/>
        <v>3341726720</v>
      </c>
      <c r="N117" s="18">
        <v>3341726720</v>
      </c>
      <c r="O117" s="18">
        <v>0</v>
      </c>
      <c r="P117" s="18">
        <v>3341726720</v>
      </c>
      <c r="Q117" s="14">
        <f t="shared" si="8"/>
        <v>1</v>
      </c>
      <c r="R117" s="18">
        <v>3341726720</v>
      </c>
      <c r="S117" s="14">
        <f t="shared" si="9"/>
        <v>1</v>
      </c>
      <c r="T117" s="18">
        <v>3341726720</v>
      </c>
      <c r="U117" s="14">
        <f t="shared" si="10"/>
        <v>1</v>
      </c>
      <c r="V117" s="18">
        <f t="shared" si="11"/>
        <v>0</v>
      </c>
      <c r="W117" s="18">
        <f t="shared" si="12"/>
        <v>0</v>
      </c>
    </row>
    <row r="118" spans="1:23" ht="63" x14ac:dyDescent="0.25">
      <c r="A118" s="11" t="s">
        <v>96</v>
      </c>
      <c r="B118" s="11" t="s">
        <v>168</v>
      </c>
      <c r="C118" s="11" t="s">
        <v>99</v>
      </c>
      <c r="D118" s="11" t="s">
        <v>121</v>
      </c>
      <c r="E118" s="11"/>
      <c r="F118" s="11"/>
      <c r="G118" s="11"/>
      <c r="H118" s="11"/>
      <c r="I118" s="11" t="s">
        <v>19</v>
      </c>
      <c r="J118" s="12" t="s">
        <v>186</v>
      </c>
      <c r="K118" s="13">
        <v>71547750586</v>
      </c>
      <c r="L118" s="13">
        <v>0</v>
      </c>
      <c r="M118" s="13">
        <f t="shared" si="7"/>
        <v>71547750586</v>
      </c>
      <c r="N118" s="13">
        <v>66895761370.120003</v>
      </c>
      <c r="O118" s="13">
        <v>4651989215.8800001</v>
      </c>
      <c r="P118" s="13">
        <v>66895761370.120003</v>
      </c>
      <c r="Q118" s="14">
        <f t="shared" si="8"/>
        <v>0.93498063631939998</v>
      </c>
      <c r="R118" s="13">
        <v>66886248633.120003</v>
      </c>
      <c r="S118" s="14">
        <f t="shared" si="9"/>
        <v>0.93484767984037598</v>
      </c>
      <c r="T118" s="13">
        <v>59113983563.739998</v>
      </c>
      <c r="U118" s="14">
        <f t="shared" si="10"/>
        <v>0.82621721968303274</v>
      </c>
      <c r="V118" s="13">
        <f t="shared" si="11"/>
        <v>9512737</v>
      </c>
      <c r="W118" s="13">
        <f t="shared" si="12"/>
        <v>7772265069.3800049</v>
      </c>
    </row>
    <row r="119" spans="1:23" ht="126" x14ac:dyDescent="0.25">
      <c r="A119" s="16" t="s">
        <v>96</v>
      </c>
      <c r="B119" s="16" t="s">
        <v>168</v>
      </c>
      <c r="C119" s="16" t="s">
        <v>99</v>
      </c>
      <c r="D119" s="16" t="s">
        <v>121</v>
      </c>
      <c r="E119" s="16" t="s">
        <v>101</v>
      </c>
      <c r="F119" s="16" t="s">
        <v>187</v>
      </c>
      <c r="G119" s="16" t="s">
        <v>18</v>
      </c>
      <c r="H119" s="16"/>
      <c r="I119" s="16" t="s">
        <v>19</v>
      </c>
      <c r="J119" s="17" t="s">
        <v>188</v>
      </c>
      <c r="K119" s="18">
        <v>2445110308</v>
      </c>
      <c r="L119" s="18">
        <v>0</v>
      </c>
      <c r="M119" s="18">
        <f t="shared" si="7"/>
        <v>2445110308</v>
      </c>
      <c r="N119" s="18">
        <v>1887872153.02</v>
      </c>
      <c r="O119" s="18">
        <v>557238154.98000002</v>
      </c>
      <c r="P119" s="18">
        <v>1887872153.02</v>
      </c>
      <c r="Q119" s="14">
        <f t="shared" si="8"/>
        <v>0.77210101599228131</v>
      </c>
      <c r="R119" s="18">
        <v>1887872153.02</v>
      </c>
      <c r="S119" s="14">
        <f t="shared" si="9"/>
        <v>0.77210101599228131</v>
      </c>
      <c r="T119" s="18">
        <v>1572166714.6700001</v>
      </c>
      <c r="U119" s="14">
        <f t="shared" si="10"/>
        <v>0.64298396253376722</v>
      </c>
      <c r="V119" s="18">
        <f t="shared" si="11"/>
        <v>0</v>
      </c>
      <c r="W119" s="18">
        <f t="shared" si="12"/>
        <v>315705438.3499999</v>
      </c>
    </row>
    <row r="120" spans="1:23" ht="141.75" x14ac:dyDescent="0.25">
      <c r="A120" s="16" t="s">
        <v>96</v>
      </c>
      <c r="B120" s="16" t="s">
        <v>168</v>
      </c>
      <c r="C120" s="16" t="s">
        <v>99</v>
      </c>
      <c r="D120" s="16" t="s">
        <v>121</v>
      </c>
      <c r="E120" s="16" t="s">
        <v>101</v>
      </c>
      <c r="F120" s="16" t="s">
        <v>189</v>
      </c>
      <c r="G120" s="16" t="s">
        <v>18</v>
      </c>
      <c r="H120" s="16"/>
      <c r="I120" s="16" t="s">
        <v>19</v>
      </c>
      <c r="J120" s="17" t="s">
        <v>190</v>
      </c>
      <c r="K120" s="18">
        <v>2125594147</v>
      </c>
      <c r="L120" s="18">
        <v>0</v>
      </c>
      <c r="M120" s="18">
        <f t="shared" si="7"/>
        <v>2125594147</v>
      </c>
      <c r="N120" s="18">
        <v>2006264649.1400001</v>
      </c>
      <c r="O120" s="18">
        <v>119329497.86</v>
      </c>
      <c r="P120" s="18">
        <v>2006264649.1400001</v>
      </c>
      <c r="Q120" s="14">
        <f t="shared" si="8"/>
        <v>0.94386063866970182</v>
      </c>
      <c r="R120" s="18">
        <v>2006264649.1400001</v>
      </c>
      <c r="S120" s="14">
        <f t="shared" si="9"/>
        <v>0.94386063866970182</v>
      </c>
      <c r="T120" s="18">
        <v>2006264649.1400001</v>
      </c>
      <c r="U120" s="14">
        <f t="shared" si="10"/>
        <v>0.94386063866970182</v>
      </c>
      <c r="V120" s="18">
        <f t="shared" si="11"/>
        <v>0</v>
      </c>
      <c r="W120" s="18">
        <f t="shared" si="12"/>
        <v>0</v>
      </c>
    </row>
    <row r="121" spans="1:23" ht="110.25" x14ac:dyDescent="0.25">
      <c r="A121" s="16" t="s">
        <v>96</v>
      </c>
      <c r="B121" s="16" t="s">
        <v>168</v>
      </c>
      <c r="C121" s="16" t="s">
        <v>99</v>
      </c>
      <c r="D121" s="16" t="s">
        <v>121</v>
      </c>
      <c r="E121" s="16" t="s">
        <v>101</v>
      </c>
      <c r="F121" s="16" t="s">
        <v>191</v>
      </c>
      <c r="G121" s="16" t="s">
        <v>18</v>
      </c>
      <c r="H121" s="16"/>
      <c r="I121" s="16" t="s">
        <v>19</v>
      </c>
      <c r="J121" s="17" t="s">
        <v>192</v>
      </c>
      <c r="K121" s="18">
        <v>405058555</v>
      </c>
      <c r="L121" s="18">
        <v>0</v>
      </c>
      <c r="M121" s="18">
        <f t="shared" si="7"/>
        <v>405058555</v>
      </c>
      <c r="N121" s="18">
        <v>391276882</v>
      </c>
      <c r="O121" s="18">
        <v>13781673</v>
      </c>
      <c r="P121" s="18">
        <v>391276882</v>
      </c>
      <c r="Q121" s="14">
        <f t="shared" si="8"/>
        <v>0.96597609696207998</v>
      </c>
      <c r="R121" s="18">
        <v>391276882</v>
      </c>
      <c r="S121" s="14">
        <f t="shared" si="9"/>
        <v>0.96597609696207998</v>
      </c>
      <c r="T121" s="18">
        <v>391276882</v>
      </c>
      <c r="U121" s="14">
        <f t="shared" si="10"/>
        <v>0.96597609696207998</v>
      </c>
      <c r="V121" s="18">
        <f t="shared" si="11"/>
        <v>0</v>
      </c>
      <c r="W121" s="18">
        <f t="shared" si="12"/>
        <v>0</v>
      </c>
    </row>
    <row r="122" spans="1:23" ht="126" x14ac:dyDescent="0.25">
      <c r="A122" s="16" t="s">
        <v>96</v>
      </c>
      <c r="B122" s="16" t="s">
        <v>168</v>
      </c>
      <c r="C122" s="16" t="s">
        <v>99</v>
      </c>
      <c r="D122" s="16" t="s">
        <v>121</v>
      </c>
      <c r="E122" s="16" t="s">
        <v>101</v>
      </c>
      <c r="F122" s="16" t="s">
        <v>193</v>
      </c>
      <c r="G122" s="16" t="s">
        <v>18</v>
      </c>
      <c r="H122" s="16"/>
      <c r="I122" s="16" t="s">
        <v>19</v>
      </c>
      <c r="J122" s="17" t="s">
        <v>194</v>
      </c>
      <c r="K122" s="18">
        <v>1747223434</v>
      </c>
      <c r="L122" s="18">
        <v>0</v>
      </c>
      <c r="M122" s="18">
        <f t="shared" si="7"/>
        <v>1747223434</v>
      </c>
      <c r="N122" s="18">
        <v>1687474509</v>
      </c>
      <c r="O122" s="18">
        <v>59748925</v>
      </c>
      <c r="P122" s="18">
        <v>1687474509</v>
      </c>
      <c r="Q122" s="14">
        <f t="shared" si="8"/>
        <v>0.96580350066435749</v>
      </c>
      <c r="R122" s="18">
        <v>1683796722</v>
      </c>
      <c r="S122" s="14">
        <f t="shared" si="9"/>
        <v>0.96369856838813439</v>
      </c>
      <c r="T122" s="18">
        <v>1672435278.8</v>
      </c>
      <c r="U122" s="14">
        <f t="shared" si="10"/>
        <v>0.95719599809350997</v>
      </c>
      <c r="V122" s="18">
        <f t="shared" si="11"/>
        <v>3677787</v>
      </c>
      <c r="W122" s="18">
        <f t="shared" si="12"/>
        <v>11361443.200000048</v>
      </c>
    </row>
    <row r="123" spans="1:23" ht="126" x14ac:dyDescent="0.25">
      <c r="A123" s="16" t="s">
        <v>96</v>
      </c>
      <c r="B123" s="16" t="s">
        <v>168</v>
      </c>
      <c r="C123" s="16" t="s">
        <v>99</v>
      </c>
      <c r="D123" s="16" t="s">
        <v>121</v>
      </c>
      <c r="E123" s="16" t="s">
        <v>101</v>
      </c>
      <c r="F123" s="16" t="s">
        <v>195</v>
      </c>
      <c r="G123" s="16" t="s">
        <v>18</v>
      </c>
      <c r="H123" s="16"/>
      <c r="I123" s="16" t="s">
        <v>19</v>
      </c>
      <c r="J123" s="17" t="s">
        <v>196</v>
      </c>
      <c r="K123" s="18">
        <v>19041150314</v>
      </c>
      <c r="L123" s="18">
        <v>0</v>
      </c>
      <c r="M123" s="18">
        <f t="shared" si="7"/>
        <v>19041150314</v>
      </c>
      <c r="N123" s="18">
        <v>18097274109.700001</v>
      </c>
      <c r="O123" s="18">
        <v>943876204.29999995</v>
      </c>
      <c r="P123" s="18">
        <v>18097274109.700001</v>
      </c>
      <c r="Q123" s="14">
        <f t="shared" si="8"/>
        <v>0.9504296647663133</v>
      </c>
      <c r="R123" s="18">
        <v>18091439159.700001</v>
      </c>
      <c r="S123" s="14">
        <f t="shared" si="9"/>
        <v>0.95012322582203845</v>
      </c>
      <c r="T123" s="18">
        <v>10651867985.469999</v>
      </c>
      <c r="U123" s="14">
        <f t="shared" si="10"/>
        <v>0.55941305067258551</v>
      </c>
      <c r="V123" s="18">
        <f t="shared" si="11"/>
        <v>5834950</v>
      </c>
      <c r="W123" s="18">
        <f t="shared" si="12"/>
        <v>7439571174.2300014</v>
      </c>
    </row>
    <row r="124" spans="1:23" ht="126" x14ac:dyDescent="0.25">
      <c r="A124" s="16" t="s">
        <v>96</v>
      </c>
      <c r="B124" s="16" t="s">
        <v>168</v>
      </c>
      <c r="C124" s="16" t="s">
        <v>99</v>
      </c>
      <c r="D124" s="16" t="s">
        <v>121</v>
      </c>
      <c r="E124" s="16" t="s">
        <v>101</v>
      </c>
      <c r="F124" s="16" t="s">
        <v>197</v>
      </c>
      <c r="G124" s="16" t="s">
        <v>18</v>
      </c>
      <c r="H124" s="16" t="s">
        <v>129</v>
      </c>
      <c r="I124" s="16" t="s">
        <v>19</v>
      </c>
      <c r="J124" s="17" t="s">
        <v>198</v>
      </c>
      <c r="K124" s="18">
        <v>1568523649</v>
      </c>
      <c r="L124" s="18">
        <v>0</v>
      </c>
      <c r="M124" s="18">
        <f t="shared" si="7"/>
        <v>1568523649</v>
      </c>
      <c r="N124" s="18">
        <v>1507051496.5899999</v>
      </c>
      <c r="O124" s="18">
        <v>61472152.409999996</v>
      </c>
      <c r="P124" s="18">
        <v>1507051496.5899999</v>
      </c>
      <c r="Q124" s="14">
        <f t="shared" si="8"/>
        <v>0.9608089094167046</v>
      </c>
      <c r="R124" s="18">
        <v>1507051496.5899999</v>
      </c>
      <c r="S124" s="14">
        <f t="shared" si="9"/>
        <v>0.9608089094167046</v>
      </c>
      <c r="T124" s="18">
        <v>1501424482.99</v>
      </c>
      <c r="U124" s="14">
        <f t="shared" si="10"/>
        <v>0.95722145085107357</v>
      </c>
      <c r="V124" s="18">
        <f t="shared" si="11"/>
        <v>0</v>
      </c>
      <c r="W124" s="18">
        <f t="shared" si="12"/>
        <v>5627013.5999999046</v>
      </c>
    </row>
    <row r="125" spans="1:23" ht="126" x14ac:dyDescent="0.25">
      <c r="A125" s="16" t="s">
        <v>96</v>
      </c>
      <c r="B125" s="16" t="s">
        <v>168</v>
      </c>
      <c r="C125" s="16" t="s">
        <v>99</v>
      </c>
      <c r="D125" s="16" t="s">
        <v>121</v>
      </c>
      <c r="E125" s="16" t="s">
        <v>101</v>
      </c>
      <c r="F125" s="16" t="s">
        <v>197</v>
      </c>
      <c r="G125" s="16" t="s">
        <v>61</v>
      </c>
      <c r="H125" s="16"/>
      <c r="I125" s="16" t="s">
        <v>19</v>
      </c>
      <c r="J125" s="17" t="s">
        <v>199</v>
      </c>
      <c r="K125" s="18">
        <v>13943481656</v>
      </c>
      <c r="L125" s="18">
        <v>0</v>
      </c>
      <c r="M125" s="18">
        <f t="shared" si="7"/>
        <v>13943481656</v>
      </c>
      <c r="N125" s="18">
        <v>13084666703</v>
      </c>
      <c r="O125" s="18">
        <v>858814953</v>
      </c>
      <c r="P125" s="18">
        <v>13084666703</v>
      </c>
      <c r="Q125" s="14">
        <f t="shared" si="8"/>
        <v>0.93840742404315891</v>
      </c>
      <c r="R125" s="18">
        <v>13084666703</v>
      </c>
      <c r="S125" s="14">
        <f t="shared" si="9"/>
        <v>0.93840742404315891</v>
      </c>
      <c r="T125" s="18">
        <v>13084666703</v>
      </c>
      <c r="U125" s="14">
        <f t="shared" si="10"/>
        <v>0.93840742404315891</v>
      </c>
      <c r="V125" s="18">
        <f t="shared" si="11"/>
        <v>0</v>
      </c>
      <c r="W125" s="18">
        <f t="shared" si="12"/>
        <v>0</v>
      </c>
    </row>
    <row r="126" spans="1:23" ht="126" x14ac:dyDescent="0.25">
      <c r="A126" s="16" t="s">
        <v>96</v>
      </c>
      <c r="B126" s="16" t="s">
        <v>168</v>
      </c>
      <c r="C126" s="16" t="s">
        <v>99</v>
      </c>
      <c r="D126" s="16" t="s">
        <v>121</v>
      </c>
      <c r="E126" s="16" t="s">
        <v>101</v>
      </c>
      <c r="F126" s="16" t="s">
        <v>195</v>
      </c>
      <c r="G126" s="16" t="s">
        <v>61</v>
      </c>
      <c r="H126" s="16"/>
      <c r="I126" s="16" t="s">
        <v>19</v>
      </c>
      <c r="J126" s="17" t="s">
        <v>200</v>
      </c>
      <c r="K126" s="18">
        <v>19467346326</v>
      </c>
      <c r="L126" s="18">
        <v>0</v>
      </c>
      <c r="M126" s="18">
        <f t="shared" si="7"/>
        <v>19467346326</v>
      </c>
      <c r="N126" s="18">
        <v>18214992589</v>
      </c>
      <c r="O126" s="18">
        <v>1252353737</v>
      </c>
      <c r="P126" s="18">
        <v>18214992589</v>
      </c>
      <c r="Q126" s="14">
        <f t="shared" si="8"/>
        <v>0.93566900613837678</v>
      </c>
      <c r="R126" s="18">
        <v>18214992589</v>
      </c>
      <c r="S126" s="14">
        <f t="shared" si="9"/>
        <v>0.93566900613837678</v>
      </c>
      <c r="T126" s="18">
        <v>18214992589</v>
      </c>
      <c r="U126" s="14">
        <f t="shared" si="10"/>
        <v>0.93566900613837678</v>
      </c>
      <c r="V126" s="18">
        <f t="shared" si="11"/>
        <v>0</v>
      </c>
      <c r="W126" s="18">
        <f t="shared" si="12"/>
        <v>0</v>
      </c>
    </row>
    <row r="127" spans="1:23" ht="126" x14ac:dyDescent="0.25">
      <c r="A127" s="16" t="s">
        <v>96</v>
      </c>
      <c r="B127" s="16" t="s">
        <v>168</v>
      </c>
      <c r="C127" s="16" t="s">
        <v>99</v>
      </c>
      <c r="D127" s="16" t="s">
        <v>121</v>
      </c>
      <c r="E127" s="16" t="s">
        <v>101</v>
      </c>
      <c r="F127" s="16" t="s">
        <v>187</v>
      </c>
      <c r="G127" s="16" t="s">
        <v>61</v>
      </c>
      <c r="H127" s="16"/>
      <c r="I127" s="16" t="s">
        <v>19</v>
      </c>
      <c r="J127" s="17" t="s">
        <v>201</v>
      </c>
      <c r="K127" s="18">
        <v>10804262197</v>
      </c>
      <c r="L127" s="18">
        <v>0</v>
      </c>
      <c r="M127" s="18">
        <f t="shared" si="7"/>
        <v>10804262197</v>
      </c>
      <c r="N127" s="18">
        <v>10018888278.67</v>
      </c>
      <c r="O127" s="18">
        <v>785373918.33000004</v>
      </c>
      <c r="P127" s="18">
        <v>10018888278.67</v>
      </c>
      <c r="Q127" s="14">
        <f t="shared" si="8"/>
        <v>0.92730888014286872</v>
      </c>
      <c r="R127" s="18">
        <v>10018888278.67</v>
      </c>
      <c r="S127" s="14">
        <f t="shared" si="9"/>
        <v>0.92730888014286872</v>
      </c>
      <c r="T127" s="18">
        <v>10018888278.67</v>
      </c>
      <c r="U127" s="14">
        <f t="shared" si="10"/>
        <v>0.92730888014286872</v>
      </c>
      <c r="V127" s="18">
        <f t="shared" si="11"/>
        <v>0</v>
      </c>
      <c r="W127" s="18">
        <f t="shared" si="12"/>
        <v>0</v>
      </c>
    </row>
    <row r="128" spans="1:23" ht="31.5" x14ac:dyDescent="0.25">
      <c r="A128" s="11" t="s">
        <v>96</v>
      </c>
      <c r="B128" s="11" t="s">
        <v>168</v>
      </c>
      <c r="C128" s="11" t="s">
        <v>99</v>
      </c>
      <c r="D128" s="11" t="s">
        <v>202</v>
      </c>
      <c r="E128" s="11"/>
      <c r="F128" s="11"/>
      <c r="G128" s="11"/>
      <c r="H128" s="11"/>
      <c r="I128" s="11" t="s">
        <v>19</v>
      </c>
      <c r="J128" s="12" t="s">
        <v>203</v>
      </c>
      <c r="K128" s="13">
        <v>151401946656</v>
      </c>
      <c r="L128" s="13">
        <v>0</v>
      </c>
      <c r="M128" s="13">
        <f t="shared" si="7"/>
        <v>151401946656</v>
      </c>
      <c r="N128" s="13">
        <v>151385146655.20999</v>
      </c>
      <c r="O128" s="13">
        <v>16800000.789999999</v>
      </c>
      <c r="P128" s="13">
        <v>151385146655.20999</v>
      </c>
      <c r="Q128" s="14">
        <f t="shared" si="8"/>
        <v>0.99988903708861698</v>
      </c>
      <c r="R128" s="13">
        <v>151385146655.20999</v>
      </c>
      <c r="S128" s="14">
        <f t="shared" si="9"/>
        <v>0.99988903708861698</v>
      </c>
      <c r="T128" s="13">
        <v>150776900490.20999</v>
      </c>
      <c r="U128" s="14">
        <f t="shared" si="10"/>
        <v>0.99587161077122621</v>
      </c>
      <c r="V128" s="13">
        <f t="shared" si="11"/>
        <v>0</v>
      </c>
      <c r="W128" s="13">
        <f t="shared" si="12"/>
        <v>608246165</v>
      </c>
    </row>
    <row r="129" spans="1:23" ht="94.5" x14ac:dyDescent="0.25">
      <c r="A129" s="16" t="s">
        <v>96</v>
      </c>
      <c r="B129" s="16" t="s">
        <v>168</v>
      </c>
      <c r="C129" s="16" t="s">
        <v>99</v>
      </c>
      <c r="D129" s="16" t="s">
        <v>202</v>
      </c>
      <c r="E129" s="16" t="s">
        <v>101</v>
      </c>
      <c r="F129" s="16" t="s">
        <v>204</v>
      </c>
      <c r="G129" s="16" t="s">
        <v>18</v>
      </c>
      <c r="H129" s="16"/>
      <c r="I129" s="16" t="s">
        <v>19</v>
      </c>
      <c r="J129" s="17" t="s">
        <v>205</v>
      </c>
      <c r="K129" s="18">
        <v>1754860402</v>
      </c>
      <c r="L129" s="18">
        <v>0</v>
      </c>
      <c r="M129" s="18">
        <f t="shared" si="7"/>
        <v>1754860402</v>
      </c>
      <c r="N129" s="18">
        <v>1754860402</v>
      </c>
      <c r="O129" s="18">
        <v>0</v>
      </c>
      <c r="P129" s="18">
        <v>1754860402</v>
      </c>
      <c r="Q129" s="14">
        <f t="shared" si="8"/>
        <v>1</v>
      </c>
      <c r="R129" s="18">
        <v>1754860402</v>
      </c>
      <c r="S129" s="14">
        <f t="shared" si="9"/>
        <v>1</v>
      </c>
      <c r="T129" s="18">
        <v>1754860402</v>
      </c>
      <c r="U129" s="14">
        <f t="shared" si="10"/>
        <v>1</v>
      </c>
      <c r="V129" s="18">
        <f t="shared" si="11"/>
        <v>0</v>
      </c>
      <c r="W129" s="18">
        <f t="shared" si="12"/>
        <v>0</v>
      </c>
    </row>
    <row r="130" spans="1:23" ht="126" x14ac:dyDescent="0.25">
      <c r="A130" s="16" t="s">
        <v>96</v>
      </c>
      <c r="B130" s="16" t="s">
        <v>168</v>
      </c>
      <c r="C130" s="16" t="s">
        <v>99</v>
      </c>
      <c r="D130" s="16" t="s">
        <v>202</v>
      </c>
      <c r="E130" s="16" t="s">
        <v>101</v>
      </c>
      <c r="F130" s="16" t="s">
        <v>206</v>
      </c>
      <c r="G130" s="16" t="s">
        <v>18</v>
      </c>
      <c r="H130" s="16"/>
      <c r="I130" s="16" t="s">
        <v>19</v>
      </c>
      <c r="J130" s="17" t="s">
        <v>207</v>
      </c>
      <c r="K130" s="18">
        <v>1069826193</v>
      </c>
      <c r="L130" s="18">
        <v>0</v>
      </c>
      <c r="M130" s="18">
        <f t="shared" si="7"/>
        <v>1069826193</v>
      </c>
      <c r="N130" s="18">
        <v>1069826193</v>
      </c>
      <c r="O130" s="18">
        <v>0</v>
      </c>
      <c r="P130" s="18">
        <v>1069826193</v>
      </c>
      <c r="Q130" s="14">
        <f t="shared" si="8"/>
        <v>1</v>
      </c>
      <c r="R130" s="18">
        <v>1069826193</v>
      </c>
      <c r="S130" s="14">
        <f t="shared" si="9"/>
        <v>1</v>
      </c>
      <c r="T130" s="18">
        <v>1069826193</v>
      </c>
      <c r="U130" s="14">
        <f t="shared" si="10"/>
        <v>1</v>
      </c>
      <c r="V130" s="18">
        <f t="shared" si="11"/>
        <v>0</v>
      </c>
      <c r="W130" s="18">
        <f t="shared" si="12"/>
        <v>0</v>
      </c>
    </row>
    <row r="131" spans="1:23" ht="63" x14ac:dyDescent="0.25">
      <c r="A131" s="16" t="s">
        <v>96</v>
      </c>
      <c r="B131" s="16" t="s">
        <v>168</v>
      </c>
      <c r="C131" s="16" t="s">
        <v>99</v>
      </c>
      <c r="D131" s="16" t="s">
        <v>202</v>
      </c>
      <c r="E131" s="16" t="s">
        <v>101</v>
      </c>
      <c r="F131" s="16" t="s">
        <v>208</v>
      </c>
      <c r="G131" s="16" t="s">
        <v>18</v>
      </c>
      <c r="H131" s="16"/>
      <c r="I131" s="16" t="s">
        <v>19</v>
      </c>
      <c r="J131" s="17" t="s">
        <v>209</v>
      </c>
      <c r="K131" s="18">
        <v>4321087479</v>
      </c>
      <c r="L131" s="18">
        <v>0</v>
      </c>
      <c r="M131" s="18">
        <f t="shared" si="7"/>
        <v>4321087479</v>
      </c>
      <c r="N131" s="18">
        <v>4304287478.21</v>
      </c>
      <c r="O131" s="18">
        <v>16800000.789999999</v>
      </c>
      <c r="P131" s="18">
        <v>4304287478.21</v>
      </c>
      <c r="Q131" s="14">
        <f t="shared" si="8"/>
        <v>0.99611208963677633</v>
      </c>
      <c r="R131" s="18">
        <v>4304287478.21</v>
      </c>
      <c r="S131" s="14">
        <f t="shared" si="9"/>
        <v>0.99611208963677633</v>
      </c>
      <c r="T131" s="18">
        <v>4304287478.21</v>
      </c>
      <c r="U131" s="14">
        <f t="shared" si="10"/>
        <v>0.99611208963677633</v>
      </c>
      <c r="V131" s="18">
        <f t="shared" si="11"/>
        <v>0</v>
      </c>
      <c r="W131" s="18">
        <f t="shared" si="12"/>
        <v>0</v>
      </c>
    </row>
    <row r="132" spans="1:23" ht="94.5" x14ac:dyDescent="0.25">
      <c r="A132" s="16" t="s">
        <v>96</v>
      </c>
      <c r="B132" s="16" t="s">
        <v>168</v>
      </c>
      <c r="C132" s="16" t="s">
        <v>99</v>
      </c>
      <c r="D132" s="16" t="s">
        <v>202</v>
      </c>
      <c r="E132" s="16" t="s">
        <v>101</v>
      </c>
      <c r="F132" s="16" t="s">
        <v>204</v>
      </c>
      <c r="G132" s="16" t="s">
        <v>61</v>
      </c>
      <c r="H132" s="16"/>
      <c r="I132" s="16" t="s">
        <v>19</v>
      </c>
      <c r="J132" s="17" t="s">
        <v>210</v>
      </c>
      <c r="K132" s="18">
        <v>114037948947</v>
      </c>
      <c r="L132" s="18">
        <v>0</v>
      </c>
      <c r="M132" s="18">
        <f t="shared" si="7"/>
        <v>114037948947</v>
      </c>
      <c r="N132" s="18">
        <v>114037948947</v>
      </c>
      <c r="O132" s="18">
        <v>0</v>
      </c>
      <c r="P132" s="18">
        <v>114037948947</v>
      </c>
      <c r="Q132" s="14">
        <f t="shared" si="8"/>
        <v>1</v>
      </c>
      <c r="R132" s="18">
        <v>114037948947</v>
      </c>
      <c r="S132" s="14">
        <f t="shared" si="9"/>
        <v>1</v>
      </c>
      <c r="T132" s="18">
        <v>114037948947</v>
      </c>
      <c r="U132" s="14">
        <f t="shared" si="10"/>
        <v>1</v>
      </c>
      <c r="V132" s="18">
        <f t="shared" si="11"/>
        <v>0</v>
      </c>
      <c r="W132" s="18">
        <f t="shared" si="12"/>
        <v>0</v>
      </c>
    </row>
    <row r="133" spans="1:23" ht="126" x14ac:dyDescent="0.25">
      <c r="A133" s="16" t="s">
        <v>96</v>
      </c>
      <c r="B133" s="16" t="s">
        <v>168</v>
      </c>
      <c r="C133" s="16" t="s">
        <v>99</v>
      </c>
      <c r="D133" s="16" t="s">
        <v>202</v>
      </c>
      <c r="E133" s="16" t="s">
        <v>101</v>
      </c>
      <c r="F133" s="16" t="s">
        <v>206</v>
      </c>
      <c r="G133" s="16" t="s">
        <v>61</v>
      </c>
      <c r="H133" s="16"/>
      <c r="I133" s="16" t="s">
        <v>19</v>
      </c>
      <c r="J133" s="17" t="s">
        <v>211</v>
      </c>
      <c r="K133" s="18">
        <v>24074223635</v>
      </c>
      <c r="L133" s="18">
        <v>0</v>
      </c>
      <c r="M133" s="18">
        <f t="shared" si="7"/>
        <v>24074223635</v>
      </c>
      <c r="N133" s="18">
        <v>24074223635</v>
      </c>
      <c r="O133" s="18">
        <v>0</v>
      </c>
      <c r="P133" s="18">
        <v>24074223635</v>
      </c>
      <c r="Q133" s="14">
        <f t="shared" si="8"/>
        <v>1</v>
      </c>
      <c r="R133" s="18">
        <v>24074223635</v>
      </c>
      <c r="S133" s="14">
        <f t="shared" si="9"/>
        <v>1</v>
      </c>
      <c r="T133" s="18">
        <v>23465977470</v>
      </c>
      <c r="U133" s="14">
        <f t="shared" si="10"/>
        <v>0.97473454703163476</v>
      </c>
      <c r="V133" s="18">
        <f t="shared" si="11"/>
        <v>0</v>
      </c>
      <c r="W133" s="18">
        <f t="shared" si="12"/>
        <v>608246165</v>
      </c>
    </row>
    <row r="134" spans="1:23" ht="78.75" x14ac:dyDescent="0.25">
      <c r="A134" s="16" t="s">
        <v>96</v>
      </c>
      <c r="B134" s="16" t="s">
        <v>168</v>
      </c>
      <c r="C134" s="16" t="s">
        <v>99</v>
      </c>
      <c r="D134" s="16" t="s">
        <v>202</v>
      </c>
      <c r="E134" s="16" t="s">
        <v>101</v>
      </c>
      <c r="F134" s="16" t="s">
        <v>212</v>
      </c>
      <c r="G134" s="16" t="s">
        <v>61</v>
      </c>
      <c r="H134" s="16" t="s">
        <v>129</v>
      </c>
      <c r="I134" s="16" t="s">
        <v>19</v>
      </c>
      <c r="J134" s="17" t="s">
        <v>213</v>
      </c>
      <c r="K134" s="18">
        <v>6144000000</v>
      </c>
      <c r="L134" s="18">
        <v>0</v>
      </c>
      <c r="M134" s="18">
        <f t="shared" si="7"/>
        <v>6144000000</v>
      </c>
      <c r="N134" s="18">
        <v>6144000000</v>
      </c>
      <c r="O134" s="18">
        <v>0</v>
      </c>
      <c r="P134" s="18">
        <v>6144000000</v>
      </c>
      <c r="Q134" s="14">
        <f t="shared" si="8"/>
        <v>1</v>
      </c>
      <c r="R134" s="18">
        <v>6144000000</v>
      </c>
      <c r="S134" s="14">
        <f t="shared" si="9"/>
        <v>1</v>
      </c>
      <c r="T134" s="18">
        <v>6144000000</v>
      </c>
      <c r="U134" s="14">
        <f t="shared" si="10"/>
        <v>1</v>
      </c>
      <c r="V134" s="18">
        <f t="shared" si="11"/>
        <v>0</v>
      </c>
      <c r="W134" s="18">
        <f t="shared" si="12"/>
        <v>0</v>
      </c>
    </row>
    <row r="135" spans="1:23" ht="110.25" x14ac:dyDescent="0.25">
      <c r="A135" s="11" t="s">
        <v>96</v>
      </c>
      <c r="B135" s="11" t="s">
        <v>168</v>
      </c>
      <c r="C135" s="11" t="s">
        <v>99</v>
      </c>
      <c r="D135" s="11" t="s">
        <v>214</v>
      </c>
      <c r="E135" s="11"/>
      <c r="F135" s="11"/>
      <c r="G135" s="11"/>
      <c r="H135" s="11"/>
      <c r="I135" s="11" t="s">
        <v>19</v>
      </c>
      <c r="J135" s="12" t="s">
        <v>215</v>
      </c>
      <c r="K135" s="13">
        <v>38204449595</v>
      </c>
      <c r="L135" s="13">
        <v>0</v>
      </c>
      <c r="M135" s="13">
        <f t="shared" si="7"/>
        <v>38204449595</v>
      </c>
      <c r="N135" s="13">
        <v>36488717691.339996</v>
      </c>
      <c r="O135" s="13">
        <v>1715731903.6600001</v>
      </c>
      <c r="P135" s="13">
        <v>36488717691.339996</v>
      </c>
      <c r="Q135" s="14">
        <f t="shared" si="8"/>
        <v>0.95509078335512654</v>
      </c>
      <c r="R135" s="13">
        <v>36119717691.339996</v>
      </c>
      <c r="S135" s="14">
        <f t="shared" si="9"/>
        <v>0.9454322225353341</v>
      </c>
      <c r="T135" s="13">
        <v>32560239314.84</v>
      </c>
      <c r="U135" s="14">
        <f t="shared" si="10"/>
        <v>0.85226301281674044</v>
      </c>
      <c r="V135" s="13">
        <f t="shared" si="11"/>
        <v>369000000</v>
      </c>
      <c r="W135" s="13">
        <f t="shared" si="12"/>
        <v>3559478376.4999962</v>
      </c>
    </row>
    <row r="136" spans="1:23" ht="126" x14ac:dyDescent="0.25">
      <c r="A136" s="16" t="s">
        <v>96</v>
      </c>
      <c r="B136" s="16" t="s">
        <v>168</v>
      </c>
      <c r="C136" s="16" t="s">
        <v>99</v>
      </c>
      <c r="D136" s="16" t="s">
        <v>214</v>
      </c>
      <c r="E136" s="16" t="s">
        <v>101</v>
      </c>
      <c r="F136" s="16" t="s">
        <v>216</v>
      </c>
      <c r="G136" s="16" t="s">
        <v>18</v>
      </c>
      <c r="H136" s="16"/>
      <c r="I136" s="16" t="s">
        <v>19</v>
      </c>
      <c r="J136" s="17" t="s">
        <v>217</v>
      </c>
      <c r="K136" s="18">
        <v>1664511044</v>
      </c>
      <c r="L136" s="18">
        <v>0</v>
      </c>
      <c r="M136" s="18">
        <f t="shared" si="7"/>
        <v>1664511044</v>
      </c>
      <c r="N136" s="18">
        <v>1634786587.3399999</v>
      </c>
      <c r="O136" s="18">
        <v>29724456.66</v>
      </c>
      <c r="P136" s="18">
        <v>1634786587.3399999</v>
      </c>
      <c r="Q136" s="14">
        <f t="shared" si="8"/>
        <v>0.98214222923473726</v>
      </c>
      <c r="R136" s="18">
        <v>1634786587.3399999</v>
      </c>
      <c r="S136" s="14">
        <f t="shared" si="9"/>
        <v>0.98214222923473726</v>
      </c>
      <c r="T136" s="18">
        <v>1634786587.3399999</v>
      </c>
      <c r="U136" s="14">
        <f t="shared" si="10"/>
        <v>0.98214222923473726</v>
      </c>
      <c r="V136" s="18">
        <f t="shared" si="11"/>
        <v>0</v>
      </c>
      <c r="W136" s="18">
        <f t="shared" si="12"/>
        <v>0</v>
      </c>
    </row>
    <row r="137" spans="1:23" ht="126" x14ac:dyDescent="0.25">
      <c r="A137" s="16" t="s">
        <v>96</v>
      </c>
      <c r="B137" s="16" t="s">
        <v>168</v>
      </c>
      <c r="C137" s="16" t="s">
        <v>99</v>
      </c>
      <c r="D137" s="16" t="s">
        <v>214</v>
      </c>
      <c r="E137" s="16" t="s">
        <v>101</v>
      </c>
      <c r="F137" s="16" t="s">
        <v>218</v>
      </c>
      <c r="G137" s="16" t="s">
        <v>18</v>
      </c>
      <c r="H137" s="16"/>
      <c r="I137" s="16" t="s">
        <v>19</v>
      </c>
      <c r="J137" s="17" t="s">
        <v>219</v>
      </c>
      <c r="K137" s="18">
        <v>450000000</v>
      </c>
      <c r="L137" s="18">
        <v>0</v>
      </c>
      <c r="M137" s="18">
        <f t="shared" ref="M137:M164" si="13">+K137-L137</f>
        <v>450000000</v>
      </c>
      <c r="N137" s="18">
        <v>0</v>
      </c>
      <c r="O137" s="18">
        <v>450000000</v>
      </c>
      <c r="P137" s="18">
        <v>0</v>
      </c>
      <c r="Q137" s="14">
        <f t="shared" ref="Q137:Q164" si="14">+P137/M137</f>
        <v>0</v>
      </c>
      <c r="R137" s="18">
        <v>0</v>
      </c>
      <c r="S137" s="14">
        <f t="shared" ref="S137:S164" si="15">+R137/M137</f>
        <v>0</v>
      </c>
      <c r="T137" s="18">
        <v>0</v>
      </c>
      <c r="U137" s="14">
        <f t="shared" ref="U137:U164" si="16">+T137/M137</f>
        <v>0</v>
      </c>
      <c r="V137" s="18">
        <f t="shared" ref="V137:V164" si="17">+P137-R137</f>
        <v>0</v>
      </c>
      <c r="W137" s="18">
        <f t="shared" ref="W137:W164" si="18">+R137-T137</f>
        <v>0</v>
      </c>
    </row>
    <row r="138" spans="1:23" ht="141.75" x14ac:dyDescent="0.25">
      <c r="A138" s="16" t="s">
        <v>96</v>
      </c>
      <c r="B138" s="16" t="s">
        <v>168</v>
      </c>
      <c r="C138" s="16" t="s">
        <v>99</v>
      </c>
      <c r="D138" s="16" t="s">
        <v>214</v>
      </c>
      <c r="E138" s="16" t="s">
        <v>101</v>
      </c>
      <c r="F138" s="16" t="s">
        <v>220</v>
      </c>
      <c r="G138" s="16" t="s">
        <v>18</v>
      </c>
      <c r="H138" s="16"/>
      <c r="I138" s="16" t="s">
        <v>19</v>
      </c>
      <c r="J138" s="17" t="s">
        <v>221</v>
      </c>
      <c r="K138" s="18">
        <v>2492269360</v>
      </c>
      <c r="L138" s="18">
        <v>0</v>
      </c>
      <c r="M138" s="18">
        <f t="shared" si="13"/>
        <v>2492269360</v>
      </c>
      <c r="N138" s="18">
        <v>2492269360</v>
      </c>
      <c r="O138" s="18">
        <v>0</v>
      </c>
      <c r="P138" s="18">
        <v>2492269360</v>
      </c>
      <c r="Q138" s="14">
        <f t="shared" si="14"/>
        <v>1</v>
      </c>
      <c r="R138" s="18">
        <v>2492269360</v>
      </c>
      <c r="S138" s="14">
        <f t="shared" si="15"/>
        <v>1</v>
      </c>
      <c r="T138" s="18">
        <v>2492269360</v>
      </c>
      <c r="U138" s="14">
        <f t="shared" si="16"/>
        <v>1</v>
      </c>
      <c r="V138" s="18">
        <f t="shared" si="17"/>
        <v>0</v>
      </c>
      <c r="W138" s="18">
        <f t="shared" si="18"/>
        <v>0</v>
      </c>
    </row>
    <row r="139" spans="1:23" ht="141.75" x14ac:dyDescent="0.25">
      <c r="A139" s="16" t="s">
        <v>96</v>
      </c>
      <c r="B139" s="16" t="s">
        <v>168</v>
      </c>
      <c r="C139" s="16" t="s">
        <v>99</v>
      </c>
      <c r="D139" s="16" t="s">
        <v>214</v>
      </c>
      <c r="E139" s="16" t="s">
        <v>101</v>
      </c>
      <c r="F139" s="16" t="s">
        <v>222</v>
      </c>
      <c r="G139" s="16" t="s">
        <v>18</v>
      </c>
      <c r="H139" s="16"/>
      <c r="I139" s="16" t="s">
        <v>19</v>
      </c>
      <c r="J139" s="17" t="s">
        <v>223</v>
      </c>
      <c r="K139" s="18">
        <v>4295000000</v>
      </c>
      <c r="L139" s="18">
        <v>0</v>
      </c>
      <c r="M139" s="18">
        <f t="shared" si="13"/>
        <v>4295000000</v>
      </c>
      <c r="N139" s="18">
        <v>4265215440</v>
      </c>
      <c r="O139" s="18">
        <v>29784560</v>
      </c>
      <c r="P139" s="18">
        <v>4265215440</v>
      </c>
      <c r="Q139" s="14">
        <f t="shared" si="14"/>
        <v>0.99306529452852155</v>
      </c>
      <c r="R139" s="18">
        <v>4265215440</v>
      </c>
      <c r="S139" s="14">
        <f t="shared" si="15"/>
        <v>0.99306529452852155</v>
      </c>
      <c r="T139" s="18">
        <v>1900000000</v>
      </c>
      <c r="U139" s="14">
        <f t="shared" si="16"/>
        <v>0.44237485448195574</v>
      </c>
      <c r="V139" s="18">
        <f t="shared" si="17"/>
        <v>0</v>
      </c>
      <c r="W139" s="18">
        <f t="shared" si="18"/>
        <v>2365215440</v>
      </c>
    </row>
    <row r="140" spans="1:23" ht="141.75" x14ac:dyDescent="0.25">
      <c r="A140" s="16" t="s">
        <v>96</v>
      </c>
      <c r="B140" s="16" t="s">
        <v>168</v>
      </c>
      <c r="C140" s="16" t="s">
        <v>99</v>
      </c>
      <c r="D140" s="16" t="s">
        <v>214</v>
      </c>
      <c r="E140" s="16" t="s">
        <v>101</v>
      </c>
      <c r="F140" s="16" t="s">
        <v>224</v>
      </c>
      <c r="G140" s="16" t="s">
        <v>18</v>
      </c>
      <c r="H140" s="16"/>
      <c r="I140" s="16" t="s">
        <v>19</v>
      </c>
      <c r="J140" s="17" t="s">
        <v>225</v>
      </c>
      <c r="K140" s="18">
        <v>7223109540</v>
      </c>
      <c r="L140" s="18">
        <v>0</v>
      </c>
      <c r="M140" s="18">
        <f t="shared" si="13"/>
        <v>7223109540</v>
      </c>
      <c r="N140" s="18">
        <v>6742283515</v>
      </c>
      <c r="O140" s="18">
        <v>480826025</v>
      </c>
      <c r="P140" s="18">
        <v>6742283515</v>
      </c>
      <c r="Q140" s="14">
        <f t="shared" si="14"/>
        <v>0.93343226731682649</v>
      </c>
      <c r="R140" s="18">
        <v>6742283515</v>
      </c>
      <c r="S140" s="14">
        <f t="shared" si="15"/>
        <v>0.93343226731682649</v>
      </c>
      <c r="T140" s="18">
        <v>6417903617.5</v>
      </c>
      <c r="U140" s="14">
        <f t="shared" si="16"/>
        <v>0.88852364510866877</v>
      </c>
      <c r="V140" s="18">
        <f t="shared" si="17"/>
        <v>0</v>
      </c>
      <c r="W140" s="18">
        <f t="shared" si="18"/>
        <v>324379897.5</v>
      </c>
    </row>
    <row r="141" spans="1:23" ht="141.75" x14ac:dyDescent="0.25">
      <c r="A141" s="16" t="s">
        <v>96</v>
      </c>
      <c r="B141" s="16" t="s">
        <v>168</v>
      </c>
      <c r="C141" s="16" t="s">
        <v>99</v>
      </c>
      <c r="D141" s="16" t="s">
        <v>214</v>
      </c>
      <c r="E141" s="16" t="s">
        <v>101</v>
      </c>
      <c r="F141" s="16" t="s">
        <v>224</v>
      </c>
      <c r="G141" s="16" t="s">
        <v>61</v>
      </c>
      <c r="H141" s="16"/>
      <c r="I141" s="16" t="s">
        <v>19</v>
      </c>
      <c r="J141" s="17" t="s">
        <v>226</v>
      </c>
      <c r="K141" s="18">
        <v>4280966450</v>
      </c>
      <c r="L141" s="18">
        <v>0</v>
      </c>
      <c r="M141" s="18">
        <f t="shared" si="13"/>
        <v>4280966450</v>
      </c>
      <c r="N141" s="18">
        <v>3860569588</v>
      </c>
      <c r="O141" s="18">
        <v>420396862</v>
      </c>
      <c r="P141" s="18">
        <v>3860569588</v>
      </c>
      <c r="Q141" s="14">
        <f t="shared" si="14"/>
        <v>0.90179860858288208</v>
      </c>
      <c r="R141" s="18">
        <v>3860569588</v>
      </c>
      <c r="S141" s="14">
        <f t="shared" si="15"/>
        <v>0.90179860858288208</v>
      </c>
      <c r="T141" s="18">
        <v>3795530096.25</v>
      </c>
      <c r="U141" s="14">
        <f t="shared" si="16"/>
        <v>0.88660589625737429</v>
      </c>
      <c r="V141" s="18">
        <f t="shared" si="17"/>
        <v>0</v>
      </c>
      <c r="W141" s="18">
        <f t="shared" si="18"/>
        <v>65039491.75</v>
      </c>
    </row>
    <row r="142" spans="1:23" ht="141.75" x14ac:dyDescent="0.25">
      <c r="A142" s="16" t="s">
        <v>96</v>
      </c>
      <c r="B142" s="16" t="s">
        <v>168</v>
      </c>
      <c r="C142" s="16" t="s">
        <v>99</v>
      </c>
      <c r="D142" s="16" t="s">
        <v>214</v>
      </c>
      <c r="E142" s="16" t="s">
        <v>101</v>
      </c>
      <c r="F142" s="16" t="s">
        <v>222</v>
      </c>
      <c r="G142" s="16" t="s">
        <v>61</v>
      </c>
      <c r="H142" s="16" t="s">
        <v>129</v>
      </c>
      <c r="I142" s="16" t="s">
        <v>19</v>
      </c>
      <c r="J142" s="17" t="s">
        <v>227</v>
      </c>
      <c r="K142" s="18">
        <v>150000000</v>
      </c>
      <c r="L142" s="18">
        <v>0</v>
      </c>
      <c r="M142" s="18">
        <f t="shared" si="13"/>
        <v>150000000</v>
      </c>
      <c r="N142" s="18">
        <v>150000000</v>
      </c>
      <c r="O142" s="18">
        <v>0</v>
      </c>
      <c r="P142" s="18">
        <v>150000000</v>
      </c>
      <c r="Q142" s="14">
        <f t="shared" si="14"/>
        <v>1</v>
      </c>
      <c r="R142" s="18">
        <v>150000000</v>
      </c>
      <c r="S142" s="14">
        <f t="shared" si="15"/>
        <v>1</v>
      </c>
      <c r="T142" s="18">
        <v>142500000.75</v>
      </c>
      <c r="U142" s="14">
        <f t="shared" si="16"/>
        <v>0.95000000500000004</v>
      </c>
      <c r="V142" s="18">
        <f t="shared" si="17"/>
        <v>0</v>
      </c>
      <c r="W142" s="18">
        <f t="shared" si="18"/>
        <v>7499999.25</v>
      </c>
    </row>
    <row r="143" spans="1:23" ht="126" x14ac:dyDescent="0.25">
      <c r="A143" s="16" t="s">
        <v>96</v>
      </c>
      <c r="B143" s="16" t="s">
        <v>168</v>
      </c>
      <c r="C143" s="16" t="s">
        <v>99</v>
      </c>
      <c r="D143" s="16" t="s">
        <v>214</v>
      </c>
      <c r="E143" s="16" t="s">
        <v>101</v>
      </c>
      <c r="F143" s="16" t="s">
        <v>228</v>
      </c>
      <c r="G143" s="16" t="s">
        <v>61</v>
      </c>
      <c r="H143" s="16" t="s">
        <v>129</v>
      </c>
      <c r="I143" s="16" t="s">
        <v>19</v>
      </c>
      <c r="J143" s="17" t="s">
        <v>229</v>
      </c>
      <c r="K143" s="18">
        <v>1515847710</v>
      </c>
      <c r="L143" s="18">
        <v>0</v>
      </c>
      <c r="M143" s="18">
        <f t="shared" si="13"/>
        <v>1515847710</v>
      </c>
      <c r="N143" s="18">
        <v>1515847710</v>
      </c>
      <c r="O143" s="18">
        <v>0</v>
      </c>
      <c r="P143" s="18">
        <v>1515847710</v>
      </c>
      <c r="Q143" s="14">
        <f t="shared" si="14"/>
        <v>1</v>
      </c>
      <c r="R143" s="18">
        <v>1515847710</v>
      </c>
      <c r="S143" s="14">
        <f t="shared" si="15"/>
        <v>1</v>
      </c>
      <c r="T143" s="18">
        <v>1440055324.5</v>
      </c>
      <c r="U143" s="14">
        <f t="shared" si="16"/>
        <v>0.95</v>
      </c>
      <c r="V143" s="18">
        <f t="shared" si="17"/>
        <v>0</v>
      </c>
      <c r="W143" s="18">
        <f t="shared" si="18"/>
        <v>75792385.5</v>
      </c>
    </row>
    <row r="144" spans="1:23" ht="126" x14ac:dyDescent="0.25">
      <c r="A144" s="16" t="s">
        <v>96</v>
      </c>
      <c r="B144" s="16" t="s">
        <v>168</v>
      </c>
      <c r="C144" s="16" t="s">
        <v>99</v>
      </c>
      <c r="D144" s="16" t="s">
        <v>214</v>
      </c>
      <c r="E144" s="16" t="s">
        <v>101</v>
      </c>
      <c r="F144" s="16" t="s">
        <v>216</v>
      </c>
      <c r="G144" s="16" t="s">
        <v>61</v>
      </c>
      <c r="H144" s="16" t="s">
        <v>129</v>
      </c>
      <c r="I144" s="16" t="s">
        <v>19</v>
      </c>
      <c r="J144" s="17" t="s">
        <v>230</v>
      </c>
      <c r="K144" s="18">
        <v>230000000</v>
      </c>
      <c r="L144" s="18">
        <v>0</v>
      </c>
      <c r="M144" s="18">
        <f t="shared" si="13"/>
        <v>230000000</v>
      </c>
      <c r="N144" s="18">
        <v>230000000</v>
      </c>
      <c r="O144" s="18">
        <v>0</v>
      </c>
      <c r="P144" s="18">
        <v>230000000</v>
      </c>
      <c r="Q144" s="14">
        <f t="shared" si="14"/>
        <v>1</v>
      </c>
      <c r="R144" s="18">
        <v>230000000</v>
      </c>
      <c r="S144" s="14">
        <f t="shared" si="15"/>
        <v>1</v>
      </c>
      <c r="T144" s="18">
        <v>230000000</v>
      </c>
      <c r="U144" s="14">
        <f t="shared" si="16"/>
        <v>1</v>
      </c>
      <c r="V144" s="18">
        <f t="shared" si="17"/>
        <v>0</v>
      </c>
      <c r="W144" s="18">
        <f t="shared" si="18"/>
        <v>0</v>
      </c>
    </row>
    <row r="145" spans="1:23" ht="141.75" x14ac:dyDescent="0.25">
      <c r="A145" s="16" t="s">
        <v>96</v>
      </c>
      <c r="B145" s="16" t="s">
        <v>168</v>
      </c>
      <c r="C145" s="16" t="s">
        <v>99</v>
      </c>
      <c r="D145" s="16" t="s">
        <v>214</v>
      </c>
      <c r="E145" s="16" t="s">
        <v>101</v>
      </c>
      <c r="F145" s="16" t="s">
        <v>218</v>
      </c>
      <c r="G145" s="16" t="s">
        <v>61</v>
      </c>
      <c r="H145" s="16" t="s">
        <v>129</v>
      </c>
      <c r="I145" s="16" t="s">
        <v>19</v>
      </c>
      <c r="J145" s="17" t="s">
        <v>231</v>
      </c>
      <c r="K145" s="18">
        <v>4065230861</v>
      </c>
      <c r="L145" s="18">
        <v>0</v>
      </c>
      <c r="M145" s="18">
        <f t="shared" si="13"/>
        <v>4065230861</v>
      </c>
      <c r="N145" s="18">
        <v>3760230861</v>
      </c>
      <c r="O145" s="18">
        <v>305000000</v>
      </c>
      <c r="P145" s="18">
        <v>3760230861</v>
      </c>
      <c r="Q145" s="14">
        <f t="shared" si="14"/>
        <v>0.92497351062493571</v>
      </c>
      <c r="R145" s="18">
        <v>3391230861</v>
      </c>
      <c r="S145" s="14">
        <f t="shared" si="15"/>
        <v>0.83420375790559564</v>
      </c>
      <c r="T145" s="18">
        <v>3041115430</v>
      </c>
      <c r="U145" s="14">
        <f t="shared" si="16"/>
        <v>0.74807939179422656</v>
      </c>
      <c r="V145" s="18">
        <f t="shared" si="17"/>
        <v>369000000</v>
      </c>
      <c r="W145" s="18">
        <f t="shared" si="18"/>
        <v>350115431</v>
      </c>
    </row>
    <row r="146" spans="1:23" ht="141.75" x14ac:dyDescent="0.25">
      <c r="A146" s="16" t="s">
        <v>96</v>
      </c>
      <c r="B146" s="16" t="s">
        <v>168</v>
      </c>
      <c r="C146" s="16" t="s">
        <v>99</v>
      </c>
      <c r="D146" s="16" t="s">
        <v>214</v>
      </c>
      <c r="E146" s="16" t="s">
        <v>101</v>
      </c>
      <c r="F146" s="16" t="s">
        <v>232</v>
      </c>
      <c r="G146" s="16" t="s">
        <v>61</v>
      </c>
      <c r="H146" s="16" t="s">
        <v>129</v>
      </c>
      <c r="I146" s="16" t="s">
        <v>19</v>
      </c>
      <c r="J146" s="17" t="s">
        <v>233</v>
      </c>
      <c r="K146" s="18">
        <v>7428714630</v>
      </c>
      <c r="L146" s="18">
        <v>0</v>
      </c>
      <c r="M146" s="18">
        <f t="shared" si="13"/>
        <v>7428714630</v>
      </c>
      <c r="N146" s="18">
        <v>7428714630</v>
      </c>
      <c r="O146" s="18">
        <v>0</v>
      </c>
      <c r="P146" s="18">
        <v>7428714630</v>
      </c>
      <c r="Q146" s="14">
        <f t="shared" si="14"/>
        <v>1</v>
      </c>
      <c r="R146" s="18">
        <v>7428714630</v>
      </c>
      <c r="S146" s="14">
        <f t="shared" si="15"/>
        <v>1</v>
      </c>
      <c r="T146" s="18">
        <v>7057278898.5</v>
      </c>
      <c r="U146" s="14">
        <f t="shared" si="16"/>
        <v>0.95</v>
      </c>
      <c r="V146" s="18">
        <f t="shared" si="17"/>
        <v>0</v>
      </c>
      <c r="W146" s="18">
        <f t="shared" si="18"/>
        <v>371435731.5</v>
      </c>
    </row>
    <row r="147" spans="1:23" ht="141.75" x14ac:dyDescent="0.25">
      <c r="A147" s="16" t="s">
        <v>96</v>
      </c>
      <c r="B147" s="16" t="s">
        <v>168</v>
      </c>
      <c r="C147" s="16" t="s">
        <v>99</v>
      </c>
      <c r="D147" s="16" t="s">
        <v>214</v>
      </c>
      <c r="E147" s="16" t="s">
        <v>101</v>
      </c>
      <c r="F147" s="16" t="s">
        <v>220</v>
      </c>
      <c r="G147" s="16" t="s">
        <v>61</v>
      </c>
      <c r="H147" s="16" t="s">
        <v>129</v>
      </c>
      <c r="I147" s="16" t="s">
        <v>19</v>
      </c>
      <c r="J147" s="17" t="s">
        <v>234</v>
      </c>
      <c r="K147" s="18">
        <v>4408800000</v>
      </c>
      <c r="L147" s="18">
        <v>0</v>
      </c>
      <c r="M147" s="18">
        <f t="shared" si="13"/>
        <v>4408800000</v>
      </c>
      <c r="N147" s="18">
        <v>4408800000</v>
      </c>
      <c r="O147" s="18">
        <v>0</v>
      </c>
      <c r="P147" s="18">
        <v>4408800000</v>
      </c>
      <c r="Q147" s="14">
        <f t="shared" si="14"/>
        <v>1</v>
      </c>
      <c r="R147" s="18">
        <v>4408800000</v>
      </c>
      <c r="S147" s="14">
        <f t="shared" si="15"/>
        <v>1</v>
      </c>
      <c r="T147" s="18">
        <v>4408800000</v>
      </c>
      <c r="U147" s="14">
        <f t="shared" si="16"/>
        <v>1</v>
      </c>
      <c r="V147" s="18">
        <f t="shared" si="17"/>
        <v>0</v>
      </c>
      <c r="W147" s="18">
        <f t="shared" si="18"/>
        <v>0</v>
      </c>
    </row>
    <row r="148" spans="1:23" ht="47.25" x14ac:dyDescent="0.25">
      <c r="A148" s="11" t="s">
        <v>96</v>
      </c>
      <c r="B148" s="11" t="s">
        <v>168</v>
      </c>
      <c r="C148" s="11" t="s">
        <v>99</v>
      </c>
      <c r="D148" s="11" t="s">
        <v>145</v>
      </c>
      <c r="E148" s="11"/>
      <c r="F148" s="11"/>
      <c r="G148" s="11"/>
      <c r="H148" s="11"/>
      <c r="I148" s="11" t="s">
        <v>19</v>
      </c>
      <c r="J148" s="12" t="s">
        <v>235</v>
      </c>
      <c r="K148" s="13">
        <v>11912478720</v>
      </c>
      <c r="L148" s="13">
        <v>0</v>
      </c>
      <c r="M148" s="13">
        <f t="shared" si="13"/>
        <v>11912478720</v>
      </c>
      <c r="N148" s="13">
        <v>10567059584.780001</v>
      </c>
      <c r="O148" s="13">
        <v>1345419135.22</v>
      </c>
      <c r="P148" s="13">
        <v>10567059584.780001</v>
      </c>
      <c r="Q148" s="14">
        <f t="shared" si="14"/>
        <v>0.88705800305345694</v>
      </c>
      <c r="R148" s="13">
        <v>10567059584.780001</v>
      </c>
      <c r="S148" s="14">
        <f t="shared" si="15"/>
        <v>0.88705800305345694</v>
      </c>
      <c r="T148" s="13">
        <v>9797613018.3999996</v>
      </c>
      <c r="U148" s="14">
        <f t="shared" si="16"/>
        <v>0.82246636058628775</v>
      </c>
      <c r="V148" s="13">
        <f t="shared" si="17"/>
        <v>0</v>
      </c>
      <c r="W148" s="13">
        <f t="shared" si="18"/>
        <v>769446566.38000107</v>
      </c>
    </row>
    <row r="149" spans="1:23" ht="110.25" x14ac:dyDescent="0.25">
      <c r="A149" s="16" t="s">
        <v>96</v>
      </c>
      <c r="B149" s="16" t="s">
        <v>168</v>
      </c>
      <c r="C149" s="16" t="s">
        <v>99</v>
      </c>
      <c r="D149" s="16" t="s">
        <v>145</v>
      </c>
      <c r="E149" s="16" t="s">
        <v>101</v>
      </c>
      <c r="F149" s="16" t="s">
        <v>182</v>
      </c>
      <c r="G149" s="16" t="s">
        <v>18</v>
      </c>
      <c r="H149" s="16"/>
      <c r="I149" s="16" t="s">
        <v>19</v>
      </c>
      <c r="J149" s="17" t="s">
        <v>236</v>
      </c>
      <c r="K149" s="18">
        <v>11912478720</v>
      </c>
      <c r="L149" s="18">
        <v>0</v>
      </c>
      <c r="M149" s="18">
        <f t="shared" si="13"/>
        <v>11912478720</v>
      </c>
      <c r="N149" s="18">
        <v>10567059584.780001</v>
      </c>
      <c r="O149" s="18">
        <v>1345419135.22</v>
      </c>
      <c r="P149" s="18">
        <v>10567059584.780001</v>
      </c>
      <c r="Q149" s="14">
        <f t="shared" si="14"/>
        <v>0.88705800305345694</v>
      </c>
      <c r="R149" s="18">
        <v>10567059584.780001</v>
      </c>
      <c r="S149" s="14">
        <f t="shared" si="15"/>
        <v>0.88705800305345694</v>
      </c>
      <c r="T149" s="18">
        <v>9797613018.3999996</v>
      </c>
      <c r="U149" s="14">
        <f t="shared" si="16"/>
        <v>0.82246636058628775</v>
      </c>
      <c r="V149" s="18">
        <f t="shared" si="17"/>
        <v>0</v>
      </c>
      <c r="W149" s="18">
        <f t="shared" si="18"/>
        <v>769446566.38000107</v>
      </c>
    </row>
    <row r="150" spans="1:23" ht="47.25" x14ac:dyDescent="0.25">
      <c r="A150" s="11" t="s">
        <v>96</v>
      </c>
      <c r="B150" s="11" t="s">
        <v>237</v>
      </c>
      <c r="C150" s="11" t="s">
        <v>99</v>
      </c>
      <c r="D150" s="11" t="s">
        <v>238</v>
      </c>
      <c r="E150" s="11"/>
      <c r="F150" s="11"/>
      <c r="G150" s="11"/>
      <c r="H150" s="11"/>
      <c r="I150" s="11" t="s">
        <v>19</v>
      </c>
      <c r="J150" s="12" t="s">
        <v>239</v>
      </c>
      <c r="K150" s="13">
        <v>3022714213</v>
      </c>
      <c r="L150" s="13">
        <v>0</v>
      </c>
      <c r="M150" s="13">
        <f t="shared" si="13"/>
        <v>3022714213</v>
      </c>
      <c r="N150" s="13">
        <v>2577451090.52</v>
      </c>
      <c r="O150" s="13">
        <v>445263122.48000002</v>
      </c>
      <c r="P150" s="13">
        <v>2577451090.52</v>
      </c>
      <c r="Q150" s="14">
        <f t="shared" si="14"/>
        <v>0.85269427041265577</v>
      </c>
      <c r="R150" s="13">
        <v>2561451090.52</v>
      </c>
      <c r="S150" s="14">
        <f t="shared" si="15"/>
        <v>0.84740101446037697</v>
      </c>
      <c r="T150" s="13">
        <v>2291587536.5300002</v>
      </c>
      <c r="U150" s="14">
        <f t="shared" si="16"/>
        <v>0.75812246049408449</v>
      </c>
      <c r="V150" s="13">
        <f t="shared" si="17"/>
        <v>16000000</v>
      </c>
      <c r="W150" s="13">
        <f t="shared" si="18"/>
        <v>269863553.98999977</v>
      </c>
    </row>
    <row r="151" spans="1:23" ht="63" x14ac:dyDescent="0.25">
      <c r="A151" s="16" t="s">
        <v>96</v>
      </c>
      <c r="B151" s="16" t="s">
        <v>237</v>
      </c>
      <c r="C151" s="16" t="s">
        <v>99</v>
      </c>
      <c r="D151" s="16" t="s">
        <v>238</v>
      </c>
      <c r="E151" s="16" t="s">
        <v>101</v>
      </c>
      <c r="F151" s="16" t="s">
        <v>240</v>
      </c>
      <c r="G151" s="16" t="s">
        <v>18</v>
      </c>
      <c r="H151" s="16"/>
      <c r="I151" s="16" t="s">
        <v>19</v>
      </c>
      <c r="J151" s="17" t="s">
        <v>241</v>
      </c>
      <c r="K151" s="18">
        <v>3022714213</v>
      </c>
      <c r="L151" s="18">
        <v>0</v>
      </c>
      <c r="M151" s="18">
        <f t="shared" si="13"/>
        <v>3022714213</v>
      </c>
      <c r="N151" s="18">
        <v>2577451090.52</v>
      </c>
      <c r="O151" s="18">
        <v>445263122.48000002</v>
      </c>
      <c r="P151" s="18">
        <v>2577451090.52</v>
      </c>
      <c r="Q151" s="14">
        <f t="shared" si="14"/>
        <v>0.85269427041265577</v>
      </c>
      <c r="R151" s="18">
        <v>2561451090.52</v>
      </c>
      <c r="S151" s="14">
        <f t="shared" si="15"/>
        <v>0.84740101446037697</v>
      </c>
      <c r="T151" s="18">
        <v>2291587536.5300002</v>
      </c>
      <c r="U151" s="14">
        <f t="shared" si="16"/>
        <v>0.75812246049408449</v>
      </c>
      <c r="V151" s="18">
        <f t="shared" si="17"/>
        <v>16000000</v>
      </c>
      <c r="W151" s="18">
        <f t="shared" si="18"/>
        <v>269863553.98999977</v>
      </c>
    </row>
    <row r="152" spans="1:23" ht="47.25" x14ac:dyDescent="0.25">
      <c r="A152" s="11" t="s">
        <v>96</v>
      </c>
      <c r="B152" s="11" t="s">
        <v>237</v>
      </c>
      <c r="C152" s="11" t="s">
        <v>99</v>
      </c>
      <c r="D152" s="11" t="s">
        <v>242</v>
      </c>
      <c r="E152" s="11"/>
      <c r="F152" s="11"/>
      <c r="G152" s="11"/>
      <c r="H152" s="11"/>
      <c r="I152" s="11" t="s">
        <v>19</v>
      </c>
      <c r="J152" s="12" t="s">
        <v>243</v>
      </c>
      <c r="K152" s="13">
        <v>10364493736</v>
      </c>
      <c r="L152" s="13">
        <v>0</v>
      </c>
      <c r="M152" s="13">
        <f t="shared" si="13"/>
        <v>10364493736</v>
      </c>
      <c r="N152" s="13">
        <v>4124904096</v>
      </c>
      <c r="O152" s="13">
        <v>6239589640</v>
      </c>
      <c r="P152" s="13">
        <v>4124904096</v>
      </c>
      <c r="Q152" s="14">
        <f t="shared" si="14"/>
        <v>0.3979841370999696</v>
      </c>
      <c r="R152" s="13">
        <v>4124904096</v>
      </c>
      <c r="S152" s="14">
        <f t="shared" si="15"/>
        <v>0.3979841370999696</v>
      </c>
      <c r="T152" s="13">
        <v>4124904096</v>
      </c>
      <c r="U152" s="14">
        <f t="shared" si="16"/>
        <v>0.3979841370999696</v>
      </c>
      <c r="V152" s="13">
        <f t="shared" si="17"/>
        <v>0</v>
      </c>
      <c r="W152" s="13">
        <f t="shared" si="18"/>
        <v>0</v>
      </c>
    </row>
    <row r="153" spans="1:23" ht="78.75" x14ac:dyDescent="0.25">
      <c r="A153" s="16" t="s">
        <v>96</v>
      </c>
      <c r="B153" s="16" t="s">
        <v>237</v>
      </c>
      <c r="C153" s="16" t="s">
        <v>99</v>
      </c>
      <c r="D153" s="16" t="s">
        <v>242</v>
      </c>
      <c r="E153" s="16" t="s">
        <v>101</v>
      </c>
      <c r="F153" s="16" t="s">
        <v>244</v>
      </c>
      <c r="G153" s="16" t="s">
        <v>18</v>
      </c>
      <c r="H153" s="16"/>
      <c r="I153" s="16" t="s">
        <v>19</v>
      </c>
      <c r="J153" s="17" t="s">
        <v>245</v>
      </c>
      <c r="K153" s="18">
        <v>176666506</v>
      </c>
      <c r="L153" s="18">
        <v>0</v>
      </c>
      <c r="M153" s="18">
        <f t="shared" si="13"/>
        <v>176666506</v>
      </c>
      <c r="N153" s="18">
        <v>157466506</v>
      </c>
      <c r="O153" s="18">
        <v>19200000</v>
      </c>
      <c r="P153" s="18">
        <v>157466506</v>
      </c>
      <c r="Q153" s="14">
        <f t="shared" si="14"/>
        <v>0.89132065588029463</v>
      </c>
      <c r="R153" s="18">
        <v>157466506</v>
      </c>
      <c r="S153" s="14">
        <f t="shared" si="15"/>
        <v>0.89132065588029463</v>
      </c>
      <c r="T153" s="18">
        <v>157466506</v>
      </c>
      <c r="U153" s="14">
        <f t="shared" si="16"/>
        <v>0.89132065588029463</v>
      </c>
      <c r="V153" s="18">
        <f t="shared" si="17"/>
        <v>0</v>
      </c>
      <c r="W153" s="18">
        <f t="shared" si="18"/>
        <v>0</v>
      </c>
    </row>
    <row r="154" spans="1:23" ht="78.75" x14ac:dyDescent="0.25">
      <c r="A154" s="16" t="s">
        <v>96</v>
      </c>
      <c r="B154" s="16" t="s">
        <v>237</v>
      </c>
      <c r="C154" s="16" t="s">
        <v>99</v>
      </c>
      <c r="D154" s="16" t="s">
        <v>242</v>
      </c>
      <c r="E154" s="16" t="s">
        <v>101</v>
      </c>
      <c r="F154" s="16" t="s">
        <v>246</v>
      </c>
      <c r="G154" s="16" t="s">
        <v>18</v>
      </c>
      <c r="H154" s="16"/>
      <c r="I154" s="16" t="s">
        <v>19</v>
      </c>
      <c r="J154" s="17" t="s">
        <v>247</v>
      </c>
      <c r="K154" s="18">
        <v>1984641444</v>
      </c>
      <c r="L154" s="18">
        <v>0</v>
      </c>
      <c r="M154" s="18">
        <f t="shared" si="13"/>
        <v>1984641444</v>
      </c>
      <c r="N154" s="18">
        <v>1269219427</v>
      </c>
      <c r="O154" s="18">
        <v>715422017</v>
      </c>
      <c r="P154" s="18">
        <v>1269219427</v>
      </c>
      <c r="Q154" s="14">
        <f t="shared" si="14"/>
        <v>0.63952077128950657</v>
      </c>
      <c r="R154" s="18">
        <v>1269219427</v>
      </c>
      <c r="S154" s="14">
        <f t="shared" si="15"/>
        <v>0.63952077128950657</v>
      </c>
      <c r="T154" s="18">
        <v>1269219427</v>
      </c>
      <c r="U154" s="14">
        <f t="shared" si="16"/>
        <v>0.63952077128950657</v>
      </c>
      <c r="V154" s="18">
        <f t="shared" si="17"/>
        <v>0</v>
      </c>
      <c r="W154" s="18">
        <f t="shared" si="18"/>
        <v>0</v>
      </c>
    </row>
    <row r="155" spans="1:23" ht="78.75" x14ac:dyDescent="0.25">
      <c r="A155" s="16" t="s">
        <v>96</v>
      </c>
      <c r="B155" s="16" t="s">
        <v>237</v>
      </c>
      <c r="C155" s="16" t="s">
        <v>99</v>
      </c>
      <c r="D155" s="16" t="s">
        <v>242</v>
      </c>
      <c r="E155" s="16" t="s">
        <v>101</v>
      </c>
      <c r="F155" s="16" t="s">
        <v>246</v>
      </c>
      <c r="G155" s="16" t="s">
        <v>61</v>
      </c>
      <c r="H155" s="16" t="s">
        <v>129</v>
      </c>
      <c r="I155" s="16" t="s">
        <v>19</v>
      </c>
      <c r="J155" s="17" t="s">
        <v>248</v>
      </c>
      <c r="K155" s="18">
        <v>8203185786</v>
      </c>
      <c r="L155" s="18">
        <v>0</v>
      </c>
      <c r="M155" s="18">
        <f t="shared" si="13"/>
        <v>8203185786</v>
      </c>
      <c r="N155" s="18">
        <v>2698218163</v>
      </c>
      <c r="O155" s="18">
        <v>5504967623</v>
      </c>
      <c r="P155" s="18">
        <v>2698218163</v>
      </c>
      <c r="Q155" s="14">
        <f t="shared" si="14"/>
        <v>0.32892320537283515</v>
      </c>
      <c r="R155" s="18">
        <v>2698218163</v>
      </c>
      <c r="S155" s="14">
        <f t="shared" si="15"/>
        <v>0.32892320537283515</v>
      </c>
      <c r="T155" s="18">
        <v>2698218163</v>
      </c>
      <c r="U155" s="14">
        <f t="shared" si="16"/>
        <v>0.32892320537283515</v>
      </c>
      <c r="V155" s="18">
        <f t="shared" si="17"/>
        <v>0</v>
      </c>
      <c r="W155" s="18">
        <f t="shared" si="18"/>
        <v>0</v>
      </c>
    </row>
    <row r="156" spans="1:23" ht="63" x14ac:dyDescent="0.25">
      <c r="A156" s="11" t="s">
        <v>96</v>
      </c>
      <c r="B156" s="11" t="s">
        <v>237</v>
      </c>
      <c r="C156" s="11" t="s">
        <v>99</v>
      </c>
      <c r="D156" s="11" t="s">
        <v>82</v>
      </c>
      <c r="E156" s="11"/>
      <c r="F156" s="11"/>
      <c r="G156" s="11"/>
      <c r="H156" s="11"/>
      <c r="I156" s="11" t="s">
        <v>19</v>
      </c>
      <c r="J156" s="12" t="s">
        <v>249</v>
      </c>
      <c r="K156" s="13">
        <v>21577815211</v>
      </c>
      <c r="L156" s="13">
        <v>0</v>
      </c>
      <c r="M156" s="13">
        <f t="shared" si="13"/>
        <v>21577815211</v>
      </c>
      <c r="N156" s="13">
        <v>17131112584.620001</v>
      </c>
      <c r="O156" s="13">
        <v>4446702626.3800001</v>
      </c>
      <c r="P156" s="13">
        <v>17131112584.620001</v>
      </c>
      <c r="Q156" s="14">
        <f t="shared" si="14"/>
        <v>0.79392248089541773</v>
      </c>
      <c r="R156" s="13">
        <v>16546774292.620001</v>
      </c>
      <c r="S156" s="14">
        <f t="shared" si="15"/>
        <v>0.76684196851332476</v>
      </c>
      <c r="T156" s="13">
        <v>16011494192.620001</v>
      </c>
      <c r="U156" s="14">
        <f t="shared" si="16"/>
        <v>0.74203500382455845</v>
      </c>
      <c r="V156" s="13">
        <f t="shared" si="17"/>
        <v>584338292</v>
      </c>
      <c r="W156" s="13">
        <f t="shared" si="18"/>
        <v>535280100</v>
      </c>
    </row>
    <row r="157" spans="1:23" ht="110.25" x14ac:dyDescent="0.25">
      <c r="A157" s="16" t="s">
        <v>96</v>
      </c>
      <c r="B157" s="16" t="s">
        <v>237</v>
      </c>
      <c r="C157" s="16" t="s">
        <v>99</v>
      </c>
      <c r="D157" s="16" t="s">
        <v>82</v>
      </c>
      <c r="E157" s="16" t="s">
        <v>101</v>
      </c>
      <c r="F157" s="16" t="s">
        <v>250</v>
      </c>
      <c r="G157" s="16" t="s">
        <v>18</v>
      </c>
      <c r="H157" s="16"/>
      <c r="I157" s="16" t="s">
        <v>19</v>
      </c>
      <c r="J157" s="17" t="s">
        <v>251</v>
      </c>
      <c r="K157" s="18">
        <v>870831789</v>
      </c>
      <c r="L157" s="18">
        <v>0</v>
      </c>
      <c r="M157" s="18">
        <f t="shared" si="13"/>
        <v>870831789</v>
      </c>
      <c r="N157" s="18">
        <v>831986443</v>
      </c>
      <c r="O157" s="18">
        <v>38845346</v>
      </c>
      <c r="P157" s="18">
        <v>831986443</v>
      </c>
      <c r="Q157" s="14">
        <f t="shared" si="14"/>
        <v>0.95539282500859646</v>
      </c>
      <c r="R157" s="18">
        <v>831986443</v>
      </c>
      <c r="S157" s="14">
        <f t="shared" si="15"/>
        <v>0.95539282500859646</v>
      </c>
      <c r="T157" s="18">
        <v>579718739</v>
      </c>
      <c r="U157" s="14">
        <f t="shared" si="16"/>
        <v>0.66570690955793765</v>
      </c>
      <c r="V157" s="18">
        <f t="shared" si="17"/>
        <v>0</v>
      </c>
      <c r="W157" s="18">
        <f t="shared" si="18"/>
        <v>252267704</v>
      </c>
    </row>
    <row r="158" spans="1:23" ht="110.25" x14ac:dyDescent="0.25">
      <c r="A158" s="16" t="s">
        <v>96</v>
      </c>
      <c r="B158" s="16" t="s">
        <v>237</v>
      </c>
      <c r="C158" s="16" t="s">
        <v>99</v>
      </c>
      <c r="D158" s="16" t="s">
        <v>82</v>
      </c>
      <c r="E158" s="16" t="s">
        <v>101</v>
      </c>
      <c r="F158" s="16" t="s">
        <v>252</v>
      </c>
      <c r="G158" s="16" t="s">
        <v>18</v>
      </c>
      <c r="H158" s="16"/>
      <c r="I158" s="16" t="s">
        <v>19</v>
      </c>
      <c r="J158" s="17" t="s">
        <v>253</v>
      </c>
      <c r="K158" s="18">
        <v>19948220984</v>
      </c>
      <c r="L158" s="18">
        <v>0</v>
      </c>
      <c r="M158" s="18">
        <f t="shared" si="13"/>
        <v>19948220984</v>
      </c>
      <c r="N158" s="18">
        <v>15885569197.620001</v>
      </c>
      <c r="O158" s="18">
        <v>4062651786.3800001</v>
      </c>
      <c r="P158" s="18">
        <v>15885569197.620001</v>
      </c>
      <c r="Q158" s="14">
        <f t="shared" si="14"/>
        <v>0.79634014533734332</v>
      </c>
      <c r="R158" s="18">
        <v>15301230905.620001</v>
      </c>
      <c r="S158" s="14">
        <f t="shared" si="15"/>
        <v>0.76704739324337534</v>
      </c>
      <c r="T158" s="18">
        <v>15018218509.620001</v>
      </c>
      <c r="U158" s="14">
        <f t="shared" si="16"/>
        <v>0.75286004309185073</v>
      </c>
      <c r="V158" s="18">
        <f t="shared" si="17"/>
        <v>584338292</v>
      </c>
      <c r="W158" s="18">
        <f t="shared" si="18"/>
        <v>283012396</v>
      </c>
    </row>
    <row r="159" spans="1:23" ht="94.5" x14ac:dyDescent="0.25">
      <c r="A159" s="16" t="s">
        <v>96</v>
      </c>
      <c r="B159" s="16" t="s">
        <v>237</v>
      </c>
      <c r="C159" s="16" t="s">
        <v>99</v>
      </c>
      <c r="D159" s="16" t="s">
        <v>82</v>
      </c>
      <c r="E159" s="16" t="s">
        <v>101</v>
      </c>
      <c r="F159" s="16" t="s">
        <v>244</v>
      </c>
      <c r="G159" s="16" t="s">
        <v>18</v>
      </c>
      <c r="H159" s="16"/>
      <c r="I159" s="16" t="s">
        <v>19</v>
      </c>
      <c r="J159" s="17" t="s">
        <v>254</v>
      </c>
      <c r="K159" s="18">
        <v>758762438</v>
      </c>
      <c r="L159" s="18">
        <v>0</v>
      </c>
      <c r="M159" s="18">
        <f t="shared" si="13"/>
        <v>758762438</v>
      </c>
      <c r="N159" s="18">
        <v>413556944</v>
      </c>
      <c r="O159" s="18">
        <v>345205494</v>
      </c>
      <c r="P159" s="18">
        <v>413556944</v>
      </c>
      <c r="Q159" s="14">
        <f t="shared" si="14"/>
        <v>0.54504140332787532</v>
      </c>
      <c r="R159" s="18">
        <v>413556944</v>
      </c>
      <c r="S159" s="14">
        <f t="shared" si="15"/>
        <v>0.54504140332787532</v>
      </c>
      <c r="T159" s="18">
        <v>413556944</v>
      </c>
      <c r="U159" s="14">
        <f t="shared" si="16"/>
        <v>0.54504140332787532</v>
      </c>
      <c r="V159" s="18">
        <f t="shared" si="17"/>
        <v>0</v>
      </c>
      <c r="W159" s="18">
        <f t="shared" si="18"/>
        <v>0</v>
      </c>
    </row>
    <row r="160" spans="1:23" ht="78.75" x14ac:dyDescent="0.25">
      <c r="A160" s="11" t="s">
        <v>96</v>
      </c>
      <c r="B160" s="11" t="s">
        <v>237</v>
      </c>
      <c r="C160" s="11" t="s">
        <v>99</v>
      </c>
      <c r="D160" s="11" t="s">
        <v>85</v>
      </c>
      <c r="E160" s="11"/>
      <c r="F160" s="11"/>
      <c r="G160" s="11"/>
      <c r="H160" s="11"/>
      <c r="I160" s="11" t="s">
        <v>19</v>
      </c>
      <c r="J160" s="12" t="s">
        <v>255</v>
      </c>
      <c r="K160" s="13">
        <v>40000000000</v>
      </c>
      <c r="L160" s="13">
        <v>0</v>
      </c>
      <c r="M160" s="13">
        <f t="shared" si="13"/>
        <v>40000000000</v>
      </c>
      <c r="N160" s="13">
        <v>37764411915.470001</v>
      </c>
      <c r="O160" s="13">
        <v>2235588084.5300002</v>
      </c>
      <c r="P160" s="13">
        <v>37764411915.470001</v>
      </c>
      <c r="Q160" s="14">
        <f t="shared" si="14"/>
        <v>0.94411029788675005</v>
      </c>
      <c r="R160" s="13">
        <v>37361186915.470001</v>
      </c>
      <c r="S160" s="14">
        <f t="shared" si="15"/>
        <v>0.93402967288674998</v>
      </c>
      <c r="T160" s="13">
        <v>29712118643.599998</v>
      </c>
      <c r="U160" s="14">
        <f>+T160/M160</f>
        <v>0.74280296608999996</v>
      </c>
      <c r="V160" s="13">
        <f t="shared" si="17"/>
        <v>403225000</v>
      </c>
      <c r="W160" s="13">
        <f t="shared" si="18"/>
        <v>7649068271.8700027</v>
      </c>
    </row>
    <row r="161" spans="1:23" ht="110.25" x14ac:dyDescent="0.25">
      <c r="A161" s="16" t="s">
        <v>96</v>
      </c>
      <c r="B161" s="16" t="s">
        <v>237</v>
      </c>
      <c r="C161" s="16" t="s">
        <v>99</v>
      </c>
      <c r="D161" s="16" t="s">
        <v>85</v>
      </c>
      <c r="E161" s="16" t="s">
        <v>101</v>
      </c>
      <c r="F161" s="16" t="s">
        <v>256</v>
      </c>
      <c r="G161" s="16" t="s">
        <v>18</v>
      </c>
      <c r="H161" s="16"/>
      <c r="I161" s="16" t="s">
        <v>19</v>
      </c>
      <c r="J161" s="17" t="s">
        <v>257</v>
      </c>
      <c r="K161" s="18">
        <v>4243580038</v>
      </c>
      <c r="L161" s="18">
        <v>0</v>
      </c>
      <c r="M161" s="18">
        <f t="shared" si="13"/>
        <v>4243580038</v>
      </c>
      <c r="N161" s="18">
        <v>3395757703</v>
      </c>
      <c r="O161" s="18">
        <v>847822335</v>
      </c>
      <c r="P161" s="18">
        <v>3395757703</v>
      </c>
      <c r="Q161" s="14">
        <f t="shared" si="14"/>
        <v>0.80021059402485573</v>
      </c>
      <c r="R161" s="18">
        <v>3395757703</v>
      </c>
      <c r="S161" s="14">
        <f t="shared" si="15"/>
        <v>0.80021059402485573</v>
      </c>
      <c r="T161" s="18">
        <v>2281917703</v>
      </c>
      <c r="U161" s="14">
        <f t="shared" si="16"/>
        <v>0.53773410247152265</v>
      </c>
      <c r="V161" s="18">
        <f t="shared" si="17"/>
        <v>0</v>
      </c>
      <c r="W161" s="18">
        <f t="shared" si="18"/>
        <v>1113840000</v>
      </c>
    </row>
    <row r="162" spans="1:23" ht="110.25" x14ac:dyDescent="0.25">
      <c r="A162" s="16" t="s">
        <v>96</v>
      </c>
      <c r="B162" s="16" t="s">
        <v>237</v>
      </c>
      <c r="C162" s="16" t="s">
        <v>99</v>
      </c>
      <c r="D162" s="16" t="s">
        <v>85</v>
      </c>
      <c r="E162" s="16" t="s">
        <v>101</v>
      </c>
      <c r="F162" s="16" t="s">
        <v>258</v>
      </c>
      <c r="G162" s="16" t="s">
        <v>18</v>
      </c>
      <c r="H162" s="16"/>
      <c r="I162" s="16" t="s">
        <v>19</v>
      </c>
      <c r="J162" s="17" t="s">
        <v>259</v>
      </c>
      <c r="K162" s="18">
        <v>35756419962</v>
      </c>
      <c r="L162" s="18">
        <v>0</v>
      </c>
      <c r="M162" s="18">
        <f t="shared" si="13"/>
        <v>35756419962</v>
      </c>
      <c r="N162" s="18">
        <v>34368654212.470001</v>
      </c>
      <c r="O162" s="18">
        <v>1387765749.53</v>
      </c>
      <c r="P162" s="18">
        <v>34368654212.470001</v>
      </c>
      <c r="Q162" s="14">
        <f t="shared" si="14"/>
        <v>0.96118834740712744</v>
      </c>
      <c r="R162" s="18">
        <v>33965429212.470001</v>
      </c>
      <c r="S162" s="14">
        <f t="shared" si="15"/>
        <v>0.94991135154376849</v>
      </c>
      <c r="T162" s="18">
        <v>27430200940.599998</v>
      </c>
      <c r="U162" s="14">
        <f t="shared" si="16"/>
        <v>0.76714058537603436</v>
      </c>
      <c r="V162" s="18">
        <f t="shared" si="17"/>
        <v>403225000</v>
      </c>
      <c r="W162" s="18">
        <f t="shared" si="18"/>
        <v>6535228271.8700027</v>
      </c>
    </row>
    <row r="163" spans="1:23" ht="47.25" x14ac:dyDescent="0.25">
      <c r="A163" s="11" t="s">
        <v>96</v>
      </c>
      <c r="B163" s="11" t="s">
        <v>237</v>
      </c>
      <c r="C163" s="11" t="s">
        <v>99</v>
      </c>
      <c r="D163" s="11" t="s">
        <v>260</v>
      </c>
      <c r="E163" s="11" t="s">
        <v>129</v>
      </c>
      <c r="F163" s="11" t="s">
        <v>129</v>
      </c>
      <c r="G163" s="11" t="s">
        <v>129</v>
      </c>
      <c r="H163" s="11" t="s">
        <v>129</v>
      </c>
      <c r="I163" s="11" t="s">
        <v>19</v>
      </c>
      <c r="J163" s="12" t="s">
        <v>261</v>
      </c>
      <c r="K163" s="13">
        <v>4169638635</v>
      </c>
      <c r="L163" s="13">
        <v>0</v>
      </c>
      <c r="M163" s="13">
        <f t="shared" si="13"/>
        <v>4169638635</v>
      </c>
      <c r="N163" s="13">
        <v>4169638633</v>
      </c>
      <c r="O163" s="13">
        <v>2</v>
      </c>
      <c r="P163" s="13">
        <v>4169638633</v>
      </c>
      <c r="Q163" s="14">
        <f t="shared" si="14"/>
        <v>0.99999999952034213</v>
      </c>
      <c r="R163" s="13">
        <v>4169638633</v>
      </c>
      <c r="S163" s="14">
        <f t="shared" si="15"/>
        <v>0.99999999952034213</v>
      </c>
      <c r="T163" s="13">
        <v>3474698861</v>
      </c>
      <c r="U163" s="14">
        <f t="shared" si="16"/>
        <v>0.83333333297358991</v>
      </c>
      <c r="V163" s="13">
        <f t="shared" si="17"/>
        <v>0</v>
      </c>
      <c r="W163" s="13">
        <f t="shared" si="18"/>
        <v>694939772</v>
      </c>
    </row>
    <row r="164" spans="1:23" ht="63" x14ac:dyDescent="0.25">
      <c r="A164" s="16" t="s">
        <v>96</v>
      </c>
      <c r="B164" s="16" t="s">
        <v>237</v>
      </c>
      <c r="C164" s="16" t="s">
        <v>99</v>
      </c>
      <c r="D164" s="16" t="s">
        <v>260</v>
      </c>
      <c r="E164" s="16" t="s">
        <v>101</v>
      </c>
      <c r="F164" s="16" t="s">
        <v>262</v>
      </c>
      <c r="G164" s="16" t="s">
        <v>18</v>
      </c>
      <c r="H164" s="16" t="s">
        <v>129</v>
      </c>
      <c r="I164" s="16" t="s">
        <v>19</v>
      </c>
      <c r="J164" s="17" t="s">
        <v>263</v>
      </c>
      <c r="K164" s="18">
        <v>4169638635</v>
      </c>
      <c r="L164" s="18">
        <v>0</v>
      </c>
      <c r="M164" s="18">
        <f t="shared" si="13"/>
        <v>4169638635</v>
      </c>
      <c r="N164" s="18">
        <v>4169638633</v>
      </c>
      <c r="O164" s="18">
        <v>2</v>
      </c>
      <c r="P164" s="18">
        <v>4169638633</v>
      </c>
      <c r="Q164" s="14">
        <f t="shared" si="14"/>
        <v>0.99999999952034213</v>
      </c>
      <c r="R164" s="18">
        <v>4169638633</v>
      </c>
      <c r="S164" s="14">
        <f t="shared" si="15"/>
        <v>0.99999999952034213</v>
      </c>
      <c r="T164" s="18">
        <v>3474698861</v>
      </c>
      <c r="U164" s="14">
        <f t="shared" si="16"/>
        <v>0.83333333297358991</v>
      </c>
      <c r="V164" s="18">
        <f t="shared" si="17"/>
        <v>0</v>
      </c>
      <c r="W164" s="18">
        <f t="shared" si="18"/>
        <v>694939772</v>
      </c>
    </row>
    <row r="166" spans="1:23" x14ac:dyDescent="0.25">
      <c r="A166" s="19" t="s">
        <v>264</v>
      </c>
      <c r="B166" s="19"/>
      <c r="C166" s="19"/>
      <c r="D166" s="19"/>
      <c r="E166" s="19"/>
      <c r="F166" s="19"/>
      <c r="G166" s="19"/>
      <c r="H166" s="19"/>
      <c r="I166" s="19"/>
    </row>
    <row r="167" spans="1:23" x14ac:dyDescent="0.25">
      <c r="A167" s="19"/>
      <c r="B167" s="19"/>
      <c r="C167" s="19"/>
      <c r="D167" s="19"/>
      <c r="E167" s="19"/>
      <c r="F167" s="19"/>
      <c r="G167" s="19"/>
      <c r="H167" s="19"/>
      <c r="I167" s="19"/>
    </row>
  </sheetData>
  <autoFilter ref="A7:T164" xr:uid="{DE944566-8B64-4F6C-8252-A3695965B2FD}"/>
  <mergeCells count="6">
    <mergeCell ref="A166:I167"/>
    <mergeCell ref="A1:W1"/>
    <mergeCell ref="A2:W2"/>
    <mergeCell ref="A3:W3"/>
    <mergeCell ref="A4:W4"/>
    <mergeCell ref="A5:W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Leonardo Esteven Oliveros Avila</cp:lastModifiedBy>
  <dcterms:created xsi:type="dcterms:W3CDTF">2023-01-20T21:18:38Z</dcterms:created>
  <dcterms:modified xsi:type="dcterms:W3CDTF">2023-01-23T23:31:35Z</dcterms:modified>
</cp:coreProperties>
</file>