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8_{7B3299AF-9318-498A-9519-8AA1158D8C11}" xr6:coauthVersionLast="41" xr6:coauthVersionMax="41" xr10:uidLastSave="{00000000-0000-0000-0000-000000000000}"/>
  <bookViews>
    <workbookView xWindow="20370" yWindow="-120" windowWidth="29040" windowHeight="15840" xr2:uid="{F69CB230-1B46-4A59-AD11-A0B12714B33B}"/>
  </bookViews>
  <sheets>
    <sheet name="Informe" sheetId="1" r:id="rId1"/>
  </sheets>
  <definedNames>
    <definedName name="_xlnm._FilterDatabase" localSheetId="0" hidden="1">Informe!$A$7:$R$64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4" i="1" l="1"/>
  <c r="P64" i="1"/>
  <c r="N64" i="1"/>
  <c r="Q63" i="1"/>
  <c r="R63" i="1" s="1"/>
  <c r="O63" i="1"/>
  <c r="M63" i="1"/>
  <c r="L63" i="1"/>
  <c r="K63" i="1"/>
  <c r="J63" i="1"/>
  <c r="R62" i="1"/>
  <c r="P62" i="1"/>
  <c r="N62" i="1"/>
  <c r="Q61" i="1"/>
  <c r="O61" i="1"/>
  <c r="M61" i="1"/>
  <c r="N61" i="1" s="1"/>
  <c r="L61" i="1"/>
  <c r="K61" i="1"/>
  <c r="J61" i="1"/>
  <c r="R60" i="1"/>
  <c r="P60" i="1"/>
  <c r="N60" i="1"/>
  <c r="R59" i="1"/>
  <c r="P59" i="1"/>
  <c r="N59" i="1"/>
  <c r="R58" i="1"/>
  <c r="P58" i="1"/>
  <c r="N58" i="1"/>
  <c r="R57" i="1"/>
  <c r="P57" i="1"/>
  <c r="N57" i="1"/>
  <c r="R56" i="1"/>
  <c r="P56" i="1"/>
  <c r="N56" i="1"/>
  <c r="R55" i="1"/>
  <c r="P55" i="1"/>
  <c r="N55" i="1"/>
  <c r="R54" i="1"/>
  <c r="P54" i="1"/>
  <c r="N54" i="1"/>
  <c r="R53" i="1"/>
  <c r="P53" i="1"/>
  <c r="N53" i="1"/>
  <c r="R52" i="1"/>
  <c r="P52" i="1"/>
  <c r="N52" i="1"/>
  <c r="R51" i="1"/>
  <c r="P51" i="1"/>
  <c r="N51" i="1"/>
  <c r="Q50" i="1"/>
  <c r="R50" i="1" s="1"/>
  <c r="O50" i="1"/>
  <c r="P50" i="1" s="1"/>
  <c r="M50" i="1"/>
  <c r="L50" i="1"/>
  <c r="K50" i="1"/>
  <c r="J50" i="1"/>
  <c r="R49" i="1"/>
  <c r="P49" i="1"/>
  <c r="N49" i="1"/>
  <c r="R48" i="1"/>
  <c r="P48" i="1"/>
  <c r="N48" i="1"/>
  <c r="R47" i="1"/>
  <c r="P47" i="1"/>
  <c r="N47" i="1"/>
  <c r="R46" i="1"/>
  <c r="P46" i="1"/>
  <c r="N46" i="1"/>
  <c r="R45" i="1"/>
  <c r="P45" i="1"/>
  <c r="N45" i="1"/>
  <c r="R44" i="1"/>
  <c r="P44" i="1"/>
  <c r="N44" i="1"/>
  <c r="R43" i="1"/>
  <c r="P43" i="1"/>
  <c r="N43" i="1"/>
  <c r="R42" i="1"/>
  <c r="P42" i="1"/>
  <c r="N42" i="1"/>
  <c r="R41" i="1"/>
  <c r="P41" i="1"/>
  <c r="N41" i="1"/>
  <c r="R40" i="1"/>
  <c r="P40" i="1"/>
  <c r="N40" i="1"/>
  <c r="R39" i="1"/>
  <c r="P39" i="1"/>
  <c r="N39" i="1"/>
  <c r="R38" i="1"/>
  <c r="P38" i="1"/>
  <c r="N38" i="1"/>
  <c r="R37" i="1"/>
  <c r="P37" i="1"/>
  <c r="N37" i="1"/>
  <c r="R36" i="1"/>
  <c r="P36" i="1"/>
  <c r="N36" i="1"/>
  <c r="R35" i="1"/>
  <c r="P35" i="1"/>
  <c r="N35" i="1"/>
  <c r="R34" i="1"/>
  <c r="P34" i="1"/>
  <c r="N34" i="1"/>
  <c r="R33" i="1"/>
  <c r="P33" i="1"/>
  <c r="N33" i="1"/>
  <c r="R32" i="1"/>
  <c r="P32" i="1"/>
  <c r="N32" i="1"/>
  <c r="R31" i="1"/>
  <c r="P31" i="1"/>
  <c r="N31" i="1"/>
  <c r="R30" i="1"/>
  <c r="P30" i="1"/>
  <c r="N30" i="1"/>
  <c r="R29" i="1"/>
  <c r="P29" i="1"/>
  <c r="N29" i="1"/>
  <c r="R28" i="1"/>
  <c r="P28" i="1"/>
  <c r="N28" i="1"/>
  <c r="R27" i="1"/>
  <c r="P27" i="1"/>
  <c r="N27" i="1"/>
  <c r="R26" i="1"/>
  <c r="P26" i="1"/>
  <c r="N26" i="1"/>
  <c r="R25" i="1"/>
  <c r="P25" i="1"/>
  <c r="N25" i="1"/>
  <c r="R24" i="1"/>
  <c r="P24" i="1"/>
  <c r="N24" i="1"/>
  <c r="R23" i="1"/>
  <c r="P23" i="1"/>
  <c r="N23" i="1"/>
  <c r="R22" i="1"/>
  <c r="P22" i="1"/>
  <c r="N22" i="1"/>
  <c r="R21" i="1"/>
  <c r="P21" i="1"/>
  <c r="N21" i="1"/>
  <c r="R20" i="1"/>
  <c r="P20" i="1"/>
  <c r="N20" i="1"/>
  <c r="R19" i="1"/>
  <c r="P19" i="1"/>
  <c r="N19" i="1"/>
  <c r="R18" i="1"/>
  <c r="P18" i="1"/>
  <c r="N18" i="1"/>
  <c r="R17" i="1"/>
  <c r="P17" i="1"/>
  <c r="N17" i="1"/>
  <c r="R16" i="1"/>
  <c r="P16" i="1"/>
  <c r="N16" i="1"/>
  <c r="R15" i="1"/>
  <c r="P15" i="1"/>
  <c r="N15" i="1"/>
  <c r="R14" i="1"/>
  <c r="P14" i="1"/>
  <c r="N14" i="1"/>
  <c r="R13" i="1"/>
  <c r="P13" i="1"/>
  <c r="N13" i="1"/>
  <c r="R12" i="1"/>
  <c r="P12" i="1"/>
  <c r="N12" i="1"/>
  <c r="R11" i="1"/>
  <c r="P11" i="1"/>
  <c r="N11" i="1"/>
  <c r="Q10" i="1"/>
  <c r="Q9" i="1" s="1"/>
  <c r="O10" i="1"/>
  <c r="M10" i="1"/>
  <c r="L10" i="1"/>
  <c r="K10" i="1"/>
  <c r="K9" i="1" s="1"/>
  <c r="K8" i="1" s="1"/>
  <c r="J10" i="1"/>
  <c r="M9" i="1"/>
  <c r="P63" i="1" l="1"/>
  <c r="L9" i="1"/>
  <c r="L8" i="1" s="1"/>
  <c r="N10" i="1"/>
  <c r="R61" i="1"/>
  <c r="N63" i="1"/>
  <c r="J9" i="1"/>
  <c r="J8" i="1" s="1"/>
  <c r="N50" i="1"/>
  <c r="P61" i="1"/>
  <c r="O9" i="1"/>
  <c r="O8" i="1" s="1"/>
  <c r="Q8" i="1"/>
  <c r="R9" i="1"/>
  <c r="P10" i="1"/>
  <c r="R10" i="1"/>
  <c r="M8" i="1"/>
  <c r="R8" i="1" l="1"/>
  <c r="P9" i="1"/>
  <c r="N8" i="1"/>
  <c r="P8" i="1"/>
  <c r="N9" i="1"/>
</calcChain>
</file>

<file path=xl/sharedStrings.xml><?xml version="1.0" encoding="utf-8"?>
<sst xmlns="http://schemas.openxmlformats.org/spreadsheetml/2006/main" count="360" uniqueCount="102">
  <si>
    <t>TIPO</t>
  </si>
  <si>
    <t>CTA</t>
  </si>
  <si>
    <t>SUB
CTA</t>
  </si>
  <si>
    <t>OBJ</t>
  </si>
  <si>
    <t>ORD</t>
  </si>
  <si>
    <t>SOR
ORD</t>
  </si>
  <si>
    <t>ITEM</t>
  </si>
  <si>
    <t>SUB
ITEM</t>
  </si>
  <si>
    <t>DESCRIPCION</t>
  </si>
  <si>
    <t>APR. VIGENTE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</si>
  <si>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</si>
  <si>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</si>
  <si>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</si>
  <si>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</si>
  <si>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</si>
  <si>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</si>
  <si>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</si>
  <si>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</si>
  <si>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</si>
  <si>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</si>
  <si>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</si>
  <si>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</si>
  <si>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</si>
  <si>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</si>
  <si>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</si>
  <si>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</si>
  <si>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</si>
  <si>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</si>
  <si>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</si>
  <si>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</si>
  <si>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</si>
  <si>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</si>
  <si>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</si>
  <si>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</si>
  <si>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</si>
  <si>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</si>
  <si>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</si>
  <si>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</si>
  <si>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</si>
  <si>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</si>
  <si>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</si>
  <si>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</si>
  <si>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</si>
  <si>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</si>
  <si>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</si>
  <si>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</si>
  <si>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PRIMAS EXTRAORDINARIAS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</si>
  <si>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</si>
  <si>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</si>
  <si>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</si>
  <si>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</si>
  <si>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</si>
  <si>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</si>
  <si>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</si>
  <si>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</si>
  <si>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</si>
  <si>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</si>
  <si>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</si>
  <si>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</si>
  <si>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</si>
  <si>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</si>
  <si>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</si>
  <si>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</si>
  <si>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</si>
  <si>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</si>
  <si>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</si>
  <si>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</si>
  <si>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</si>
  <si>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</si>
  <si>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ADQUISICIÓN DE BIENES  Y SERVICIOS</t>
  </si>
  <si>
    <t>SERVICIOS DE APOYO AL TRANSPORTE</t>
  </si>
  <si>
    <t>SERVICIOS FINANCIEROS Y SERVICIOS CONEXOS</t>
  </si>
  <si>
    <t>SERVICIOS JURÍDICOS Y CONTABLES</t>
  </si>
  <si>
    <t>OTROS SERVICIOS PROFESIONALES, CIENTÍFICOS Y TÉCNICOS</t>
  </si>
  <si>
    <t>SERVICIOS DE SOPORTE</t>
  </si>
  <si>
    <t>SERVICIOS DE EDUCACIÓN</t>
  </si>
  <si>
    <t>SERVICIOS PARA EL CUIDADO DE LA SALUD HUMANA Y SERVICIOS SOCIALES</t>
  </si>
  <si>
    <t>TRANSFERENCIAS CORRIENTES</t>
  </si>
  <si>
    <t>04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</si>
  <si>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</si>
  <si>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</si>
  <si>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</si>
  <si>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</si>
  <si>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</si>
  <si>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</si>
  <si>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</si>
  <si>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</si>
  <si>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</si>
  <si>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SENTENCIAS</t>
  </si>
  <si>
    <t>LAUDOS ARBITRALES</t>
  </si>
  <si>
    <t>08</t>
  </si>
  <si>
    <t>GASTOS POR TRIBUTOS, MULTAS, SANCIONES E INTERESES DE MORA</t>
  </si>
  <si>
    <t>CUOTA DE FISCALIZACIÓN Y AUDITAJE</t>
  </si>
  <si>
    <t>B</t>
  </si>
  <si>
    <t>SERVICIO DE LA DEUDA</t>
  </si>
  <si>
    <t>OTRAS CUENTAS POR PAGAR</t>
  </si>
  <si>
    <t>MINISTERIO DE TECNOLOGÍAS DE LA INFORMACIÓN Y LAS COMUNICACIONES</t>
  </si>
  <si>
    <t>SECCIÓN 23-01-00</t>
  </si>
  <si>
    <t>INFORME DE EJECUCIÓN DEL PRESUPUESTO DE GASTOS</t>
  </si>
  <si>
    <t>VIGENCIA FISCAL 2022</t>
  </si>
  <si>
    <t>NOVIEMBRE</t>
  </si>
  <si>
    <t>Fuente: Subdirección Financiera -GIT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</si>
</sst>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b/>
      <i/>
      <sz val="12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164" fontId="5" fillId="0" borderId="1" xfId="0" applyNumberFormat="1" applyFont="1" applyBorder="1" applyAlignment="1">
      <alignment horizontal="right" vertical="center" wrapText="1" readingOrder="1"/>
    </xf>
    <xf numFmtId="10" fontId="5" fillId="0" borderId="1" xfId="1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164" fontId="6" fillId="0" borderId="1" xfId="0" applyNumberFormat="1" applyFont="1" applyBorder="1" applyAlignment="1">
      <alignment horizontal="right" vertical="center" wrapText="1" readingOrder="1"/>
    </xf>
    <xf numFmtId="10" fontId="6" fillId="0" borderId="1" xfId="1" applyNumberFormat="1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164" fontId="7" fillId="0" borderId="1" xfId="0" applyNumberFormat="1" applyFont="1" applyBorder="1" applyAlignment="1">
      <alignment horizontal="right" vertical="center" wrapText="1" readingOrder="1"/>
    </xf>
    <xf numFmtId="10" fontId="7" fillId="0" borderId="1" xfId="1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164" fontId="8" fillId="0" borderId="1" xfId="0" applyNumberFormat="1" applyFont="1" applyBorder="1" applyAlignment="1">
      <alignment horizontal="right" vertical="center" wrapText="1" readingOrder="1"/>
    </xf>
    <xf numFmtId="0" fontId="1" fillId="0" borderId="0" xfId="2"/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10" fillId="0" borderId="0" xfId="0" applyFont="1"/>
  </cellXfs>
  <cellStyles count="3">
    <cellStyle name="Normal" xfId="0" builtinId="0"/>
    <cellStyle name="Normal 5" xfId="2" xr:uid="{A8A3ACE4-3DE2-4ED0-8EBB-BC39CCA61F39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83345</xdr:rowOff>
    </xdr:from>
    <xdr:to>
      <xdr:col>8</xdr:col>
      <xdr:colOff>62865</xdr:colOff>
      <xdr:row>3</xdr:row>
      <xdr:rowOff>187961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0C3215-B84F-413F-BF77-BF91F5C12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21470"/>
          <a:ext cx="2910840" cy="485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05FE-D60A-4357-8BBA-F8B40B9651BE}">
  <dimension ref="A1:R66"/>
  <sheetViews>
    <sheetView showGridLines="0" tabSelected="1" zoomScale="80" zoomScaleNormal="80" workbookViewId="0">
      <pane ySplit="7" topLeftCell="A8" activePane="bottomLeft" state="frozen"/>
      <selection pane="bottomLeft" sqref="A1:R1"/>
    </sheetView>
  </sheetViews>
  <sheetFormatPr baseColWidth="10" defaultRowHeight="15" x14ac:dyDescent="0.25"/>
  <cols>
    <col min="1" max="5" width="5.42578125" style="2" customWidth="1"/>
    <col min="6" max="6" width="6.85546875" style="2" customWidth="1"/>
    <col min="7" max="8" width="5.42578125" style="2" customWidth="1"/>
    <col min="9" max="9" width="44.5703125" style="2" customWidth="1"/>
    <col min="10" max="13" width="24.85546875" style="2" customWidth="1"/>
    <col min="14" max="14" width="12.85546875" style="2" bestFit="1" customWidth="1"/>
    <col min="15" max="15" width="24.85546875" style="2" customWidth="1"/>
    <col min="16" max="16" width="14.140625" style="2" customWidth="1"/>
    <col min="17" max="17" width="24.85546875" style="2" customWidth="1"/>
    <col min="18" max="18" width="14.140625" style="2" customWidth="1"/>
    <col min="19" max="19" width="6.42578125" style="2" customWidth="1"/>
    <col min="20" max="16384" width="11.42578125" style="2"/>
  </cols>
  <sheetData>
    <row r="1" spans="1:18" s="18" customFormat="1" ht="18.75" x14ac:dyDescent="0.3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18" customFormat="1" ht="18" customHeight="1" x14ac:dyDescent="0.3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s="18" customFormat="1" ht="18.75" x14ac:dyDescent="0.3">
      <c r="A3" s="22" t="s">
        <v>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s="18" customFormat="1" ht="18.75" x14ac:dyDescent="0.3">
      <c r="A4" s="22" t="s">
        <v>99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s="18" customFormat="1" ht="19.5" thickBot="1" x14ac:dyDescent="0.35">
      <c r="A5" s="25" t="s">
        <v>100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7" spans="1:18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</row>
    <row r="8" spans="1:18" ht="15.75" x14ac:dyDescent="0.25">
      <c r="A8" s="3"/>
      <c r="B8" s="3"/>
      <c r="C8" s="3"/>
      <c r="D8" s="3"/>
      <c r="E8" s="3"/>
      <c r="F8" s="3"/>
      <c r="G8" s="3"/>
      <c r="H8" s="3"/>
      <c r="I8" s="4" t="s">
        <v>18</v>
      </c>
      <c r="J8" s="5">
        <f>+J9+J63</f>
        <v>109483573000</v>
      </c>
      <c r="K8" s="5">
        <f t="shared" ref="K8:Q8" si="0">+K9+K63</f>
        <v>88037123764.139999</v>
      </c>
      <c r="L8" s="5">
        <f t="shared" si="0"/>
        <v>21446449235.860001</v>
      </c>
      <c r="M8" s="5">
        <f t="shared" si="0"/>
        <v>82726150812.960007</v>
      </c>
      <c r="N8" s="6">
        <f>+M8/J8</f>
        <v>0.75560331606057474</v>
      </c>
      <c r="O8" s="5">
        <f t="shared" si="0"/>
        <v>71495797437.059998</v>
      </c>
      <c r="P8" s="6">
        <f>+O8/J8</f>
        <v>0.65302762303035178</v>
      </c>
      <c r="Q8" s="5">
        <f t="shared" si="0"/>
        <v>70050936418.059998</v>
      </c>
      <c r="R8" s="6">
        <f>+Q8/J8</f>
        <v>0.63983056543158301</v>
      </c>
    </row>
    <row r="9" spans="1:18" ht="15.75" x14ac:dyDescent="0.25">
      <c r="A9" s="7" t="s">
        <v>19</v>
      </c>
      <c r="B9" s="7"/>
      <c r="C9" s="7"/>
      <c r="D9" s="7"/>
      <c r="E9" s="7"/>
      <c r="F9" s="7"/>
      <c r="G9" s="7"/>
      <c r="H9" s="7"/>
      <c r="I9" s="8" t="s">
        <v>20</v>
      </c>
      <c r="J9" s="9">
        <f>+J10+J42+J50+J61</f>
        <v>106793000000</v>
      </c>
      <c r="K9" s="9">
        <f t="shared" ref="K9:Q9" si="1">+K10+K42+K50+K61</f>
        <v>88037123764.139999</v>
      </c>
      <c r="L9" s="9">
        <f t="shared" si="1"/>
        <v>18755876235.860001</v>
      </c>
      <c r="M9" s="9">
        <f t="shared" si="1"/>
        <v>82726150812.960007</v>
      </c>
      <c r="N9" s="10">
        <f t="shared" ref="N9:N64" si="2">+M9/J9</f>
        <v>0.774640199385353</v>
      </c>
      <c r="O9" s="9">
        <f t="shared" si="1"/>
        <v>71495797437.059998</v>
      </c>
      <c r="P9" s="10">
        <f t="shared" ref="P9:P64" si="3">+O9/J9</f>
        <v>0.66948018537788057</v>
      </c>
      <c r="Q9" s="9">
        <f t="shared" si="1"/>
        <v>70050936418.059998</v>
      </c>
      <c r="R9" s="10">
        <f t="shared" ref="R9:R64" si="4">+Q9/J9</f>
        <v>0.65595063738316184</v>
      </c>
    </row>
    <row r="10" spans="1:18" ht="15.75" x14ac:dyDescent="0.25">
      <c r="A10" s="11" t="s">
        <v>19</v>
      </c>
      <c r="B10" s="11" t="s">
        <v>21</v>
      </c>
      <c r="C10" s="11"/>
      <c r="D10" s="11"/>
      <c r="E10" s="11"/>
      <c r="F10" s="11"/>
      <c r="G10" s="11"/>
      <c r="H10" s="11"/>
      <c r="I10" s="12" t="s">
        <v>22</v>
      </c>
      <c r="J10" s="13">
        <f>+J11+J24+J34</f>
        <v>78744828502</v>
      </c>
      <c r="K10" s="13">
        <f t="shared" ref="K10:Q10" si="5">+K11+K24+K34</f>
        <v>78744828502</v>
      </c>
      <c r="L10" s="13">
        <f t="shared" si="5"/>
        <v>0</v>
      </c>
      <c r="M10" s="13">
        <f t="shared" si="5"/>
        <v>73580271393</v>
      </c>
      <c r="N10" s="14">
        <f t="shared" si="2"/>
        <v>0.93441401540586466</v>
      </c>
      <c r="O10" s="13">
        <f t="shared" si="5"/>
        <v>62705973474</v>
      </c>
      <c r="P10" s="14">
        <f t="shared" si="3"/>
        <v>0.79631862392598085</v>
      </c>
      <c r="Q10" s="13">
        <f t="shared" si="5"/>
        <v>61261112455</v>
      </c>
      <c r="R10" s="14">
        <f t="shared" si="4"/>
        <v>0.77796997746263508</v>
      </c>
    </row>
    <row r="11" spans="1:18" ht="15.75" x14ac:dyDescent="0.25">
      <c r="A11" s="11" t="s">
        <v>19</v>
      </c>
      <c r="B11" s="11" t="s">
        <v>21</v>
      </c>
      <c r="C11" s="11" t="s">
        <v>21</v>
      </c>
      <c r="D11" s="11" t="s">
        <v>21</v>
      </c>
      <c r="E11" s="11"/>
      <c r="F11" s="11"/>
      <c r="G11" s="11"/>
      <c r="H11" s="11"/>
      <c r="I11" s="12" t="s">
        <v>23</v>
      </c>
      <c r="J11" s="13">
        <v>50814813481</v>
      </c>
      <c r="K11" s="13">
        <v>50814813481</v>
      </c>
      <c r="L11" s="13">
        <v>0</v>
      </c>
      <c r="M11" s="13">
        <v>48214225234</v>
      </c>
      <c r="N11" s="14">
        <f t="shared" si="2"/>
        <v>0.9488222416092823</v>
      </c>
      <c r="O11" s="13">
        <v>42132416150</v>
      </c>
      <c r="P11" s="14">
        <f t="shared" si="3"/>
        <v>0.82913649118782251</v>
      </c>
      <c r="Q11" s="13">
        <v>42119621628</v>
      </c>
      <c r="R11" s="14">
        <f t="shared" si="4"/>
        <v>0.82888470394068869</v>
      </c>
    </row>
    <row r="12" spans="1:18" ht="15.75" x14ac:dyDescent="0.25">
      <c r="A12" s="15" t="s">
        <v>19</v>
      </c>
      <c r="B12" s="15" t="s">
        <v>21</v>
      </c>
      <c r="C12" s="15" t="s">
        <v>21</v>
      </c>
      <c r="D12" s="15" t="s">
        <v>21</v>
      </c>
      <c r="E12" s="15" t="s">
        <v>24</v>
      </c>
      <c r="F12" s="15" t="s">
        <v>24</v>
      </c>
      <c r="G12" s="15"/>
      <c r="H12" s="15"/>
      <c r="I12" s="16" t="s">
        <v>25</v>
      </c>
      <c r="J12" s="17">
        <v>37649559529</v>
      </c>
      <c r="K12" s="17">
        <v>37649559529</v>
      </c>
      <c r="L12" s="17">
        <v>0</v>
      </c>
      <c r="M12" s="17">
        <v>37621406883</v>
      </c>
      <c r="N12" s="14">
        <f t="shared" si="2"/>
        <v>0.99925224501024201</v>
      </c>
      <c r="O12" s="17">
        <v>33941990810</v>
      </c>
      <c r="P12" s="14">
        <f t="shared" si="3"/>
        <v>0.90152424715236834</v>
      </c>
      <c r="Q12" s="17">
        <v>33937074015</v>
      </c>
      <c r="R12" s="14">
        <f t="shared" si="4"/>
        <v>0.90139365345986544</v>
      </c>
    </row>
    <row r="13" spans="1:18" ht="15.75" x14ac:dyDescent="0.25">
      <c r="A13" s="15" t="s">
        <v>19</v>
      </c>
      <c r="B13" s="15" t="s">
        <v>21</v>
      </c>
      <c r="C13" s="15" t="s">
        <v>21</v>
      </c>
      <c r="D13" s="15" t="s">
        <v>21</v>
      </c>
      <c r="E13" s="15" t="s">
        <v>24</v>
      </c>
      <c r="F13" s="15" t="s">
        <v>26</v>
      </c>
      <c r="G13" s="15"/>
      <c r="H13" s="15"/>
      <c r="I13" s="16" t="s">
        <v>27</v>
      </c>
      <c r="J13" s="17">
        <v>311696675</v>
      </c>
      <c r="K13" s="17">
        <v>311696675</v>
      </c>
      <c r="L13" s="17">
        <v>0</v>
      </c>
      <c r="M13" s="17">
        <v>311696675</v>
      </c>
      <c r="N13" s="14">
        <f t="shared" si="2"/>
        <v>1</v>
      </c>
      <c r="O13" s="17">
        <v>272476730</v>
      </c>
      <c r="P13" s="14">
        <f t="shared" si="3"/>
        <v>0.87417271935929375</v>
      </c>
      <c r="Q13" s="17">
        <v>272476730</v>
      </c>
      <c r="R13" s="14">
        <f t="shared" si="4"/>
        <v>0.87417271935929375</v>
      </c>
    </row>
    <row r="14" spans="1:18" ht="15.75" x14ac:dyDescent="0.25">
      <c r="A14" s="15" t="s">
        <v>19</v>
      </c>
      <c r="B14" s="15" t="s">
        <v>21</v>
      </c>
      <c r="C14" s="15" t="s">
        <v>21</v>
      </c>
      <c r="D14" s="15" t="s">
        <v>21</v>
      </c>
      <c r="E14" s="15" t="s">
        <v>24</v>
      </c>
      <c r="F14" s="15" t="s">
        <v>28</v>
      </c>
      <c r="G14" s="15"/>
      <c r="H14" s="15"/>
      <c r="I14" s="16" t="s">
        <v>29</v>
      </c>
      <c r="J14" s="17">
        <v>3312527817</v>
      </c>
      <c r="K14" s="17">
        <v>3312527817</v>
      </c>
      <c r="L14" s="17">
        <v>0</v>
      </c>
      <c r="M14" s="17">
        <v>3312527817</v>
      </c>
      <c r="N14" s="14">
        <f t="shared" si="2"/>
        <v>1</v>
      </c>
      <c r="O14" s="17">
        <v>2989968484</v>
      </c>
      <c r="P14" s="14">
        <f t="shared" si="3"/>
        <v>0.90262441530464588</v>
      </c>
      <c r="Q14" s="17">
        <v>2985237557</v>
      </c>
      <c r="R14" s="14">
        <f t="shared" si="4"/>
        <v>0.90119622292065416</v>
      </c>
    </row>
    <row r="15" spans="1:18" ht="15.75" x14ac:dyDescent="0.25">
      <c r="A15" s="15" t="s">
        <v>19</v>
      </c>
      <c r="B15" s="15" t="s">
        <v>21</v>
      </c>
      <c r="C15" s="15" t="s">
        <v>21</v>
      </c>
      <c r="D15" s="15" t="s">
        <v>21</v>
      </c>
      <c r="E15" s="15" t="s">
        <v>24</v>
      </c>
      <c r="F15" s="15" t="s">
        <v>30</v>
      </c>
      <c r="G15" s="15"/>
      <c r="H15" s="15"/>
      <c r="I15" s="16" t="s">
        <v>31</v>
      </c>
      <c r="J15" s="17">
        <v>92847714</v>
      </c>
      <c r="K15" s="17">
        <v>92847714</v>
      </c>
      <c r="L15" s="17">
        <v>0</v>
      </c>
      <c r="M15" s="17">
        <v>92847714</v>
      </c>
      <c r="N15" s="14">
        <f t="shared" si="2"/>
        <v>1</v>
      </c>
      <c r="O15" s="17">
        <v>84525023</v>
      </c>
      <c r="P15" s="14">
        <f t="shared" si="3"/>
        <v>0.9103619180112501</v>
      </c>
      <c r="Q15" s="17">
        <v>84525023</v>
      </c>
      <c r="R15" s="14">
        <f t="shared" si="4"/>
        <v>0.9103619180112501</v>
      </c>
    </row>
    <row r="16" spans="1:18" ht="15.75" x14ac:dyDescent="0.25">
      <c r="A16" s="15" t="s">
        <v>19</v>
      </c>
      <c r="B16" s="15" t="s">
        <v>21</v>
      </c>
      <c r="C16" s="15" t="s">
        <v>21</v>
      </c>
      <c r="D16" s="15" t="s">
        <v>21</v>
      </c>
      <c r="E16" s="15" t="s">
        <v>24</v>
      </c>
      <c r="F16" s="15" t="s">
        <v>32</v>
      </c>
      <c r="G16" s="15"/>
      <c r="H16" s="15"/>
      <c r="I16" s="16" t="s">
        <v>33</v>
      </c>
      <c r="J16" s="17">
        <v>74794086</v>
      </c>
      <c r="K16" s="17">
        <v>74794086</v>
      </c>
      <c r="L16" s="17">
        <v>0</v>
      </c>
      <c r="M16" s="17">
        <v>74794086</v>
      </c>
      <c r="N16" s="14">
        <f t="shared" si="2"/>
        <v>1</v>
      </c>
      <c r="O16" s="17">
        <v>67819157</v>
      </c>
      <c r="P16" s="14">
        <f t="shared" si="3"/>
        <v>0.90674491296009685</v>
      </c>
      <c r="Q16" s="17">
        <v>67819157</v>
      </c>
      <c r="R16" s="14">
        <f t="shared" si="4"/>
        <v>0.90674491296009685</v>
      </c>
    </row>
    <row r="17" spans="1:18" ht="15.75" x14ac:dyDescent="0.25">
      <c r="A17" s="15" t="s">
        <v>19</v>
      </c>
      <c r="B17" s="15" t="s">
        <v>21</v>
      </c>
      <c r="C17" s="15" t="s">
        <v>21</v>
      </c>
      <c r="D17" s="15" t="s">
        <v>21</v>
      </c>
      <c r="E17" s="15" t="s">
        <v>24</v>
      </c>
      <c r="F17" s="15" t="s">
        <v>34</v>
      </c>
      <c r="G17" s="15"/>
      <c r="H17" s="15"/>
      <c r="I17" s="16" t="s">
        <v>35</v>
      </c>
      <c r="J17" s="17">
        <v>1803386562</v>
      </c>
      <c r="K17" s="17">
        <v>1803386562</v>
      </c>
      <c r="L17" s="17">
        <v>0</v>
      </c>
      <c r="M17" s="17">
        <v>1794245227</v>
      </c>
      <c r="N17" s="14">
        <f t="shared" si="2"/>
        <v>0.99493101745758716</v>
      </c>
      <c r="O17" s="17">
        <v>1717909554</v>
      </c>
      <c r="P17" s="14">
        <f t="shared" si="3"/>
        <v>0.95260194913219054</v>
      </c>
      <c r="Q17" s="17">
        <v>1717909554</v>
      </c>
      <c r="R17" s="14">
        <f t="shared" si="4"/>
        <v>0.95260194913219054</v>
      </c>
    </row>
    <row r="18" spans="1:18" ht="31.5" x14ac:dyDescent="0.25">
      <c r="A18" s="15" t="s">
        <v>19</v>
      </c>
      <c r="B18" s="15" t="s">
        <v>21</v>
      </c>
      <c r="C18" s="15" t="s">
        <v>21</v>
      </c>
      <c r="D18" s="15" t="s">
        <v>21</v>
      </c>
      <c r="E18" s="15" t="s">
        <v>24</v>
      </c>
      <c r="F18" s="15" t="s">
        <v>36</v>
      </c>
      <c r="G18" s="15"/>
      <c r="H18" s="15"/>
      <c r="I18" s="16" t="s">
        <v>37</v>
      </c>
      <c r="J18" s="17">
        <v>1204346686</v>
      </c>
      <c r="K18" s="17">
        <v>1204346686</v>
      </c>
      <c r="L18" s="17">
        <v>0</v>
      </c>
      <c r="M18" s="17">
        <v>1182815870</v>
      </c>
      <c r="N18" s="14">
        <f t="shared" si="2"/>
        <v>0.98212241022432634</v>
      </c>
      <c r="O18" s="17">
        <v>1013610274</v>
      </c>
      <c r="P18" s="14">
        <f t="shared" si="3"/>
        <v>0.84162665599762354</v>
      </c>
      <c r="Q18" s="17">
        <v>1013610274</v>
      </c>
      <c r="R18" s="14">
        <f t="shared" si="4"/>
        <v>0.84162665599762354</v>
      </c>
    </row>
    <row r="19" spans="1:18" ht="31.5" x14ac:dyDescent="0.25">
      <c r="A19" s="15" t="s">
        <v>19</v>
      </c>
      <c r="B19" s="15" t="s">
        <v>21</v>
      </c>
      <c r="C19" s="15" t="s">
        <v>21</v>
      </c>
      <c r="D19" s="15" t="s">
        <v>21</v>
      </c>
      <c r="E19" s="15" t="s">
        <v>24</v>
      </c>
      <c r="F19" s="15" t="s">
        <v>38</v>
      </c>
      <c r="G19" s="15"/>
      <c r="H19" s="15"/>
      <c r="I19" s="16" t="s">
        <v>39</v>
      </c>
      <c r="J19" s="17">
        <v>413000000</v>
      </c>
      <c r="K19" s="17">
        <v>413000000</v>
      </c>
      <c r="L19" s="17">
        <v>0</v>
      </c>
      <c r="M19" s="17">
        <v>413000000</v>
      </c>
      <c r="N19" s="14">
        <f t="shared" si="2"/>
        <v>1</v>
      </c>
      <c r="O19" s="17">
        <v>180937215</v>
      </c>
      <c r="P19" s="14">
        <f t="shared" si="3"/>
        <v>0.43810463680387407</v>
      </c>
      <c r="Q19" s="17">
        <v>180937215</v>
      </c>
      <c r="R19" s="14">
        <f t="shared" si="4"/>
        <v>0.43810463680387407</v>
      </c>
    </row>
    <row r="20" spans="1:18" ht="15.75" x14ac:dyDescent="0.25">
      <c r="A20" s="15" t="s">
        <v>19</v>
      </c>
      <c r="B20" s="15" t="s">
        <v>21</v>
      </c>
      <c r="C20" s="15" t="s">
        <v>21</v>
      </c>
      <c r="D20" s="15" t="s">
        <v>21</v>
      </c>
      <c r="E20" s="15" t="s">
        <v>24</v>
      </c>
      <c r="F20" s="15" t="s">
        <v>40</v>
      </c>
      <c r="G20" s="15"/>
      <c r="H20" s="15"/>
      <c r="I20" s="16" t="s">
        <v>41</v>
      </c>
      <c r="J20" s="17">
        <v>2042261252</v>
      </c>
      <c r="K20" s="17">
        <v>2042261252</v>
      </c>
      <c r="L20" s="17">
        <v>0</v>
      </c>
      <c r="M20" s="17">
        <v>1364021207</v>
      </c>
      <c r="N20" s="14">
        <f t="shared" si="2"/>
        <v>0.66789751098896133</v>
      </c>
      <c r="O20" s="17">
        <v>317511172</v>
      </c>
      <c r="P20" s="14">
        <f t="shared" si="3"/>
        <v>0.15547039914166672</v>
      </c>
      <c r="Q20" s="17">
        <v>317511172</v>
      </c>
      <c r="R20" s="14">
        <f t="shared" si="4"/>
        <v>0.15547039914166672</v>
      </c>
    </row>
    <row r="21" spans="1:18" ht="15.75" x14ac:dyDescent="0.25">
      <c r="A21" s="15" t="s">
        <v>19</v>
      </c>
      <c r="B21" s="15" t="s">
        <v>21</v>
      </c>
      <c r="C21" s="15" t="s">
        <v>21</v>
      </c>
      <c r="D21" s="15" t="s">
        <v>21</v>
      </c>
      <c r="E21" s="15" t="s">
        <v>24</v>
      </c>
      <c r="F21" s="15" t="s">
        <v>42</v>
      </c>
      <c r="G21" s="15"/>
      <c r="H21" s="15"/>
      <c r="I21" s="16" t="s">
        <v>43</v>
      </c>
      <c r="J21" s="17">
        <v>2080620747</v>
      </c>
      <c r="K21" s="17">
        <v>2080620747</v>
      </c>
      <c r="L21" s="17">
        <v>0</v>
      </c>
      <c r="M21" s="17">
        <v>2039097342</v>
      </c>
      <c r="N21" s="14">
        <f t="shared" si="2"/>
        <v>0.98004278047314886</v>
      </c>
      <c r="O21" s="17">
        <v>1537895318</v>
      </c>
      <c r="P21" s="14">
        <f t="shared" si="3"/>
        <v>0.73915215938198087</v>
      </c>
      <c r="Q21" s="17">
        <v>1534748518</v>
      </c>
      <c r="R21" s="14">
        <f t="shared" si="4"/>
        <v>0.73763972613121309</v>
      </c>
    </row>
    <row r="22" spans="1:18" ht="15.75" x14ac:dyDescent="0.25">
      <c r="A22" s="15" t="s">
        <v>19</v>
      </c>
      <c r="B22" s="15" t="s">
        <v>21</v>
      </c>
      <c r="C22" s="15" t="s">
        <v>21</v>
      </c>
      <c r="D22" s="15" t="s">
        <v>21</v>
      </c>
      <c r="E22" s="15" t="s">
        <v>24</v>
      </c>
      <c r="F22" s="15" t="s">
        <v>44</v>
      </c>
      <c r="G22" s="15"/>
      <c r="H22" s="15"/>
      <c r="I22" s="16" t="s">
        <v>45</v>
      </c>
      <c r="J22" s="17">
        <v>7772413</v>
      </c>
      <c r="K22" s="17">
        <v>7772413</v>
      </c>
      <c r="L22" s="17">
        <v>0</v>
      </c>
      <c r="M22" s="17">
        <v>7772413</v>
      </c>
      <c r="N22" s="14">
        <f t="shared" si="2"/>
        <v>1</v>
      </c>
      <c r="O22" s="17">
        <v>7772413</v>
      </c>
      <c r="P22" s="14">
        <f t="shared" si="3"/>
        <v>1</v>
      </c>
      <c r="Q22" s="17">
        <v>7772413</v>
      </c>
      <c r="R22" s="14">
        <f t="shared" si="4"/>
        <v>1</v>
      </c>
    </row>
    <row r="23" spans="1:18" ht="15.75" x14ac:dyDescent="0.25">
      <c r="A23" s="15" t="s">
        <v>19</v>
      </c>
      <c r="B23" s="15" t="s">
        <v>21</v>
      </c>
      <c r="C23" s="15" t="s">
        <v>21</v>
      </c>
      <c r="D23" s="15" t="s">
        <v>21</v>
      </c>
      <c r="E23" s="15" t="s">
        <v>26</v>
      </c>
      <c r="F23" s="15" t="s">
        <v>34</v>
      </c>
      <c r="G23" s="15"/>
      <c r="H23" s="15"/>
      <c r="I23" s="16" t="s">
        <v>46</v>
      </c>
      <c r="J23" s="17">
        <v>1822000000</v>
      </c>
      <c r="K23" s="17">
        <v>1822000000</v>
      </c>
      <c r="L23" s="17">
        <v>0</v>
      </c>
      <c r="M23" s="17">
        <v>0</v>
      </c>
      <c r="N23" s="14">
        <f t="shared" si="2"/>
        <v>0</v>
      </c>
      <c r="O23" s="17">
        <v>0</v>
      </c>
      <c r="P23" s="14">
        <f t="shared" si="3"/>
        <v>0</v>
      </c>
      <c r="Q23" s="17">
        <v>0</v>
      </c>
      <c r="R23" s="14">
        <f t="shared" si="4"/>
        <v>0</v>
      </c>
    </row>
    <row r="24" spans="1:18" ht="31.5" x14ac:dyDescent="0.25">
      <c r="A24" s="11" t="s">
        <v>19</v>
      </c>
      <c r="B24" s="11" t="s">
        <v>21</v>
      </c>
      <c r="C24" s="11" t="s">
        <v>21</v>
      </c>
      <c r="D24" s="11" t="s">
        <v>47</v>
      </c>
      <c r="E24" s="11"/>
      <c r="F24" s="11"/>
      <c r="G24" s="11"/>
      <c r="H24" s="11"/>
      <c r="I24" s="12" t="s">
        <v>48</v>
      </c>
      <c r="J24" s="13">
        <v>20158495411</v>
      </c>
      <c r="K24" s="13">
        <v>20158495411</v>
      </c>
      <c r="L24" s="13">
        <v>0</v>
      </c>
      <c r="M24" s="13">
        <v>18697971409</v>
      </c>
      <c r="N24" s="14">
        <f t="shared" si="2"/>
        <v>0.92754796564811937</v>
      </c>
      <c r="O24" s="13">
        <v>16147366864</v>
      </c>
      <c r="P24" s="14">
        <f t="shared" si="3"/>
        <v>0.80102044000708383</v>
      </c>
      <c r="Q24" s="13">
        <v>14720210478</v>
      </c>
      <c r="R24" s="14">
        <f t="shared" si="4"/>
        <v>0.73022366887399437</v>
      </c>
    </row>
    <row r="25" spans="1:18" ht="31.5" x14ac:dyDescent="0.25">
      <c r="A25" s="15" t="s">
        <v>19</v>
      </c>
      <c r="B25" s="15" t="s">
        <v>21</v>
      </c>
      <c r="C25" s="15" t="s">
        <v>21</v>
      </c>
      <c r="D25" s="15" t="s">
        <v>47</v>
      </c>
      <c r="E25" s="15" t="s">
        <v>24</v>
      </c>
      <c r="F25" s="15"/>
      <c r="G25" s="15"/>
      <c r="H25" s="15"/>
      <c r="I25" s="16" t="s">
        <v>49</v>
      </c>
      <c r="J25" s="17">
        <v>5486955336</v>
      </c>
      <c r="K25" s="17">
        <v>5486955336</v>
      </c>
      <c r="L25" s="17">
        <v>0</v>
      </c>
      <c r="M25" s="17">
        <v>5486955336</v>
      </c>
      <c r="N25" s="14">
        <f t="shared" si="2"/>
        <v>1</v>
      </c>
      <c r="O25" s="17">
        <v>4826593931</v>
      </c>
      <c r="P25" s="14">
        <f t="shared" si="3"/>
        <v>0.87964884629780771</v>
      </c>
      <c r="Q25" s="17">
        <v>4402291831</v>
      </c>
      <c r="R25" s="14">
        <f t="shared" si="4"/>
        <v>0.80231960375483546</v>
      </c>
    </row>
    <row r="26" spans="1:18" ht="31.5" x14ac:dyDescent="0.25">
      <c r="A26" s="15" t="s">
        <v>19</v>
      </c>
      <c r="B26" s="15" t="s">
        <v>21</v>
      </c>
      <c r="C26" s="15" t="s">
        <v>21</v>
      </c>
      <c r="D26" s="15" t="s">
        <v>47</v>
      </c>
      <c r="E26" s="15" t="s">
        <v>26</v>
      </c>
      <c r="F26" s="15"/>
      <c r="G26" s="15"/>
      <c r="H26" s="15"/>
      <c r="I26" s="16" t="s">
        <v>50</v>
      </c>
      <c r="J26" s="17">
        <v>3689175200</v>
      </c>
      <c r="K26" s="17">
        <v>3689175200</v>
      </c>
      <c r="L26" s="17">
        <v>0</v>
      </c>
      <c r="M26" s="17">
        <v>3689175200</v>
      </c>
      <c r="N26" s="14">
        <f t="shared" si="2"/>
        <v>1</v>
      </c>
      <c r="O26" s="17">
        <v>3294539205</v>
      </c>
      <c r="P26" s="14">
        <f t="shared" si="3"/>
        <v>0.89302866532334924</v>
      </c>
      <c r="Q26" s="17">
        <v>2993993505</v>
      </c>
      <c r="R26" s="14">
        <f t="shared" si="4"/>
        <v>0.81156175640560524</v>
      </c>
    </row>
    <row r="27" spans="1:18" ht="15.75" x14ac:dyDescent="0.25">
      <c r="A27" s="15" t="s">
        <v>19</v>
      </c>
      <c r="B27" s="15" t="s">
        <v>21</v>
      </c>
      <c r="C27" s="15" t="s">
        <v>21</v>
      </c>
      <c r="D27" s="15" t="s">
        <v>47</v>
      </c>
      <c r="E27" s="15" t="s">
        <v>28</v>
      </c>
      <c r="F27" s="15"/>
      <c r="G27" s="15"/>
      <c r="H27" s="15"/>
      <c r="I27" s="16" t="s">
        <v>51</v>
      </c>
      <c r="J27" s="17">
        <v>4710298239</v>
      </c>
      <c r="K27" s="17">
        <v>4710298239</v>
      </c>
      <c r="L27" s="17">
        <v>0</v>
      </c>
      <c r="M27" s="17">
        <v>4690988073</v>
      </c>
      <c r="N27" s="14">
        <f t="shared" si="2"/>
        <v>0.99590043665598138</v>
      </c>
      <c r="O27" s="17">
        <v>3794773741</v>
      </c>
      <c r="P27" s="14">
        <f t="shared" si="3"/>
        <v>0.80563343305532042</v>
      </c>
      <c r="Q27" s="17">
        <v>3459482655</v>
      </c>
      <c r="R27" s="14">
        <f t="shared" si="4"/>
        <v>0.7344508732709143</v>
      </c>
    </row>
    <row r="28" spans="1:18" ht="31.5" x14ac:dyDescent="0.25">
      <c r="A28" s="15" t="s">
        <v>19</v>
      </c>
      <c r="B28" s="15" t="s">
        <v>21</v>
      </c>
      <c r="C28" s="15" t="s">
        <v>21</v>
      </c>
      <c r="D28" s="15" t="s">
        <v>47</v>
      </c>
      <c r="E28" s="15" t="s">
        <v>30</v>
      </c>
      <c r="F28" s="15"/>
      <c r="G28" s="15"/>
      <c r="H28" s="15"/>
      <c r="I28" s="16" t="s">
        <v>52</v>
      </c>
      <c r="J28" s="17">
        <v>2085415300</v>
      </c>
      <c r="K28" s="17">
        <v>2085415300</v>
      </c>
      <c r="L28" s="17">
        <v>0</v>
      </c>
      <c r="M28" s="17">
        <v>2085415300</v>
      </c>
      <c r="N28" s="14">
        <f t="shared" si="2"/>
        <v>1</v>
      </c>
      <c r="O28" s="17">
        <v>1799407367</v>
      </c>
      <c r="P28" s="14">
        <f t="shared" si="3"/>
        <v>0.86285324894278848</v>
      </c>
      <c r="Q28" s="17">
        <v>1644209667</v>
      </c>
      <c r="R28" s="14">
        <f t="shared" si="4"/>
        <v>0.78843272464722014</v>
      </c>
    </row>
    <row r="29" spans="1:18" ht="31.5" x14ac:dyDescent="0.25">
      <c r="A29" s="15" t="s">
        <v>19</v>
      </c>
      <c r="B29" s="15" t="s">
        <v>21</v>
      </c>
      <c r="C29" s="15" t="s">
        <v>21</v>
      </c>
      <c r="D29" s="15" t="s">
        <v>47</v>
      </c>
      <c r="E29" s="15" t="s">
        <v>32</v>
      </c>
      <c r="F29" s="15"/>
      <c r="G29" s="15"/>
      <c r="H29" s="15"/>
      <c r="I29" s="16" t="s">
        <v>53</v>
      </c>
      <c r="J29" s="17">
        <v>234964800</v>
      </c>
      <c r="K29" s="17">
        <v>234964800</v>
      </c>
      <c r="L29" s="17">
        <v>0</v>
      </c>
      <c r="M29" s="17">
        <v>234964800</v>
      </c>
      <c r="N29" s="14">
        <f t="shared" si="2"/>
        <v>1</v>
      </c>
      <c r="O29" s="17">
        <v>199576700</v>
      </c>
      <c r="P29" s="14">
        <f t="shared" si="3"/>
        <v>0.84938978093740003</v>
      </c>
      <c r="Q29" s="17">
        <v>181829200</v>
      </c>
      <c r="R29" s="14">
        <f t="shared" si="4"/>
        <v>0.77385719052385715</v>
      </c>
    </row>
    <row r="30" spans="1:18" ht="15.75" x14ac:dyDescent="0.25">
      <c r="A30" s="15" t="s">
        <v>19</v>
      </c>
      <c r="B30" s="15" t="s">
        <v>21</v>
      </c>
      <c r="C30" s="15" t="s">
        <v>21</v>
      </c>
      <c r="D30" s="15" t="s">
        <v>47</v>
      </c>
      <c r="E30" s="15" t="s">
        <v>34</v>
      </c>
      <c r="F30" s="15"/>
      <c r="G30" s="15"/>
      <c r="H30" s="15"/>
      <c r="I30" s="16" t="s">
        <v>54</v>
      </c>
      <c r="J30" s="17">
        <v>1476347700</v>
      </c>
      <c r="K30" s="17">
        <v>1476347700</v>
      </c>
      <c r="L30" s="17">
        <v>0</v>
      </c>
      <c r="M30" s="17">
        <v>1476347700</v>
      </c>
      <c r="N30" s="14">
        <f t="shared" si="2"/>
        <v>1</v>
      </c>
      <c r="O30" s="17">
        <v>1333178132</v>
      </c>
      <c r="P30" s="14">
        <f t="shared" si="3"/>
        <v>0.9030244921301398</v>
      </c>
      <c r="Q30" s="17">
        <v>1216773932</v>
      </c>
      <c r="R30" s="14">
        <f t="shared" si="4"/>
        <v>0.82417843167974592</v>
      </c>
    </row>
    <row r="31" spans="1:18" ht="15.75" x14ac:dyDescent="0.25">
      <c r="A31" s="15" t="s">
        <v>19</v>
      </c>
      <c r="B31" s="15" t="s">
        <v>21</v>
      </c>
      <c r="C31" s="15" t="s">
        <v>21</v>
      </c>
      <c r="D31" s="15" t="s">
        <v>47</v>
      </c>
      <c r="E31" s="15" t="s">
        <v>36</v>
      </c>
      <c r="F31" s="15"/>
      <c r="G31" s="15"/>
      <c r="H31" s="15"/>
      <c r="I31" s="16" t="s">
        <v>55</v>
      </c>
      <c r="J31" s="17">
        <v>263071800</v>
      </c>
      <c r="K31" s="17">
        <v>263071800</v>
      </c>
      <c r="L31" s="17">
        <v>0</v>
      </c>
      <c r="M31" s="17">
        <v>263071800</v>
      </c>
      <c r="N31" s="14">
        <f t="shared" si="2"/>
        <v>1</v>
      </c>
      <c r="O31" s="17">
        <v>224015388</v>
      </c>
      <c r="P31" s="14">
        <f t="shared" si="3"/>
        <v>0.85153706326561796</v>
      </c>
      <c r="Q31" s="17">
        <v>204592188</v>
      </c>
      <c r="R31" s="14">
        <f t="shared" si="4"/>
        <v>0.77770474828544911</v>
      </c>
    </row>
    <row r="32" spans="1:18" ht="15.75" x14ac:dyDescent="0.25">
      <c r="A32" s="15" t="s">
        <v>19</v>
      </c>
      <c r="B32" s="15" t="s">
        <v>21</v>
      </c>
      <c r="C32" s="15" t="s">
        <v>21</v>
      </c>
      <c r="D32" s="15" t="s">
        <v>47</v>
      </c>
      <c r="E32" s="15" t="s">
        <v>38</v>
      </c>
      <c r="F32" s="15"/>
      <c r="G32" s="15"/>
      <c r="H32" s="15"/>
      <c r="I32" s="16" t="s">
        <v>56</v>
      </c>
      <c r="J32" s="17">
        <v>248071800</v>
      </c>
      <c r="K32" s="17">
        <v>248071800</v>
      </c>
      <c r="L32" s="17">
        <v>0</v>
      </c>
      <c r="M32" s="17">
        <v>248071800</v>
      </c>
      <c r="N32" s="14">
        <f t="shared" si="2"/>
        <v>1</v>
      </c>
      <c r="O32" s="17">
        <v>225181300</v>
      </c>
      <c r="P32" s="14">
        <f t="shared" si="3"/>
        <v>0.90772631149530092</v>
      </c>
      <c r="Q32" s="17">
        <v>205758100</v>
      </c>
      <c r="R32" s="14">
        <f t="shared" si="4"/>
        <v>0.82942962481023641</v>
      </c>
    </row>
    <row r="33" spans="1:18" ht="31.5" x14ac:dyDescent="0.25">
      <c r="A33" s="15" t="s">
        <v>19</v>
      </c>
      <c r="B33" s="15" t="s">
        <v>21</v>
      </c>
      <c r="C33" s="15" t="s">
        <v>21</v>
      </c>
      <c r="D33" s="15" t="s">
        <v>47</v>
      </c>
      <c r="E33" s="15" t="s">
        <v>40</v>
      </c>
      <c r="F33" s="15"/>
      <c r="G33" s="15"/>
      <c r="H33" s="15"/>
      <c r="I33" s="16" t="s">
        <v>57</v>
      </c>
      <c r="J33" s="17">
        <v>522981400</v>
      </c>
      <c r="K33" s="17">
        <v>522981400</v>
      </c>
      <c r="L33" s="17">
        <v>0</v>
      </c>
      <c r="M33" s="17">
        <v>522981400</v>
      </c>
      <c r="N33" s="14">
        <f t="shared" si="2"/>
        <v>1</v>
      </c>
      <c r="O33" s="17">
        <v>450101100</v>
      </c>
      <c r="P33" s="14">
        <f t="shared" si="3"/>
        <v>0.8606445659444103</v>
      </c>
      <c r="Q33" s="17">
        <v>411279400</v>
      </c>
      <c r="R33" s="14">
        <f t="shared" si="4"/>
        <v>0.78641305407802264</v>
      </c>
    </row>
    <row r="34" spans="1:18" ht="47.25" x14ac:dyDescent="0.25">
      <c r="A34" s="11" t="s">
        <v>19</v>
      </c>
      <c r="B34" s="11" t="s">
        <v>21</v>
      </c>
      <c r="C34" s="11" t="s">
        <v>21</v>
      </c>
      <c r="D34" s="11" t="s">
        <v>58</v>
      </c>
      <c r="E34" s="11"/>
      <c r="F34" s="11"/>
      <c r="G34" s="11"/>
      <c r="H34" s="11"/>
      <c r="I34" s="12" t="s">
        <v>59</v>
      </c>
      <c r="J34" s="13">
        <v>7771519610</v>
      </c>
      <c r="K34" s="13">
        <v>7771519610</v>
      </c>
      <c r="L34" s="13">
        <v>0</v>
      </c>
      <c r="M34" s="13">
        <v>6668074750</v>
      </c>
      <c r="N34" s="14">
        <f t="shared" si="2"/>
        <v>0.858014273221399</v>
      </c>
      <c r="O34" s="13">
        <v>4426190460</v>
      </c>
      <c r="P34" s="14">
        <f t="shared" si="3"/>
        <v>0.56953989465645827</v>
      </c>
      <c r="Q34" s="13">
        <v>4421280349</v>
      </c>
      <c r="R34" s="14">
        <f t="shared" si="4"/>
        <v>0.56890808630411471</v>
      </c>
    </row>
    <row r="35" spans="1:18" ht="15.75" x14ac:dyDescent="0.25">
      <c r="A35" s="15" t="s">
        <v>19</v>
      </c>
      <c r="B35" s="15" t="s">
        <v>21</v>
      </c>
      <c r="C35" s="15" t="s">
        <v>21</v>
      </c>
      <c r="D35" s="15" t="s">
        <v>58</v>
      </c>
      <c r="E35" s="15" t="s">
        <v>24</v>
      </c>
      <c r="F35" s="15" t="s">
        <v>24</v>
      </c>
      <c r="G35" s="15"/>
      <c r="H35" s="15"/>
      <c r="I35" s="16" t="s">
        <v>60</v>
      </c>
      <c r="J35" s="17">
        <v>2156291839</v>
      </c>
      <c r="K35" s="17">
        <v>2156291839</v>
      </c>
      <c r="L35" s="17">
        <v>0</v>
      </c>
      <c r="M35" s="17">
        <v>2156291839</v>
      </c>
      <c r="N35" s="14">
        <f t="shared" si="2"/>
        <v>1</v>
      </c>
      <c r="O35" s="17">
        <v>1508388161</v>
      </c>
      <c r="P35" s="14">
        <f t="shared" si="3"/>
        <v>0.69952876216399762</v>
      </c>
      <c r="Q35" s="17">
        <v>1504402214</v>
      </c>
      <c r="R35" s="14">
        <f t="shared" si="4"/>
        <v>0.69768024290148045</v>
      </c>
    </row>
    <row r="36" spans="1:18" ht="15.75" x14ac:dyDescent="0.25">
      <c r="A36" s="15" t="s">
        <v>19</v>
      </c>
      <c r="B36" s="15" t="s">
        <v>21</v>
      </c>
      <c r="C36" s="15" t="s">
        <v>21</v>
      </c>
      <c r="D36" s="15" t="s">
        <v>58</v>
      </c>
      <c r="E36" s="15" t="s">
        <v>24</v>
      </c>
      <c r="F36" s="15" t="s">
        <v>26</v>
      </c>
      <c r="G36" s="15"/>
      <c r="H36" s="15"/>
      <c r="I36" s="16" t="s">
        <v>61</v>
      </c>
      <c r="J36" s="17">
        <v>1465000000</v>
      </c>
      <c r="K36" s="17">
        <v>1465000000</v>
      </c>
      <c r="L36" s="17">
        <v>0</v>
      </c>
      <c r="M36" s="17">
        <v>1399977365</v>
      </c>
      <c r="N36" s="14">
        <f t="shared" si="2"/>
        <v>0.95561594880546075</v>
      </c>
      <c r="O36" s="17">
        <v>766762083</v>
      </c>
      <c r="P36" s="14">
        <f t="shared" si="3"/>
        <v>0.52338708737201367</v>
      </c>
      <c r="Q36" s="17">
        <v>766762083</v>
      </c>
      <c r="R36" s="14">
        <f t="shared" si="4"/>
        <v>0.52338708737201367</v>
      </c>
    </row>
    <row r="37" spans="1:18" ht="31.5" x14ac:dyDescent="0.25">
      <c r="A37" s="15" t="s">
        <v>19</v>
      </c>
      <c r="B37" s="15" t="s">
        <v>21</v>
      </c>
      <c r="C37" s="15" t="s">
        <v>21</v>
      </c>
      <c r="D37" s="15" t="s">
        <v>58</v>
      </c>
      <c r="E37" s="15" t="s">
        <v>24</v>
      </c>
      <c r="F37" s="15" t="s">
        <v>28</v>
      </c>
      <c r="G37" s="15"/>
      <c r="H37" s="15"/>
      <c r="I37" s="16" t="s">
        <v>62</v>
      </c>
      <c r="J37" s="17">
        <v>231636665</v>
      </c>
      <c r="K37" s="17">
        <v>231636665</v>
      </c>
      <c r="L37" s="17">
        <v>0</v>
      </c>
      <c r="M37" s="17">
        <v>227750662</v>
      </c>
      <c r="N37" s="14">
        <f t="shared" si="2"/>
        <v>0.9832237137415184</v>
      </c>
      <c r="O37" s="17">
        <v>170116703</v>
      </c>
      <c r="P37" s="14">
        <f t="shared" si="3"/>
        <v>0.73441181256861909</v>
      </c>
      <c r="Q37" s="17">
        <v>169725298</v>
      </c>
      <c r="R37" s="14">
        <f t="shared" si="4"/>
        <v>0.73272207575601211</v>
      </c>
    </row>
    <row r="38" spans="1:18" ht="15.75" x14ac:dyDescent="0.25">
      <c r="A38" s="15" t="s">
        <v>19</v>
      </c>
      <c r="B38" s="15" t="s">
        <v>21</v>
      </c>
      <c r="C38" s="15" t="s">
        <v>21</v>
      </c>
      <c r="D38" s="15" t="s">
        <v>58</v>
      </c>
      <c r="E38" s="15" t="s">
        <v>26</v>
      </c>
      <c r="F38" s="15"/>
      <c r="G38" s="15"/>
      <c r="H38" s="15"/>
      <c r="I38" s="16" t="s">
        <v>63</v>
      </c>
      <c r="J38" s="17">
        <v>1517088666</v>
      </c>
      <c r="K38" s="17">
        <v>1517088666</v>
      </c>
      <c r="L38" s="17">
        <v>0</v>
      </c>
      <c r="M38" s="17">
        <v>1517088666</v>
      </c>
      <c r="N38" s="14">
        <f t="shared" si="2"/>
        <v>1</v>
      </c>
      <c r="O38" s="17">
        <v>1152552545</v>
      </c>
      <c r="P38" s="14">
        <f t="shared" si="3"/>
        <v>0.75971337129480609</v>
      </c>
      <c r="Q38" s="17">
        <v>1152552545</v>
      </c>
      <c r="R38" s="14">
        <f t="shared" si="4"/>
        <v>0.75971337129480609</v>
      </c>
    </row>
    <row r="39" spans="1:18" ht="15.75" x14ac:dyDescent="0.25">
      <c r="A39" s="15" t="s">
        <v>19</v>
      </c>
      <c r="B39" s="15" t="s">
        <v>21</v>
      </c>
      <c r="C39" s="15" t="s">
        <v>21</v>
      </c>
      <c r="D39" s="15" t="s">
        <v>58</v>
      </c>
      <c r="E39" s="15" t="s">
        <v>32</v>
      </c>
      <c r="F39" s="15"/>
      <c r="G39" s="15"/>
      <c r="H39" s="15"/>
      <c r="I39" s="16" t="s">
        <v>64</v>
      </c>
      <c r="J39" s="17">
        <v>14998050</v>
      </c>
      <c r="K39" s="17">
        <v>14998050</v>
      </c>
      <c r="L39" s="17">
        <v>0</v>
      </c>
      <c r="M39" s="17">
        <v>14998050</v>
      </c>
      <c r="N39" s="14">
        <f t="shared" si="2"/>
        <v>1</v>
      </c>
      <c r="O39" s="17">
        <v>8781097</v>
      </c>
      <c r="P39" s="14">
        <f t="shared" si="3"/>
        <v>0.58548257940198889</v>
      </c>
      <c r="Q39" s="17">
        <v>8781097</v>
      </c>
      <c r="R39" s="14">
        <f t="shared" si="4"/>
        <v>0.58548257940198889</v>
      </c>
    </row>
    <row r="40" spans="1:18" ht="15.75" x14ac:dyDescent="0.25">
      <c r="A40" s="15" t="s">
        <v>19</v>
      </c>
      <c r="B40" s="15" t="s">
        <v>21</v>
      </c>
      <c r="C40" s="15" t="s">
        <v>21</v>
      </c>
      <c r="D40" s="15" t="s">
        <v>58</v>
      </c>
      <c r="E40" s="15" t="s">
        <v>65</v>
      </c>
      <c r="F40" s="15"/>
      <c r="G40" s="15"/>
      <c r="H40" s="15"/>
      <c r="I40" s="16" t="s">
        <v>66</v>
      </c>
      <c r="J40" s="17">
        <v>381504390</v>
      </c>
      <c r="K40" s="17">
        <v>381504390</v>
      </c>
      <c r="L40" s="17">
        <v>0</v>
      </c>
      <c r="M40" s="17">
        <v>381504390</v>
      </c>
      <c r="N40" s="14">
        <f t="shared" si="2"/>
        <v>1</v>
      </c>
      <c r="O40" s="17">
        <v>341676021</v>
      </c>
      <c r="P40" s="14">
        <f t="shared" si="3"/>
        <v>0.89560180683635127</v>
      </c>
      <c r="Q40" s="17">
        <v>341143262</v>
      </c>
      <c r="R40" s="14">
        <f t="shared" si="4"/>
        <v>0.89420533797789326</v>
      </c>
    </row>
    <row r="41" spans="1:18" ht="15.75" x14ac:dyDescent="0.25">
      <c r="A41" s="15" t="s">
        <v>19</v>
      </c>
      <c r="B41" s="15" t="s">
        <v>21</v>
      </c>
      <c r="C41" s="15" t="s">
        <v>21</v>
      </c>
      <c r="D41" s="15" t="s">
        <v>58</v>
      </c>
      <c r="E41" s="15" t="s">
        <v>67</v>
      </c>
      <c r="F41" s="15"/>
      <c r="G41" s="15"/>
      <c r="H41" s="15"/>
      <c r="I41" s="16" t="s">
        <v>68</v>
      </c>
      <c r="J41" s="17">
        <v>988050915</v>
      </c>
      <c r="K41" s="17">
        <v>988050915</v>
      </c>
      <c r="L41" s="17">
        <v>0</v>
      </c>
      <c r="M41" s="17">
        <v>970463778</v>
      </c>
      <c r="N41" s="14">
        <f t="shared" si="2"/>
        <v>0.98220017133428794</v>
      </c>
      <c r="O41" s="17">
        <v>477913850</v>
      </c>
      <c r="P41" s="14">
        <f t="shared" si="3"/>
        <v>0.48369354528658071</v>
      </c>
      <c r="Q41" s="17">
        <v>477913850</v>
      </c>
      <c r="R41" s="14">
        <f t="shared" si="4"/>
        <v>0.48369354528658071</v>
      </c>
    </row>
    <row r="42" spans="1:18" ht="31.5" x14ac:dyDescent="0.25">
      <c r="A42" s="11" t="s">
        <v>19</v>
      </c>
      <c r="B42" s="11" t="s">
        <v>47</v>
      </c>
      <c r="C42" s="11"/>
      <c r="D42" s="11"/>
      <c r="E42" s="11"/>
      <c r="F42" s="11"/>
      <c r="G42" s="11"/>
      <c r="H42" s="11"/>
      <c r="I42" s="12" t="s">
        <v>69</v>
      </c>
      <c r="J42" s="13">
        <v>2189758230</v>
      </c>
      <c r="K42" s="13">
        <v>1676410902</v>
      </c>
      <c r="L42" s="13">
        <v>513347328</v>
      </c>
      <c r="M42" s="13">
        <v>1676410902</v>
      </c>
      <c r="N42" s="14">
        <f t="shared" si="2"/>
        <v>0.76556894685126953</v>
      </c>
      <c r="O42" s="13">
        <v>1435820337</v>
      </c>
      <c r="P42" s="14">
        <f t="shared" si="3"/>
        <v>0.65569811193265848</v>
      </c>
      <c r="Q42" s="13">
        <v>1435820337</v>
      </c>
      <c r="R42" s="14">
        <f t="shared" si="4"/>
        <v>0.65569811193265848</v>
      </c>
    </row>
    <row r="43" spans="1:18" ht="15.75" x14ac:dyDescent="0.25">
      <c r="A43" s="15" t="s">
        <v>19</v>
      </c>
      <c r="B43" s="15" t="s">
        <v>47</v>
      </c>
      <c r="C43" s="15" t="s">
        <v>47</v>
      </c>
      <c r="D43" s="15" t="s">
        <v>47</v>
      </c>
      <c r="E43" s="15" t="s">
        <v>34</v>
      </c>
      <c r="F43" s="15" t="s">
        <v>36</v>
      </c>
      <c r="G43" s="15"/>
      <c r="H43" s="15"/>
      <c r="I43" s="16" t="s">
        <v>70</v>
      </c>
      <c r="J43" s="17">
        <v>20000000</v>
      </c>
      <c r="K43" s="17">
        <v>2954000</v>
      </c>
      <c r="L43" s="17">
        <v>17046000</v>
      </c>
      <c r="M43" s="17">
        <v>2954000</v>
      </c>
      <c r="N43" s="14">
        <f t="shared" si="2"/>
        <v>0.1477</v>
      </c>
      <c r="O43" s="17">
        <v>2954000</v>
      </c>
      <c r="P43" s="14">
        <f t="shared" si="3"/>
        <v>0.1477</v>
      </c>
      <c r="Q43" s="17">
        <v>2954000</v>
      </c>
      <c r="R43" s="14">
        <f t="shared" si="4"/>
        <v>0.1477</v>
      </c>
    </row>
    <row r="44" spans="1:18" ht="31.5" x14ac:dyDescent="0.25">
      <c r="A44" s="15" t="s">
        <v>19</v>
      </c>
      <c r="B44" s="15" t="s">
        <v>47</v>
      </c>
      <c r="C44" s="15" t="s">
        <v>47</v>
      </c>
      <c r="D44" s="15" t="s">
        <v>47</v>
      </c>
      <c r="E44" s="15" t="s">
        <v>36</v>
      </c>
      <c r="F44" s="15" t="s">
        <v>24</v>
      </c>
      <c r="G44" s="15"/>
      <c r="H44" s="15"/>
      <c r="I44" s="16" t="s">
        <v>71</v>
      </c>
      <c r="J44" s="17">
        <v>500000</v>
      </c>
      <c r="K44" s="17">
        <v>159000</v>
      </c>
      <c r="L44" s="17">
        <v>341000</v>
      </c>
      <c r="M44" s="17">
        <v>159000</v>
      </c>
      <c r="N44" s="14">
        <f t="shared" si="2"/>
        <v>0.318</v>
      </c>
      <c r="O44" s="17">
        <v>79500</v>
      </c>
      <c r="P44" s="14">
        <f t="shared" si="3"/>
        <v>0.159</v>
      </c>
      <c r="Q44" s="17">
        <v>79500</v>
      </c>
      <c r="R44" s="14">
        <f t="shared" si="4"/>
        <v>0.159</v>
      </c>
    </row>
    <row r="45" spans="1:18" ht="15.75" x14ac:dyDescent="0.25">
      <c r="A45" s="15" t="s">
        <v>19</v>
      </c>
      <c r="B45" s="15" t="s">
        <v>47</v>
      </c>
      <c r="C45" s="15" t="s">
        <v>47</v>
      </c>
      <c r="D45" s="15" t="s">
        <v>47</v>
      </c>
      <c r="E45" s="15" t="s">
        <v>38</v>
      </c>
      <c r="F45" s="15" t="s">
        <v>26</v>
      </c>
      <c r="G45" s="15"/>
      <c r="H45" s="15"/>
      <c r="I45" s="16" t="s">
        <v>72</v>
      </c>
      <c r="J45" s="17">
        <v>301748800</v>
      </c>
      <c r="K45" s="17">
        <v>280874337</v>
      </c>
      <c r="L45" s="17">
        <v>20874463</v>
      </c>
      <c r="M45" s="17">
        <v>280874337</v>
      </c>
      <c r="N45" s="14">
        <f t="shared" si="2"/>
        <v>0.93082171992067575</v>
      </c>
      <c r="O45" s="17">
        <v>231850070</v>
      </c>
      <c r="P45" s="14">
        <f t="shared" si="3"/>
        <v>0.76835457174974686</v>
      </c>
      <c r="Q45" s="17">
        <v>231850070</v>
      </c>
      <c r="R45" s="14">
        <f t="shared" si="4"/>
        <v>0.76835457174974686</v>
      </c>
    </row>
    <row r="46" spans="1:18" ht="31.5" x14ac:dyDescent="0.25">
      <c r="A46" s="15" t="s">
        <v>19</v>
      </c>
      <c r="B46" s="15" t="s">
        <v>47</v>
      </c>
      <c r="C46" s="15" t="s">
        <v>47</v>
      </c>
      <c r="D46" s="15" t="s">
        <v>47</v>
      </c>
      <c r="E46" s="15" t="s">
        <v>38</v>
      </c>
      <c r="F46" s="15" t="s">
        <v>28</v>
      </c>
      <c r="G46" s="15"/>
      <c r="H46" s="15"/>
      <c r="I46" s="16" t="s">
        <v>73</v>
      </c>
      <c r="J46" s="17">
        <v>596640840</v>
      </c>
      <c r="K46" s="17">
        <v>358723217</v>
      </c>
      <c r="L46" s="17">
        <v>237917623</v>
      </c>
      <c r="M46" s="17">
        <v>358723217</v>
      </c>
      <c r="N46" s="14">
        <f t="shared" si="2"/>
        <v>0.60123812007237054</v>
      </c>
      <c r="O46" s="17">
        <v>291741957</v>
      </c>
      <c r="P46" s="14">
        <f t="shared" si="3"/>
        <v>0.48897416576444885</v>
      </c>
      <c r="Q46" s="17">
        <v>291741957</v>
      </c>
      <c r="R46" s="14">
        <f t="shared" si="4"/>
        <v>0.48897416576444885</v>
      </c>
    </row>
    <row r="47" spans="1:18" ht="15.75" x14ac:dyDescent="0.25">
      <c r="A47" s="15" t="s">
        <v>19</v>
      </c>
      <c r="B47" s="15" t="s">
        <v>47</v>
      </c>
      <c r="C47" s="15" t="s">
        <v>47</v>
      </c>
      <c r="D47" s="15" t="s">
        <v>47</v>
      </c>
      <c r="E47" s="15" t="s">
        <v>38</v>
      </c>
      <c r="F47" s="15" t="s">
        <v>32</v>
      </c>
      <c r="G47" s="15"/>
      <c r="H47" s="15"/>
      <c r="I47" s="16" t="s">
        <v>74</v>
      </c>
      <c r="J47" s="17">
        <v>571346479</v>
      </c>
      <c r="K47" s="17">
        <v>391828500</v>
      </c>
      <c r="L47" s="17">
        <v>179517979</v>
      </c>
      <c r="M47" s="17">
        <v>391828500</v>
      </c>
      <c r="N47" s="14">
        <f t="shared" si="2"/>
        <v>0.68579839799800357</v>
      </c>
      <c r="O47" s="17">
        <v>391828500</v>
      </c>
      <c r="P47" s="14">
        <f t="shared" si="3"/>
        <v>0.68579839799800357</v>
      </c>
      <c r="Q47" s="17">
        <v>391828500</v>
      </c>
      <c r="R47" s="14">
        <f t="shared" si="4"/>
        <v>0.68579839799800357</v>
      </c>
    </row>
    <row r="48" spans="1:18" ht="15.75" x14ac:dyDescent="0.25">
      <c r="A48" s="15" t="s">
        <v>19</v>
      </c>
      <c r="B48" s="15" t="s">
        <v>47</v>
      </c>
      <c r="C48" s="15" t="s">
        <v>47</v>
      </c>
      <c r="D48" s="15" t="s">
        <v>47</v>
      </c>
      <c r="E48" s="15" t="s">
        <v>40</v>
      </c>
      <c r="F48" s="15" t="s">
        <v>26</v>
      </c>
      <c r="G48" s="15"/>
      <c r="H48" s="15"/>
      <c r="I48" s="16" t="s">
        <v>75</v>
      </c>
      <c r="J48" s="17">
        <v>669653521</v>
      </c>
      <c r="K48" s="17">
        <v>619358280</v>
      </c>
      <c r="L48" s="17">
        <v>50295241</v>
      </c>
      <c r="M48" s="17">
        <v>619358280</v>
      </c>
      <c r="N48" s="14">
        <f t="shared" si="2"/>
        <v>0.92489363615247833</v>
      </c>
      <c r="O48" s="17">
        <v>498614080</v>
      </c>
      <c r="P48" s="14">
        <f t="shared" si="3"/>
        <v>0.74458516884285897</v>
      </c>
      <c r="Q48" s="17">
        <v>498614080</v>
      </c>
      <c r="R48" s="14">
        <f t="shared" si="4"/>
        <v>0.74458516884285897</v>
      </c>
    </row>
    <row r="49" spans="1:18" ht="47.25" x14ac:dyDescent="0.25">
      <c r="A49" s="15" t="s">
        <v>19</v>
      </c>
      <c r="B49" s="15" t="s">
        <v>47</v>
      </c>
      <c r="C49" s="15" t="s">
        <v>47</v>
      </c>
      <c r="D49" s="15" t="s">
        <v>47</v>
      </c>
      <c r="E49" s="15" t="s">
        <v>40</v>
      </c>
      <c r="F49" s="15" t="s">
        <v>28</v>
      </c>
      <c r="G49" s="15"/>
      <c r="H49" s="15"/>
      <c r="I49" s="16" t="s">
        <v>76</v>
      </c>
      <c r="J49" s="17">
        <v>29868590</v>
      </c>
      <c r="K49" s="17">
        <v>22513568</v>
      </c>
      <c r="L49" s="17">
        <v>7355022</v>
      </c>
      <c r="M49" s="17">
        <v>22513568</v>
      </c>
      <c r="N49" s="14">
        <f t="shared" si="2"/>
        <v>0.75375396026394281</v>
      </c>
      <c r="O49" s="17">
        <v>18752230</v>
      </c>
      <c r="P49" s="14">
        <f t="shared" si="3"/>
        <v>0.62782441353944063</v>
      </c>
      <c r="Q49" s="17">
        <v>18752230</v>
      </c>
      <c r="R49" s="14">
        <f t="shared" si="4"/>
        <v>0.62782441353944063</v>
      </c>
    </row>
    <row r="50" spans="1:18" ht="15.75" x14ac:dyDescent="0.25">
      <c r="A50" s="11" t="s">
        <v>19</v>
      </c>
      <c r="B50" s="11" t="s">
        <v>58</v>
      </c>
      <c r="C50" s="11"/>
      <c r="D50" s="11"/>
      <c r="E50" s="11"/>
      <c r="F50" s="11"/>
      <c r="G50" s="11"/>
      <c r="H50" s="11"/>
      <c r="I50" s="12" t="s">
        <v>77</v>
      </c>
      <c r="J50" s="13">
        <f>+J51+J53+J55+J58</f>
        <v>25505082268</v>
      </c>
      <c r="K50" s="13">
        <f t="shared" ref="K50:Q50" si="6">+K51+K53+K55+K58</f>
        <v>7385418281.1400003</v>
      </c>
      <c r="L50" s="13">
        <f t="shared" si="6"/>
        <v>18119663986.860001</v>
      </c>
      <c r="M50" s="13">
        <f t="shared" si="6"/>
        <v>7239002438.96</v>
      </c>
      <c r="N50" s="14">
        <f t="shared" si="2"/>
        <v>0.28382588077523779</v>
      </c>
      <c r="O50" s="13">
        <f t="shared" si="6"/>
        <v>7123537547.0599995</v>
      </c>
      <c r="P50" s="14">
        <f t="shared" si="3"/>
        <v>0.27929874807726301</v>
      </c>
      <c r="Q50" s="13">
        <f t="shared" si="6"/>
        <v>7123537547.0599995</v>
      </c>
      <c r="R50" s="14">
        <f t="shared" si="4"/>
        <v>0.27929874807726301</v>
      </c>
    </row>
    <row r="51" spans="1:18" ht="31.5" x14ac:dyDescent="0.25">
      <c r="A51" s="15" t="s">
        <v>19</v>
      </c>
      <c r="B51" s="15" t="s">
        <v>58</v>
      </c>
      <c r="C51" s="15" t="s">
        <v>78</v>
      </c>
      <c r="D51" s="15" t="s">
        <v>47</v>
      </c>
      <c r="E51" s="15" t="s">
        <v>26</v>
      </c>
      <c r="F51" s="15"/>
      <c r="G51" s="15"/>
      <c r="H51" s="15"/>
      <c r="I51" s="16" t="s">
        <v>79</v>
      </c>
      <c r="J51" s="17">
        <v>1806523743</v>
      </c>
      <c r="K51" s="17">
        <v>1748963471.1400001</v>
      </c>
      <c r="L51" s="17">
        <v>57560271.859999999</v>
      </c>
      <c r="M51" s="17">
        <v>1724253519.96</v>
      </c>
      <c r="N51" s="14">
        <f t="shared" si="2"/>
        <v>0.95445937350185162</v>
      </c>
      <c r="O51" s="17">
        <v>1679570327.0599999</v>
      </c>
      <c r="P51" s="14">
        <f t="shared" si="3"/>
        <v>0.9297250221969543</v>
      </c>
      <c r="Q51" s="17">
        <v>1679570327.0599999</v>
      </c>
      <c r="R51" s="14">
        <f t="shared" si="4"/>
        <v>0.9297250221969543</v>
      </c>
    </row>
    <row r="52" spans="1:18" ht="47.25" x14ac:dyDescent="0.25">
      <c r="A52" s="15" t="s">
        <v>19</v>
      </c>
      <c r="B52" s="15" t="s">
        <v>58</v>
      </c>
      <c r="C52" s="15" t="s">
        <v>78</v>
      </c>
      <c r="D52" s="15" t="s">
        <v>47</v>
      </c>
      <c r="E52" s="15" t="s">
        <v>26</v>
      </c>
      <c r="F52" s="15" t="s">
        <v>26</v>
      </c>
      <c r="G52" s="15"/>
      <c r="H52" s="15"/>
      <c r="I52" s="16" t="s">
        <v>80</v>
      </c>
      <c r="J52" s="17">
        <v>1806523743</v>
      </c>
      <c r="K52" s="17">
        <v>1748963471.1400001</v>
      </c>
      <c r="L52" s="17">
        <v>57560271.859999999</v>
      </c>
      <c r="M52" s="17">
        <v>1724253519.96</v>
      </c>
      <c r="N52" s="14">
        <f t="shared" si="2"/>
        <v>0.95445937350185162</v>
      </c>
      <c r="O52" s="17">
        <v>1679570327.0599999</v>
      </c>
      <c r="P52" s="14">
        <f t="shared" si="3"/>
        <v>0.9297250221969543</v>
      </c>
      <c r="Q52" s="17">
        <v>1679570327.0599999</v>
      </c>
      <c r="R52" s="14">
        <f t="shared" si="4"/>
        <v>0.9297250221969543</v>
      </c>
    </row>
    <row r="53" spans="1:18" ht="15.75" x14ac:dyDescent="0.25">
      <c r="A53" s="15" t="s">
        <v>19</v>
      </c>
      <c r="B53" s="15" t="s">
        <v>58</v>
      </c>
      <c r="C53" s="15" t="s">
        <v>78</v>
      </c>
      <c r="D53" s="15" t="s">
        <v>47</v>
      </c>
      <c r="E53" s="15" t="s">
        <v>30</v>
      </c>
      <c r="F53" s="15"/>
      <c r="G53" s="15"/>
      <c r="H53" s="15"/>
      <c r="I53" s="16" t="s">
        <v>81</v>
      </c>
      <c r="J53" s="17">
        <v>3591783000</v>
      </c>
      <c r="K53" s="17">
        <v>3179852000</v>
      </c>
      <c r="L53" s="17">
        <v>411931000</v>
      </c>
      <c r="M53" s="17">
        <v>3179852000</v>
      </c>
      <c r="N53" s="14">
        <f t="shared" si="2"/>
        <v>0.88531294902837954</v>
      </c>
      <c r="O53" s="17">
        <v>3179852000</v>
      </c>
      <c r="P53" s="14">
        <f t="shared" si="3"/>
        <v>0.88531294902837954</v>
      </c>
      <c r="Q53" s="17">
        <v>3179852000</v>
      </c>
      <c r="R53" s="14">
        <f t="shared" si="4"/>
        <v>0.88531294902837954</v>
      </c>
    </row>
    <row r="54" spans="1:18" ht="31.5" x14ac:dyDescent="0.25">
      <c r="A54" s="15" t="s">
        <v>19</v>
      </c>
      <c r="B54" s="15" t="s">
        <v>58</v>
      </c>
      <c r="C54" s="15" t="s">
        <v>78</v>
      </c>
      <c r="D54" s="15" t="s">
        <v>47</v>
      </c>
      <c r="E54" s="15" t="s">
        <v>30</v>
      </c>
      <c r="F54" s="15" t="s">
        <v>26</v>
      </c>
      <c r="G54" s="15"/>
      <c r="H54" s="15"/>
      <c r="I54" s="16" t="s">
        <v>82</v>
      </c>
      <c r="J54" s="17">
        <v>3591783000</v>
      </c>
      <c r="K54" s="17">
        <v>3179852000</v>
      </c>
      <c r="L54" s="17">
        <v>411931000</v>
      </c>
      <c r="M54" s="17">
        <v>3179852000</v>
      </c>
      <c r="N54" s="14">
        <f t="shared" si="2"/>
        <v>0.88531294902837954</v>
      </c>
      <c r="O54" s="17">
        <v>3179852000</v>
      </c>
      <c r="P54" s="14">
        <f t="shared" si="3"/>
        <v>0.88531294902837954</v>
      </c>
      <c r="Q54" s="17">
        <v>3179852000</v>
      </c>
      <c r="R54" s="14">
        <f t="shared" si="4"/>
        <v>0.88531294902837954</v>
      </c>
    </row>
    <row r="55" spans="1:18" ht="47.25" x14ac:dyDescent="0.25">
      <c r="A55" s="15" t="s">
        <v>19</v>
      </c>
      <c r="B55" s="15" t="s">
        <v>58</v>
      </c>
      <c r="C55" s="15" t="s">
        <v>78</v>
      </c>
      <c r="D55" s="15" t="s">
        <v>47</v>
      </c>
      <c r="E55" s="15" t="s">
        <v>44</v>
      </c>
      <c r="F55" s="15"/>
      <c r="G55" s="15"/>
      <c r="H55" s="15"/>
      <c r="I55" s="16" t="s">
        <v>83</v>
      </c>
      <c r="J55" s="17">
        <v>144484525</v>
      </c>
      <c r="K55" s="17">
        <v>144484525</v>
      </c>
      <c r="L55" s="17">
        <v>0</v>
      </c>
      <c r="M55" s="17">
        <v>138375801</v>
      </c>
      <c r="N55" s="14">
        <f t="shared" si="2"/>
        <v>0.95772056557614038</v>
      </c>
      <c r="O55" s="17">
        <v>67594102</v>
      </c>
      <c r="P55" s="14">
        <f t="shared" si="3"/>
        <v>0.46782935404327902</v>
      </c>
      <c r="Q55" s="17">
        <v>67594102</v>
      </c>
      <c r="R55" s="14">
        <f t="shared" si="4"/>
        <v>0.46782935404327902</v>
      </c>
    </row>
    <row r="56" spans="1:18" ht="15.75" x14ac:dyDescent="0.25">
      <c r="A56" s="15" t="s">
        <v>19</v>
      </c>
      <c r="B56" s="15" t="s">
        <v>58</v>
      </c>
      <c r="C56" s="15" t="s">
        <v>78</v>
      </c>
      <c r="D56" s="15" t="s">
        <v>47</v>
      </c>
      <c r="E56" s="15" t="s">
        <v>44</v>
      </c>
      <c r="F56" s="15" t="s">
        <v>24</v>
      </c>
      <c r="G56" s="15"/>
      <c r="H56" s="15"/>
      <c r="I56" s="16" t="s">
        <v>84</v>
      </c>
      <c r="J56" s="17">
        <v>57108177</v>
      </c>
      <c r="K56" s="17">
        <v>57108177</v>
      </c>
      <c r="L56" s="17">
        <v>0</v>
      </c>
      <c r="M56" s="17">
        <v>50999453</v>
      </c>
      <c r="N56" s="14">
        <f t="shared" si="2"/>
        <v>0.89303241110287934</v>
      </c>
      <c r="O56" s="17">
        <v>20106698</v>
      </c>
      <c r="P56" s="14">
        <f t="shared" si="3"/>
        <v>0.35208089377463408</v>
      </c>
      <c r="Q56" s="17">
        <v>20106698</v>
      </c>
      <c r="R56" s="14">
        <f t="shared" si="4"/>
        <v>0.35208089377463408</v>
      </c>
    </row>
    <row r="57" spans="1:18" ht="31.5" x14ac:dyDescent="0.25">
      <c r="A57" s="15" t="s">
        <v>19</v>
      </c>
      <c r="B57" s="15" t="s">
        <v>58</v>
      </c>
      <c r="C57" s="15" t="s">
        <v>78</v>
      </c>
      <c r="D57" s="15" t="s">
        <v>47</v>
      </c>
      <c r="E57" s="15" t="s">
        <v>44</v>
      </c>
      <c r="F57" s="15" t="s">
        <v>26</v>
      </c>
      <c r="G57" s="15"/>
      <c r="H57" s="15"/>
      <c r="I57" s="16" t="s">
        <v>85</v>
      </c>
      <c r="J57" s="17">
        <v>87376348</v>
      </c>
      <c r="K57" s="17">
        <v>87376348</v>
      </c>
      <c r="L57" s="17">
        <v>0</v>
      </c>
      <c r="M57" s="17">
        <v>87376348</v>
      </c>
      <c r="N57" s="14">
        <f t="shared" si="2"/>
        <v>1</v>
      </c>
      <c r="O57" s="17">
        <v>47487404</v>
      </c>
      <c r="P57" s="14">
        <f t="shared" si="3"/>
        <v>0.54348121759449131</v>
      </c>
      <c r="Q57" s="17">
        <v>47487404</v>
      </c>
      <c r="R57" s="14">
        <f t="shared" si="4"/>
        <v>0.54348121759449131</v>
      </c>
    </row>
    <row r="58" spans="1:18" ht="15.75" x14ac:dyDescent="0.25">
      <c r="A58" s="11" t="s">
        <v>19</v>
      </c>
      <c r="B58" s="11" t="s">
        <v>58</v>
      </c>
      <c r="C58" s="11" t="s">
        <v>86</v>
      </c>
      <c r="D58" s="11"/>
      <c r="E58" s="11"/>
      <c r="F58" s="11"/>
      <c r="G58" s="11"/>
      <c r="H58" s="11"/>
      <c r="I58" s="12" t="s">
        <v>87</v>
      </c>
      <c r="J58" s="13">
        <v>19962291000</v>
      </c>
      <c r="K58" s="13">
        <v>2312118285</v>
      </c>
      <c r="L58" s="13">
        <v>17650172715</v>
      </c>
      <c r="M58" s="13">
        <v>2196521118</v>
      </c>
      <c r="N58" s="14">
        <f t="shared" si="2"/>
        <v>0.11003351859763992</v>
      </c>
      <c r="O58" s="13">
        <v>2196521118</v>
      </c>
      <c r="P58" s="14">
        <f t="shared" si="3"/>
        <v>0.11003351859763992</v>
      </c>
      <c r="Q58" s="13">
        <v>2196521118</v>
      </c>
      <c r="R58" s="14">
        <f t="shared" si="4"/>
        <v>0.11003351859763992</v>
      </c>
    </row>
    <row r="59" spans="1:18" ht="15.75" x14ac:dyDescent="0.25">
      <c r="A59" s="15" t="s">
        <v>19</v>
      </c>
      <c r="B59" s="15" t="s">
        <v>58</v>
      </c>
      <c r="C59" s="15" t="s">
        <v>86</v>
      </c>
      <c r="D59" s="15" t="s">
        <v>21</v>
      </c>
      <c r="E59" s="15" t="s">
        <v>24</v>
      </c>
      <c r="F59" s="15"/>
      <c r="G59" s="15"/>
      <c r="H59" s="15"/>
      <c r="I59" s="16" t="s">
        <v>88</v>
      </c>
      <c r="J59" s="17">
        <v>19126299192</v>
      </c>
      <c r="K59" s="17">
        <v>1476126477</v>
      </c>
      <c r="L59" s="17">
        <v>17650172715</v>
      </c>
      <c r="M59" s="17">
        <v>1360529310</v>
      </c>
      <c r="N59" s="14">
        <f t="shared" si="2"/>
        <v>7.1133955207030933E-2</v>
      </c>
      <c r="O59" s="17">
        <v>1360529310</v>
      </c>
      <c r="P59" s="14">
        <f t="shared" si="3"/>
        <v>7.1133955207030933E-2</v>
      </c>
      <c r="Q59" s="17">
        <v>1360529310</v>
      </c>
      <c r="R59" s="14">
        <f t="shared" si="4"/>
        <v>7.1133955207030933E-2</v>
      </c>
    </row>
    <row r="60" spans="1:18" ht="15.75" x14ac:dyDescent="0.25">
      <c r="A60" s="15" t="s">
        <v>19</v>
      </c>
      <c r="B60" s="15" t="s">
        <v>58</v>
      </c>
      <c r="C60" s="15" t="s">
        <v>86</v>
      </c>
      <c r="D60" s="15" t="s">
        <v>21</v>
      </c>
      <c r="E60" s="15" t="s">
        <v>28</v>
      </c>
      <c r="F60" s="15"/>
      <c r="G60" s="15"/>
      <c r="H60" s="15"/>
      <c r="I60" s="16" t="s">
        <v>89</v>
      </c>
      <c r="J60" s="17">
        <v>835991808</v>
      </c>
      <c r="K60" s="17">
        <v>835991808</v>
      </c>
      <c r="L60" s="17">
        <v>0</v>
      </c>
      <c r="M60" s="17">
        <v>835991808</v>
      </c>
      <c r="N60" s="14">
        <f t="shared" si="2"/>
        <v>1</v>
      </c>
      <c r="O60" s="17">
        <v>835991808</v>
      </c>
      <c r="P60" s="14">
        <f t="shared" si="3"/>
        <v>1</v>
      </c>
      <c r="Q60" s="17">
        <v>835991808</v>
      </c>
      <c r="R60" s="14">
        <f t="shared" si="4"/>
        <v>1</v>
      </c>
    </row>
    <row r="61" spans="1:18" ht="31.5" x14ac:dyDescent="0.25">
      <c r="A61" s="11" t="s">
        <v>19</v>
      </c>
      <c r="B61" s="11" t="s">
        <v>90</v>
      </c>
      <c r="C61" s="11"/>
      <c r="D61" s="11"/>
      <c r="E61" s="11"/>
      <c r="F61" s="11"/>
      <c r="G61" s="11"/>
      <c r="H61" s="11"/>
      <c r="I61" s="12" t="s">
        <v>91</v>
      </c>
      <c r="J61" s="13">
        <f>+J62</f>
        <v>353331000</v>
      </c>
      <c r="K61" s="13">
        <f t="shared" ref="K61:Q61" si="7">+K62</f>
        <v>230466079</v>
      </c>
      <c r="L61" s="13">
        <f t="shared" si="7"/>
        <v>122864921</v>
      </c>
      <c r="M61" s="13">
        <f t="shared" si="7"/>
        <v>230466079</v>
      </c>
      <c r="N61" s="14">
        <f t="shared" si="2"/>
        <v>0.65226679515808128</v>
      </c>
      <c r="O61" s="13">
        <f t="shared" si="7"/>
        <v>230466079</v>
      </c>
      <c r="P61" s="14">
        <f t="shared" si="3"/>
        <v>0.65226679515808128</v>
      </c>
      <c r="Q61" s="13">
        <f t="shared" si="7"/>
        <v>230466079</v>
      </c>
      <c r="R61" s="14">
        <f t="shared" si="4"/>
        <v>0.65226679515808128</v>
      </c>
    </row>
    <row r="62" spans="1:18" ht="31.5" x14ac:dyDescent="0.25">
      <c r="A62" s="11" t="s">
        <v>19</v>
      </c>
      <c r="B62" s="11" t="s">
        <v>90</v>
      </c>
      <c r="C62" s="11" t="s">
        <v>78</v>
      </c>
      <c r="D62" s="11" t="s">
        <v>21</v>
      </c>
      <c r="E62" s="11"/>
      <c r="F62" s="11"/>
      <c r="G62" s="11"/>
      <c r="H62" s="11"/>
      <c r="I62" s="12" t="s">
        <v>92</v>
      </c>
      <c r="J62" s="13">
        <v>353331000</v>
      </c>
      <c r="K62" s="13">
        <v>230466079</v>
      </c>
      <c r="L62" s="13">
        <v>122864921</v>
      </c>
      <c r="M62" s="13">
        <v>230466079</v>
      </c>
      <c r="N62" s="14">
        <f t="shared" si="2"/>
        <v>0.65226679515808128</v>
      </c>
      <c r="O62" s="13">
        <v>230466079</v>
      </c>
      <c r="P62" s="14">
        <f t="shared" si="3"/>
        <v>0.65226679515808128</v>
      </c>
      <c r="Q62" s="13">
        <v>230466079</v>
      </c>
      <c r="R62" s="14">
        <f t="shared" si="4"/>
        <v>0.65226679515808128</v>
      </c>
    </row>
    <row r="63" spans="1:18" ht="15.75" x14ac:dyDescent="0.25">
      <c r="A63" s="7" t="s">
        <v>93</v>
      </c>
      <c r="B63" s="7"/>
      <c r="C63" s="7"/>
      <c r="D63" s="7"/>
      <c r="E63" s="7"/>
      <c r="F63" s="7"/>
      <c r="G63" s="7"/>
      <c r="H63" s="7"/>
      <c r="I63" s="8" t="s">
        <v>94</v>
      </c>
      <c r="J63" s="9">
        <f>+J64</f>
        <v>2690573000</v>
      </c>
      <c r="K63" s="9">
        <f t="shared" ref="K63:Q63" si="8">+K64</f>
        <v>0</v>
      </c>
      <c r="L63" s="9">
        <f t="shared" si="8"/>
        <v>2690573000</v>
      </c>
      <c r="M63" s="9">
        <f t="shared" si="8"/>
        <v>0</v>
      </c>
      <c r="N63" s="10">
        <f t="shared" si="2"/>
        <v>0</v>
      </c>
      <c r="O63" s="9">
        <f t="shared" si="8"/>
        <v>0</v>
      </c>
      <c r="P63" s="10">
        <f t="shared" si="3"/>
        <v>0</v>
      </c>
      <c r="Q63" s="9">
        <f t="shared" si="8"/>
        <v>0</v>
      </c>
      <c r="R63" s="10">
        <f t="shared" si="4"/>
        <v>0</v>
      </c>
    </row>
    <row r="64" spans="1:18" ht="15.75" x14ac:dyDescent="0.25">
      <c r="A64" s="11" t="s">
        <v>93</v>
      </c>
      <c r="B64" s="11" t="s">
        <v>86</v>
      </c>
      <c r="C64" s="11" t="s">
        <v>21</v>
      </c>
      <c r="D64" s="11" t="s">
        <v>58</v>
      </c>
      <c r="E64" s="11"/>
      <c r="F64" s="11"/>
      <c r="G64" s="11"/>
      <c r="H64" s="11"/>
      <c r="I64" s="12" t="s">
        <v>95</v>
      </c>
      <c r="J64" s="13">
        <v>2690573000</v>
      </c>
      <c r="K64" s="13">
        <v>0</v>
      </c>
      <c r="L64" s="13">
        <v>2690573000</v>
      </c>
      <c r="M64" s="13">
        <v>0</v>
      </c>
      <c r="N64" s="14">
        <f t="shared" si="2"/>
        <v>0</v>
      </c>
      <c r="O64" s="13">
        <v>0</v>
      </c>
      <c r="P64" s="14">
        <f t="shared" si="3"/>
        <v>0</v>
      </c>
      <c r="Q64" s="13">
        <v>0</v>
      </c>
      <c r="R64" s="14">
        <f t="shared" si="4"/>
        <v>0</v>
      </c>
    </row>
    <row r="66" spans="1:1" ht="15.75" x14ac:dyDescent="0.25">
      <c r="A66" s="28" t="s">
        <v>101</v>
      </c>
    </row>
  </sheetData>
  <autoFilter ref="A7:R64" xr:uid="{F4BC6A6E-2FEA-4AF9-8B58-CAD6A1B1EDC7}"/>
  <mergeCells count="5"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2022-12-01T16:07:58Z</dcterms:created>
  <dcterms:modified xsi:type="dcterms:W3CDTF">2022-12-02T22:20:59Z</dcterms:modified>
</cp:coreProperties>
</file>