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5120" windowHeight="7365"/>
  </bookViews>
  <sheets>
    <sheet name="EVAL JURÍDICA" sheetId="18" r:id="rId1"/>
    <sheet name="GARANTÍAS" sheetId="19" r:id="rId2"/>
    <sheet name="EVAL FINANC" sheetId="20" r:id="rId3"/>
    <sheet name="EVAL TEC" sheetId="1" r:id="rId4"/>
    <sheet name="RUP CIIU" sheetId="5" r:id="rId5"/>
    <sheet name="CAP ORG TEC" sheetId="6" r:id="rId6"/>
    <sheet name="EXP PROB" sheetId="7" r:id="rId7"/>
    <sheet name="EXP ACREDITADA" sheetId="21" r:id="rId8"/>
    <sheet name="DIR GENERAL" sheetId="22" r:id="rId9"/>
    <sheet name="JURIDICO" sheetId="23" r:id="rId10"/>
    <sheet name="TECNICO" sheetId="24" r:id="rId11"/>
    <sheet name="ADMINISTRATIVO" sheetId="25" r:id="rId12"/>
  </sheets>
  <externalReferences>
    <externalReference r:id="rId13"/>
  </externalReferences>
  <definedNames>
    <definedName name="_Ref316637388" localSheetId="5">'CAP ORG TEC'!#REF!</definedName>
    <definedName name="_Ref316637388" localSheetId="6">'EXP PROB'!#REF!</definedName>
    <definedName name="_Ref316637388" localSheetId="4">'RUP CIIU'!#REF!</definedName>
    <definedName name="_Ref330294147" localSheetId="5">'CAP ORG TEC'!#REF!</definedName>
    <definedName name="_Ref330294147" localSheetId="6">'EXP PROB'!#REF!</definedName>
    <definedName name="_Ref330294147" localSheetId="4">'RUP CIIU'!#REF!</definedName>
    <definedName name="_Toc254162223" localSheetId="0">'EVAL JURÍDICA'!#REF!</definedName>
    <definedName name="_Toc254162224" localSheetId="0">'EVAL JURÍDICA'!$A$6</definedName>
    <definedName name="_Toc254162229" localSheetId="0">[1]Hoja1!$A$64</definedName>
    <definedName name="_Toc254162231" localSheetId="0">[1]Hoja1!$A$73</definedName>
    <definedName name="_Toc293682431" localSheetId="0">[1]Hoja1!$A$28</definedName>
    <definedName name="_Toc293682432" localSheetId="0">[1]Hoja1!$A$47</definedName>
    <definedName name="_Toc293682436" localSheetId="0">[1]Hoja1!$A$51</definedName>
    <definedName name="_Toc299527597" localSheetId="0">[1]Hoja1!$A$23</definedName>
    <definedName name="_Toc299628070" localSheetId="0">[1]Hoja1!$A$31</definedName>
    <definedName name="_Toc299628078" localSheetId="0">'EVAL JURÍDICA'!#REF!</definedName>
    <definedName name="_Toc303605262" localSheetId="5">'CAP ORG TEC'!#REF!</definedName>
    <definedName name="_Toc303605262" localSheetId="6">'EXP PROB'!#REF!</definedName>
    <definedName name="_Toc303605262" localSheetId="4">'RUP CIIU'!#REF!</definedName>
  </definedNames>
  <calcPr calcId="145621"/>
</workbook>
</file>

<file path=xl/calcChain.xml><?xml version="1.0" encoding="utf-8"?>
<calcChain xmlns="http://schemas.openxmlformats.org/spreadsheetml/2006/main">
  <c r="C13" i="7" l="1"/>
  <c r="C13" i="6"/>
  <c r="E32" i="1"/>
  <c r="L15" i="25"/>
  <c r="D15" i="25"/>
  <c r="B15" i="25"/>
  <c r="L14" i="25"/>
  <c r="L13" i="25"/>
  <c r="L12" i="25"/>
  <c r="L11" i="25"/>
  <c r="L10" i="25"/>
  <c r="L9" i="25"/>
  <c r="L8" i="25"/>
  <c r="L7" i="25"/>
  <c r="L6" i="25"/>
  <c r="L16" i="25" s="1"/>
  <c r="E15" i="25" s="1"/>
  <c r="E31" i="1"/>
  <c r="D15" i="24"/>
  <c r="B15" i="24"/>
  <c r="L9" i="24"/>
  <c r="E15" i="24" s="1"/>
  <c r="L8" i="24"/>
  <c r="L7" i="24"/>
  <c r="L6" i="24"/>
  <c r="E30" i="1"/>
  <c r="B15" i="23"/>
  <c r="L10" i="23"/>
  <c r="L9" i="23"/>
  <c r="L8" i="23"/>
  <c r="L7" i="23"/>
  <c r="L6" i="23"/>
  <c r="L11" i="23" s="1"/>
  <c r="E15" i="23" s="1"/>
  <c r="E29" i="1"/>
  <c r="L11" i="22"/>
  <c r="L10" i="22"/>
  <c r="L9" i="22"/>
  <c r="L8" i="22"/>
  <c r="L7" i="22"/>
  <c r="L6" i="22"/>
  <c r="L12" i="22" s="1"/>
  <c r="E15" i="22" s="1"/>
  <c r="G21" i="1"/>
  <c r="G20" i="1"/>
  <c r="G19" i="1"/>
  <c r="C15" i="25" l="1"/>
  <c r="E14" i="25"/>
  <c r="C14" i="25" s="1"/>
  <c r="E14" i="24"/>
  <c r="C14" i="24" s="1"/>
  <c r="C15" i="24"/>
  <c r="C15" i="23"/>
  <c r="E14" i="23"/>
  <c r="C14" i="23" s="1"/>
  <c r="C15" i="22"/>
  <c r="E14" i="22"/>
  <c r="C14" i="22" s="1"/>
  <c r="C16" i="21"/>
  <c r="C15" i="21"/>
  <c r="M32" i="21"/>
  <c r="E25" i="1" s="1"/>
  <c r="L32" i="21"/>
  <c r="E24" i="1" s="1"/>
  <c r="S31" i="21"/>
  <c r="R31" i="21"/>
  <c r="J31" i="21"/>
  <c r="K31" i="21" s="1"/>
  <c r="I31" i="21"/>
  <c r="J30" i="21"/>
  <c r="K30" i="21" s="1"/>
  <c r="I30" i="21"/>
  <c r="S29" i="21"/>
  <c r="R29" i="21"/>
  <c r="J29" i="21"/>
  <c r="K29" i="21" s="1"/>
  <c r="I29" i="21"/>
  <c r="S28" i="21"/>
  <c r="R28" i="21"/>
  <c r="J28" i="21"/>
  <c r="K28" i="21" s="1"/>
  <c r="I28" i="21"/>
  <c r="S27" i="21"/>
  <c r="T27" i="21" s="1"/>
  <c r="R27" i="21"/>
  <c r="J27" i="21"/>
  <c r="K27" i="21" s="1"/>
  <c r="I27" i="21"/>
  <c r="S26" i="21"/>
  <c r="R26" i="21"/>
  <c r="J26" i="21"/>
  <c r="K26" i="21" s="1"/>
  <c r="I26" i="21"/>
  <c r="S25" i="21"/>
  <c r="P25" i="21"/>
  <c r="R25" i="21" s="1"/>
  <c r="J25" i="21"/>
  <c r="K25" i="21" s="1"/>
  <c r="I25" i="21"/>
  <c r="S24" i="21"/>
  <c r="P24" i="21"/>
  <c r="R24" i="21" s="1"/>
  <c r="J24" i="21"/>
  <c r="K24" i="21" s="1"/>
  <c r="I24" i="21"/>
  <c r="T29" i="21" l="1"/>
  <c r="T25" i="21"/>
  <c r="T26" i="21"/>
  <c r="T24" i="21"/>
  <c r="T28" i="21"/>
  <c r="T31" i="21"/>
  <c r="T32" i="21" l="1"/>
  <c r="E23" i="1" s="1"/>
  <c r="E21" i="6" l="1"/>
  <c r="E20" i="6"/>
  <c r="F19" i="1"/>
  <c r="G20" i="6" l="1"/>
  <c r="E20" i="1" l="1"/>
  <c r="E21" i="1" l="1"/>
  <c r="F25" i="1" l="1"/>
  <c r="F20" i="7"/>
  <c r="C16" i="7"/>
  <c r="C15" i="7"/>
  <c r="C15" i="6"/>
  <c r="C16" i="6"/>
  <c r="D8" i="6"/>
  <c r="C16" i="5"/>
  <c r="C15" i="5"/>
  <c r="F32" i="1"/>
  <c r="G32" i="1" s="1"/>
  <c r="F31" i="1"/>
  <c r="G31" i="1" s="1"/>
  <c r="F30" i="1"/>
  <c r="G30" i="1" s="1"/>
  <c r="F29" i="1"/>
  <c r="F21" i="1"/>
  <c r="D23" i="1"/>
  <c r="G29" i="1" l="1"/>
  <c r="F28" i="1"/>
  <c r="G28" i="1" s="1"/>
  <c r="H20" i="6"/>
  <c r="F20" i="1"/>
  <c r="F24" i="1"/>
  <c r="F23" i="1" l="1"/>
  <c r="F22" i="1" s="1"/>
  <c r="G22" i="1" s="1"/>
  <c r="F17" i="1" l="1"/>
  <c r="G17" i="1" s="1"/>
</calcChain>
</file>

<file path=xl/comments1.xml><?xml version="1.0" encoding="utf-8"?>
<comments xmlns="http://schemas.openxmlformats.org/spreadsheetml/2006/main">
  <authors>
    <author>Carolina Albis</author>
  </authors>
  <commentList>
    <comment ref="H22" authorId="0">
      <text>
        <r>
          <rPr>
            <sz val="9"/>
            <color indexed="81"/>
            <rFont val="Tahoma"/>
            <family val="2"/>
          </rPr>
          <t xml:space="preserve">1=CUMPLE
0=NO CUMPLE
</t>
        </r>
      </text>
    </comment>
  </commentList>
</comments>
</file>

<file path=xl/comments2.xml><?xml version="1.0" encoding="utf-8"?>
<comments xmlns="http://schemas.openxmlformats.org/spreadsheetml/2006/main">
  <authors>
    <author>Carolina Albis</author>
  </authors>
  <commentList>
    <comment ref="F21" authorId="0">
      <text>
        <r>
          <rPr>
            <sz val="9"/>
            <color indexed="81"/>
            <rFont val="Tahoma"/>
            <family val="2"/>
          </rPr>
          <t xml:space="preserve">1=CUMPLE
0=NO CUMPLE
</t>
        </r>
      </text>
    </comment>
  </commentList>
</comments>
</file>

<file path=xl/comments3.xml><?xml version="1.0" encoding="utf-8"?>
<comments xmlns="http://schemas.openxmlformats.org/spreadsheetml/2006/main">
  <authors>
    <author>Carolina Albis</author>
  </authors>
  <commentList>
    <comment ref="O23" authorId="0">
      <text>
        <r>
          <rPr>
            <sz val="9"/>
            <color indexed="81"/>
            <rFont val="Tahoma"/>
            <family val="2"/>
          </rPr>
          <t>COMPRA</t>
        </r>
      </text>
    </comment>
    <comment ref="V23" authorId="0">
      <text>
        <r>
          <rPr>
            <sz val="9"/>
            <color indexed="81"/>
            <rFont val="Tahoma"/>
            <family val="2"/>
          </rPr>
          <t>1=CUMPLE
0=NO CUMPLE</t>
        </r>
      </text>
    </comment>
  </commentList>
</comments>
</file>

<file path=xl/comments4.xml><?xml version="1.0" encoding="utf-8"?>
<comments xmlns="http://schemas.openxmlformats.org/spreadsheetml/2006/main">
  <authors>
    <author>Ivonne Maritza Vergara Flechas</author>
  </authors>
  <commentList>
    <comment ref="M6" authorId="0">
      <text>
        <r>
          <rPr>
            <sz val="9"/>
            <color indexed="81"/>
            <rFont val="Tahoma"/>
            <family val="2"/>
          </rPr>
          <t>1=CUMPLE
0=NO CUMPLE</t>
        </r>
      </text>
    </comment>
  </commentList>
</comments>
</file>

<file path=xl/sharedStrings.xml><?xml version="1.0" encoding="utf-8"?>
<sst xmlns="http://schemas.openxmlformats.org/spreadsheetml/2006/main" count="667" uniqueCount="346">
  <si>
    <t>FOLIO</t>
  </si>
  <si>
    <t>CUMPLE</t>
  </si>
  <si>
    <t>El Proponente individual o los Miembros del Proponente Plural, sea persona jurídica nacional o persona jurídica extranjera con sucursal o domicilio en Colombia deberá estar inscrito en el RUP  en la Actividad 2 – Consultor.</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</si>
  <si>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</si>
  <si>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REQUISITO</t>
  </si>
  <si>
    <t xml:space="preserve">MIEMBRO QUE ACREDITA </t>
  </si>
  <si>
    <t>CAPACIDAD DE ORGANIZACIÓN TÉCNICA</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</si>
  <si>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</si>
  <si>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</si>
  <si>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 xml:space="preserve">El(los) Miembro(s) del Proponente Plural que presenten la Capacidad de Organización técnica deberá(n) tener una participación igual o superior al veinticinco por ciento (25%) en la respectiva forma asociativa. </t>
  </si>
  <si>
    <t>NA</t>
  </si>
  <si>
    <t>AÑOS COMO CONSULTOR</t>
  </si>
  <si>
    <t>EXPERIENCIA PROBABLE</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</si>
  <si>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</si>
  <si>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REQUISITO HABILITANTE</t>
  </si>
  <si>
    <t>CLASIFICACIÓN CIIU</t>
  </si>
  <si>
    <t>REQUISIT0</t>
  </si>
  <si>
    <t>VALOR REPORTADO</t>
  </si>
  <si>
    <t>EXPERIENCIA ACREDITADA</t>
  </si>
  <si>
    <t>HABILITADO / RECHAZADO</t>
  </si>
  <si>
    <t>Valor de contratos en SMMLV</t>
  </si>
  <si>
    <t>Kilómetros</t>
  </si>
  <si>
    <t>Nodos</t>
  </si>
  <si>
    <t>Director General</t>
  </si>
  <si>
    <t>Director Técnico</t>
  </si>
  <si>
    <t>Director Jurídico</t>
  </si>
  <si>
    <t>Director Administrativo y Financiero</t>
  </si>
  <si>
    <t>MIEMBRO QUE ACREDITA</t>
  </si>
  <si>
    <t>CONCURSO DE MÉRITOS 003 DE 2012: INTERVENTORÍA INTEGRAL AL PROYECTO NACIONAL DE FIBRA ÓPTICA</t>
  </si>
  <si>
    <t xml:space="preserve">MIEMBROS: </t>
  </si>
  <si>
    <t xml:space="preserve">PROPONENTE: </t>
  </si>
  <si>
    <t>EVALUACIÓN</t>
  </si>
  <si>
    <t>OBSERVACIÓN</t>
  </si>
  <si>
    <t>NUMERAL 3.3.1.4</t>
  </si>
  <si>
    <t>NUMERAL 3.3.5</t>
  </si>
  <si>
    <t>NUMERAL 3.3.2.1.</t>
  </si>
  <si>
    <r>
      <t xml:space="preserve">El Proponente Individual, o el Miembro que concurra a la acreditación de la Experiencia Probable  en caso de Proponente Plural, deberá acreditar una </t>
    </r>
    <r>
      <rPr>
        <b/>
        <sz val="11"/>
        <color theme="1"/>
        <rFont val="Calibri"/>
        <family val="2"/>
        <scheme val="minor"/>
      </rPr>
      <t>Experiencia Probable  mínima de cinco (5) años como Consultor</t>
    </r>
    <r>
      <rPr>
        <sz val="11"/>
        <color theme="1"/>
        <rFont val="Calibri"/>
        <family val="2"/>
        <scheme val="minor"/>
      </rPr>
      <t xml:space="preserve">. </t>
    </r>
  </si>
  <si>
    <t>OBSERVACIONES</t>
  </si>
  <si>
    <t>N/A</t>
  </si>
  <si>
    <t>SI</t>
  </si>
  <si>
    <t>VERIFICACIÓN DE REQUISITOS HABILITANTES TÉCNICOS</t>
  </si>
  <si>
    <t>EXPERIENCIA PROBABLE - AÑOS COMO CONSULTOR</t>
  </si>
  <si>
    <t>UNION TEMPORAL INTERVENTORÍA FIBRA ÓPTICA NACIONAL</t>
  </si>
  <si>
    <t>PRICEWATERHOUSESCOOPERS AG LTDA</t>
  </si>
  <si>
    <t>FUNDACAO CPqD - CENTRO DE PESQUISA E DESENVOLVIMENTO EM TELECOMUNICACOES</t>
  </si>
  <si>
    <t xml:space="preserve">154A
116
</t>
  </si>
  <si>
    <t xml:space="preserve">PRICEWATERHOUSECOOPERS A G se encuentra inscrito en el RUP en la Actividad CONSULTOR
CPqD por ser Proponente/Miembro extranjero no se encuentra obligado a presentar Clasificación en el RUP
</t>
  </si>
  <si>
    <t>160
Doc de aclaraciones</t>
  </si>
  <si>
    <t>De acuerdo con el documento de aclaraciones con radicado 511495 de fecha 2/11/2012, el Miembro del Proponente que acredita la la Clasificación CIIU es PRICEWATERHOUSESCOOPERS AG LTDA, cuya participación en el Proponente Plural es del 75%. 
A folio 160 (Certificado RUT) se acredita la Clasificación CIIU 7421</t>
  </si>
  <si>
    <t>PRICEWATERHOUSECOOPERS A G</t>
  </si>
  <si>
    <t>CPQD</t>
  </si>
  <si>
    <t>De acuerdo a la Carta de Presentación, los Miembros que acreditan la Capacidad de Organización Técnica son:
PRICEWATERHOUSECOOPERS A G
CPQD</t>
  </si>
  <si>
    <t>De acuerdo al Documento Acuerdo de Consorcio, la participación porcentual de 
PRICEWATERHOUSECOOPERS A G es del 75%
CPQD es del 25%</t>
  </si>
  <si>
    <t>PRICEWATERHOUSESCOOPERS AG LTDA
FUNDACAO CPqD - CENTRO DE PESQUISA E DESENVOLVIMENTO EM TELECOMUNICACOES</t>
  </si>
  <si>
    <t>155A</t>
  </si>
  <si>
    <t>De acuerdo a la Carta de Presentación, el Miembro que acredita la Experiencia Probable es PRICEWATERHOUSECOOPERS A G</t>
  </si>
  <si>
    <t>De acuerdo al Documento de Unión Temporal, la participación porcentual de PRICEWATERHOUSECOOPERS A G es del 75%</t>
  </si>
  <si>
    <t>Si</t>
  </si>
  <si>
    <t>CONCURSO DE MÉRITOS NO. 003 DE 2012 - FONDO TIC - EVALUACIÓN JURÍDICA</t>
  </si>
  <si>
    <t>UNIÓN TEMPORAL INTERVENTORÍA FIBRA ÓPTICA  NACIONAL</t>
  </si>
  <si>
    <t>REQUISITOS</t>
  </si>
  <si>
    <t>CUMPLE/NO CUMPLE</t>
  </si>
  <si>
    <t>FOLIOS</t>
  </si>
  <si>
    <t>1. CARTA DE PRESENTACIÓN DE LA PROPUESTA</t>
  </si>
  <si>
    <r>
      <t>Presentación de</t>
    </r>
    <r>
      <rPr>
        <b/>
        <sz val="11"/>
        <rFont val="Arial Narrow"/>
        <family val="2"/>
      </rPr>
      <t xml:space="preserve"> Anexo No. 1</t>
    </r>
  </si>
  <si>
    <t>Quien la suscriba debe contar con facultades para ello, así como, para suscribir el Contrato en caso de adjudicación del mismo y para notificarse de cualquier decisión administrativa o judicial</t>
  </si>
  <si>
    <t>1-10</t>
  </si>
  <si>
    <t>Suscriben los representantes legales de las sociedades.</t>
  </si>
  <si>
    <t>En caso de Proponentes Plurales, la Carta de Presentación de la Propuesta deberá ser suscrita por el representante convencional del Proponente Plural.</t>
  </si>
  <si>
    <t>El representante legal de una de las sociedades lo es también de la UT.</t>
  </si>
  <si>
    <t xml:space="preserve">Fotocopia del documento de identificación de quien suscribe la Carta de Presentación de la Propuesta. </t>
  </si>
  <si>
    <t>103-107</t>
  </si>
  <si>
    <t xml:space="preserve">Aval tecnico, anexo copia de la matricula profesional </t>
  </si>
  <si>
    <t>7</t>
  </si>
  <si>
    <t>2. CONDICIONES JURÍDICAS</t>
  </si>
  <si>
    <t>2.1. PROPONENTES O MIEMBROS DE PROPONENTES PLURALES NACIONALES</t>
  </si>
  <si>
    <t>Certificado de existencia y representación legal expedido por la correspondiente Cámara de Comercio</t>
  </si>
  <si>
    <t>108-116</t>
  </si>
  <si>
    <t>La sociedad extranjera presenta certificación suscrita por el Cónsul Colombiano en Sao Paulo.</t>
  </si>
  <si>
    <t>Objeto social - Servicios de Consultoria</t>
  </si>
  <si>
    <t>El objeto de ambas sociedades comprende los servicios de consultoría</t>
  </si>
  <si>
    <t>Representante Legal debe contar con facultades para consorciarse o unirse para presentar propuesta, suscribir y ejecutar el contrato</t>
  </si>
  <si>
    <t>Los representantes legales de ambas sociedades cuentan con amplias facultades</t>
  </si>
  <si>
    <t xml:space="preserve">En caso de que se requiera, se deberá adjuntar el acta de atribuciones al representante o apoderado, autenticada por quien actuó como secretario de la reunión de la junta de socios o asamblea de accionistas  </t>
  </si>
  <si>
    <t>129</t>
  </si>
  <si>
    <t>Se anexa acta de la sociedad extranjera - ratifican al Director Ejecutivo</t>
  </si>
  <si>
    <t>Antelación menor o igual a treinta (30) días calendario a la fecha de su presentación</t>
  </si>
  <si>
    <t>Duración de  Proponente  o  miembro de un Proponente Plural igual o superior a la vigencia del Contrato y un (1) año más</t>
  </si>
  <si>
    <r>
      <rPr>
        <b/>
        <u/>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</si>
  <si>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</si>
  <si>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</si>
  <si>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115-136</t>
  </si>
  <si>
    <t xml:space="preserve">La sociedad extranjera presenta certificación expedida por Cónsul Colombiano en Sao Paulo y traducción oficial de sus estatutos. </t>
  </si>
  <si>
    <t>Debe haber sido expedido con una antelación menor o igual a treinta (30) días calendario a la fecha de cierre del Concurso de Méritos</t>
  </si>
  <si>
    <t>La certificación Cónsul es del 17 de octubre de 2012</t>
  </si>
  <si>
    <t>2.5.1. Acreditar que cuentan con un apoderado debidamente constituido, con domicilio en Colombia</t>
  </si>
  <si>
    <t>NO CUMPLE</t>
  </si>
  <si>
    <t>2.5.2. Acreditar un representante legal o apoderado  con facultades amplias y suficientes para presentar la Propuesta, suscribir y ejecutar el Contrato de Interventoría, mediante poder autenticado</t>
  </si>
  <si>
    <t>2.4.PROPONENTE INDIVIDUAL O MIEMBROS DEL PROPONENTE QUE ESTÉN CONSTITUIDOS COMO S.A.S</t>
  </si>
  <si>
    <t>2.4.1. Su objeto social puede comprender la prestación de servicios de consultoría o cualquier actividad comercial o civil licita.</t>
  </si>
  <si>
    <t>Ninguna de las sociedades es S.A.S.</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</si>
  <si>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</si>
  <si>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</si>
  <si>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</si>
  <si>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</si>
  <si>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140-150</t>
  </si>
  <si>
    <t>En su encabezado se dice que el documento se firmó el 30 de octubre de 2012</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</si>
  <si>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</si>
  <si>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</si>
  <si>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</si>
  <si>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</si>
  <si>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</si>
  <si>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</si>
  <si>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</si>
  <si>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</si>
  <si>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</si>
  <si>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</si>
  <si>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</si>
  <si>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</si>
  <si>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</si>
  <si>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</si>
  <si>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Al texto le faltó "PERMANENTE SUPERVISIÓN"</t>
  </si>
  <si>
    <t>RUT</t>
  </si>
  <si>
    <t>Copia del RUT del proponente y de cada uno de ls miembros del proponente plural nacionales expedido por la DIAN</t>
  </si>
  <si>
    <t>CERTIFICACION DE PAGOS AL SISTEMA DE SEGURIDAD SOCIAL Y APORTES PARAFISCALES</t>
  </si>
  <si>
    <t xml:space="preserve">Cada uno de los miembros del proponente plural deberá acreditar que se encuentra al día en dichos pagos, mediante certificación correspondiente a  los últimos seis (6) meses, suscrita por el revisor fiscal o por el representante legal según corresponda. No aplica para personas juridicas extranjeras. </t>
  </si>
  <si>
    <t>256-257</t>
  </si>
  <si>
    <t>La sociedad extranjera no anexa certificación</t>
  </si>
  <si>
    <t>3.1.  RUP</t>
  </si>
  <si>
    <t>Aporte del certificado RUP</t>
  </si>
  <si>
    <t>153-158</t>
  </si>
  <si>
    <t>Certificado en firme y vigente (con corte al 23/10/12)</t>
  </si>
  <si>
    <t>última renovación: 2012/08/10</t>
  </si>
  <si>
    <t>Fecha de expedición no mayor a treinta (30) días anteriores a la fecha de cierre del plazo del presente proceso de selección</t>
  </si>
  <si>
    <t>Expedido el 22 de octubre de 2012</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</si>
  <si>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</si>
  <si>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La sociedad extranjera no aporta RUP</t>
  </si>
  <si>
    <t xml:space="preserve">ANEXO No. 7 COMPROMISO ANTICORRUPCIÓN </t>
  </si>
  <si>
    <t>ANEXO No. 7</t>
  </si>
  <si>
    <t>247-253</t>
  </si>
  <si>
    <t>Concurso Méritos 003 de 2012 - interventoria FO</t>
  </si>
  <si>
    <t>Verificación garantia seriedad - numeral 4.2.2.10.1.2.</t>
  </si>
  <si>
    <t>Pág</t>
  </si>
  <si>
    <t>POLIZA DE SERIEDAD DEL OFRECIMIENTO</t>
  </si>
  <si>
    <t>Cumple</t>
  </si>
  <si>
    <t>Aseguradora:</t>
  </si>
  <si>
    <t>Segurexpo</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</si>
  <si>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</si>
  <si>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</si>
  <si>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</si>
  <si>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Si cumple</t>
  </si>
  <si>
    <t>Tomador:</t>
  </si>
  <si>
    <t>UNION TEMPORAL INTERVENTORIA FIBRA OPTICA NACIONAL</t>
  </si>
  <si>
    <t>Integrantes:</t>
  </si>
  <si>
    <t xml:space="preserve">PRICEWATERHOUSECOOPERS A.G. Ltda. </t>
  </si>
  <si>
    <t>Fundacao CPqD</t>
  </si>
  <si>
    <t>Los perjuicios derivados del incumplimiento del ofrecimiento</t>
  </si>
  <si>
    <t xml:space="preserve">i) La no suscripción del Contrato de Interventoría sin justa causa por parte del Proponente seleccionado. </t>
  </si>
  <si>
    <t>Pág. 35 Doc. Respuesta de solicitud de aclaraciones</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</si>
  <si>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</si>
  <si>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</si>
  <si>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</si>
  <si>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</si>
  <si>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NO</t>
  </si>
  <si>
    <t xml:space="preserve">Pág. 35 Doc. Respuesta de solicitud de aclaraciones </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</si>
  <si>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</si>
  <si>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</si>
  <si>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</si>
  <si>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</si>
  <si>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</si>
  <si>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</si>
  <si>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</si>
  <si>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241 Y 245</t>
  </si>
  <si>
    <t>Rep. Legal Tomador</t>
  </si>
  <si>
    <t>242 Y 245</t>
  </si>
  <si>
    <t>Recibo de pago:</t>
  </si>
  <si>
    <t>Observaciones:</t>
  </si>
  <si>
    <t>5. UNION TEMPORAL INTERVENTORIA FIBRA OPTICA NACIONAL</t>
  </si>
  <si>
    <t>MIEMBRO DEL PROPONENTE QUE ACREDITA</t>
  </si>
  <si>
    <t>VALOR ACREDITADO</t>
  </si>
  <si>
    <t>El(los) Miembro(s) del Proponente Plural que acrediten la Capacidad financiera deberán tener una participación igual o superior al veinticinco (25%) en la respectiva forma asociativa.</t>
  </si>
  <si>
    <t>PRICEWATERHOUSECOOPERS AG LTDA /  FUNDACAO CPqD - CENTRO DE PESQUISA E DESENVOLVIMENTO EM TELECOMUNICACOES</t>
  </si>
  <si>
    <t>Ninguna</t>
  </si>
  <si>
    <t xml:space="preserve"> Al menos uno de los Miembros que acredite la Capacidad Financiera deberá estar inscrito en la actividad CIIU requerida en la Tabla 3.</t>
  </si>
  <si>
    <t>PRICEWATERHOUSECOOPERS AG LTDA</t>
  </si>
  <si>
    <t>Documento de constitución de la forma asociativa: condiciones de exclusión o cesión de la participación en el respectivo Proponente Plural para la acreditación de la capacidad financiera</t>
  </si>
  <si>
    <t>Presentación del Anexo 5 y soportes financieros</t>
  </si>
  <si>
    <t>176 y 179</t>
  </si>
  <si>
    <t>No se anexan los estados financieros expresados en moneda de origen y en dólares americanos del miembro FUNDACAO CPqD - CENTRO DE PESQUISA E DESENVOLVIMENTO EM TELECOMUNICACOES. Las tasas de cambio reportadas en el documento de aclaraciones no corresponde a lo publicado en la página web del Banco de la República.</t>
  </si>
  <si>
    <t>El requisito de capital real para el presente concurso de méritos es mayor o igual a nueve coma sesenta por ciento (9,60%) del valor de Presupuesto Oficial</t>
  </si>
  <si>
    <t>NO VÁLIDO</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</si>
  <si>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</si>
  <si>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</si>
  <si>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</si>
  <si>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</si>
  <si>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</si>
  <si>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Documento de aclaraciones</t>
  </si>
  <si>
    <t>Cupo de crédito</t>
  </si>
  <si>
    <t>La línea de crédito presentado por el Miembro PRICEWATERHOUSECOOPERS AG LTDA no tiene condición de irrevocabilidad ni cupo de crédito en firme. No presentan acto que falculta a los firmantes.</t>
  </si>
  <si>
    <t>Fecha de cierre</t>
  </si>
  <si>
    <t>Año</t>
  </si>
  <si>
    <t>SMMLV</t>
  </si>
  <si>
    <t xml:space="preserve">Duración mínima del contrato </t>
  </si>
  <si>
    <t>CERTIFICACIONES EXPERIENCIA ACREDITADA</t>
  </si>
  <si>
    <t>ITEM</t>
  </si>
  <si>
    <t>MIEMBRO QUE REPORTA LA EXPERIENCIA</t>
  </si>
  <si>
    <t>CONTRATANTE</t>
  </si>
  <si>
    <t>OBJETO</t>
  </si>
  <si>
    <t xml:space="preserve">EJECUCIÓN </t>
  </si>
  <si>
    <t>FECHA INICIO</t>
  </si>
  <si>
    <t>FECHA FINALIZACIÓN</t>
  </si>
  <si>
    <t>VALIDACIÓN FECHA INICIO CONTRATO (ENTRE 15 AÑOS ANTERIORES A FECHA DE CIERRE)</t>
  </si>
  <si>
    <t>DURACIÓN DEL CONTRATO EN MESES</t>
  </si>
  <si>
    <t>VALIDACIÓN DURACIÓN DEL CONTRATO (MÍNIMO 4 MESES)</t>
  </si>
  <si>
    <t>KM</t>
  </si>
  <si>
    <t>NODOS</t>
  </si>
  <si>
    <t>VALOR EN REALES BRASILEROS</t>
  </si>
  <si>
    <t>TASA DE CONVERSION REALES A DÓLAR</t>
  </si>
  <si>
    <t>VALOR EN DÓLARES</t>
  </si>
  <si>
    <t>TASA DE CONVERSIÓN DÓLAR A PESOS</t>
  </si>
  <si>
    <t>VALOR EN PESOS</t>
  </si>
  <si>
    <t>SMMLV DEL AÑO DE TERMINACIÓN DEL CONTRATO</t>
  </si>
  <si>
    <t>VALOR EN SMMLV</t>
  </si>
  <si>
    <t>CpQD</t>
  </si>
  <si>
    <t>TELEMAR NORTE</t>
  </si>
  <si>
    <t>SEGUIMIENTO, CONTROL, Y SUPERVISIÓN DE IMPLEMENTACION DE LA RED DE FIBRA OPTICA</t>
  </si>
  <si>
    <t>EMBRATEL</t>
  </si>
  <si>
    <t>SERVICIOS TECNOLOGICOS PARA SUPERVISION DE DESPLIEGUE DE CABLES DE FIBRA OPTICA EN LA REGION AMAZÓNICA</t>
  </si>
  <si>
    <t>MS TELCOM</t>
  </si>
  <si>
    <t>SUPERVISION, REVISION, Y REDACCION DE PROPUESTAS DE MODIFICACIONES DEL ANTEPROYECTO Y LA REDACCION DE LOS DISEÑOS DEFINITIVOS PARA LA IMPLEMENTACION DE UNA RED DE FIBRA OPTICA EN LA CIUDAD DE BENGASI</t>
  </si>
  <si>
    <t>SERVICIOS DE CONSULTORÍA TECNICA PARA SEGUIMIENTO Y SUPERVISIÓN DE LA IMPLANTACIÓN DE LA RED OPTICA NACIONAL.</t>
  </si>
  <si>
    <t>SERVICIOS DE SEGUIMIENTO, CONTROL Y ACEPTACIÓN DE LA RED OPTICA LUANDA - MALANGE</t>
  </si>
  <si>
    <t>CINTEL</t>
  </si>
  <si>
    <t>APOYAR, ACOMPAÑAR Y ASISTIR A CINTEL EN EL DESARROLLO DE LA INTERVENTORIA TECNICA QUE VERIFICO EL CUMPLIMIENTO DEL CTO DE FOMENTO 00331 2009</t>
  </si>
  <si>
    <t>Telefónica Brasil</t>
  </si>
  <si>
    <t>SERVICIOS DE CARACTERIZACION E INTERVENTORIA DE FIBRA OPTICAS PARA SISTEMAS DWDM 40/100 GBPS</t>
  </si>
  <si>
    <t>NO, va al 75%</t>
  </si>
  <si>
    <t>SPAT</t>
  </si>
  <si>
    <t>CONSULTORIA PARA LA SUPERVISIÓN E INTERVENTORIA DEL PROYECTO DE LA RED MULTISERVICIOS - MSN</t>
  </si>
  <si>
    <t>VERIFICACIÓN DEL EQUIPO DE TRABAJO</t>
  </si>
  <si>
    <t>CARGO</t>
  </si>
  <si>
    <t>AÑOS DE EXPERIENCIA</t>
  </si>
  <si>
    <t xml:space="preserve">DIRECTOR GENERAL 
</t>
  </si>
  <si>
    <t>TITO GUILLERMO PAEZ POVEDA</t>
  </si>
  <si>
    <t>REQUISITOS EQUIPO DE TRABAJO</t>
  </si>
  <si>
    <t>VERIFICACIÓN DE EXPERIENCIA</t>
  </si>
  <si>
    <t>EMPRESA</t>
  </si>
  <si>
    <t>INICIO</t>
  </si>
  <si>
    <t>FIN</t>
  </si>
  <si>
    <t>MESES</t>
  </si>
  <si>
    <t>CEDULA</t>
  </si>
  <si>
    <t>TELMACOM</t>
  </si>
  <si>
    <t>DIRECTOR DE INTERVENTORIA</t>
  </si>
  <si>
    <t>FORMACION ACADEMICA</t>
  </si>
  <si>
    <t>Profesional graduado en ramas de Ingeniería, Economía o Administración</t>
  </si>
  <si>
    <t>Ingeniero Electrónico</t>
  </si>
  <si>
    <t>MATRICUAL PROFESIONAL O TARJETA PROFESIONAL</t>
  </si>
  <si>
    <t>Adjuntar copia de la Tarjeta Profesional</t>
  </si>
  <si>
    <t>CN206-18197</t>
  </si>
  <si>
    <t>40-41</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</si>
  <si>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</si>
  <si>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</si>
  <si>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33 a 50</t>
  </si>
  <si>
    <t>CUADRO DE EXPERIENCIA</t>
  </si>
  <si>
    <t>TELECOM</t>
  </si>
  <si>
    <t>INTERVENTOR</t>
  </si>
  <si>
    <t>CARTA DE COMPROMISO</t>
  </si>
  <si>
    <t>Presentación de carta de Compromiso</t>
  </si>
  <si>
    <t xml:space="preserve">DEDICACION </t>
  </si>
  <si>
    <t>No es sufciciente la estimación de experiencia unicamente con declaración juramentada.</t>
  </si>
  <si>
    <t>FECHA DE GRADO</t>
  </si>
  <si>
    <t>TOTAL</t>
  </si>
  <si>
    <t>EXPERIENCIA REPORTADA A PARTIR DE LA FECHA DE GRADO</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</si>
  <si>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</si>
  <si>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 xml:space="preserve"> EXPERIENCIA ESPECIFICA ( AÑOS)</t>
  </si>
  <si>
    <t>EXPERIENCIA ESPECIFICA (MESES)</t>
  </si>
  <si>
    <t>DIRECTOR JURIDICO</t>
  </si>
  <si>
    <t xml:space="preserve"> MELBA AMPARO MOLINA POVEDA </t>
  </si>
  <si>
    <t>38´232.828</t>
  </si>
  <si>
    <t>TERMINAL DE TRANSPORTES DE IBAGUE</t>
  </si>
  <si>
    <t>GERENTE</t>
  </si>
  <si>
    <t>63 a 64</t>
  </si>
  <si>
    <t>No aplica esta experiencia, pues no se ajusta al perfil del Cargo.</t>
  </si>
  <si>
    <t>Profesional graduado en Derecho</t>
  </si>
  <si>
    <t>Abogada</t>
  </si>
  <si>
    <t>TELETOLIMA</t>
  </si>
  <si>
    <t>SECRETARIA GENERAL</t>
  </si>
  <si>
    <t>SUBGERENTE ADMINISTRATIVA</t>
  </si>
  <si>
    <t>66 a 69</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</si>
  <si>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</si>
  <si>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63 a 70</t>
  </si>
  <si>
    <t>Cuadro de Experiencia</t>
  </si>
  <si>
    <t>INDUSTRIAS METALICAS IBAGUEREÑA</t>
  </si>
  <si>
    <t>CARTA COMPROMISO</t>
  </si>
  <si>
    <t>SERVICIO SECCIONAL DE SALUD DEL TOLIMA</t>
  </si>
  <si>
    <t>ASESORA JURIDICA</t>
  </si>
  <si>
    <t>EXPERIENCIA ESPECIFICA EN AÑOS</t>
  </si>
  <si>
    <t>EXPERIENCIA ESPECIFICA EN MESES</t>
  </si>
  <si>
    <t>DIRECTOR TECNICO</t>
  </si>
  <si>
    <t>MARIO HERNAN MEJIA MARROQUIN</t>
  </si>
  <si>
    <t>. 10´268.749</t>
  </si>
  <si>
    <t>COLOMBIA TELECOMUNICACIONES</t>
  </si>
  <si>
    <t>JEFE MESA DE CONTROL NACIONAL</t>
  </si>
  <si>
    <t>FORMACIÓN ACADEMICA</t>
  </si>
  <si>
    <t>Profesional graduado en ramas de la Ingeniera</t>
  </si>
  <si>
    <t>Ingeniero Electricista</t>
  </si>
  <si>
    <t>PROFESIONAL IV</t>
  </si>
  <si>
    <t>CL-205-2240</t>
  </si>
  <si>
    <t>ELECTRIFICADORA DEL CAQUETÁ</t>
  </si>
  <si>
    <t>JEFE DIVISIÓN DE OPERACIONES</t>
  </si>
  <si>
    <t>56 a 59</t>
  </si>
  <si>
    <t>54 a 58</t>
  </si>
  <si>
    <t>DIRECTOR ADMINISTRATIVO Y FINANCIERO</t>
  </si>
  <si>
    <t>YONI MORA MOLINA</t>
  </si>
  <si>
    <t>CÉDULA</t>
  </si>
  <si>
    <t xml:space="preserve"> 11´383.588</t>
  </si>
  <si>
    <t>UT GAE-CIATEL</t>
  </si>
  <si>
    <t>Auditor Experto Financiero</t>
  </si>
  <si>
    <t>Profesional  graduado en ramas de la Economía, Contaduría, Derecho, Administración o Finanzas e Ingeniería Industrial e Ingeniería Financiera</t>
  </si>
  <si>
    <t>Administrador de Empresas</t>
  </si>
  <si>
    <t>UT CIATEL-Advanced Appraisal-GAE</t>
  </si>
  <si>
    <t>Coordinador Nal de Logística</t>
  </si>
  <si>
    <t>Gestión y Auditoría Especializada Ltda.</t>
  </si>
  <si>
    <t xml:space="preserve">Director Financiero </t>
  </si>
  <si>
    <t>76 a 85</t>
  </si>
  <si>
    <t>PENDIENTE SEGÚN ACLARACIONES</t>
  </si>
  <si>
    <t>UT PWC-Advanced Appraisal- CIATEL</t>
  </si>
  <si>
    <t>Consorcio C&amp;M- EAG</t>
  </si>
  <si>
    <t>Profesional Administrativo</t>
  </si>
  <si>
    <t xml:space="preserve">DEDICACIÓN </t>
  </si>
  <si>
    <t>CIATEL S. A</t>
  </si>
  <si>
    <t xml:space="preserve">Profesional y Coordinador de de Procesos </t>
  </si>
  <si>
    <t xml:space="preserve">Hay traslape con la anterior </t>
  </si>
  <si>
    <t>Empresa Nacional de Telecomunicaciones</t>
  </si>
  <si>
    <t>Profesional III</t>
  </si>
  <si>
    <t>El representante legal de la sociedad extranjera hizo presentación personal de los documentos ante notario brasilero</t>
  </si>
  <si>
    <t>Se solicita aclaración mediante comunicación del 29 de Octubre del alcance de las obligaciones específicas del contrato la cual fue contestada mediante comunicación del 2 de Noviembre de 2012 relacionando el contrato marco.
Se solicita segunda aclaración mediante comunicación  del 6 Noviembre que permitiera validar el plan de trabajo que evidenciara las obligaciones especificas la cual fue contestada mediante comunicación del 8 de Noviembre de 2012 donde se presenta la PT No 39 donde se pueden evidenciar la descripción de las obligaciones detalladas de acuerdo con lo requerido</t>
  </si>
  <si>
    <t>Se solicita aclaración mediante comunicación del 29 de Octubre del alcance de las obligaciones específicas del contrato la cual fue contestada mediante comunicación del 2 de Noviembre de 2012 relacionando el contrato marco.
Se solicita segunda aclaración mediante comunicación  del 6 Noviembre que permitiera validar la interventoría  el plan de trabajo especifico de la experiencia que se busca acreditar, la cual fue contestada mediante comunicación del 8 de Noviembre de 2012 donde se presenta la PST 759 referenciando el objeto del contrato entre lo que se encuentra estudios técnicos, especificaciones, planeación, acompañamiento e implantación de proyectos, normatividad técnica, análisis y diagnostico, arbitraje técnico lo cual evidencia que la Interventoría no es el objeto principal del contrato.</t>
  </si>
  <si>
    <t>Se solicita aclaración mediante comunicación del 29 de Octubre del alcance de las obligaciones especificas del contrato la cual fue contestada mediante comunicación del 2 de Noviembre de 2012 donde se presenta el Contrato a que se hace referencia en la certificación, sin embargo la certificación especifica Supervisión de despliegue  de cables de fibra, sin embargo el Contrato se refiere a DISEÑO de la Red en la Amazonía y no a lo requerido en esto caso a la Interventoría del Diseño.</t>
  </si>
  <si>
    <t>Se solicita aclaración mediante comunicación del 29 de Octubre del alcance de las obligaciones especificas del contrato la cual fue contestada mediante comunicación del 2 de Noviembre de 2012 donde se hace referencia a que las actividades se desarrollaron en el marco de la PT-036 en el marco del Proyecto SOOC sin embargo, la PT-036 NO se encuentra documentada a la que se hace referencia en la certificación y por ende no es posible verificar la descripción de las obligaciones detalladas que evidencie el cumplimiento.</t>
  </si>
  <si>
    <t>Se solicita aclaración mediante comunicación del 29 de Octubre del alcance de las obligaciones especificas del contrato la cual fue contestada mediante comunicación del 2 de Noviembre de 2012 mediante la cual se evidencia que el contrato tiene una ejecución de 1 (un) mes por lo cual No se ajusta a los tiempos mínimos de 4 meses de ejecución.</t>
  </si>
  <si>
    <t>Se solicita aclaración mediante comunicación del 29 de Octubre del alcance de las obligaciones especificas del contrato la cual fue contestada mediante comunicación del 2 de Noviembre de 2012 donde se referencia que el proponentes No es el Contratista directo para la Interventoría, asesora al Contratista de la Interventoría.</t>
  </si>
  <si>
    <t>Se solicita aclaración mediante comunicación del 29 de Octubre del alcance de las obligaciones especificas del contrato la cual fue contestada mediante comunicación del 2 de Noviembre de 2012 donde se evidencia que el Contrato está Vigente  a la fecha por lo cual no cumple con lo exigido.</t>
  </si>
  <si>
    <t xml:space="preserve">Se solicita aclaración mediante comunicación del 29 de Octubre del alcance de las obligaciones especificas del contrato la cual fue contestada mediante comunicación del 2 de Noviembre de 2012 informando que las actividades se desarrollaron bajo el proyecto de la Red de Multiservicios, sin embargo el oferente informe que por motivos de confidencialidad, No es posible evidenciar la información por lo tanto no es posible evidenciar si el Contrato de Interventoría se ejecuto sobre la experiencia de una red de transporte óptico. </t>
  </si>
  <si>
    <r>
      <t xml:space="preserve">Haber participado ejercido actividades de </t>
    </r>
    <r>
      <rPr>
        <b/>
        <sz val="11"/>
        <rFont val="Calibri"/>
        <family val="2"/>
        <scheme val="minor"/>
      </rPr>
      <t>Asesor, Director, Coordinador, supervisor, Interventor o Gerente, o en cargos de dirección equivalentes</t>
    </r>
    <r>
      <rPr>
        <sz val="11"/>
        <rFont val="Calibri"/>
        <family val="2"/>
        <scheme val="minor"/>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</si>
  <si>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r>
      <t xml:space="preserve">Haber ejercido actividades de </t>
    </r>
    <r>
      <rPr>
        <b/>
        <sz val="10"/>
        <rFont val="Calibri"/>
        <family val="2"/>
        <scheme val="minor"/>
      </rPr>
      <t>Asesor, Director, Coordinador o Gerente, o en cargos de dirección equivalentes</t>
    </r>
    <r>
      <rPr>
        <sz val="10"/>
        <rFont val="Calibri"/>
        <family val="2"/>
        <scheme val="minor"/>
      </rPr>
      <t xml:space="preserve"> en el área administrativa y/o financiera en cualquiera de los siguientes sectores:
*Telecomunicaciones
*Infraestructura física en alguno de los siguientes sectores de: Gas, minas, energía, transporte, petróleos, aguas.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</si>
</sst>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00000"/>
    <numFmt numFmtId="166" formatCode="&quot;$&quot;\ #,##0.00"/>
    <numFmt numFmtId="167" formatCode="#,##0.00000"/>
    <numFmt numFmtId="168" formatCode="[$$-540A]#,##0.00"/>
    <numFmt numFmtId="169" formatCode="_([$€-2]\ * #,##0.00_);_([$€-2]\ * \(#,##0.00\);_([$€-2]\ * &quot;-&quot;??_);_(@_)"/>
    <numFmt numFmtId="170" formatCode="&quot;$&quot;\ #,##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indexed="81"/>
      <name val="Tahoma"/>
      <family val="2"/>
    </font>
    <font>
      <i/>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indexed="8"/>
      <name val="Calibri"/>
      <family val="2"/>
    </font>
    <font>
      <b/>
      <sz val="11"/>
      <name val="Arial Narrow"/>
      <family val="2"/>
    </font>
    <font>
      <sz val="11"/>
      <color indexed="8"/>
      <name val="Arial Narrow"/>
      <family val="2"/>
    </font>
    <font>
      <sz val="11"/>
      <name val="Arial Narrow"/>
      <family val="2"/>
    </font>
    <font>
      <b/>
      <u/>
      <sz val="11"/>
      <name val="Arial Narrow"/>
      <family val="2"/>
    </font>
    <font>
      <sz val="11"/>
      <color theme="1"/>
      <name val="Times New Roman"/>
      <family val="2"/>
    </font>
    <font>
      <b/>
      <sz val="18"/>
      <color theme="0"/>
      <name val="Arial Narrow"/>
      <family val="2"/>
    </font>
    <font>
      <sz val="11"/>
      <color theme="1"/>
      <name val="Arial Narrow"/>
      <family val="2"/>
    </font>
    <font>
      <b/>
      <sz val="14"/>
      <color theme="0"/>
      <name val="Arial Narrow"/>
      <family val="2"/>
    </font>
    <font>
      <b/>
      <sz val="10"/>
      <color theme="1"/>
      <name val="Calibri"/>
      <family val="2"/>
      <scheme val="minor"/>
    </font>
    <font>
      <sz val="9"/>
      <color theme="1"/>
      <name val="Calibri"/>
      <family val="2"/>
      <scheme val="minor"/>
    </font>
    <font>
      <b/>
      <sz val="18"/>
      <color theme="1"/>
      <name val="Calibri"/>
      <family val="2"/>
      <scheme val="minor"/>
    </font>
    <font>
      <sz val="9"/>
      <name val="Calibri"/>
      <family val="2"/>
      <scheme val="minor"/>
    </font>
    <font>
      <b/>
      <i/>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rgb="FFFF0000"/>
      <name val="Calibri"/>
      <family val="2"/>
      <scheme val="minor"/>
    </font>
    <font>
      <sz val="11"/>
      <name val="Calibri"/>
      <family val="2"/>
      <scheme val="minor"/>
    </font>
    <font>
      <b/>
      <sz val="11"/>
      <color rgb="FFFF0000"/>
      <name val="Calibri"/>
      <family val="2"/>
      <scheme val="minor"/>
    </font>
    <font>
      <b/>
      <sz val="1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11" fillId="0" borderId="0"/>
    <xf numFmtId="0" fontId="11" fillId="0" borderId="0"/>
    <xf numFmtId="0" fontId="7" fillId="0" borderId="0"/>
    <xf numFmtId="0" fontId="16" fillId="0" borderId="0"/>
  </cellStyleXfs>
  <cellXfs count="271">
    <xf numFmtId="0" fontId="0" fillId="0" borderId="0" xfId="0"/>
    <xf numFmtId="0" fontId="0" fillId="3" borderId="1" xfId="0"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left" vertical="center" indent="2"/>
    </xf>
    <xf numFmtId="43" fontId="0" fillId="0" borderId="1" xfId="1" applyFont="1" applyBorder="1" applyAlignment="1">
      <alignment vertical="center"/>
    </xf>
    <xf numFmtId="164" fontId="0" fillId="0" borderId="1" xfId="1" applyNumberFormat="1" applyFont="1" applyBorder="1" applyAlignment="1">
      <alignment vertical="center"/>
    </xf>
    <xf numFmtId="0" fontId="0" fillId="0" borderId="0" xfId="0" applyFill="1" applyBorder="1" applyAlignment="1">
      <alignment vertical="center"/>
    </xf>
    <xf numFmtId="0" fontId="0" fillId="0" borderId="0" xfId="0"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applyAlignment="1">
      <alignment horizontal="right" vertical="center"/>
    </xf>
    <xf numFmtId="0" fontId="8" fillId="0" borderId="0" xfId="0" applyFont="1" applyAlignment="1">
      <alignment vertical="center"/>
    </xf>
    <xf numFmtId="0" fontId="4" fillId="0"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1" xfId="0" applyFont="1" applyFill="1" applyBorder="1" applyAlignment="1">
      <alignment vertical="center" wrapText="1"/>
    </xf>
    <xf numFmtId="3" fontId="0" fillId="3" borderId="1" xfId="0" applyNumberFormat="1" applyFill="1" applyBorder="1" applyAlignment="1">
      <alignment vertical="center"/>
    </xf>
    <xf numFmtId="2" fontId="0" fillId="3" borderId="1" xfId="0" applyNumberFormat="1" applyFill="1" applyBorder="1" applyAlignment="1">
      <alignment vertical="center"/>
    </xf>
    <xf numFmtId="0" fontId="8" fillId="2" borderId="0"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Border="1" applyAlignment="1">
      <alignment vertical="center"/>
    </xf>
    <xf numFmtId="165" fontId="0" fillId="3" borderId="1" xfId="0" applyNumberFormat="1" applyFill="1" applyBorder="1" applyAlignment="1">
      <alignment vertical="center"/>
    </xf>
    <xf numFmtId="4" fontId="0" fillId="3" borderId="1" xfId="0" applyNumberFormat="1" applyFill="1" applyBorder="1" applyAlignment="1">
      <alignment vertical="center"/>
    </xf>
    <xf numFmtId="0" fontId="9" fillId="0" borderId="0" xfId="0" applyFont="1" applyAlignment="1">
      <alignment horizontal="right" vertical="center"/>
    </xf>
    <xf numFmtId="0" fontId="0" fillId="0" borderId="0" xfId="0" applyAlignment="1">
      <alignment horizontal="left" vertical="center"/>
    </xf>
    <xf numFmtId="0" fontId="13" fillId="0" borderId="0" xfId="2" applyFont="1" applyFill="1" applyAlignment="1">
      <alignment horizontal="center" vertical="center" wrapText="1"/>
    </xf>
    <xf numFmtId="0" fontId="14" fillId="0" borderId="1" xfId="2" applyFont="1" applyFill="1" applyBorder="1" applyAlignment="1">
      <alignment horizontal="center" vertical="center" wrapText="1"/>
    </xf>
    <xf numFmtId="49" fontId="14" fillId="0" borderId="1" xfId="2" applyNumberFormat="1" applyFont="1" applyFill="1" applyBorder="1" applyAlignment="1">
      <alignment horizontal="center" vertical="center" wrapText="1"/>
    </xf>
    <xf numFmtId="17" fontId="14" fillId="0" borderId="1" xfId="2" applyNumberFormat="1"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49" fontId="14" fillId="0" borderId="4" xfId="2"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0" fontId="13" fillId="0" borderId="0" xfId="2" applyFont="1" applyFill="1"/>
    <xf numFmtId="49" fontId="13" fillId="0" borderId="0" xfId="2" applyNumberFormat="1" applyFont="1" applyFill="1" applyAlignment="1">
      <alignment horizontal="center" vertical="center" wrapText="1"/>
    </xf>
    <xf numFmtId="0" fontId="7" fillId="0" borderId="0" xfId="4"/>
    <xf numFmtId="0" fontId="7" fillId="0" borderId="0" xfId="4" applyAlignment="1">
      <alignment horizontal="center" vertical="center"/>
    </xf>
    <xf numFmtId="0" fontId="10" fillId="2" borderId="11" xfId="4" applyFont="1" applyFill="1" applyBorder="1" applyAlignment="1">
      <alignment horizontal="center"/>
    </xf>
    <xf numFmtId="0" fontId="7" fillId="0" borderId="12" xfId="4" applyBorder="1" applyAlignment="1">
      <alignment horizontal="center" vertical="center"/>
    </xf>
    <xf numFmtId="0" fontId="10" fillId="0" borderId="12" xfId="4" applyFont="1" applyBorder="1" applyAlignment="1">
      <alignment horizontal="center" vertical="center"/>
    </xf>
    <xf numFmtId="0" fontId="10" fillId="0" borderId="12" xfId="4" applyFont="1" applyBorder="1" applyAlignment="1">
      <alignment horizontal="center"/>
    </xf>
    <xf numFmtId="0" fontId="7" fillId="0" borderId="13" xfId="4" applyBorder="1" applyAlignment="1">
      <alignment wrapText="1"/>
    </xf>
    <xf numFmtId="0" fontId="7" fillId="0" borderId="1" xfId="4" applyBorder="1" applyAlignment="1">
      <alignment horizontal="center" vertical="center"/>
    </xf>
    <xf numFmtId="0" fontId="10" fillId="0" borderId="1" xfId="4" applyFont="1" applyBorder="1" applyAlignment="1">
      <alignment horizontal="center" vertical="center"/>
    </xf>
    <xf numFmtId="0" fontId="7" fillId="0" borderId="1" xfId="4" applyBorder="1" applyAlignment="1">
      <alignment horizontal="center"/>
    </xf>
    <xf numFmtId="0" fontId="7" fillId="0" borderId="1" xfId="4" applyBorder="1" applyAlignment="1">
      <alignment horizontal="center" vertical="center" wrapText="1"/>
    </xf>
    <xf numFmtId="0" fontId="7" fillId="0" borderId="13" xfId="4" applyBorder="1"/>
    <xf numFmtId="0" fontId="10" fillId="0" borderId="1" xfId="4" applyFont="1" applyBorder="1" applyAlignment="1">
      <alignment horizontal="center" vertical="center" wrapText="1"/>
    </xf>
    <xf numFmtId="0" fontId="7" fillId="0" borderId="14" xfId="4" applyBorder="1"/>
    <xf numFmtId="49" fontId="7" fillId="0" borderId="0" xfId="4" applyNumberFormat="1"/>
    <xf numFmtId="49" fontId="7" fillId="0" borderId="15" xfId="4" applyNumberFormat="1" applyBorder="1" applyAlignment="1">
      <alignment vertical="center" wrapText="1"/>
    </xf>
    <xf numFmtId="49" fontId="7" fillId="0" borderId="15" xfId="4" applyNumberFormat="1" applyBorder="1" applyAlignment="1">
      <alignment wrapText="1"/>
    </xf>
    <xf numFmtId="166" fontId="7" fillId="0" borderId="0" xfId="4" applyNumberFormat="1"/>
    <xf numFmtId="49" fontId="7" fillId="0" borderId="15" xfId="4" applyNumberFormat="1" applyBorder="1" applyAlignment="1">
      <alignment horizontal="left" vertical="center" wrapText="1"/>
    </xf>
    <xf numFmtId="49" fontId="7" fillId="0" borderId="16" xfId="4" applyNumberFormat="1" applyBorder="1" applyAlignment="1">
      <alignment wrapText="1"/>
    </xf>
    <xf numFmtId="166" fontId="7" fillId="0" borderId="13" xfId="4" applyNumberFormat="1" applyBorder="1"/>
    <xf numFmtId="166" fontId="7" fillId="0" borderId="1" xfId="4" applyNumberFormat="1" applyBorder="1" applyAlignment="1">
      <alignment horizontal="center" vertical="center"/>
    </xf>
    <xf numFmtId="14" fontId="7" fillId="0" borderId="1" xfId="4" applyNumberFormat="1" applyBorder="1" applyAlignment="1">
      <alignment horizontal="center" vertical="center"/>
    </xf>
    <xf numFmtId="0" fontId="7" fillId="0" borderId="1" xfId="4" applyBorder="1"/>
    <xf numFmtId="14" fontId="7" fillId="0" borderId="15" xfId="4" applyNumberFormat="1" applyBorder="1"/>
    <xf numFmtId="14" fontId="7" fillId="0" borderId="16" xfId="4" applyNumberFormat="1" applyBorder="1" applyAlignment="1">
      <alignment horizontal="left" vertical="center"/>
    </xf>
    <xf numFmtId="0" fontId="7" fillId="0" borderId="1" xfId="4" applyBorder="1" applyAlignment="1">
      <alignment horizontal="left" vertical="center"/>
    </xf>
    <xf numFmtId="49" fontId="7" fillId="0" borderId="14" xfId="4" applyNumberFormat="1" applyBorder="1"/>
    <xf numFmtId="49" fontId="7" fillId="0" borderId="1" xfId="4" applyNumberFormat="1" applyBorder="1" applyAlignment="1">
      <alignment horizontal="center" vertical="center"/>
    </xf>
    <xf numFmtId="49" fontId="7" fillId="0" borderId="1" xfId="4" applyNumberFormat="1" applyBorder="1"/>
    <xf numFmtId="49" fontId="7" fillId="0" borderId="15" xfId="4" applyNumberFormat="1" applyBorder="1"/>
    <xf numFmtId="49" fontId="7" fillId="0" borderId="16" xfId="4" applyNumberFormat="1" applyBorder="1"/>
    <xf numFmtId="0" fontId="7" fillId="0" borderId="15" xfId="4" applyBorder="1"/>
    <xf numFmtId="14" fontId="7" fillId="0" borderId="0" xfId="4" applyNumberFormat="1"/>
    <xf numFmtId="49" fontId="7" fillId="0" borderId="17" xfId="4" applyNumberFormat="1" applyFill="1" applyBorder="1"/>
    <xf numFmtId="0" fontId="7" fillId="0" borderId="18" xfId="4" applyBorder="1" applyAlignment="1">
      <alignment horizontal="center" vertical="center"/>
    </xf>
    <xf numFmtId="0" fontId="7" fillId="0" borderId="18" xfId="4" applyBorder="1"/>
    <xf numFmtId="166" fontId="7" fillId="2" borderId="19" xfId="4" applyNumberFormat="1" applyFill="1" applyBorder="1" applyAlignment="1">
      <alignment horizontal="center" vertical="center"/>
    </xf>
    <xf numFmtId="2" fontId="7" fillId="0" borderId="0" xfId="4" applyNumberFormat="1"/>
    <xf numFmtId="14" fontId="7" fillId="0" borderId="0" xfId="4" applyNumberFormat="1" applyAlignment="1">
      <alignment horizontal="left" vertical="center"/>
    </xf>
    <xf numFmtId="0" fontId="18" fillId="0" borderId="0" xfId="5" applyFont="1"/>
    <xf numFmtId="0" fontId="19" fillId="6" borderId="1" xfId="5" applyFont="1" applyFill="1" applyBorder="1" applyAlignment="1">
      <alignment horizontal="left" vertical="center" wrapText="1"/>
    </xf>
    <xf numFmtId="0" fontId="19" fillId="6" borderId="1" xfId="5" applyFont="1" applyFill="1" applyBorder="1" applyAlignment="1">
      <alignment horizontal="center" vertical="center" wrapText="1"/>
    </xf>
    <xf numFmtId="0" fontId="18" fillId="0" borderId="1" xfId="5" applyNumberFormat="1" applyFont="1" applyBorder="1" applyAlignment="1">
      <alignment horizontal="left" vertical="center" wrapText="1"/>
    </xf>
    <xf numFmtId="0" fontId="18" fillId="0" borderId="1" xfId="5" applyFont="1" applyFill="1" applyBorder="1" applyAlignment="1">
      <alignment horizontal="center" vertical="center" wrapText="1"/>
    </xf>
    <xf numFmtId="0" fontId="18" fillId="0" borderId="1" xfId="5" applyFont="1" applyBorder="1" applyAlignment="1">
      <alignment horizontal="left" vertical="center" wrapText="1"/>
    </xf>
    <xf numFmtId="0" fontId="18" fillId="0" borderId="1" xfId="5" applyFont="1" applyFill="1" applyBorder="1" applyAlignment="1">
      <alignment horizontal="left" vertical="center" wrapText="1"/>
    </xf>
    <xf numFmtId="10" fontId="18" fillId="0" borderId="1" xfId="5" applyNumberFormat="1" applyFont="1" applyFill="1" applyBorder="1" applyAlignment="1">
      <alignment horizontal="center" vertical="center" wrapText="1"/>
    </xf>
    <xf numFmtId="3" fontId="18" fillId="0" borderId="1" xfId="5" applyNumberFormat="1" applyFont="1" applyFill="1" applyBorder="1" applyAlignment="1">
      <alignment horizontal="center" vertical="center" wrapText="1"/>
    </xf>
    <xf numFmtId="0" fontId="18" fillId="0" borderId="0" xfId="5" applyFont="1" applyAlignment="1">
      <alignment horizontal="left" vertical="center" wrapText="1"/>
    </xf>
    <xf numFmtId="0" fontId="18" fillId="0" borderId="0" xfId="5" applyFont="1" applyAlignment="1">
      <alignment horizontal="center" vertical="center" wrapText="1"/>
    </xf>
    <xf numFmtId="0" fontId="7" fillId="0" borderId="0" xfId="0" applyFont="1" applyAlignment="1">
      <alignment horizontal="right" vertical="center"/>
    </xf>
    <xf numFmtId="14" fontId="4" fillId="0" borderId="0" xfId="0" applyNumberFormat="1" applyFont="1" applyBorder="1" applyAlignment="1">
      <alignment horizontal="center" vertical="center"/>
    </xf>
    <xf numFmtId="14" fontId="7" fillId="0" borderId="0" xfId="0" applyNumberFormat="1" applyFont="1" applyBorder="1" applyAlignment="1">
      <alignment horizontal="center" vertical="center"/>
    </xf>
    <xf numFmtId="0" fontId="20" fillId="0" borderId="0" xfId="0" applyFont="1" applyFill="1" applyBorder="1" applyAlignment="1">
      <alignment horizontal="center" vertical="center" wrapText="1"/>
    </xf>
    <xf numFmtId="0" fontId="10" fillId="0" borderId="0" xfId="0" applyFont="1" applyAlignment="1">
      <alignment horizontal="right" vertical="center"/>
    </xf>
    <xf numFmtId="3" fontId="4"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6" fillId="0" borderId="0" xfId="0" applyFont="1" applyFill="1" applyBorder="1" applyAlignment="1">
      <alignment horizontal="left" vertical="center" indent="2"/>
    </xf>
    <xf numFmtId="0" fontId="0" fillId="0" borderId="0" xfId="0" applyFill="1" applyBorder="1" applyAlignment="1">
      <alignment vertical="center" wrapText="1"/>
    </xf>
    <xf numFmtId="164" fontId="0" fillId="0" borderId="0" xfId="1"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Fill="1" applyBorder="1"/>
    <xf numFmtId="0" fontId="24" fillId="0" borderId="1" xfId="0" applyFont="1" applyFill="1" applyBorder="1" applyAlignment="1">
      <alignment horizontal="left" vertical="center" indent="1"/>
    </xf>
    <xf numFmtId="0" fontId="9" fillId="5" borderId="0" xfId="0" applyFont="1" applyFill="1" applyBorder="1" applyAlignment="1">
      <alignment horizontal="center"/>
    </xf>
    <xf numFmtId="0" fontId="20" fillId="7" borderId="2"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3" xfId="0" applyFont="1" applyFill="1" applyBorder="1" applyAlignment="1">
      <alignment vertical="center" wrapText="1"/>
    </xf>
    <xf numFmtId="0" fontId="0" fillId="0" borderId="21" xfId="0" applyBorder="1"/>
    <xf numFmtId="0" fontId="25" fillId="7" borderId="2" xfId="0" applyFont="1" applyFill="1" applyBorder="1" applyAlignment="1">
      <alignment horizontal="center" vertical="center"/>
    </xf>
    <xf numFmtId="0" fontId="26" fillId="7" borderId="2" xfId="0"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9" xfId="0" applyFont="1" applyFill="1" applyBorder="1" applyAlignment="1">
      <alignment horizontal="center" vertical="center" wrapText="1"/>
    </xf>
    <xf numFmtId="0" fontId="9" fillId="0" borderId="0" xfId="0" applyFont="1" applyFill="1" applyBorder="1" applyAlignment="1">
      <alignment horizontal="center"/>
    </xf>
    <xf numFmtId="0" fontId="0" fillId="0" borderId="0" xfId="0" applyAlignment="1">
      <alignment horizontal="center" vertical="center" wrapText="1"/>
    </xf>
    <xf numFmtId="0" fontId="0" fillId="0" borderId="0" xfId="0" applyFill="1"/>
    <xf numFmtId="0" fontId="4"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27"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0" fillId="0" borderId="21" xfId="0" applyFont="1" applyBorder="1"/>
    <xf numFmtId="0" fontId="4" fillId="0" borderId="0" xfId="0" applyFont="1" applyAlignment="1">
      <alignment wrapText="1"/>
    </xf>
    <xf numFmtId="0" fontId="4" fillId="0" borderId="0" xfId="0" applyFont="1"/>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center" vertical="center"/>
    </xf>
    <xf numFmtId="0" fontId="0" fillId="0" borderId="0" xfId="0" applyFont="1" applyBorder="1" applyAlignment="1">
      <alignment horizontal="center" wrapText="1"/>
    </xf>
    <xf numFmtId="2" fontId="3" fillId="0" borderId="0" xfId="0" applyNumberFormat="1" applyFont="1" applyFill="1"/>
    <xf numFmtId="0" fontId="20" fillId="7" borderId="1" xfId="0" applyFont="1" applyFill="1" applyBorder="1" applyAlignment="1">
      <alignment horizontal="center" vertical="center" wrapText="1"/>
    </xf>
    <xf numFmtId="0" fontId="20" fillId="7" borderId="1" xfId="0" applyFont="1" applyFill="1" applyBorder="1" applyAlignment="1">
      <alignment vertical="center" wrapText="1"/>
    </xf>
    <xf numFmtId="0" fontId="30" fillId="0" borderId="0" xfId="0" applyFont="1"/>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xf numFmtId="0" fontId="3" fillId="0" borderId="21" xfId="0" applyFont="1" applyFill="1" applyBorder="1" applyAlignment="1">
      <alignment horizontal="center" vertical="center" wrapText="1"/>
    </xf>
    <xf numFmtId="0" fontId="25" fillId="7" borderId="1" xfId="0" applyFont="1" applyFill="1" applyBorder="1" applyAlignment="1">
      <alignment horizontal="center" vertical="center"/>
    </xf>
    <xf numFmtId="0" fontId="26" fillId="7" borderId="1" xfId="0" applyFont="1" applyFill="1" applyBorder="1" applyAlignment="1">
      <alignment horizontal="center" vertical="center" wrapText="1"/>
    </xf>
    <xf numFmtId="0" fontId="26" fillId="7" borderId="1" xfId="0" applyFont="1" applyFill="1" applyBorder="1" applyAlignment="1">
      <alignment horizontal="center" vertical="center"/>
    </xf>
    <xf numFmtId="0" fontId="20" fillId="0" borderId="0" xfId="0" applyFont="1"/>
    <xf numFmtId="0" fontId="3" fillId="0" borderId="0" xfId="0" applyFont="1" applyFill="1" applyBorder="1"/>
    <xf numFmtId="0" fontId="23" fillId="0" borderId="1" xfId="0" applyFont="1" applyFill="1" applyBorder="1" applyAlignment="1">
      <alignment horizontal="justify" vertical="center" wrapText="1"/>
    </xf>
    <xf numFmtId="0" fontId="29"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3" fillId="0" borderId="1" xfId="0" applyNumberFormat="1" applyFont="1" applyFill="1" applyBorder="1" applyAlignment="1">
      <alignment horizontal="center" vertical="center"/>
    </xf>
    <xf numFmtId="14" fontId="27" fillId="0" borderId="0" xfId="0" applyNumberFormat="1" applyFont="1" applyFill="1" applyAlignment="1">
      <alignment horizontal="center" vertical="center"/>
    </xf>
    <xf numFmtId="14" fontId="27" fillId="0" borderId="1"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167" fontId="23" fillId="0" borderId="1" xfId="0" applyNumberFormat="1" applyFont="1" applyFill="1" applyBorder="1" applyAlignment="1">
      <alignment horizontal="center" vertical="center"/>
    </xf>
    <xf numFmtId="168" fontId="23" fillId="0" borderId="1" xfId="0" applyNumberFormat="1" applyFont="1" applyFill="1" applyBorder="1" applyAlignment="1">
      <alignment horizontal="center" vertical="center"/>
    </xf>
    <xf numFmtId="169" fontId="23"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3" fontId="27" fillId="0" borderId="3" xfId="0" applyNumberFormat="1" applyFont="1" applyFill="1" applyBorder="1" applyAlignment="1">
      <alignment horizontal="center" vertical="center" wrapText="1"/>
    </xf>
    <xf numFmtId="0" fontId="29" fillId="0" borderId="21" xfId="0" applyFont="1" applyFill="1" applyBorder="1"/>
    <xf numFmtId="0" fontId="27" fillId="0" borderId="1" xfId="0" applyFont="1" applyFill="1" applyBorder="1" applyAlignment="1">
      <alignment horizontal="center" vertical="center"/>
    </xf>
    <xf numFmtId="0" fontId="27" fillId="0" borderId="1" xfId="0" applyFont="1" applyFill="1" applyBorder="1" applyAlignment="1">
      <alignment horizontal="justify" vertical="center"/>
    </xf>
    <xf numFmtId="0" fontId="27" fillId="0" borderId="1" xfId="0" applyFont="1" applyFill="1" applyBorder="1" applyAlignment="1">
      <alignment horizontal="justify" vertical="center" wrapText="1"/>
    </xf>
    <xf numFmtId="0" fontId="27" fillId="0" borderId="3" xfId="0" applyFont="1" applyFill="1" applyBorder="1" applyAlignment="1">
      <alignment horizontal="center" vertical="center"/>
    </xf>
    <xf numFmtId="0" fontId="27" fillId="0" borderId="5" xfId="0" applyFont="1" applyFill="1" applyBorder="1" applyAlignment="1">
      <alignment horizontal="center" vertical="center" wrapText="1"/>
    </xf>
    <xf numFmtId="14" fontId="27" fillId="0" borderId="5" xfId="0" applyNumberFormat="1" applyFont="1" applyFill="1" applyBorder="1" applyAlignment="1">
      <alignment horizontal="center" vertical="center" wrapText="1"/>
    </xf>
    <xf numFmtId="0" fontId="29" fillId="0" borderId="0" xfId="0" applyFont="1" applyFill="1" applyBorder="1"/>
    <xf numFmtId="9" fontId="27" fillId="0" borderId="1"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xf>
    <xf numFmtId="0" fontId="29" fillId="0" borderId="0" xfId="0" applyFont="1" applyFill="1"/>
    <xf numFmtId="0" fontId="29" fillId="0" borderId="0" xfId="0" applyFont="1" applyFill="1" applyAlignment="1">
      <alignment horizontal="center" vertical="center" wrapText="1"/>
    </xf>
    <xf numFmtId="0" fontId="26" fillId="0" borderId="1" xfId="0" applyFont="1" applyFill="1" applyBorder="1" applyAlignment="1">
      <alignment horizontal="center" vertical="center"/>
    </xf>
    <xf numFmtId="0" fontId="31" fillId="0" borderId="0" xfId="0" applyFont="1" applyFill="1" applyBorder="1" applyAlignment="1">
      <alignment horizontal="center"/>
    </xf>
    <xf numFmtId="0" fontId="26" fillId="0" borderId="1" xfId="0" applyFont="1" applyFill="1" applyBorder="1" applyAlignment="1">
      <alignment horizontal="left" vertical="center" wrapText="1"/>
    </xf>
    <xf numFmtId="2" fontId="27"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justify" vertical="center" wrapText="1"/>
    </xf>
    <xf numFmtId="0" fontId="27" fillId="0" borderId="1" xfId="0" applyFont="1" applyFill="1" applyBorder="1" applyAlignment="1">
      <alignment horizontal="center"/>
    </xf>
    <xf numFmtId="9" fontId="27" fillId="0" borderId="1" xfId="0" applyNumberFormat="1" applyFont="1" applyFill="1" applyBorder="1" applyAlignment="1">
      <alignment horizontal="center"/>
    </xf>
    <xf numFmtId="0" fontId="29" fillId="0" borderId="0" xfId="0" applyFont="1" applyFill="1" applyBorder="1" applyAlignment="1">
      <alignment horizontal="center" vertical="center"/>
    </xf>
    <xf numFmtId="0" fontId="27" fillId="0" borderId="0" xfId="0" applyFont="1" applyFill="1" applyAlignment="1">
      <alignment wrapText="1"/>
    </xf>
    <xf numFmtId="0" fontId="27" fillId="0" borderId="0" xfId="0" applyFont="1" applyFill="1"/>
    <xf numFmtId="0" fontId="26" fillId="0" borderId="0" xfId="0" applyFont="1" applyFill="1" applyAlignment="1">
      <alignment vertical="center"/>
    </xf>
    <xf numFmtId="0" fontId="26" fillId="0" borderId="0" xfId="0" applyFont="1" applyFill="1" applyAlignment="1">
      <alignment horizontal="center" vertical="center"/>
    </xf>
    <xf numFmtId="0" fontId="29" fillId="0" borderId="0" xfId="0" applyFont="1" applyFill="1" applyAlignment="1">
      <alignment horizontal="center"/>
    </xf>
    <xf numFmtId="0" fontId="27" fillId="0" borderId="22" xfId="0" applyFont="1" applyFill="1" applyBorder="1" applyAlignment="1">
      <alignment horizontal="justify" vertical="center" wrapText="1"/>
    </xf>
    <xf numFmtId="14" fontId="29" fillId="0" borderId="1" xfId="0" applyNumberFormat="1" applyFont="1" applyFill="1" applyBorder="1" applyAlignment="1">
      <alignment horizontal="center"/>
    </xf>
    <xf numFmtId="0" fontId="29" fillId="0" borderId="0" xfId="0" applyFont="1" applyFill="1" applyBorder="1" applyAlignment="1">
      <alignment horizontal="center"/>
    </xf>
    <xf numFmtId="0" fontId="27" fillId="0" borderId="0" xfId="0" applyFont="1" applyFill="1" applyAlignment="1">
      <alignment horizontal="center"/>
    </xf>
    <xf numFmtId="0" fontId="29" fillId="0" borderId="0" xfId="0" applyFont="1" applyFill="1" applyAlignment="1">
      <alignment wrapText="1"/>
    </xf>
    <xf numFmtId="0" fontId="25" fillId="0" borderId="0" xfId="0" applyFont="1" applyFill="1"/>
    <xf numFmtId="0" fontId="27" fillId="0" borderId="1" xfId="0" applyFont="1" applyFill="1" applyBorder="1" applyAlignment="1">
      <alignment vertical="center" wrapText="1"/>
    </xf>
    <xf numFmtId="0" fontId="29" fillId="0" borderId="1" xfId="0" applyFont="1" applyFill="1" applyBorder="1" applyAlignment="1">
      <alignment horizontal="justify" vertical="center" wrapText="1"/>
    </xf>
    <xf numFmtId="0" fontId="29" fillId="0" borderId="0" xfId="0" applyFont="1" applyFill="1" applyAlignment="1">
      <alignment vertical="center"/>
    </xf>
    <xf numFmtId="0" fontId="27" fillId="0" borderId="0" xfId="0" applyFont="1" applyFill="1" applyAlignment="1">
      <alignment horizontal="center" vertical="center"/>
    </xf>
    <xf numFmtId="0" fontId="27" fillId="0" borderId="1" xfId="0" applyFont="1" applyFill="1" applyBorder="1"/>
    <xf numFmtId="9" fontId="27" fillId="0" borderId="1" xfId="0" applyNumberFormat="1" applyFont="1" applyFill="1" applyBorder="1" applyAlignment="1"/>
    <xf numFmtId="14" fontId="27" fillId="0" borderId="1" xfId="0" applyNumberFormat="1" applyFont="1" applyFill="1" applyBorder="1" applyAlignment="1">
      <alignment horizont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xf>
    <xf numFmtId="0" fontId="12" fillId="0" borderId="1" xfId="2"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7" fillId="6" borderId="20" xfId="5" applyFont="1" applyFill="1" applyBorder="1" applyAlignment="1">
      <alignment horizontal="center" vertical="center" wrapText="1"/>
    </xf>
    <xf numFmtId="0" fontId="8" fillId="0" borderId="0" xfId="0" applyFont="1" applyAlignment="1">
      <alignment horizontal="center" vertical="center"/>
    </xf>
    <xf numFmtId="0" fontId="3" fillId="0" borderId="1" xfId="0" applyFont="1" applyBorder="1" applyAlignment="1">
      <alignment horizontal="center" vertical="center"/>
    </xf>
    <xf numFmtId="0" fontId="0" fillId="3" borderId="0" xfId="0" applyFill="1" applyAlignment="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0" fillId="3" borderId="0" xfId="0" applyFill="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22" fillId="7" borderId="1" xfId="0" applyFont="1" applyFill="1" applyBorder="1" applyAlignment="1">
      <alignment horizontal="center" vertical="center"/>
    </xf>
    <xf numFmtId="0" fontId="22" fillId="7" borderId="2" xfId="0" applyFont="1" applyFill="1" applyBorder="1" applyAlignment="1">
      <alignment horizontal="center" vertical="center"/>
    </xf>
    <xf numFmtId="0" fontId="10" fillId="0" borderId="0" xfId="0" applyFont="1" applyAlignment="1">
      <alignment horizontal="right" vertical="center"/>
    </xf>
    <xf numFmtId="0" fontId="0" fillId="0" borderId="0" xfId="0" applyFont="1" applyAlignment="1">
      <alignment horizontal="left" vertical="center"/>
    </xf>
    <xf numFmtId="0" fontId="8" fillId="7" borderId="1" xfId="0" applyFont="1" applyFill="1" applyBorder="1" applyAlignment="1">
      <alignment horizontal="center" wrapText="1"/>
    </xf>
    <xf numFmtId="0" fontId="8" fillId="7" borderId="6"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wrapText="1"/>
    </xf>
    <xf numFmtId="0" fontId="8" fillId="7" borderId="5" xfId="0" applyFont="1" applyFill="1" applyBorder="1" applyAlignment="1">
      <alignment horizontal="center" wrapText="1"/>
    </xf>
    <xf numFmtId="0" fontId="9" fillId="0" borderId="0" xfId="0" applyFont="1" applyFill="1" applyBorder="1" applyAlignment="1">
      <alignment horizontal="center" vertical="center"/>
    </xf>
    <xf numFmtId="0" fontId="20" fillId="0" borderId="0" xfId="0" applyFont="1" applyFill="1" applyBorder="1" applyAlignment="1">
      <alignment horizontal="center" vertical="center" wrapText="1"/>
    </xf>
  </cellXfs>
  <cellStyles count="6">
    <cellStyle name="Millares"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1</xdr:col>
      <xdr:colOff>2962275</xdr:colOff>
      <xdr:row>5</xdr:row>
      <xdr:rowOff>117021</xdr:rowOff>
    </xdr:to>
    <xdr:pic>
      <xdr:nvPicPr>
        <xdr:cNvPr id="5"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2</xdr:row>
      <xdr:rowOff>121104</xdr:rowOff>
    </xdr:from>
    <xdr:to>
      <xdr:col>4</xdr:col>
      <xdr:colOff>485775</xdr:colOff>
      <xdr:row>5</xdr:row>
      <xdr:rowOff>53068</xdr:rowOff>
    </xdr:to>
    <xdr:pic>
      <xdr:nvPicPr>
        <xdr:cNvPr id="6"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0"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341539</xdr:colOff>
      <xdr:row>1</xdr:row>
      <xdr:rowOff>146957</xdr:rowOff>
    </xdr:from>
    <xdr:to>
      <xdr:col>6</xdr:col>
      <xdr:colOff>2827564</xdr:colOff>
      <xdr:row>6</xdr:row>
      <xdr:rowOff>167368</xdr:rowOff>
    </xdr:to>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09314"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1485900</xdr:colOff>
      <xdr:row>5</xdr:row>
      <xdr:rowOff>126546</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2</xdr:row>
      <xdr:rowOff>101052</xdr:rowOff>
    </xdr:from>
    <xdr:to>
      <xdr:col>3</xdr:col>
      <xdr:colOff>514350</xdr:colOff>
      <xdr:row>5</xdr:row>
      <xdr:rowOff>148035</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82052"/>
          <a:ext cx="187642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665388</xdr:colOff>
      <xdr:row>2</xdr:row>
      <xdr:rowOff>85726</xdr:rowOff>
    </xdr:from>
    <xdr:to>
      <xdr:col>5</xdr:col>
      <xdr:colOff>2339255</xdr:colOff>
      <xdr:row>6</xdr:row>
      <xdr:rowOff>5444</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2413" y="466726"/>
          <a:ext cx="2435867" cy="70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1583531</xdr:colOff>
      <xdr:row>5</xdr:row>
      <xdr:rowOff>117021</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86702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254778</xdr:colOff>
      <xdr:row>2</xdr:row>
      <xdr:rowOff>140154</xdr:rowOff>
    </xdr:from>
    <xdr:to>
      <xdr:col>4</xdr:col>
      <xdr:colOff>592915</xdr:colOff>
      <xdr:row>5</xdr:row>
      <xdr:rowOff>72118</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184" y="521154"/>
          <a:ext cx="2266950" cy="52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273844</xdr:colOff>
      <xdr:row>1</xdr:row>
      <xdr:rowOff>108857</xdr:rowOff>
    </xdr:from>
    <xdr:to>
      <xdr:col>8</xdr:col>
      <xdr:colOff>1798865</xdr:colOff>
      <xdr:row>6</xdr:row>
      <xdr:rowOff>129268</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32344" y="299357"/>
          <a:ext cx="2287021" cy="99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1019175</xdr:colOff>
      <xdr:row>5</xdr:row>
      <xdr:rowOff>126546</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2314575</xdr:colOff>
      <xdr:row>2</xdr:row>
      <xdr:rowOff>101052</xdr:rowOff>
    </xdr:from>
    <xdr:to>
      <xdr:col>3</xdr:col>
      <xdr:colOff>514350</xdr:colOff>
      <xdr:row>5</xdr:row>
      <xdr:rowOff>148035</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5300" y="482052"/>
          <a:ext cx="200977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262965</xdr:colOff>
      <xdr:row>2</xdr:row>
      <xdr:rowOff>133350</xdr:rowOff>
    </xdr:from>
    <xdr:to>
      <xdr:col>6</xdr:col>
      <xdr:colOff>2063030</xdr:colOff>
      <xdr:row>6</xdr:row>
      <xdr:rowOff>176894</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2465" y="514350"/>
          <a:ext cx="2562065" cy="824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xdr:colOff>
      <xdr:row>2</xdr:row>
      <xdr:rowOff>51029</xdr:rowOff>
    </xdr:from>
    <xdr:to>
      <xdr:col>4</xdr:col>
      <xdr:colOff>1189448</xdr:colOff>
      <xdr:row>6</xdr:row>
      <xdr:rowOff>149433</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0412" y="432029"/>
          <a:ext cx="2824162" cy="87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445286</xdr:colOff>
      <xdr:row>2</xdr:row>
      <xdr:rowOff>92529</xdr:rowOff>
    </xdr:from>
    <xdr:to>
      <xdr:col>8</xdr:col>
      <xdr:colOff>1524007</xdr:colOff>
      <xdr:row>6</xdr:row>
      <xdr:rowOff>95250</xdr:rowOff>
    </xdr:to>
    <xdr:pic>
      <xdr:nvPicPr>
        <xdr:cNvPr id="3"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3036" y="473529"/>
          <a:ext cx="2040746"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1047750</xdr:colOff>
      <xdr:row>1</xdr:row>
      <xdr:rowOff>108857</xdr:rowOff>
    </xdr:from>
    <xdr:to>
      <xdr:col>12</xdr:col>
      <xdr:colOff>503466</xdr:colOff>
      <xdr:row>6</xdr:row>
      <xdr:rowOff>105043</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935075" y="299357"/>
          <a:ext cx="1836966" cy="967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3">
          <cell r="A23" t="str">
            <v>3.5. CAPACIDAD RESIDUAL DE CONTRATACIÓN (Kr)</v>
          </cell>
        </row>
        <row r="28">
          <cell r="A28" t="str">
            <v>3.6. EXPERIENCIA ACREDITADA</v>
          </cell>
        </row>
        <row r="31">
          <cell r="A31" t="str">
            <v>3.7. ACREDITACIÓN DE REQUISITOS HABILITANTES DE LA MATRIZ DEL PROPONENTE</v>
          </cell>
        </row>
        <row r="47">
          <cell r="A47" t="str">
            <v>3.8. VIGENCIA DE LA PROPUESTA</v>
          </cell>
        </row>
        <row r="51">
          <cell r="A51" t="str">
            <v>3.10. COMPROMISO ANTICORRUPCIÓN</v>
          </cell>
        </row>
        <row r="64">
          <cell r="A64" t="str">
            <v>3.12. CERTIFICACIÓN DE CUMPLIMIENTO DEL ARTÍCULO 50 DE LA LEY 789 DE 2002</v>
          </cell>
        </row>
        <row r="73">
          <cell r="A73" t="str">
            <v>3.14. PROPUESTA TÉCNICA SIMPLIFICADA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view="pageBreakPreview" zoomScale="120" zoomScaleSheetLayoutView="120" workbookViewId="0">
      <selection activeCell="A2" sqref="A2:D2"/>
    </sheetView>
  </sheetViews>
  <sheetFormatPr baseColWidth="10" defaultRowHeight="16.5" x14ac:dyDescent="0.25"/>
  <cols>
    <col min="1" max="1" width="49" style="32" customWidth="1"/>
    <col min="2" max="2" width="21.5703125" style="32" customWidth="1"/>
    <col min="3" max="3" width="14.7109375" style="41" customWidth="1"/>
    <col min="4" max="4" width="40.7109375" style="32" customWidth="1"/>
    <col min="5" max="16384" width="11.42578125" style="32"/>
  </cols>
  <sheetData>
    <row r="1" spans="1:4" x14ac:dyDescent="0.25">
      <c r="A1" s="225" t="s">
        <v>58</v>
      </c>
      <c r="B1" s="225"/>
      <c r="C1" s="225"/>
      <c r="D1" s="225"/>
    </row>
    <row r="2" spans="1:4" x14ac:dyDescent="0.25">
      <c r="A2" s="225" t="s">
        <v>59</v>
      </c>
      <c r="B2" s="225"/>
      <c r="C2" s="225"/>
      <c r="D2" s="225"/>
    </row>
    <row r="3" spans="1:4" x14ac:dyDescent="0.25">
      <c r="A3" s="225" t="s">
        <v>60</v>
      </c>
      <c r="B3" s="225" t="s">
        <v>61</v>
      </c>
      <c r="C3" s="226" t="s">
        <v>62</v>
      </c>
      <c r="D3" s="225" t="s">
        <v>37</v>
      </c>
    </row>
    <row r="4" spans="1:4" x14ac:dyDescent="0.25">
      <c r="A4" s="225"/>
      <c r="B4" s="225"/>
      <c r="C4" s="226"/>
      <c r="D4" s="225"/>
    </row>
    <row r="5" spans="1:4" x14ac:dyDescent="0.25">
      <c r="A5" s="225"/>
      <c r="B5" s="225"/>
      <c r="C5" s="226"/>
      <c r="D5" s="225"/>
    </row>
    <row r="6" spans="1:4" x14ac:dyDescent="0.25">
      <c r="A6" s="225" t="s">
        <v>63</v>
      </c>
      <c r="B6" s="225"/>
      <c r="C6" s="225"/>
      <c r="D6" s="225"/>
    </row>
    <row r="7" spans="1:4" x14ac:dyDescent="0.25">
      <c r="A7" s="33" t="s">
        <v>64</v>
      </c>
      <c r="B7" s="33"/>
      <c r="C7" s="34"/>
      <c r="D7" s="33"/>
    </row>
    <row r="8" spans="1:4" ht="83.25" customHeight="1" x14ac:dyDescent="0.25">
      <c r="A8" s="33" t="s">
        <v>65</v>
      </c>
      <c r="B8" s="33" t="s">
        <v>1</v>
      </c>
      <c r="C8" s="34" t="s">
        <v>66</v>
      </c>
      <c r="D8" s="33" t="s">
        <v>67</v>
      </c>
    </row>
    <row r="9" spans="1:4" ht="49.5" x14ac:dyDescent="0.25">
      <c r="A9" s="33" t="s">
        <v>68</v>
      </c>
      <c r="B9" s="33" t="s">
        <v>1</v>
      </c>
      <c r="C9" s="34" t="s">
        <v>66</v>
      </c>
      <c r="D9" s="33" t="s">
        <v>69</v>
      </c>
    </row>
    <row r="10" spans="1:4" ht="33" x14ac:dyDescent="0.25">
      <c r="A10" s="33" t="s">
        <v>70</v>
      </c>
      <c r="B10" s="33" t="s">
        <v>1</v>
      </c>
      <c r="C10" s="34" t="s">
        <v>71</v>
      </c>
      <c r="D10" s="33"/>
    </row>
    <row r="11" spans="1:4" x14ac:dyDescent="0.25">
      <c r="A11" s="33" t="s">
        <v>72</v>
      </c>
      <c r="B11" s="33" t="s">
        <v>1</v>
      </c>
      <c r="C11" s="34" t="s">
        <v>73</v>
      </c>
      <c r="D11" s="33"/>
    </row>
    <row r="12" spans="1:4" x14ac:dyDescent="0.25">
      <c r="A12" s="225" t="s">
        <v>74</v>
      </c>
      <c r="B12" s="228"/>
      <c r="C12" s="228"/>
      <c r="D12" s="229"/>
    </row>
    <row r="13" spans="1:4" x14ac:dyDescent="0.25">
      <c r="A13" s="225" t="s">
        <v>75</v>
      </c>
      <c r="B13" s="225"/>
      <c r="C13" s="225"/>
      <c r="D13" s="225"/>
    </row>
    <row r="14" spans="1:4" ht="62.25" customHeight="1" x14ac:dyDescent="0.25">
      <c r="A14" s="33" t="s">
        <v>76</v>
      </c>
      <c r="B14" s="33" t="s">
        <v>1</v>
      </c>
      <c r="C14" s="34" t="s">
        <v>77</v>
      </c>
      <c r="D14" s="33" t="s">
        <v>78</v>
      </c>
    </row>
    <row r="15" spans="1:4" ht="41.25" customHeight="1" x14ac:dyDescent="0.25">
      <c r="A15" s="33" t="s">
        <v>79</v>
      </c>
      <c r="B15" s="33" t="s">
        <v>1</v>
      </c>
      <c r="C15" s="34"/>
      <c r="D15" s="33" t="s">
        <v>80</v>
      </c>
    </row>
    <row r="16" spans="1:4" ht="49.5" customHeight="1" x14ac:dyDescent="0.25">
      <c r="A16" s="33" t="s">
        <v>81</v>
      </c>
      <c r="B16" s="33" t="s">
        <v>1</v>
      </c>
      <c r="C16" s="34"/>
      <c r="D16" s="33" t="s">
        <v>82</v>
      </c>
    </row>
    <row r="17" spans="1:4" ht="66" x14ac:dyDescent="0.25">
      <c r="A17" s="33" t="s">
        <v>83</v>
      </c>
      <c r="B17" s="33" t="s">
        <v>1</v>
      </c>
      <c r="C17" s="34" t="s">
        <v>84</v>
      </c>
      <c r="D17" s="33" t="s">
        <v>85</v>
      </c>
    </row>
    <row r="18" spans="1:4" ht="33" x14ac:dyDescent="0.25">
      <c r="A18" s="33" t="s">
        <v>86</v>
      </c>
      <c r="B18" s="33" t="s">
        <v>1</v>
      </c>
      <c r="C18" s="34" t="s">
        <v>77</v>
      </c>
      <c r="D18" s="33"/>
    </row>
    <row r="19" spans="1:4" ht="49.5" x14ac:dyDescent="0.25">
      <c r="A19" s="33" t="s">
        <v>87</v>
      </c>
      <c r="B19" s="33" t="s">
        <v>1</v>
      </c>
      <c r="C19" s="34" t="s">
        <v>77</v>
      </c>
      <c r="D19" s="33"/>
    </row>
    <row r="20" spans="1:4" ht="68.25" customHeight="1" x14ac:dyDescent="0.25">
      <c r="A20" s="33" t="s">
        <v>88</v>
      </c>
      <c r="B20" s="33" t="s">
        <v>38</v>
      </c>
      <c r="C20" s="34"/>
      <c r="D20" s="33"/>
    </row>
    <row r="21" spans="1:4" x14ac:dyDescent="0.25">
      <c r="A21" s="225" t="s">
        <v>89</v>
      </c>
      <c r="B21" s="225"/>
      <c r="C21" s="225"/>
      <c r="D21" s="225"/>
    </row>
    <row r="22" spans="1:4" ht="149.25" customHeight="1" x14ac:dyDescent="0.25">
      <c r="A22" s="33" t="s">
        <v>90</v>
      </c>
      <c r="B22" s="33" t="s">
        <v>1</v>
      </c>
      <c r="C22" s="33" t="s">
        <v>91</v>
      </c>
      <c r="D22" s="33" t="s">
        <v>92</v>
      </c>
    </row>
    <row r="23" spans="1:4" ht="49.5" x14ac:dyDescent="0.25">
      <c r="A23" s="33" t="s">
        <v>93</v>
      </c>
      <c r="B23" s="33" t="s">
        <v>1</v>
      </c>
      <c r="C23" s="33"/>
      <c r="D23" s="33" t="s">
        <v>94</v>
      </c>
    </row>
    <row r="24" spans="1:4" ht="66" x14ac:dyDescent="0.25">
      <c r="A24" s="33" t="s">
        <v>83</v>
      </c>
      <c r="B24" s="33" t="s">
        <v>1</v>
      </c>
      <c r="C24" s="33">
        <v>129</v>
      </c>
      <c r="D24" s="33" t="s">
        <v>85</v>
      </c>
    </row>
    <row r="25" spans="1:4" ht="64.5" customHeight="1" x14ac:dyDescent="0.25">
      <c r="A25" s="33" t="s">
        <v>95</v>
      </c>
      <c r="B25" s="33" t="s">
        <v>1</v>
      </c>
      <c r="C25" s="33"/>
      <c r="D25" s="33" t="s">
        <v>335</v>
      </c>
    </row>
    <row r="26" spans="1:4" ht="66" x14ac:dyDescent="0.25">
      <c r="A26" s="33" t="s">
        <v>97</v>
      </c>
      <c r="B26" s="33" t="s">
        <v>1</v>
      </c>
      <c r="C26" s="33"/>
      <c r="D26" s="33" t="s">
        <v>335</v>
      </c>
    </row>
    <row r="27" spans="1:4" x14ac:dyDescent="0.25">
      <c r="A27" s="225" t="s">
        <v>98</v>
      </c>
      <c r="B27" s="225"/>
      <c r="C27" s="225"/>
      <c r="D27" s="225"/>
    </row>
    <row r="28" spans="1:4" ht="49.5" x14ac:dyDescent="0.25">
      <c r="A28" s="33" t="s">
        <v>99</v>
      </c>
      <c r="B28" s="33" t="s">
        <v>38</v>
      </c>
      <c r="C28" s="34"/>
      <c r="D28" s="33" t="s">
        <v>100</v>
      </c>
    </row>
    <row r="29" spans="1:4" ht="49.5" x14ac:dyDescent="0.25">
      <c r="A29" s="33" t="s">
        <v>101</v>
      </c>
      <c r="B29" s="33" t="s">
        <v>38</v>
      </c>
      <c r="C29" s="35"/>
      <c r="D29" s="33"/>
    </row>
    <row r="30" spans="1:4" ht="66" x14ac:dyDescent="0.25">
      <c r="A30" s="33" t="s">
        <v>102</v>
      </c>
      <c r="B30" s="33" t="s">
        <v>38</v>
      </c>
      <c r="C30" s="33"/>
      <c r="D30" s="33"/>
    </row>
    <row r="31" spans="1:4" x14ac:dyDescent="0.25">
      <c r="A31" s="225" t="s">
        <v>103</v>
      </c>
      <c r="B31" s="225"/>
      <c r="C31" s="225"/>
      <c r="D31" s="225"/>
    </row>
    <row r="32" spans="1:4" ht="82.5" x14ac:dyDescent="0.25">
      <c r="A32" s="33" t="s">
        <v>104</v>
      </c>
      <c r="B32" s="33" t="s">
        <v>1</v>
      </c>
      <c r="C32" s="33" t="s">
        <v>105</v>
      </c>
      <c r="D32" s="33" t="s">
        <v>106</v>
      </c>
    </row>
    <row r="33" spans="1:4" ht="49.5" x14ac:dyDescent="0.25">
      <c r="A33" s="33" t="s">
        <v>107</v>
      </c>
      <c r="B33" s="33" t="s">
        <v>1</v>
      </c>
      <c r="C33" s="33">
        <v>141</v>
      </c>
      <c r="D33" s="33"/>
    </row>
    <row r="34" spans="1:4" ht="82.5" x14ac:dyDescent="0.25">
      <c r="A34" s="33" t="s">
        <v>108</v>
      </c>
      <c r="B34" s="33" t="s">
        <v>1</v>
      </c>
      <c r="C34" s="33">
        <v>145</v>
      </c>
      <c r="D34" s="33"/>
    </row>
    <row r="35" spans="1:4" ht="49.5" x14ac:dyDescent="0.25">
      <c r="A35" s="33" t="s">
        <v>109</v>
      </c>
      <c r="B35" s="33" t="s">
        <v>1</v>
      </c>
      <c r="C35" s="33">
        <v>143</v>
      </c>
      <c r="D35" s="33"/>
    </row>
    <row r="36" spans="1:4" ht="66" x14ac:dyDescent="0.25">
      <c r="A36" s="33" t="s">
        <v>110</v>
      </c>
      <c r="B36" s="33" t="s">
        <v>1</v>
      </c>
      <c r="C36" s="33">
        <v>148</v>
      </c>
      <c r="D36" s="33"/>
    </row>
    <row r="37" spans="1:4" ht="115.5" x14ac:dyDescent="0.25">
      <c r="A37" s="33" t="s">
        <v>111</v>
      </c>
      <c r="B37" s="33" t="s">
        <v>1</v>
      </c>
      <c r="C37" s="33">
        <v>143</v>
      </c>
      <c r="D37" s="33"/>
    </row>
    <row r="38" spans="1:4" ht="115.5" x14ac:dyDescent="0.25">
      <c r="A38" s="33" t="s">
        <v>112</v>
      </c>
      <c r="B38" s="33" t="s">
        <v>1</v>
      </c>
      <c r="C38" s="33">
        <v>144</v>
      </c>
      <c r="D38" s="33"/>
    </row>
    <row r="39" spans="1:4" ht="66" x14ac:dyDescent="0.25">
      <c r="A39" s="33" t="s">
        <v>113</v>
      </c>
      <c r="B39" s="33" t="s">
        <v>1</v>
      </c>
      <c r="C39" s="33">
        <v>144</v>
      </c>
      <c r="D39" s="33"/>
    </row>
    <row r="40" spans="1:4" ht="61.5" customHeight="1" x14ac:dyDescent="0.25">
      <c r="A40" s="33" t="s">
        <v>114</v>
      </c>
      <c r="B40" s="33" t="s">
        <v>1</v>
      </c>
      <c r="C40" s="33">
        <v>144</v>
      </c>
      <c r="D40" s="33"/>
    </row>
    <row r="41" spans="1:4" ht="66" x14ac:dyDescent="0.25">
      <c r="A41" s="33" t="s">
        <v>115</v>
      </c>
      <c r="B41" s="33" t="s">
        <v>1</v>
      </c>
      <c r="C41" s="33">
        <v>144</v>
      </c>
      <c r="D41" s="33"/>
    </row>
    <row r="42" spans="1:4" ht="49.5" x14ac:dyDescent="0.25">
      <c r="A42" s="33" t="s">
        <v>116</v>
      </c>
      <c r="B42" s="33" t="s">
        <v>1</v>
      </c>
      <c r="C42" s="33">
        <v>144</v>
      </c>
      <c r="D42" s="33"/>
    </row>
    <row r="43" spans="1:4" ht="49.5" x14ac:dyDescent="0.25">
      <c r="A43" s="33" t="s">
        <v>117</v>
      </c>
      <c r="B43" s="33" t="s">
        <v>1</v>
      </c>
      <c r="C43" s="33">
        <v>144</v>
      </c>
      <c r="D43" s="33"/>
    </row>
    <row r="44" spans="1:4" ht="66" x14ac:dyDescent="0.25">
      <c r="A44" s="33" t="s">
        <v>118</v>
      </c>
      <c r="B44" s="33" t="s">
        <v>1</v>
      </c>
      <c r="C44" s="33">
        <v>144</v>
      </c>
      <c r="D44" s="33"/>
    </row>
    <row r="45" spans="1:4" ht="66" x14ac:dyDescent="0.25">
      <c r="A45" s="33" t="s">
        <v>119</v>
      </c>
      <c r="B45" s="33" t="s">
        <v>1</v>
      </c>
      <c r="C45" s="33">
        <v>144</v>
      </c>
      <c r="D45" s="33"/>
    </row>
    <row r="46" spans="1:4" ht="280.5" x14ac:dyDescent="0.25">
      <c r="A46" s="33" t="s">
        <v>120</v>
      </c>
      <c r="B46" s="33" t="s">
        <v>1</v>
      </c>
      <c r="C46" s="33">
        <v>143</v>
      </c>
      <c r="D46" s="33" t="s">
        <v>121</v>
      </c>
    </row>
    <row r="47" spans="1:4" x14ac:dyDescent="0.25">
      <c r="A47" s="227" t="s">
        <v>122</v>
      </c>
      <c r="B47" s="227"/>
      <c r="C47" s="227"/>
      <c r="D47" s="227"/>
    </row>
    <row r="48" spans="1:4" ht="49.5" x14ac:dyDescent="0.25">
      <c r="A48" s="33" t="s">
        <v>123</v>
      </c>
      <c r="B48" s="33" t="s">
        <v>1</v>
      </c>
      <c r="C48" s="33">
        <v>232</v>
      </c>
      <c r="D48" s="33"/>
    </row>
    <row r="49" spans="1:4" x14ac:dyDescent="0.25">
      <c r="A49" s="227" t="s">
        <v>124</v>
      </c>
      <c r="B49" s="227"/>
      <c r="C49" s="227"/>
      <c r="D49" s="227"/>
    </row>
    <row r="50" spans="1:4" ht="99" x14ac:dyDescent="0.25">
      <c r="A50" s="33" t="s">
        <v>125</v>
      </c>
      <c r="B50" s="33" t="s">
        <v>1</v>
      </c>
      <c r="C50" s="33" t="s">
        <v>126</v>
      </c>
      <c r="D50" s="33" t="s">
        <v>127</v>
      </c>
    </row>
    <row r="51" spans="1:4" x14ac:dyDescent="0.25">
      <c r="A51" s="225" t="s">
        <v>128</v>
      </c>
      <c r="B51" s="225"/>
      <c r="C51" s="225"/>
      <c r="D51" s="225"/>
    </row>
    <row r="52" spans="1:4" x14ac:dyDescent="0.25">
      <c r="A52" s="33" t="s">
        <v>129</v>
      </c>
      <c r="B52" s="33" t="s">
        <v>1</v>
      </c>
      <c r="C52" s="34" t="s">
        <v>130</v>
      </c>
      <c r="D52" s="33"/>
    </row>
    <row r="53" spans="1:4" x14ac:dyDescent="0.25">
      <c r="A53" s="33" t="s">
        <v>131</v>
      </c>
      <c r="B53" s="33" t="s">
        <v>1</v>
      </c>
      <c r="C53" s="34"/>
      <c r="D53" s="33" t="s">
        <v>132</v>
      </c>
    </row>
    <row r="54" spans="1:4" ht="49.5" x14ac:dyDescent="0.25">
      <c r="A54" s="33" t="s">
        <v>133</v>
      </c>
      <c r="B54" s="33" t="s">
        <v>1</v>
      </c>
      <c r="C54" s="34"/>
      <c r="D54" s="33" t="s">
        <v>134</v>
      </c>
    </row>
    <row r="55" spans="1:4" ht="99" x14ac:dyDescent="0.25">
      <c r="A55" s="33" t="s">
        <v>135</v>
      </c>
      <c r="B55" s="33" t="s">
        <v>38</v>
      </c>
      <c r="C55" s="34"/>
      <c r="D55" s="33" t="s">
        <v>136</v>
      </c>
    </row>
    <row r="56" spans="1:4" x14ac:dyDescent="0.25">
      <c r="A56" s="225" t="s">
        <v>137</v>
      </c>
      <c r="B56" s="225"/>
      <c r="C56" s="225"/>
      <c r="D56" s="225"/>
    </row>
    <row r="57" spans="1:4" x14ac:dyDescent="0.25">
      <c r="A57" s="36" t="s">
        <v>138</v>
      </c>
      <c r="B57" s="37" t="s">
        <v>1</v>
      </c>
      <c r="C57" s="38" t="s">
        <v>139</v>
      </c>
      <c r="D57" s="39"/>
    </row>
    <row r="58" spans="1:4" x14ac:dyDescent="0.25">
      <c r="C58" s="32"/>
    </row>
    <row r="59" spans="1:4" x14ac:dyDescent="0.25">
      <c r="C59" s="32"/>
    </row>
    <row r="60" spans="1:4" x14ac:dyDescent="0.25">
      <c r="C60" s="32"/>
    </row>
    <row r="61" spans="1:4" x14ac:dyDescent="0.25">
      <c r="C61" s="32"/>
    </row>
    <row r="62" spans="1:4" x14ac:dyDescent="0.25">
      <c r="C62" s="32"/>
    </row>
    <row r="63" spans="1:4" x14ac:dyDescent="0.25">
      <c r="C63" s="32"/>
    </row>
    <row r="64" spans="1:4"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ht="74.25" customHeight="1" x14ac:dyDescent="0.25">
      <c r="C73" s="32"/>
    </row>
    <row r="74" spans="3:3" x14ac:dyDescent="0.25">
      <c r="C74" s="32"/>
    </row>
    <row r="75" spans="3:3" x14ac:dyDescent="0.25">
      <c r="C75" s="32"/>
    </row>
    <row r="76" spans="3:3" x14ac:dyDescent="0.25">
      <c r="C76" s="32"/>
    </row>
    <row r="77" spans="3:3" ht="155.25" customHeight="1"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ht="230.25" customHeight="1" x14ac:dyDescent="0.25">
      <c r="C95" s="32"/>
    </row>
    <row r="96" spans="3:3" x14ac:dyDescent="0.25">
      <c r="C96" s="32"/>
    </row>
    <row r="97" spans="3:3" x14ac:dyDescent="0.25">
      <c r="C97" s="32"/>
    </row>
    <row r="98" spans="3:3" x14ac:dyDescent="0.25">
      <c r="C98" s="32"/>
    </row>
    <row r="99" spans="3:3" x14ac:dyDescent="0.25">
      <c r="C99" s="32"/>
    </row>
    <row r="100" spans="3:3" x14ac:dyDescent="0.25">
      <c r="C100" s="32"/>
    </row>
    <row r="101" spans="3:3" x14ac:dyDescent="0.25">
      <c r="C101" s="32"/>
    </row>
    <row r="102" spans="3:3" x14ac:dyDescent="0.25">
      <c r="C102" s="32"/>
    </row>
    <row r="103" spans="3:3" x14ac:dyDescent="0.25">
      <c r="C103" s="32"/>
    </row>
    <row r="104" spans="3:3" x14ac:dyDescent="0.25">
      <c r="C104" s="32"/>
    </row>
    <row r="105" spans="3:3" x14ac:dyDescent="0.25">
      <c r="C105" s="32"/>
    </row>
    <row r="106" spans="3:3" x14ac:dyDescent="0.25">
      <c r="C106" s="32"/>
    </row>
    <row r="107" spans="3:3" x14ac:dyDescent="0.25">
      <c r="C107" s="32"/>
    </row>
    <row r="108" spans="3:3" x14ac:dyDescent="0.25">
      <c r="C108" s="32"/>
    </row>
    <row r="109" spans="3:3" x14ac:dyDescent="0.25">
      <c r="C109" s="32"/>
    </row>
    <row r="110" spans="3:3" x14ac:dyDescent="0.25">
      <c r="C110" s="32"/>
    </row>
    <row r="111" spans="3:3" x14ac:dyDescent="0.25">
      <c r="C111" s="32"/>
    </row>
    <row r="112" spans="3:3" x14ac:dyDescent="0.25">
      <c r="C112" s="32"/>
    </row>
    <row r="113" spans="3:3" x14ac:dyDescent="0.25">
      <c r="C113" s="32"/>
    </row>
    <row r="114" spans="3:3" x14ac:dyDescent="0.25">
      <c r="C114" s="32"/>
    </row>
    <row r="115" spans="3:3" x14ac:dyDescent="0.25">
      <c r="C115" s="32"/>
    </row>
    <row r="116" spans="3:3" x14ac:dyDescent="0.25">
      <c r="C116" s="32"/>
    </row>
    <row r="117" spans="3:3" ht="123.75" customHeight="1" x14ac:dyDescent="0.25">
      <c r="C117" s="32"/>
    </row>
    <row r="118" spans="3:3" x14ac:dyDescent="0.25">
      <c r="C118" s="32"/>
    </row>
    <row r="119" spans="3:3" x14ac:dyDescent="0.25">
      <c r="C119" s="32"/>
    </row>
    <row r="120" spans="3:3" x14ac:dyDescent="0.25">
      <c r="C120" s="32"/>
    </row>
    <row r="121" spans="3:3" x14ac:dyDescent="0.25">
      <c r="C121" s="32"/>
    </row>
    <row r="122" spans="3:3" x14ac:dyDescent="0.25">
      <c r="C122" s="32"/>
    </row>
    <row r="123" spans="3:3" x14ac:dyDescent="0.25">
      <c r="C123" s="32"/>
    </row>
    <row r="124" spans="3:3" x14ac:dyDescent="0.25">
      <c r="C124" s="32"/>
    </row>
    <row r="125" spans="3:3" x14ac:dyDescent="0.25">
      <c r="C125" s="32"/>
    </row>
    <row r="126" spans="3:3" x14ac:dyDescent="0.25">
      <c r="C126" s="32"/>
    </row>
    <row r="127" spans="3:3" x14ac:dyDescent="0.25">
      <c r="C127" s="32"/>
    </row>
    <row r="128" spans="3:3" x14ac:dyDescent="0.25">
      <c r="C128" s="32"/>
    </row>
    <row r="129" spans="3:3" x14ac:dyDescent="0.25">
      <c r="C129" s="32"/>
    </row>
    <row r="130" spans="3:3" x14ac:dyDescent="0.25">
      <c r="C130" s="32"/>
    </row>
    <row r="131" spans="3:3" x14ac:dyDescent="0.25">
      <c r="C131" s="32"/>
    </row>
    <row r="132" spans="3:3" x14ac:dyDescent="0.25">
      <c r="C132" s="32"/>
    </row>
    <row r="133" spans="3:3" x14ac:dyDescent="0.25">
      <c r="C133" s="32"/>
    </row>
    <row r="134" spans="3:3" x14ac:dyDescent="0.25">
      <c r="C134" s="32"/>
    </row>
    <row r="135" spans="3:3" x14ac:dyDescent="0.25">
      <c r="C135" s="32"/>
    </row>
    <row r="136" spans="3:3" x14ac:dyDescent="0.25">
      <c r="C136" s="32"/>
    </row>
    <row r="137" spans="3:3" x14ac:dyDescent="0.25">
      <c r="C137" s="32"/>
    </row>
    <row r="138" spans="3:3" x14ac:dyDescent="0.25">
      <c r="C138" s="32"/>
    </row>
    <row r="139" spans="3:3" x14ac:dyDescent="0.25">
      <c r="C139" s="32"/>
    </row>
    <row r="140" spans="3:3" x14ac:dyDescent="0.25">
      <c r="C140" s="32"/>
    </row>
    <row r="141" spans="3:3" x14ac:dyDescent="0.25">
      <c r="C141" s="32"/>
    </row>
    <row r="142" spans="3:3" x14ac:dyDescent="0.25">
      <c r="C142" s="32"/>
    </row>
    <row r="143" spans="3:3" x14ac:dyDescent="0.25">
      <c r="C143" s="32"/>
    </row>
    <row r="144" spans="3:3" x14ac:dyDescent="0.25">
      <c r="C144" s="32"/>
    </row>
    <row r="145" spans="3:3" x14ac:dyDescent="0.25">
      <c r="C145" s="32"/>
    </row>
    <row r="146" spans="3:3" x14ac:dyDescent="0.25">
      <c r="C146" s="32"/>
    </row>
    <row r="147" spans="3:3" x14ac:dyDescent="0.25">
      <c r="C147" s="32"/>
    </row>
    <row r="148" spans="3:3" x14ac:dyDescent="0.25">
      <c r="C148" s="32"/>
    </row>
    <row r="149" spans="3:3" x14ac:dyDescent="0.25">
      <c r="C149" s="32"/>
    </row>
    <row r="150" spans="3:3" x14ac:dyDescent="0.25">
      <c r="C150" s="32"/>
    </row>
    <row r="151" spans="3:3" x14ac:dyDescent="0.25">
      <c r="C151" s="32"/>
    </row>
    <row r="152" spans="3:3" s="40" customFormat="1" x14ac:dyDescent="0.3"/>
    <row r="153" spans="3:3" s="40" customFormat="1" ht="35.25" customHeight="1" x14ac:dyDescent="0.3"/>
    <row r="154" spans="3:3" x14ac:dyDescent="0.25">
      <c r="C154" s="32"/>
    </row>
    <row r="155" spans="3:3" x14ac:dyDescent="0.25">
      <c r="C155" s="32"/>
    </row>
    <row r="156" spans="3:3" x14ac:dyDescent="0.25">
      <c r="C156" s="32"/>
    </row>
    <row r="157" spans="3:3" x14ac:dyDescent="0.25">
      <c r="C157" s="32"/>
    </row>
    <row r="158" spans="3:3" s="40" customFormat="1" x14ac:dyDescent="0.3"/>
    <row r="159" spans="3:3" ht="78" customHeight="1" x14ac:dyDescent="0.25">
      <c r="C159" s="32"/>
    </row>
  </sheetData>
  <mergeCells count="16">
    <mergeCell ref="A47:D47"/>
    <mergeCell ref="A49:D49"/>
    <mergeCell ref="A51:D51"/>
    <mergeCell ref="A56:D56"/>
    <mergeCell ref="A6:D6"/>
    <mergeCell ref="A12:D12"/>
    <mergeCell ref="A13:D13"/>
    <mergeCell ref="A21:D21"/>
    <mergeCell ref="A27:D27"/>
    <mergeCell ref="A31:D31"/>
    <mergeCell ref="A1:D1"/>
    <mergeCell ref="A2:D2"/>
    <mergeCell ref="A3:A5"/>
    <mergeCell ref="B3:B5"/>
    <mergeCell ref="C3:C5"/>
    <mergeCell ref="D3:D5"/>
  </mergeCells>
  <pageMargins left="0.70866141732283472" right="0.70866141732283472" top="0.74803149606299213" bottom="0.74803149606299213" header="0" footer="0"/>
  <pageSetup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A3" sqref="A3:O3"/>
    </sheetView>
  </sheetViews>
  <sheetFormatPr baseColWidth="10" defaultRowHeight="15" x14ac:dyDescent="0.25"/>
  <cols>
    <col min="1" max="1" width="21.42578125" bestFit="1" customWidth="1"/>
    <col min="2" max="2" width="48.7109375" customWidth="1"/>
    <col min="3" max="3" width="10.42578125" customWidth="1"/>
    <col min="4" max="4" width="6.28515625" bestFit="1" customWidth="1"/>
    <col min="5" max="5" width="26.7109375" style="102" customWidth="1"/>
    <col min="6" max="6" width="2.28515625" customWidth="1"/>
    <col min="7" max="7" width="7.140625" bestFit="1" customWidth="1"/>
    <col min="8" max="8" width="21" style="6" customWidth="1"/>
    <col min="9" max="9" width="23.140625" customWidth="1"/>
    <col min="11" max="11" width="13.140625" customWidth="1"/>
    <col min="12" max="12" width="7.7109375" bestFit="1" customWidth="1"/>
    <col min="13" max="13" width="14.28515625" style="7" customWidth="1"/>
    <col min="14" max="14" width="9.42578125" customWidth="1"/>
    <col min="15" max="15" width="21.7109375" customWidth="1"/>
    <col min="246" max="246" width="21.28515625" bestFit="1" customWidth="1"/>
    <col min="247" max="247" width="21.42578125" bestFit="1" customWidth="1"/>
    <col min="248" max="248" width="48.7109375" customWidth="1"/>
    <col min="249" max="249" width="8.42578125" bestFit="1" customWidth="1"/>
    <col min="250" max="250" width="6.28515625" bestFit="1" customWidth="1"/>
    <col min="252" max="252" width="25.28515625" customWidth="1"/>
    <col min="253" max="253" width="9.42578125" customWidth="1"/>
    <col min="254" max="254" width="15" customWidth="1"/>
    <col min="255" max="255" width="5.28515625" bestFit="1" customWidth="1"/>
    <col min="256" max="256" width="17.5703125" customWidth="1"/>
    <col min="257" max="257" width="19.85546875" customWidth="1"/>
    <col min="258" max="258" width="26.7109375" customWidth="1"/>
    <col min="260" max="260" width="13.140625" customWidth="1"/>
    <col min="261" max="261" width="8.5703125" customWidth="1"/>
    <col min="262" max="262" width="6.7109375" bestFit="1" customWidth="1"/>
    <col min="263" max="263" width="7" customWidth="1"/>
    <col min="264" max="264" width="6.7109375" customWidth="1"/>
    <col min="265" max="265" width="20.7109375" customWidth="1"/>
    <col min="266" max="266" width="10.5703125" customWidth="1"/>
    <col min="267" max="267" width="24.7109375" customWidth="1"/>
    <col min="268" max="268" width="12.140625" customWidth="1"/>
    <col min="269" max="269" width="9.42578125" customWidth="1"/>
    <col min="502" max="502" width="21.28515625" bestFit="1" customWidth="1"/>
    <col min="503" max="503" width="21.42578125" bestFit="1" customWidth="1"/>
    <col min="504" max="504" width="48.7109375" customWidth="1"/>
    <col min="505" max="505" width="8.42578125" bestFit="1" customWidth="1"/>
    <col min="506" max="506" width="6.28515625" bestFit="1" customWidth="1"/>
    <col min="508" max="508" width="25.28515625" customWidth="1"/>
    <col min="509" max="509" width="9.42578125" customWidth="1"/>
    <col min="510" max="510" width="15" customWidth="1"/>
    <col min="511" max="511" width="5.28515625" bestFit="1" customWidth="1"/>
    <col min="512" max="512" width="17.5703125" customWidth="1"/>
    <col min="513" max="513" width="19.85546875" customWidth="1"/>
    <col min="514" max="514" width="26.7109375" customWidth="1"/>
    <col min="516" max="516" width="13.140625" customWidth="1"/>
    <col min="517" max="517" width="8.5703125" customWidth="1"/>
    <col min="518" max="518" width="6.7109375" bestFit="1" customWidth="1"/>
    <col min="519" max="519" width="7" customWidth="1"/>
    <col min="520" max="520" width="6.7109375" customWidth="1"/>
    <col min="521" max="521" width="20.7109375" customWidth="1"/>
    <col min="522" max="522" width="10.5703125" customWidth="1"/>
    <col min="523" max="523" width="24.7109375" customWidth="1"/>
    <col min="524" max="524" width="12.140625" customWidth="1"/>
    <col min="525" max="525" width="9.42578125" customWidth="1"/>
    <col min="758" max="758" width="21.28515625" bestFit="1" customWidth="1"/>
    <col min="759" max="759" width="21.42578125" bestFit="1" customWidth="1"/>
    <col min="760" max="760" width="48.7109375" customWidth="1"/>
    <col min="761" max="761" width="8.42578125" bestFit="1" customWidth="1"/>
    <col min="762" max="762" width="6.28515625" bestFit="1" customWidth="1"/>
    <col min="764" max="764" width="25.28515625" customWidth="1"/>
    <col min="765" max="765" width="9.42578125" customWidth="1"/>
    <col min="766" max="766" width="15" customWidth="1"/>
    <col min="767" max="767" width="5.28515625" bestFit="1" customWidth="1"/>
    <col min="768" max="768" width="17.5703125" customWidth="1"/>
    <col min="769" max="769" width="19.85546875" customWidth="1"/>
    <col min="770" max="770" width="26.7109375" customWidth="1"/>
    <col min="772" max="772" width="13.140625" customWidth="1"/>
    <col min="773" max="773" width="8.5703125" customWidth="1"/>
    <col min="774" max="774" width="6.7109375" bestFit="1" customWidth="1"/>
    <col min="775" max="775" width="7" customWidth="1"/>
    <col min="776" max="776" width="6.7109375" customWidth="1"/>
    <col min="777" max="777" width="20.7109375" customWidth="1"/>
    <col min="778" max="778" width="10.5703125" customWidth="1"/>
    <col min="779" max="779" width="24.7109375" customWidth="1"/>
    <col min="780" max="780" width="12.140625" customWidth="1"/>
    <col min="781" max="781" width="9.42578125" customWidth="1"/>
    <col min="1014" max="1014" width="21.28515625" bestFit="1" customWidth="1"/>
    <col min="1015" max="1015" width="21.42578125" bestFit="1" customWidth="1"/>
    <col min="1016" max="1016" width="48.7109375" customWidth="1"/>
    <col min="1017" max="1017" width="8.42578125" bestFit="1" customWidth="1"/>
    <col min="1018" max="1018" width="6.28515625" bestFit="1" customWidth="1"/>
    <col min="1020" max="1020" width="25.28515625" customWidth="1"/>
    <col min="1021" max="1021" width="9.42578125" customWidth="1"/>
    <col min="1022" max="1022" width="15" customWidth="1"/>
    <col min="1023" max="1023" width="5.28515625" bestFit="1" customWidth="1"/>
    <col min="1024" max="1024" width="17.5703125" customWidth="1"/>
    <col min="1025" max="1025" width="19.85546875" customWidth="1"/>
    <col min="1026" max="1026" width="26.7109375" customWidth="1"/>
    <col min="1028" max="1028" width="13.140625" customWidth="1"/>
    <col min="1029" max="1029" width="8.5703125" customWidth="1"/>
    <col min="1030" max="1030" width="6.7109375" bestFit="1" customWidth="1"/>
    <col min="1031" max="1031" width="7" customWidth="1"/>
    <col min="1032" max="1032" width="6.7109375" customWidth="1"/>
    <col min="1033" max="1033" width="20.7109375" customWidth="1"/>
    <col min="1034" max="1034" width="10.5703125" customWidth="1"/>
    <col min="1035" max="1035" width="24.7109375" customWidth="1"/>
    <col min="1036" max="1036" width="12.140625" customWidth="1"/>
    <col min="1037" max="1037" width="9.42578125" customWidth="1"/>
    <col min="1270" max="1270" width="21.28515625" bestFit="1" customWidth="1"/>
    <col min="1271" max="1271" width="21.42578125" bestFit="1" customWidth="1"/>
    <col min="1272" max="1272" width="48.7109375" customWidth="1"/>
    <col min="1273" max="1273" width="8.42578125" bestFit="1" customWidth="1"/>
    <col min="1274" max="1274" width="6.28515625" bestFit="1" customWidth="1"/>
    <col min="1276" max="1276" width="25.28515625" customWidth="1"/>
    <col min="1277" max="1277" width="9.42578125" customWidth="1"/>
    <col min="1278" max="1278" width="15" customWidth="1"/>
    <col min="1279" max="1279" width="5.28515625" bestFit="1" customWidth="1"/>
    <col min="1280" max="1280" width="17.5703125" customWidth="1"/>
    <col min="1281" max="1281" width="19.85546875" customWidth="1"/>
    <col min="1282" max="1282" width="26.7109375" customWidth="1"/>
    <col min="1284" max="1284" width="13.140625" customWidth="1"/>
    <col min="1285" max="1285" width="8.5703125" customWidth="1"/>
    <col min="1286" max="1286" width="6.7109375" bestFit="1" customWidth="1"/>
    <col min="1287" max="1287" width="7" customWidth="1"/>
    <col min="1288" max="1288" width="6.7109375" customWidth="1"/>
    <col min="1289" max="1289" width="20.7109375" customWidth="1"/>
    <col min="1290" max="1290" width="10.5703125" customWidth="1"/>
    <col min="1291" max="1291" width="24.7109375" customWidth="1"/>
    <col min="1292" max="1292" width="12.140625" customWidth="1"/>
    <col min="1293" max="1293" width="9.42578125" customWidth="1"/>
    <col min="1526" max="1526" width="21.28515625" bestFit="1" customWidth="1"/>
    <col min="1527" max="1527" width="21.42578125" bestFit="1" customWidth="1"/>
    <col min="1528" max="1528" width="48.7109375" customWidth="1"/>
    <col min="1529" max="1529" width="8.42578125" bestFit="1" customWidth="1"/>
    <col min="1530" max="1530" width="6.28515625" bestFit="1" customWidth="1"/>
    <col min="1532" max="1532" width="25.28515625" customWidth="1"/>
    <col min="1533" max="1533" width="9.42578125" customWidth="1"/>
    <col min="1534" max="1534" width="15" customWidth="1"/>
    <col min="1535" max="1535" width="5.28515625" bestFit="1" customWidth="1"/>
    <col min="1536" max="1536" width="17.5703125" customWidth="1"/>
    <col min="1537" max="1537" width="19.85546875" customWidth="1"/>
    <col min="1538" max="1538" width="26.7109375" customWidth="1"/>
    <col min="1540" max="1540" width="13.140625" customWidth="1"/>
    <col min="1541" max="1541" width="8.5703125" customWidth="1"/>
    <col min="1542" max="1542" width="6.7109375" bestFit="1" customWidth="1"/>
    <col min="1543" max="1543" width="7" customWidth="1"/>
    <col min="1544" max="1544" width="6.7109375" customWidth="1"/>
    <col min="1545" max="1545" width="20.7109375" customWidth="1"/>
    <col min="1546" max="1546" width="10.5703125" customWidth="1"/>
    <col min="1547" max="1547" width="24.7109375" customWidth="1"/>
    <col min="1548" max="1548" width="12.140625" customWidth="1"/>
    <col min="1549" max="1549" width="9.42578125" customWidth="1"/>
    <col min="1782" max="1782" width="21.28515625" bestFit="1" customWidth="1"/>
    <col min="1783" max="1783" width="21.42578125" bestFit="1" customWidth="1"/>
    <col min="1784" max="1784" width="48.7109375" customWidth="1"/>
    <col min="1785" max="1785" width="8.42578125" bestFit="1" customWidth="1"/>
    <col min="1786" max="1786" width="6.28515625" bestFit="1" customWidth="1"/>
    <col min="1788" max="1788" width="25.28515625" customWidth="1"/>
    <col min="1789" max="1789" width="9.42578125" customWidth="1"/>
    <col min="1790" max="1790" width="15" customWidth="1"/>
    <col min="1791" max="1791" width="5.28515625" bestFit="1" customWidth="1"/>
    <col min="1792" max="1792" width="17.5703125" customWidth="1"/>
    <col min="1793" max="1793" width="19.85546875" customWidth="1"/>
    <col min="1794" max="1794" width="26.7109375" customWidth="1"/>
    <col min="1796" max="1796" width="13.140625" customWidth="1"/>
    <col min="1797" max="1797" width="8.5703125" customWidth="1"/>
    <col min="1798" max="1798" width="6.7109375" bestFit="1" customWidth="1"/>
    <col min="1799" max="1799" width="7" customWidth="1"/>
    <col min="1800" max="1800" width="6.7109375" customWidth="1"/>
    <col min="1801" max="1801" width="20.7109375" customWidth="1"/>
    <col min="1802" max="1802" width="10.5703125" customWidth="1"/>
    <col min="1803" max="1803" width="24.7109375" customWidth="1"/>
    <col min="1804" max="1804" width="12.140625" customWidth="1"/>
    <col min="1805" max="1805" width="9.42578125" customWidth="1"/>
    <col min="2038" max="2038" width="21.28515625" bestFit="1" customWidth="1"/>
    <col min="2039" max="2039" width="21.42578125" bestFit="1" customWidth="1"/>
    <col min="2040" max="2040" width="48.7109375" customWidth="1"/>
    <col min="2041" max="2041" width="8.42578125" bestFit="1" customWidth="1"/>
    <col min="2042" max="2042" width="6.28515625" bestFit="1" customWidth="1"/>
    <col min="2044" max="2044" width="25.28515625" customWidth="1"/>
    <col min="2045" max="2045" width="9.42578125" customWidth="1"/>
    <col min="2046" max="2046" width="15" customWidth="1"/>
    <col min="2047" max="2047" width="5.28515625" bestFit="1" customWidth="1"/>
    <col min="2048" max="2048" width="17.5703125" customWidth="1"/>
    <col min="2049" max="2049" width="19.85546875" customWidth="1"/>
    <col min="2050" max="2050" width="26.7109375" customWidth="1"/>
    <col min="2052" max="2052" width="13.140625" customWidth="1"/>
    <col min="2053" max="2053" width="8.5703125" customWidth="1"/>
    <col min="2054" max="2054" width="6.7109375" bestFit="1" customWidth="1"/>
    <col min="2055" max="2055" width="7" customWidth="1"/>
    <col min="2056" max="2056" width="6.7109375" customWidth="1"/>
    <col min="2057" max="2057" width="20.7109375" customWidth="1"/>
    <col min="2058" max="2058" width="10.5703125" customWidth="1"/>
    <col min="2059" max="2059" width="24.7109375" customWidth="1"/>
    <col min="2060" max="2060" width="12.140625" customWidth="1"/>
    <col min="2061" max="2061" width="9.42578125" customWidth="1"/>
    <col min="2294" max="2294" width="21.28515625" bestFit="1" customWidth="1"/>
    <col min="2295" max="2295" width="21.42578125" bestFit="1" customWidth="1"/>
    <col min="2296" max="2296" width="48.7109375" customWidth="1"/>
    <col min="2297" max="2297" width="8.42578125" bestFit="1" customWidth="1"/>
    <col min="2298" max="2298" width="6.28515625" bestFit="1" customWidth="1"/>
    <col min="2300" max="2300" width="25.28515625" customWidth="1"/>
    <col min="2301" max="2301" width="9.42578125" customWidth="1"/>
    <col min="2302" max="2302" width="15" customWidth="1"/>
    <col min="2303" max="2303" width="5.28515625" bestFit="1" customWidth="1"/>
    <col min="2304" max="2304" width="17.5703125" customWidth="1"/>
    <col min="2305" max="2305" width="19.85546875" customWidth="1"/>
    <col min="2306" max="2306" width="26.7109375" customWidth="1"/>
    <col min="2308" max="2308" width="13.140625" customWidth="1"/>
    <col min="2309" max="2309" width="8.5703125" customWidth="1"/>
    <col min="2310" max="2310" width="6.7109375" bestFit="1" customWidth="1"/>
    <col min="2311" max="2311" width="7" customWidth="1"/>
    <col min="2312" max="2312" width="6.7109375" customWidth="1"/>
    <col min="2313" max="2313" width="20.7109375" customWidth="1"/>
    <col min="2314" max="2314" width="10.5703125" customWidth="1"/>
    <col min="2315" max="2315" width="24.7109375" customWidth="1"/>
    <col min="2316" max="2316" width="12.140625" customWidth="1"/>
    <col min="2317" max="2317" width="9.42578125" customWidth="1"/>
    <col min="2550" max="2550" width="21.28515625" bestFit="1" customWidth="1"/>
    <col min="2551" max="2551" width="21.42578125" bestFit="1" customWidth="1"/>
    <col min="2552" max="2552" width="48.7109375" customWidth="1"/>
    <col min="2553" max="2553" width="8.42578125" bestFit="1" customWidth="1"/>
    <col min="2554" max="2554" width="6.28515625" bestFit="1" customWidth="1"/>
    <col min="2556" max="2556" width="25.28515625" customWidth="1"/>
    <col min="2557" max="2557" width="9.42578125" customWidth="1"/>
    <col min="2558" max="2558" width="15" customWidth="1"/>
    <col min="2559" max="2559" width="5.28515625" bestFit="1" customWidth="1"/>
    <col min="2560" max="2560" width="17.5703125" customWidth="1"/>
    <col min="2561" max="2561" width="19.85546875" customWidth="1"/>
    <col min="2562" max="2562" width="26.7109375" customWidth="1"/>
    <col min="2564" max="2564" width="13.140625" customWidth="1"/>
    <col min="2565" max="2565" width="8.5703125" customWidth="1"/>
    <col min="2566" max="2566" width="6.7109375" bestFit="1" customWidth="1"/>
    <col min="2567" max="2567" width="7" customWidth="1"/>
    <col min="2568" max="2568" width="6.7109375" customWidth="1"/>
    <col min="2569" max="2569" width="20.7109375" customWidth="1"/>
    <col min="2570" max="2570" width="10.5703125" customWidth="1"/>
    <col min="2571" max="2571" width="24.7109375" customWidth="1"/>
    <col min="2572" max="2572" width="12.140625" customWidth="1"/>
    <col min="2573" max="2573" width="9.42578125" customWidth="1"/>
    <col min="2806" max="2806" width="21.28515625" bestFit="1" customWidth="1"/>
    <col min="2807" max="2807" width="21.42578125" bestFit="1" customWidth="1"/>
    <col min="2808" max="2808" width="48.7109375" customWidth="1"/>
    <col min="2809" max="2809" width="8.42578125" bestFit="1" customWidth="1"/>
    <col min="2810" max="2810" width="6.28515625" bestFit="1" customWidth="1"/>
    <col min="2812" max="2812" width="25.28515625" customWidth="1"/>
    <col min="2813" max="2813" width="9.42578125" customWidth="1"/>
    <col min="2814" max="2814" width="15" customWidth="1"/>
    <col min="2815" max="2815" width="5.28515625" bestFit="1" customWidth="1"/>
    <col min="2816" max="2816" width="17.5703125" customWidth="1"/>
    <col min="2817" max="2817" width="19.85546875" customWidth="1"/>
    <col min="2818" max="2818" width="26.7109375" customWidth="1"/>
    <col min="2820" max="2820" width="13.140625" customWidth="1"/>
    <col min="2821" max="2821" width="8.5703125" customWidth="1"/>
    <col min="2822" max="2822" width="6.7109375" bestFit="1" customWidth="1"/>
    <col min="2823" max="2823" width="7" customWidth="1"/>
    <col min="2824" max="2824" width="6.7109375" customWidth="1"/>
    <col min="2825" max="2825" width="20.7109375" customWidth="1"/>
    <col min="2826" max="2826" width="10.5703125" customWidth="1"/>
    <col min="2827" max="2827" width="24.7109375" customWidth="1"/>
    <col min="2828" max="2828" width="12.140625" customWidth="1"/>
    <col min="2829" max="2829" width="9.42578125" customWidth="1"/>
    <col min="3062" max="3062" width="21.28515625" bestFit="1" customWidth="1"/>
    <col min="3063" max="3063" width="21.42578125" bestFit="1" customWidth="1"/>
    <col min="3064" max="3064" width="48.7109375" customWidth="1"/>
    <col min="3065" max="3065" width="8.42578125" bestFit="1" customWidth="1"/>
    <col min="3066" max="3066" width="6.28515625" bestFit="1" customWidth="1"/>
    <col min="3068" max="3068" width="25.28515625" customWidth="1"/>
    <col min="3069" max="3069" width="9.42578125" customWidth="1"/>
    <col min="3070" max="3070" width="15" customWidth="1"/>
    <col min="3071" max="3071" width="5.28515625" bestFit="1" customWidth="1"/>
    <col min="3072" max="3072" width="17.5703125" customWidth="1"/>
    <col min="3073" max="3073" width="19.85546875" customWidth="1"/>
    <col min="3074" max="3074" width="26.7109375" customWidth="1"/>
    <col min="3076" max="3076" width="13.140625" customWidth="1"/>
    <col min="3077" max="3077" width="8.5703125" customWidth="1"/>
    <col min="3078" max="3078" width="6.7109375" bestFit="1" customWidth="1"/>
    <col min="3079" max="3079" width="7" customWidth="1"/>
    <col min="3080" max="3080" width="6.7109375" customWidth="1"/>
    <col min="3081" max="3081" width="20.7109375" customWidth="1"/>
    <col min="3082" max="3082" width="10.5703125" customWidth="1"/>
    <col min="3083" max="3083" width="24.7109375" customWidth="1"/>
    <col min="3084" max="3084" width="12.140625" customWidth="1"/>
    <col min="3085" max="3085" width="9.42578125" customWidth="1"/>
    <col min="3318" max="3318" width="21.28515625" bestFit="1" customWidth="1"/>
    <col min="3319" max="3319" width="21.42578125" bestFit="1" customWidth="1"/>
    <col min="3320" max="3320" width="48.7109375" customWidth="1"/>
    <col min="3321" max="3321" width="8.42578125" bestFit="1" customWidth="1"/>
    <col min="3322" max="3322" width="6.28515625" bestFit="1" customWidth="1"/>
    <col min="3324" max="3324" width="25.28515625" customWidth="1"/>
    <col min="3325" max="3325" width="9.42578125" customWidth="1"/>
    <col min="3326" max="3326" width="15" customWidth="1"/>
    <col min="3327" max="3327" width="5.28515625" bestFit="1" customWidth="1"/>
    <col min="3328" max="3328" width="17.5703125" customWidth="1"/>
    <col min="3329" max="3329" width="19.85546875" customWidth="1"/>
    <col min="3330" max="3330" width="26.7109375" customWidth="1"/>
    <col min="3332" max="3332" width="13.140625" customWidth="1"/>
    <col min="3333" max="3333" width="8.5703125" customWidth="1"/>
    <col min="3334" max="3334" width="6.7109375" bestFit="1" customWidth="1"/>
    <col min="3335" max="3335" width="7" customWidth="1"/>
    <col min="3336" max="3336" width="6.7109375" customWidth="1"/>
    <col min="3337" max="3337" width="20.7109375" customWidth="1"/>
    <col min="3338" max="3338" width="10.5703125" customWidth="1"/>
    <col min="3339" max="3339" width="24.7109375" customWidth="1"/>
    <col min="3340" max="3340" width="12.140625" customWidth="1"/>
    <col min="3341" max="3341" width="9.42578125" customWidth="1"/>
    <col min="3574" max="3574" width="21.28515625" bestFit="1" customWidth="1"/>
    <col min="3575" max="3575" width="21.42578125" bestFit="1" customWidth="1"/>
    <col min="3576" max="3576" width="48.7109375" customWidth="1"/>
    <col min="3577" max="3577" width="8.42578125" bestFit="1" customWidth="1"/>
    <col min="3578" max="3578" width="6.28515625" bestFit="1" customWidth="1"/>
    <col min="3580" max="3580" width="25.28515625" customWidth="1"/>
    <col min="3581" max="3581" width="9.42578125" customWidth="1"/>
    <col min="3582" max="3582" width="15" customWidth="1"/>
    <col min="3583" max="3583" width="5.28515625" bestFit="1" customWidth="1"/>
    <col min="3584" max="3584" width="17.5703125" customWidth="1"/>
    <col min="3585" max="3585" width="19.85546875" customWidth="1"/>
    <col min="3586" max="3586" width="26.7109375" customWidth="1"/>
    <col min="3588" max="3588" width="13.140625" customWidth="1"/>
    <col min="3589" max="3589" width="8.5703125" customWidth="1"/>
    <col min="3590" max="3590" width="6.7109375" bestFit="1" customWidth="1"/>
    <col min="3591" max="3591" width="7" customWidth="1"/>
    <col min="3592" max="3592" width="6.7109375" customWidth="1"/>
    <col min="3593" max="3593" width="20.7109375" customWidth="1"/>
    <col min="3594" max="3594" width="10.5703125" customWidth="1"/>
    <col min="3595" max="3595" width="24.7109375" customWidth="1"/>
    <col min="3596" max="3596" width="12.140625" customWidth="1"/>
    <col min="3597" max="3597" width="9.42578125" customWidth="1"/>
    <col min="3830" max="3830" width="21.28515625" bestFit="1" customWidth="1"/>
    <col min="3831" max="3831" width="21.42578125" bestFit="1" customWidth="1"/>
    <col min="3832" max="3832" width="48.7109375" customWidth="1"/>
    <col min="3833" max="3833" width="8.42578125" bestFit="1" customWidth="1"/>
    <col min="3834" max="3834" width="6.28515625" bestFit="1" customWidth="1"/>
    <col min="3836" max="3836" width="25.28515625" customWidth="1"/>
    <col min="3837" max="3837" width="9.42578125" customWidth="1"/>
    <col min="3838" max="3838" width="15" customWidth="1"/>
    <col min="3839" max="3839" width="5.28515625" bestFit="1" customWidth="1"/>
    <col min="3840" max="3840" width="17.5703125" customWidth="1"/>
    <col min="3841" max="3841" width="19.85546875" customWidth="1"/>
    <col min="3842" max="3842" width="26.7109375" customWidth="1"/>
    <col min="3844" max="3844" width="13.140625" customWidth="1"/>
    <col min="3845" max="3845" width="8.5703125" customWidth="1"/>
    <col min="3846" max="3846" width="6.7109375" bestFit="1" customWidth="1"/>
    <col min="3847" max="3847" width="7" customWidth="1"/>
    <col min="3848" max="3848" width="6.7109375" customWidth="1"/>
    <col min="3849" max="3849" width="20.7109375" customWidth="1"/>
    <col min="3850" max="3850" width="10.5703125" customWidth="1"/>
    <col min="3851" max="3851" width="24.7109375" customWidth="1"/>
    <col min="3852" max="3852" width="12.140625" customWidth="1"/>
    <col min="3853" max="3853" width="9.42578125" customWidth="1"/>
    <col min="4086" max="4086" width="21.28515625" bestFit="1" customWidth="1"/>
    <col min="4087" max="4087" width="21.42578125" bestFit="1" customWidth="1"/>
    <col min="4088" max="4088" width="48.7109375" customWidth="1"/>
    <col min="4089" max="4089" width="8.42578125" bestFit="1" customWidth="1"/>
    <col min="4090" max="4090" width="6.28515625" bestFit="1" customWidth="1"/>
    <col min="4092" max="4092" width="25.28515625" customWidth="1"/>
    <col min="4093" max="4093" width="9.42578125" customWidth="1"/>
    <col min="4094" max="4094" width="15" customWidth="1"/>
    <col min="4095" max="4095" width="5.28515625" bestFit="1" customWidth="1"/>
    <col min="4096" max="4096" width="17.5703125" customWidth="1"/>
    <col min="4097" max="4097" width="19.85546875" customWidth="1"/>
    <col min="4098" max="4098" width="26.7109375" customWidth="1"/>
    <col min="4100" max="4100" width="13.140625" customWidth="1"/>
    <col min="4101" max="4101" width="8.5703125" customWidth="1"/>
    <col min="4102" max="4102" width="6.7109375" bestFit="1" customWidth="1"/>
    <col min="4103" max="4103" width="7" customWidth="1"/>
    <col min="4104" max="4104" width="6.7109375" customWidth="1"/>
    <col min="4105" max="4105" width="20.7109375" customWidth="1"/>
    <col min="4106" max="4106" width="10.5703125" customWidth="1"/>
    <col min="4107" max="4107" width="24.7109375" customWidth="1"/>
    <col min="4108" max="4108" width="12.140625" customWidth="1"/>
    <col min="4109" max="4109" width="9.42578125" customWidth="1"/>
    <col min="4342" max="4342" width="21.28515625" bestFit="1" customWidth="1"/>
    <col min="4343" max="4343" width="21.42578125" bestFit="1" customWidth="1"/>
    <col min="4344" max="4344" width="48.7109375" customWidth="1"/>
    <col min="4345" max="4345" width="8.42578125" bestFit="1" customWidth="1"/>
    <col min="4346" max="4346" width="6.28515625" bestFit="1" customWidth="1"/>
    <col min="4348" max="4348" width="25.28515625" customWidth="1"/>
    <col min="4349" max="4349" width="9.42578125" customWidth="1"/>
    <col min="4350" max="4350" width="15" customWidth="1"/>
    <col min="4351" max="4351" width="5.28515625" bestFit="1" customWidth="1"/>
    <col min="4352" max="4352" width="17.5703125" customWidth="1"/>
    <col min="4353" max="4353" width="19.85546875" customWidth="1"/>
    <col min="4354" max="4354" width="26.7109375" customWidth="1"/>
    <col min="4356" max="4356" width="13.140625" customWidth="1"/>
    <col min="4357" max="4357" width="8.5703125" customWidth="1"/>
    <col min="4358" max="4358" width="6.7109375" bestFit="1" customWidth="1"/>
    <col min="4359" max="4359" width="7" customWidth="1"/>
    <col min="4360" max="4360" width="6.7109375" customWidth="1"/>
    <col min="4361" max="4361" width="20.7109375" customWidth="1"/>
    <col min="4362" max="4362" width="10.5703125" customWidth="1"/>
    <col min="4363" max="4363" width="24.7109375" customWidth="1"/>
    <col min="4364" max="4364" width="12.140625" customWidth="1"/>
    <col min="4365" max="4365" width="9.42578125" customWidth="1"/>
    <col min="4598" max="4598" width="21.28515625" bestFit="1" customWidth="1"/>
    <col min="4599" max="4599" width="21.42578125" bestFit="1" customWidth="1"/>
    <col min="4600" max="4600" width="48.7109375" customWidth="1"/>
    <col min="4601" max="4601" width="8.42578125" bestFit="1" customWidth="1"/>
    <col min="4602" max="4602" width="6.28515625" bestFit="1" customWidth="1"/>
    <col min="4604" max="4604" width="25.28515625" customWidth="1"/>
    <col min="4605" max="4605" width="9.42578125" customWidth="1"/>
    <col min="4606" max="4606" width="15" customWidth="1"/>
    <col min="4607" max="4607" width="5.28515625" bestFit="1" customWidth="1"/>
    <col min="4608" max="4608" width="17.5703125" customWidth="1"/>
    <col min="4609" max="4609" width="19.85546875" customWidth="1"/>
    <col min="4610" max="4610" width="26.7109375" customWidth="1"/>
    <col min="4612" max="4612" width="13.140625" customWidth="1"/>
    <col min="4613" max="4613" width="8.5703125" customWidth="1"/>
    <col min="4614" max="4614" width="6.7109375" bestFit="1" customWidth="1"/>
    <col min="4615" max="4615" width="7" customWidth="1"/>
    <col min="4616" max="4616" width="6.7109375" customWidth="1"/>
    <col min="4617" max="4617" width="20.7109375" customWidth="1"/>
    <col min="4618" max="4618" width="10.5703125" customWidth="1"/>
    <col min="4619" max="4619" width="24.7109375" customWidth="1"/>
    <col min="4620" max="4620" width="12.140625" customWidth="1"/>
    <col min="4621" max="4621" width="9.42578125" customWidth="1"/>
    <col min="4854" max="4854" width="21.28515625" bestFit="1" customWidth="1"/>
    <col min="4855" max="4855" width="21.42578125" bestFit="1" customWidth="1"/>
    <col min="4856" max="4856" width="48.7109375" customWidth="1"/>
    <col min="4857" max="4857" width="8.42578125" bestFit="1" customWidth="1"/>
    <col min="4858" max="4858" width="6.28515625" bestFit="1" customWidth="1"/>
    <col min="4860" max="4860" width="25.28515625" customWidth="1"/>
    <col min="4861" max="4861" width="9.42578125" customWidth="1"/>
    <col min="4862" max="4862" width="15" customWidth="1"/>
    <col min="4863" max="4863" width="5.28515625" bestFit="1" customWidth="1"/>
    <col min="4864" max="4864" width="17.5703125" customWidth="1"/>
    <col min="4865" max="4865" width="19.85546875" customWidth="1"/>
    <col min="4866" max="4866" width="26.7109375" customWidth="1"/>
    <col min="4868" max="4868" width="13.140625" customWidth="1"/>
    <col min="4869" max="4869" width="8.5703125" customWidth="1"/>
    <col min="4870" max="4870" width="6.7109375" bestFit="1" customWidth="1"/>
    <col min="4871" max="4871" width="7" customWidth="1"/>
    <col min="4872" max="4872" width="6.7109375" customWidth="1"/>
    <col min="4873" max="4873" width="20.7109375" customWidth="1"/>
    <col min="4874" max="4874" width="10.5703125" customWidth="1"/>
    <col min="4875" max="4875" width="24.7109375" customWidth="1"/>
    <col min="4876" max="4876" width="12.140625" customWidth="1"/>
    <col min="4877" max="4877" width="9.42578125" customWidth="1"/>
    <col min="5110" max="5110" width="21.28515625" bestFit="1" customWidth="1"/>
    <col min="5111" max="5111" width="21.42578125" bestFit="1" customWidth="1"/>
    <col min="5112" max="5112" width="48.7109375" customWidth="1"/>
    <col min="5113" max="5113" width="8.42578125" bestFit="1" customWidth="1"/>
    <col min="5114" max="5114" width="6.28515625" bestFit="1" customWidth="1"/>
    <col min="5116" max="5116" width="25.28515625" customWidth="1"/>
    <col min="5117" max="5117" width="9.42578125" customWidth="1"/>
    <col min="5118" max="5118" width="15" customWidth="1"/>
    <col min="5119" max="5119" width="5.28515625" bestFit="1" customWidth="1"/>
    <col min="5120" max="5120" width="17.5703125" customWidth="1"/>
    <col min="5121" max="5121" width="19.85546875" customWidth="1"/>
    <col min="5122" max="5122" width="26.7109375" customWidth="1"/>
    <col min="5124" max="5124" width="13.140625" customWidth="1"/>
    <col min="5125" max="5125" width="8.5703125" customWidth="1"/>
    <col min="5126" max="5126" width="6.7109375" bestFit="1" customWidth="1"/>
    <col min="5127" max="5127" width="7" customWidth="1"/>
    <col min="5128" max="5128" width="6.7109375" customWidth="1"/>
    <col min="5129" max="5129" width="20.7109375" customWidth="1"/>
    <col min="5130" max="5130" width="10.5703125" customWidth="1"/>
    <col min="5131" max="5131" width="24.7109375" customWidth="1"/>
    <col min="5132" max="5132" width="12.140625" customWidth="1"/>
    <col min="5133" max="5133" width="9.42578125" customWidth="1"/>
    <col min="5366" max="5366" width="21.28515625" bestFit="1" customWidth="1"/>
    <col min="5367" max="5367" width="21.42578125" bestFit="1" customWidth="1"/>
    <col min="5368" max="5368" width="48.7109375" customWidth="1"/>
    <col min="5369" max="5369" width="8.42578125" bestFit="1" customWidth="1"/>
    <col min="5370" max="5370" width="6.28515625" bestFit="1" customWidth="1"/>
    <col min="5372" max="5372" width="25.28515625" customWidth="1"/>
    <col min="5373" max="5373" width="9.42578125" customWidth="1"/>
    <col min="5374" max="5374" width="15" customWidth="1"/>
    <col min="5375" max="5375" width="5.28515625" bestFit="1" customWidth="1"/>
    <col min="5376" max="5376" width="17.5703125" customWidth="1"/>
    <col min="5377" max="5377" width="19.85546875" customWidth="1"/>
    <col min="5378" max="5378" width="26.7109375" customWidth="1"/>
    <col min="5380" max="5380" width="13.140625" customWidth="1"/>
    <col min="5381" max="5381" width="8.5703125" customWidth="1"/>
    <col min="5382" max="5382" width="6.7109375" bestFit="1" customWidth="1"/>
    <col min="5383" max="5383" width="7" customWidth="1"/>
    <col min="5384" max="5384" width="6.7109375" customWidth="1"/>
    <col min="5385" max="5385" width="20.7109375" customWidth="1"/>
    <col min="5386" max="5386" width="10.5703125" customWidth="1"/>
    <col min="5387" max="5387" width="24.7109375" customWidth="1"/>
    <col min="5388" max="5388" width="12.140625" customWidth="1"/>
    <col min="5389" max="5389" width="9.42578125" customWidth="1"/>
    <col min="5622" max="5622" width="21.28515625" bestFit="1" customWidth="1"/>
    <col min="5623" max="5623" width="21.42578125" bestFit="1" customWidth="1"/>
    <col min="5624" max="5624" width="48.7109375" customWidth="1"/>
    <col min="5625" max="5625" width="8.42578125" bestFit="1" customWidth="1"/>
    <col min="5626" max="5626" width="6.28515625" bestFit="1" customWidth="1"/>
    <col min="5628" max="5628" width="25.28515625" customWidth="1"/>
    <col min="5629" max="5629" width="9.42578125" customWidth="1"/>
    <col min="5630" max="5630" width="15" customWidth="1"/>
    <col min="5631" max="5631" width="5.28515625" bestFit="1" customWidth="1"/>
    <col min="5632" max="5632" width="17.5703125" customWidth="1"/>
    <col min="5633" max="5633" width="19.85546875" customWidth="1"/>
    <col min="5634" max="5634" width="26.7109375" customWidth="1"/>
    <col min="5636" max="5636" width="13.140625" customWidth="1"/>
    <col min="5637" max="5637" width="8.5703125" customWidth="1"/>
    <col min="5638" max="5638" width="6.7109375" bestFit="1" customWidth="1"/>
    <col min="5639" max="5639" width="7" customWidth="1"/>
    <col min="5640" max="5640" width="6.7109375" customWidth="1"/>
    <col min="5641" max="5641" width="20.7109375" customWidth="1"/>
    <col min="5642" max="5642" width="10.5703125" customWidth="1"/>
    <col min="5643" max="5643" width="24.7109375" customWidth="1"/>
    <col min="5644" max="5644" width="12.140625" customWidth="1"/>
    <col min="5645" max="5645" width="9.42578125" customWidth="1"/>
    <col min="5878" max="5878" width="21.28515625" bestFit="1" customWidth="1"/>
    <col min="5879" max="5879" width="21.42578125" bestFit="1" customWidth="1"/>
    <col min="5880" max="5880" width="48.7109375" customWidth="1"/>
    <col min="5881" max="5881" width="8.42578125" bestFit="1" customWidth="1"/>
    <col min="5882" max="5882" width="6.28515625" bestFit="1" customWidth="1"/>
    <col min="5884" max="5884" width="25.28515625" customWidth="1"/>
    <col min="5885" max="5885" width="9.42578125" customWidth="1"/>
    <col min="5886" max="5886" width="15" customWidth="1"/>
    <col min="5887" max="5887" width="5.28515625" bestFit="1" customWidth="1"/>
    <col min="5888" max="5888" width="17.5703125" customWidth="1"/>
    <col min="5889" max="5889" width="19.85546875" customWidth="1"/>
    <col min="5890" max="5890" width="26.7109375" customWidth="1"/>
    <col min="5892" max="5892" width="13.140625" customWidth="1"/>
    <col min="5893" max="5893" width="8.5703125" customWidth="1"/>
    <col min="5894" max="5894" width="6.7109375" bestFit="1" customWidth="1"/>
    <col min="5895" max="5895" width="7" customWidth="1"/>
    <col min="5896" max="5896" width="6.7109375" customWidth="1"/>
    <col min="5897" max="5897" width="20.7109375" customWidth="1"/>
    <col min="5898" max="5898" width="10.5703125" customWidth="1"/>
    <col min="5899" max="5899" width="24.7109375" customWidth="1"/>
    <col min="5900" max="5900" width="12.140625" customWidth="1"/>
    <col min="5901" max="5901" width="9.42578125" customWidth="1"/>
    <col min="6134" max="6134" width="21.28515625" bestFit="1" customWidth="1"/>
    <col min="6135" max="6135" width="21.42578125" bestFit="1" customWidth="1"/>
    <col min="6136" max="6136" width="48.7109375" customWidth="1"/>
    <col min="6137" max="6137" width="8.42578125" bestFit="1" customWidth="1"/>
    <col min="6138" max="6138" width="6.28515625" bestFit="1" customWidth="1"/>
    <col min="6140" max="6140" width="25.28515625" customWidth="1"/>
    <col min="6141" max="6141" width="9.42578125" customWidth="1"/>
    <col min="6142" max="6142" width="15" customWidth="1"/>
    <col min="6143" max="6143" width="5.28515625" bestFit="1" customWidth="1"/>
    <col min="6144" max="6144" width="17.5703125" customWidth="1"/>
    <col min="6145" max="6145" width="19.85546875" customWidth="1"/>
    <col min="6146" max="6146" width="26.7109375" customWidth="1"/>
    <col min="6148" max="6148" width="13.140625" customWidth="1"/>
    <col min="6149" max="6149" width="8.5703125" customWidth="1"/>
    <col min="6150" max="6150" width="6.7109375" bestFit="1" customWidth="1"/>
    <col min="6151" max="6151" width="7" customWidth="1"/>
    <col min="6152" max="6152" width="6.7109375" customWidth="1"/>
    <col min="6153" max="6153" width="20.7109375" customWidth="1"/>
    <col min="6154" max="6154" width="10.5703125" customWidth="1"/>
    <col min="6155" max="6155" width="24.7109375" customWidth="1"/>
    <col min="6156" max="6156" width="12.140625" customWidth="1"/>
    <col min="6157" max="6157" width="9.42578125" customWidth="1"/>
    <col min="6390" max="6390" width="21.28515625" bestFit="1" customWidth="1"/>
    <col min="6391" max="6391" width="21.42578125" bestFit="1" customWidth="1"/>
    <col min="6392" max="6392" width="48.7109375" customWidth="1"/>
    <col min="6393" max="6393" width="8.42578125" bestFit="1" customWidth="1"/>
    <col min="6394" max="6394" width="6.28515625" bestFit="1" customWidth="1"/>
    <col min="6396" max="6396" width="25.28515625" customWidth="1"/>
    <col min="6397" max="6397" width="9.42578125" customWidth="1"/>
    <col min="6398" max="6398" width="15" customWidth="1"/>
    <col min="6399" max="6399" width="5.28515625" bestFit="1" customWidth="1"/>
    <col min="6400" max="6400" width="17.5703125" customWidth="1"/>
    <col min="6401" max="6401" width="19.85546875" customWidth="1"/>
    <col min="6402" max="6402" width="26.7109375" customWidth="1"/>
    <col min="6404" max="6404" width="13.140625" customWidth="1"/>
    <col min="6405" max="6405" width="8.5703125" customWidth="1"/>
    <col min="6406" max="6406" width="6.7109375" bestFit="1" customWidth="1"/>
    <col min="6407" max="6407" width="7" customWidth="1"/>
    <col min="6408" max="6408" width="6.7109375" customWidth="1"/>
    <col min="6409" max="6409" width="20.7109375" customWidth="1"/>
    <col min="6410" max="6410" width="10.5703125" customWidth="1"/>
    <col min="6411" max="6411" width="24.7109375" customWidth="1"/>
    <col min="6412" max="6412" width="12.140625" customWidth="1"/>
    <col min="6413" max="6413" width="9.42578125" customWidth="1"/>
    <col min="6646" max="6646" width="21.28515625" bestFit="1" customWidth="1"/>
    <col min="6647" max="6647" width="21.42578125" bestFit="1" customWidth="1"/>
    <col min="6648" max="6648" width="48.7109375" customWidth="1"/>
    <col min="6649" max="6649" width="8.42578125" bestFit="1" customWidth="1"/>
    <col min="6650" max="6650" width="6.28515625" bestFit="1" customWidth="1"/>
    <col min="6652" max="6652" width="25.28515625" customWidth="1"/>
    <col min="6653" max="6653" width="9.42578125" customWidth="1"/>
    <col min="6654" max="6654" width="15" customWidth="1"/>
    <col min="6655" max="6655" width="5.28515625" bestFit="1" customWidth="1"/>
    <col min="6656" max="6656" width="17.5703125" customWidth="1"/>
    <col min="6657" max="6657" width="19.85546875" customWidth="1"/>
    <col min="6658" max="6658" width="26.7109375" customWidth="1"/>
    <col min="6660" max="6660" width="13.140625" customWidth="1"/>
    <col min="6661" max="6661" width="8.5703125" customWidth="1"/>
    <col min="6662" max="6662" width="6.7109375" bestFit="1" customWidth="1"/>
    <col min="6663" max="6663" width="7" customWidth="1"/>
    <col min="6664" max="6664" width="6.7109375" customWidth="1"/>
    <col min="6665" max="6665" width="20.7109375" customWidth="1"/>
    <col min="6666" max="6666" width="10.5703125" customWidth="1"/>
    <col min="6667" max="6667" width="24.7109375" customWidth="1"/>
    <col min="6668" max="6668" width="12.140625" customWidth="1"/>
    <col min="6669" max="6669" width="9.42578125" customWidth="1"/>
    <col min="6902" max="6902" width="21.28515625" bestFit="1" customWidth="1"/>
    <col min="6903" max="6903" width="21.42578125" bestFit="1" customWidth="1"/>
    <col min="6904" max="6904" width="48.7109375" customWidth="1"/>
    <col min="6905" max="6905" width="8.42578125" bestFit="1" customWidth="1"/>
    <col min="6906" max="6906" width="6.28515625" bestFit="1" customWidth="1"/>
    <col min="6908" max="6908" width="25.28515625" customWidth="1"/>
    <col min="6909" max="6909" width="9.42578125" customWidth="1"/>
    <col min="6910" max="6910" width="15" customWidth="1"/>
    <col min="6911" max="6911" width="5.28515625" bestFit="1" customWidth="1"/>
    <col min="6912" max="6912" width="17.5703125" customWidth="1"/>
    <col min="6913" max="6913" width="19.85546875" customWidth="1"/>
    <col min="6914" max="6914" width="26.7109375" customWidth="1"/>
    <col min="6916" max="6916" width="13.140625" customWidth="1"/>
    <col min="6917" max="6917" width="8.5703125" customWidth="1"/>
    <col min="6918" max="6918" width="6.7109375" bestFit="1" customWidth="1"/>
    <col min="6919" max="6919" width="7" customWidth="1"/>
    <col min="6920" max="6920" width="6.7109375" customWidth="1"/>
    <col min="6921" max="6921" width="20.7109375" customWidth="1"/>
    <col min="6922" max="6922" width="10.5703125" customWidth="1"/>
    <col min="6923" max="6923" width="24.7109375" customWidth="1"/>
    <col min="6924" max="6924" width="12.140625" customWidth="1"/>
    <col min="6925" max="6925" width="9.42578125" customWidth="1"/>
    <col min="7158" max="7158" width="21.28515625" bestFit="1" customWidth="1"/>
    <col min="7159" max="7159" width="21.42578125" bestFit="1" customWidth="1"/>
    <col min="7160" max="7160" width="48.7109375" customWidth="1"/>
    <col min="7161" max="7161" width="8.42578125" bestFit="1" customWidth="1"/>
    <col min="7162" max="7162" width="6.28515625" bestFit="1" customWidth="1"/>
    <col min="7164" max="7164" width="25.28515625" customWidth="1"/>
    <col min="7165" max="7165" width="9.42578125" customWidth="1"/>
    <col min="7166" max="7166" width="15" customWidth="1"/>
    <col min="7167" max="7167" width="5.28515625" bestFit="1" customWidth="1"/>
    <col min="7168" max="7168" width="17.5703125" customWidth="1"/>
    <col min="7169" max="7169" width="19.85546875" customWidth="1"/>
    <col min="7170" max="7170" width="26.7109375" customWidth="1"/>
    <col min="7172" max="7172" width="13.140625" customWidth="1"/>
    <col min="7173" max="7173" width="8.5703125" customWidth="1"/>
    <col min="7174" max="7174" width="6.7109375" bestFit="1" customWidth="1"/>
    <col min="7175" max="7175" width="7" customWidth="1"/>
    <col min="7176" max="7176" width="6.7109375" customWidth="1"/>
    <col min="7177" max="7177" width="20.7109375" customWidth="1"/>
    <col min="7178" max="7178" width="10.5703125" customWidth="1"/>
    <col min="7179" max="7179" width="24.7109375" customWidth="1"/>
    <col min="7180" max="7180" width="12.140625" customWidth="1"/>
    <col min="7181" max="7181" width="9.42578125" customWidth="1"/>
    <col min="7414" max="7414" width="21.28515625" bestFit="1" customWidth="1"/>
    <col min="7415" max="7415" width="21.42578125" bestFit="1" customWidth="1"/>
    <col min="7416" max="7416" width="48.7109375" customWidth="1"/>
    <col min="7417" max="7417" width="8.42578125" bestFit="1" customWidth="1"/>
    <col min="7418" max="7418" width="6.28515625" bestFit="1" customWidth="1"/>
    <col min="7420" max="7420" width="25.28515625" customWidth="1"/>
    <col min="7421" max="7421" width="9.42578125" customWidth="1"/>
    <col min="7422" max="7422" width="15" customWidth="1"/>
    <col min="7423" max="7423" width="5.28515625" bestFit="1" customWidth="1"/>
    <col min="7424" max="7424" width="17.5703125" customWidth="1"/>
    <col min="7425" max="7425" width="19.85546875" customWidth="1"/>
    <col min="7426" max="7426" width="26.7109375" customWidth="1"/>
    <col min="7428" max="7428" width="13.140625" customWidth="1"/>
    <col min="7429" max="7429" width="8.5703125" customWidth="1"/>
    <col min="7430" max="7430" width="6.7109375" bestFit="1" customWidth="1"/>
    <col min="7431" max="7431" width="7" customWidth="1"/>
    <col min="7432" max="7432" width="6.7109375" customWidth="1"/>
    <col min="7433" max="7433" width="20.7109375" customWidth="1"/>
    <col min="7434" max="7434" width="10.5703125" customWidth="1"/>
    <col min="7435" max="7435" width="24.7109375" customWidth="1"/>
    <col min="7436" max="7436" width="12.140625" customWidth="1"/>
    <col min="7437" max="7437" width="9.42578125" customWidth="1"/>
    <col min="7670" max="7670" width="21.28515625" bestFit="1" customWidth="1"/>
    <col min="7671" max="7671" width="21.42578125" bestFit="1" customWidth="1"/>
    <col min="7672" max="7672" width="48.7109375" customWidth="1"/>
    <col min="7673" max="7673" width="8.42578125" bestFit="1" customWidth="1"/>
    <col min="7674" max="7674" width="6.28515625" bestFit="1" customWidth="1"/>
    <col min="7676" max="7676" width="25.28515625" customWidth="1"/>
    <col min="7677" max="7677" width="9.42578125" customWidth="1"/>
    <col min="7678" max="7678" width="15" customWidth="1"/>
    <col min="7679" max="7679" width="5.28515625" bestFit="1" customWidth="1"/>
    <col min="7680" max="7680" width="17.5703125" customWidth="1"/>
    <col min="7681" max="7681" width="19.85546875" customWidth="1"/>
    <col min="7682" max="7682" width="26.7109375" customWidth="1"/>
    <col min="7684" max="7684" width="13.140625" customWidth="1"/>
    <col min="7685" max="7685" width="8.5703125" customWidth="1"/>
    <col min="7686" max="7686" width="6.7109375" bestFit="1" customWidth="1"/>
    <col min="7687" max="7687" width="7" customWidth="1"/>
    <col min="7688" max="7688" width="6.7109375" customWidth="1"/>
    <col min="7689" max="7689" width="20.7109375" customWidth="1"/>
    <col min="7690" max="7690" width="10.5703125" customWidth="1"/>
    <col min="7691" max="7691" width="24.7109375" customWidth="1"/>
    <col min="7692" max="7692" width="12.140625" customWidth="1"/>
    <col min="7693" max="7693" width="9.42578125" customWidth="1"/>
    <col min="7926" max="7926" width="21.28515625" bestFit="1" customWidth="1"/>
    <col min="7927" max="7927" width="21.42578125" bestFit="1" customWidth="1"/>
    <col min="7928" max="7928" width="48.7109375" customWidth="1"/>
    <col min="7929" max="7929" width="8.42578125" bestFit="1" customWidth="1"/>
    <col min="7930" max="7930" width="6.28515625" bestFit="1" customWidth="1"/>
    <col min="7932" max="7932" width="25.28515625" customWidth="1"/>
    <col min="7933" max="7933" width="9.42578125" customWidth="1"/>
    <col min="7934" max="7934" width="15" customWidth="1"/>
    <col min="7935" max="7935" width="5.28515625" bestFit="1" customWidth="1"/>
    <col min="7936" max="7936" width="17.5703125" customWidth="1"/>
    <col min="7937" max="7937" width="19.85546875" customWidth="1"/>
    <col min="7938" max="7938" width="26.7109375" customWidth="1"/>
    <col min="7940" max="7940" width="13.140625" customWidth="1"/>
    <col min="7941" max="7941" width="8.5703125" customWidth="1"/>
    <col min="7942" max="7942" width="6.7109375" bestFit="1" customWidth="1"/>
    <col min="7943" max="7943" width="7" customWidth="1"/>
    <col min="7944" max="7944" width="6.7109375" customWidth="1"/>
    <col min="7945" max="7945" width="20.7109375" customWidth="1"/>
    <col min="7946" max="7946" width="10.5703125" customWidth="1"/>
    <col min="7947" max="7947" width="24.7109375" customWidth="1"/>
    <col min="7948" max="7948" width="12.140625" customWidth="1"/>
    <col min="7949" max="7949" width="9.42578125" customWidth="1"/>
    <col min="8182" max="8182" width="21.28515625" bestFit="1" customWidth="1"/>
    <col min="8183" max="8183" width="21.42578125" bestFit="1" customWidth="1"/>
    <col min="8184" max="8184" width="48.7109375" customWidth="1"/>
    <col min="8185" max="8185" width="8.42578125" bestFit="1" customWidth="1"/>
    <col min="8186" max="8186" width="6.28515625" bestFit="1" customWidth="1"/>
    <col min="8188" max="8188" width="25.28515625" customWidth="1"/>
    <col min="8189" max="8189" width="9.42578125" customWidth="1"/>
    <col min="8190" max="8190" width="15" customWidth="1"/>
    <col min="8191" max="8191" width="5.28515625" bestFit="1" customWidth="1"/>
    <col min="8192" max="8192" width="17.5703125" customWidth="1"/>
    <col min="8193" max="8193" width="19.85546875" customWidth="1"/>
    <col min="8194" max="8194" width="26.7109375" customWidth="1"/>
    <col min="8196" max="8196" width="13.140625" customWidth="1"/>
    <col min="8197" max="8197" width="8.5703125" customWidth="1"/>
    <col min="8198" max="8198" width="6.7109375" bestFit="1" customWidth="1"/>
    <col min="8199" max="8199" width="7" customWidth="1"/>
    <col min="8200" max="8200" width="6.7109375" customWidth="1"/>
    <col min="8201" max="8201" width="20.7109375" customWidth="1"/>
    <col min="8202" max="8202" width="10.5703125" customWidth="1"/>
    <col min="8203" max="8203" width="24.7109375" customWidth="1"/>
    <col min="8204" max="8204" width="12.140625" customWidth="1"/>
    <col min="8205" max="8205" width="9.42578125" customWidth="1"/>
    <col min="8438" max="8438" width="21.28515625" bestFit="1" customWidth="1"/>
    <col min="8439" max="8439" width="21.42578125" bestFit="1" customWidth="1"/>
    <col min="8440" max="8440" width="48.7109375" customWidth="1"/>
    <col min="8441" max="8441" width="8.42578125" bestFit="1" customWidth="1"/>
    <col min="8442" max="8442" width="6.28515625" bestFit="1" customWidth="1"/>
    <col min="8444" max="8444" width="25.28515625" customWidth="1"/>
    <col min="8445" max="8445" width="9.42578125" customWidth="1"/>
    <col min="8446" max="8446" width="15" customWidth="1"/>
    <col min="8447" max="8447" width="5.28515625" bestFit="1" customWidth="1"/>
    <col min="8448" max="8448" width="17.5703125" customWidth="1"/>
    <col min="8449" max="8449" width="19.85546875" customWidth="1"/>
    <col min="8450" max="8450" width="26.7109375" customWidth="1"/>
    <col min="8452" max="8452" width="13.140625" customWidth="1"/>
    <col min="8453" max="8453" width="8.5703125" customWidth="1"/>
    <col min="8454" max="8454" width="6.7109375" bestFit="1" customWidth="1"/>
    <col min="8455" max="8455" width="7" customWidth="1"/>
    <col min="8456" max="8456" width="6.7109375" customWidth="1"/>
    <col min="8457" max="8457" width="20.7109375" customWidth="1"/>
    <col min="8458" max="8458" width="10.5703125" customWidth="1"/>
    <col min="8459" max="8459" width="24.7109375" customWidth="1"/>
    <col min="8460" max="8460" width="12.140625" customWidth="1"/>
    <col min="8461" max="8461" width="9.42578125" customWidth="1"/>
    <col min="8694" max="8694" width="21.28515625" bestFit="1" customWidth="1"/>
    <col min="8695" max="8695" width="21.42578125" bestFit="1" customWidth="1"/>
    <col min="8696" max="8696" width="48.7109375" customWidth="1"/>
    <col min="8697" max="8697" width="8.42578125" bestFit="1" customWidth="1"/>
    <col min="8698" max="8698" width="6.28515625" bestFit="1" customWidth="1"/>
    <col min="8700" max="8700" width="25.28515625" customWidth="1"/>
    <col min="8701" max="8701" width="9.42578125" customWidth="1"/>
    <col min="8702" max="8702" width="15" customWidth="1"/>
    <col min="8703" max="8703" width="5.28515625" bestFit="1" customWidth="1"/>
    <col min="8704" max="8704" width="17.5703125" customWidth="1"/>
    <col min="8705" max="8705" width="19.85546875" customWidth="1"/>
    <col min="8706" max="8706" width="26.7109375" customWidth="1"/>
    <col min="8708" max="8708" width="13.140625" customWidth="1"/>
    <col min="8709" max="8709" width="8.5703125" customWidth="1"/>
    <col min="8710" max="8710" width="6.7109375" bestFit="1" customWidth="1"/>
    <col min="8711" max="8711" width="7" customWidth="1"/>
    <col min="8712" max="8712" width="6.7109375" customWidth="1"/>
    <col min="8713" max="8713" width="20.7109375" customWidth="1"/>
    <col min="8714" max="8714" width="10.5703125" customWidth="1"/>
    <col min="8715" max="8715" width="24.7109375" customWidth="1"/>
    <col min="8716" max="8716" width="12.140625" customWidth="1"/>
    <col min="8717" max="8717" width="9.42578125" customWidth="1"/>
    <col min="8950" max="8950" width="21.28515625" bestFit="1" customWidth="1"/>
    <col min="8951" max="8951" width="21.42578125" bestFit="1" customWidth="1"/>
    <col min="8952" max="8952" width="48.7109375" customWidth="1"/>
    <col min="8953" max="8953" width="8.42578125" bestFit="1" customWidth="1"/>
    <col min="8954" max="8954" width="6.28515625" bestFit="1" customWidth="1"/>
    <col min="8956" max="8956" width="25.28515625" customWidth="1"/>
    <col min="8957" max="8957" width="9.42578125" customWidth="1"/>
    <col min="8958" max="8958" width="15" customWidth="1"/>
    <col min="8959" max="8959" width="5.28515625" bestFit="1" customWidth="1"/>
    <col min="8960" max="8960" width="17.5703125" customWidth="1"/>
    <col min="8961" max="8961" width="19.85546875" customWidth="1"/>
    <col min="8962" max="8962" width="26.7109375" customWidth="1"/>
    <col min="8964" max="8964" width="13.140625" customWidth="1"/>
    <col min="8965" max="8965" width="8.5703125" customWidth="1"/>
    <col min="8966" max="8966" width="6.7109375" bestFit="1" customWidth="1"/>
    <col min="8967" max="8967" width="7" customWidth="1"/>
    <col min="8968" max="8968" width="6.7109375" customWidth="1"/>
    <col min="8969" max="8969" width="20.7109375" customWidth="1"/>
    <col min="8970" max="8970" width="10.5703125" customWidth="1"/>
    <col min="8971" max="8971" width="24.7109375" customWidth="1"/>
    <col min="8972" max="8972" width="12.140625" customWidth="1"/>
    <col min="8973" max="8973" width="9.42578125" customWidth="1"/>
    <col min="9206" max="9206" width="21.28515625" bestFit="1" customWidth="1"/>
    <col min="9207" max="9207" width="21.42578125" bestFit="1" customWidth="1"/>
    <col min="9208" max="9208" width="48.7109375" customWidth="1"/>
    <col min="9209" max="9209" width="8.42578125" bestFit="1" customWidth="1"/>
    <col min="9210" max="9210" width="6.28515625" bestFit="1" customWidth="1"/>
    <col min="9212" max="9212" width="25.28515625" customWidth="1"/>
    <col min="9213" max="9213" width="9.42578125" customWidth="1"/>
    <col min="9214" max="9214" width="15" customWidth="1"/>
    <col min="9215" max="9215" width="5.28515625" bestFit="1" customWidth="1"/>
    <col min="9216" max="9216" width="17.5703125" customWidth="1"/>
    <col min="9217" max="9217" width="19.85546875" customWidth="1"/>
    <col min="9218" max="9218" width="26.7109375" customWidth="1"/>
    <col min="9220" max="9220" width="13.140625" customWidth="1"/>
    <col min="9221" max="9221" width="8.5703125" customWidth="1"/>
    <col min="9222" max="9222" width="6.7109375" bestFit="1" customWidth="1"/>
    <col min="9223" max="9223" width="7" customWidth="1"/>
    <col min="9224" max="9224" width="6.7109375" customWidth="1"/>
    <col min="9225" max="9225" width="20.7109375" customWidth="1"/>
    <col min="9226" max="9226" width="10.5703125" customWidth="1"/>
    <col min="9227" max="9227" width="24.7109375" customWidth="1"/>
    <col min="9228" max="9228" width="12.140625" customWidth="1"/>
    <col min="9229" max="9229" width="9.42578125" customWidth="1"/>
    <col min="9462" max="9462" width="21.28515625" bestFit="1" customWidth="1"/>
    <col min="9463" max="9463" width="21.42578125" bestFit="1" customWidth="1"/>
    <col min="9464" max="9464" width="48.7109375" customWidth="1"/>
    <col min="9465" max="9465" width="8.42578125" bestFit="1" customWidth="1"/>
    <col min="9466" max="9466" width="6.28515625" bestFit="1" customWidth="1"/>
    <col min="9468" max="9468" width="25.28515625" customWidth="1"/>
    <col min="9469" max="9469" width="9.42578125" customWidth="1"/>
    <col min="9470" max="9470" width="15" customWidth="1"/>
    <col min="9471" max="9471" width="5.28515625" bestFit="1" customWidth="1"/>
    <col min="9472" max="9472" width="17.5703125" customWidth="1"/>
    <col min="9473" max="9473" width="19.85546875" customWidth="1"/>
    <col min="9474" max="9474" width="26.7109375" customWidth="1"/>
    <col min="9476" max="9476" width="13.140625" customWidth="1"/>
    <col min="9477" max="9477" width="8.5703125" customWidth="1"/>
    <col min="9478" max="9478" width="6.7109375" bestFit="1" customWidth="1"/>
    <col min="9479" max="9479" width="7" customWidth="1"/>
    <col min="9480" max="9480" width="6.7109375" customWidth="1"/>
    <col min="9481" max="9481" width="20.7109375" customWidth="1"/>
    <col min="9482" max="9482" width="10.5703125" customWidth="1"/>
    <col min="9483" max="9483" width="24.7109375" customWidth="1"/>
    <col min="9484" max="9484" width="12.140625" customWidth="1"/>
    <col min="9485" max="9485" width="9.42578125" customWidth="1"/>
    <col min="9718" max="9718" width="21.28515625" bestFit="1" customWidth="1"/>
    <col min="9719" max="9719" width="21.42578125" bestFit="1" customWidth="1"/>
    <col min="9720" max="9720" width="48.7109375" customWidth="1"/>
    <col min="9721" max="9721" width="8.42578125" bestFit="1" customWidth="1"/>
    <col min="9722" max="9722" width="6.28515625" bestFit="1" customWidth="1"/>
    <col min="9724" max="9724" width="25.28515625" customWidth="1"/>
    <col min="9725" max="9725" width="9.42578125" customWidth="1"/>
    <col min="9726" max="9726" width="15" customWidth="1"/>
    <col min="9727" max="9727" width="5.28515625" bestFit="1" customWidth="1"/>
    <col min="9728" max="9728" width="17.5703125" customWidth="1"/>
    <col min="9729" max="9729" width="19.85546875" customWidth="1"/>
    <col min="9730" max="9730" width="26.7109375" customWidth="1"/>
    <col min="9732" max="9732" width="13.140625" customWidth="1"/>
    <col min="9733" max="9733" width="8.5703125" customWidth="1"/>
    <col min="9734" max="9734" width="6.7109375" bestFit="1" customWidth="1"/>
    <col min="9735" max="9735" width="7" customWidth="1"/>
    <col min="9736" max="9736" width="6.7109375" customWidth="1"/>
    <col min="9737" max="9737" width="20.7109375" customWidth="1"/>
    <col min="9738" max="9738" width="10.5703125" customWidth="1"/>
    <col min="9739" max="9739" width="24.7109375" customWidth="1"/>
    <col min="9740" max="9740" width="12.140625" customWidth="1"/>
    <col min="9741" max="9741" width="9.42578125" customWidth="1"/>
    <col min="9974" max="9974" width="21.28515625" bestFit="1" customWidth="1"/>
    <col min="9975" max="9975" width="21.42578125" bestFit="1" customWidth="1"/>
    <col min="9976" max="9976" width="48.7109375" customWidth="1"/>
    <col min="9977" max="9977" width="8.42578125" bestFit="1" customWidth="1"/>
    <col min="9978" max="9978" width="6.28515625" bestFit="1" customWidth="1"/>
    <col min="9980" max="9980" width="25.28515625" customWidth="1"/>
    <col min="9981" max="9981" width="9.42578125" customWidth="1"/>
    <col min="9982" max="9982" width="15" customWidth="1"/>
    <col min="9983" max="9983" width="5.28515625" bestFit="1" customWidth="1"/>
    <col min="9984" max="9984" width="17.5703125" customWidth="1"/>
    <col min="9985" max="9985" width="19.85546875" customWidth="1"/>
    <col min="9986" max="9986" width="26.7109375" customWidth="1"/>
    <col min="9988" max="9988" width="13.140625" customWidth="1"/>
    <col min="9989" max="9989" width="8.5703125" customWidth="1"/>
    <col min="9990" max="9990" width="6.7109375" bestFit="1" customWidth="1"/>
    <col min="9991" max="9991" width="7" customWidth="1"/>
    <col min="9992" max="9992" width="6.7109375" customWidth="1"/>
    <col min="9993" max="9993" width="20.7109375" customWidth="1"/>
    <col min="9994" max="9994" width="10.5703125" customWidth="1"/>
    <col min="9995" max="9995" width="24.7109375" customWidth="1"/>
    <col min="9996" max="9996" width="12.140625" customWidth="1"/>
    <col min="9997" max="9997" width="9.42578125" customWidth="1"/>
    <col min="10230" max="10230" width="21.28515625" bestFit="1" customWidth="1"/>
    <col min="10231" max="10231" width="21.42578125" bestFit="1" customWidth="1"/>
    <col min="10232" max="10232" width="48.7109375" customWidth="1"/>
    <col min="10233" max="10233" width="8.42578125" bestFit="1" customWidth="1"/>
    <col min="10234" max="10234" width="6.28515625" bestFit="1" customWidth="1"/>
    <col min="10236" max="10236" width="25.28515625" customWidth="1"/>
    <col min="10237" max="10237" width="9.42578125" customWidth="1"/>
    <col min="10238" max="10238" width="15" customWidth="1"/>
    <col min="10239" max="10239" width="5.28515625" bestFit="1" customWidth="1"/>
    <col min="10240" max="10240" width="17.5703125" customWidth="1"/>
    <col min="10241" max="10241" width="19.85546875" customWidth="1"/>
    <col min="10242" max="10242" width="26.7109375" customWidth="1"/>
    <col min="10244" max="10244" width="13.140625" customWidth="1"/>
    <col min="10245" max="10245" width="8.5703125" customWidth="1"/>
    <col min="10246" max="10246" width="6.7109375" bestFit="1" customWidth="1"/>
    <col min="10247" max="10247" width="7" customWidth="1"/>
    <col min="10248" max="10248" width="6.7109375" customWidth="1"/>
    <col min="10249" max="10249" width="20.7109375" customWidth="1"/>
    <col min="10250" max="10250" width="10.5703125" customWidth="1"/>
    <col min="10251" max="10251" width="24.7109375" customWidth="1"/>
    <col min="10252" max="10252" width="12.140625" customWidth="1"/>
    <col min="10253" max="10253" width="9.42578125" customWidth="1"/>
    <col min="10486" max="10486" width="21.28515625" bestFit="1" customWidth="1"/>
    <col min="10487" max="10487" width="21.42578125" bestFit="1" customWidth="1"/>
    <col min="10488" max="10488" width="48.7109375" customWidth="1"/>
    <col min="10489" max="10489" width="8.42578125" bestFit="1" customWidth="1"/>
    <col min="10490" max="10490" width="6.28515625" bestFit="1" customWidth="1"/>
    <col min="10492" max="10492" width="25.28515625" customWidth="1"/>
    <col min="10493" max="10493" width="9.42578125" customWidth="1"/>
    <col min="10494" max="10494" width="15" customWidth="1"/>
    <col min="10495" max="10495" width="5.28515625" bestFit="1" customWidth="1"/>
    <col min="10496" max="10496" width="17.5703125" customWidth="1"/>
    <col min="10497" max="10497" width="19.85546875" customWidth="1"/>
    <col min="10498" max="10498" width="26.7109375" customWidth="1"/>
    <col min="10500" max="10500" width="13.140625" customWidth="1"/>
    <col min="10501" max="10501" width="8.5703125" customWidth="1"/>
    <col min="10502" max="10502" width="6.7109375" bestFit="1" customWidth="1"/>
    <col min="10503" max="10503" width="7" customWidth="1"/>
    <col min="10504" max="10504" width="6.7109375" customWidth="1"/>
    <col min="10505" max="10505" width="20.7109375" customWidth="1"/>
    <col min="10506" max="10506" width="10.5703125" customWidth="1"/>
    <col min="10507" max="10507" width="24.7109375" customWidth="1"/>
    <col min="10508" max="10508" width="12.140625" customWidth="1"/>
    <col min="10509" max="10509" width="9.42578125" customWidth="1"/>
    <col min="10742" max="10742" width="21.28515625" bestFit="1" customWidth="1"/>
    <col min="10743" max="10743" width="21.42578125" bestFit="1" customWidth="1"/>
    <col min="10744" max="10744" width="48.7109375" customWidth="1"/>
    <col min="10745" max="10745" width="8.42578125" bestFit="1" customWidth="1"/>
    <col min="10746" max="10746" width="6.28515625" bestFit="1" customWidth="1"/>
    <col min="10748" max="10748" width="25.28515625" customWidth="1"/>
    <col min="10749" max="10749" width="9.42578125" customWidth="1"/>
    <col min="10750" max="10750" width="15" customWidth="1"/>
    <col min="10751" max="10751" width="5.28515625" bestFit="1" customWidth="1"/>
    <col min="10752" max="10752" width="17.5703125" customWidth="1"/>
    <col min="10753" max="10753" width="19.85546875" customWidth="1"/>
    <col min="10754" max="10754" width="26.7109375" customWidth="1"/>
    <col min="10756" max="10756" width="13.140625" customWidth="1"/>
    <col min="10757" max="10757" width="8.5703125" customWidth="1"/>
    <col min="10758" max="10758" width="6.7109375" bestFit="1" customWidth="1"/>
    <col min="10759" max="10759" width="7" customWidth="1"/>
    <col min="10760" max="10760" width="6.7109375" customWidth="1"/>
    <col min="10761" max="10761" width="20.7109375" customWidth="1"/>
    <col min="10762" max="10762" width="10.5703125" customWidth="1"/>
    <col min="10763" max="10763" width="24.7109375" customWidth="1"/>
    <col min="10764" max="10764" width="12.140625" customWidth="1"/>
    <col min="10765" max="10765" width="9.42578125" customWidth="1"/>
    <col min="10998" max="10998" width="21.28515625" bestFit="1" customWidth="1"/>
    <col min="10999" max="10999" width="21.42578125" bestFit="1" customWidth="1"/>
    <col min="11000" max="11000" width="48.7109375" customWidth="1"/>
    <col min="11001" max="11001" width="8.42578125" bestFit="1" customWidth="1"/>
    <col min="11002" max="11002" width="6.28515625" bestFit="1" customWidth="1"/>
    <col min="11004" max="11004" width="25.28515625" customWidth="1"/>
    <col min="11005" max="11005" width="9.42578125" customWidth="1"/>
    <col min="11006" max="11006" width="15" customWidth="1"/>
    <col min="11007" max="11007" width="5.28515625" bestFit="1" customWidth="1"/>
    <col min="11008" max="11008" width="17.5703125" customWidth="1"/>
    <col min="11009" max="11009" width="19.85546875" customWidth="1"/>
    <col min="11010" max="11010" width="26.7109375" customWidth="1"/>
    <col min="11012" max="11012" width="13.140625" customWidth="1"/>
    <col min="11013" max="11013" width="8.5703125" customWidth="1"/>
    <col min="11014" max="11014" width="6.7109375" bestFit="1" customWidth="1"/>
    <col min="11015" max="11015" width="7" customWidth="1"/>
    <col min="11016" max="11016" width="6.7109375" customWidth="1"/>
    <col min="11017" max="11017" width="20.7109375" customWidth="1"/>
    <col min="11018" max="11018" width="10.5703125" customWidth="1"/>
    <col min="11019" max="11019" width="24.7109375" customWidth="1"/>
    <col min="11020" max="11020" width="12.140625" customWidth="1"/>
    <col min="11021" max="11021" width="9.42578125" customWidth="1"/>
    <col min="11254" max="11254" width="21.28515625" bestFit="1" customWidth="1"/>
    <col min="11255" max="11255" width="21.42578125" bestFit="1" customWidth="1"/>
    <col min="11256" max="11256" width="48.7109375" customWidth="1"/>
    <col min="11257" max="11257" width="8.42578125" bestFit="1" customWidth="1"/>
    <col min="11258" max="11258" width="6.28515625" bestFit="1" customWidth="1"/>
    <col min="11260" max="11260" width="25.28515625" customWidth="1"/>
    <col min="11261" max="11261" width="9.42578125" customWidth="1"/>
    <col min="11262" max="11262" width="15" customWidth="1"/>
    <col min="11263" max="11263" width="5.28515625" bestFit="1" customWidth="1"/>
    <col min="11264" max="11264" width="17.5703125" customWidth="1"/>
    <col min="11265" max="11265" width="19.85546875" customWidth="1"/>
    <col min="11266" max="11266" width="26.7109375" customWidth="1"/>
    <col min="11268" max="11268" width="13.140625" customWidth="1"/>
    <col min="11269" max="11269" width="8.5703125" customWidth="1"/>
    <col min="11270" max="11270" width="6.7109375" bestFit="1" customWidth="1"/>
    <col min="11271" max="11271" width="7" customWidth="1"/>
    <col min="11272" max="11272" width="6.7109375" customWidth="1"/>
    <col min="11273" max="11273" width="20.7109375" customWidth="1"/>
    <col min="11274" max="11274" width="10.5703125" customWidth="1"/>
    <col min="11275" max="11275" width="24.7109375" customWidth="1"/>
    <col min="11276" max="11276" width="12.140625" customWidth="1"/>
    <col min="11277" max="11277" width="9.42578125" customWidth="1"/>
    <col min="11510" max="11510" width="21.28515625" bestFit="1" customWidth="1"/>
    <col min="11511" max="11511" width="21.42578125" bestFit="1" customWidth="1"/>
    <col min="11512" max="11512" width="48.7109375" customWidth="1"/>
    <col min="11513" max="11513" width="8.42578125" bestFit="1" customWidth="1"/>
    <col min="11514" max="11514" width="6.28515625" bestFit="1" customWidth="1"/>
    <col min="11516" max="11516" width="25.28515625" customWidth="1"/>
    <col min="11517" max="11517" width="9.42578125" customWidth="1"/>
    <col min="11518" max="11518" width="15" customWidth="1"/>
    <col min="11519" max="11519" width="5.28515625" bestFit="1" customWidth="1"/>
    <col min="11520" max="11520" width="17.5703125" customWidth="1"/>
    <col min="11521" max="11521" width="19.85546875" customWidth="1"/>
    <col min="11522" max="11522" width="26.7109375" customWidth="1"/>
    <col min="11524" max="11524" width="13.140625" customWidth="1"/>
    <col min="11525" max="11525" width="8.5703125" customWidth="1"/>
    <col min="11526" max="11526" width="6.7109375" bestFit="1" customWidth="1"/>
    <col min="11527" max="11527" width="7" customWidth="1"/>
    <col min="11528" max="11528" width="6.7109375" customWidth="1"/>
    <col min="11529" max="11529" width="20.7109375" customWidth="1"/>
    <col min="11530" max="11530" width="10.5703125" customWidth="1"/>
    <col min="11531" max="11531" width="24.7109375" customWidth="1"/>
    <col min="11532" max="11532" width="12.140625" customWidth="1"/>
    <col min="11533" max="11533" width="9.42578125" customWidth="1"/>
    <col min="11766" max="11766" width="21.28515625" bestFit="1" customWidth="1"/>
    <col min="11767" max="11767" width="21.42578125" bestFit="1" customWidth="1"/>
    <col min="11768" max="11768" width="48.7109375" customWidth="1"/>
    <col min="11769" max="11769" width="8.42578125" bestFit="1" customWidth="1"/>
    <col min="11770" max="11770" width="6.28515625" bestFit="1" customWidth="1"/>
    <col min="11772" max="11772" width="25.28515625" customWidth="1"/>
    <col min="11773" max="11773" width="9.42578125" customWidth="1"/>
    <col min="11774" max="11774" width="15" customWidth="1"/>
    <col min="11775" max="11775" width="5.28515625" bestFit="1" customWidth="1"/>
    <col min="11776" max="11776" width="17.5703125" customWidth="1"/>
    <col min="11777" max="11777" width="19.85546875" customWidth="1"/>
    <col min="11778" max="11778" width="26.7109375" customWidth="1"/>
    <col min="11780" max="11780" width="13.140625" customWidth="1"/>
    <col min="11781" max="11781" width="8.5703125" customWidth="1"/>
    <col min="11782" max="11782" width="6.7109375" bestFit="1" customWidth="1"/>
    <col min="11783" max="11783" width="7" customWidth="1"/>
    <col min="11784" max="11784" width="6.7109375" customWidth="1"/>
    <col min="11785" max="11785" width="20.7109375" customWidth="1"/>
    <col min="11786" max="11786" width="10.5703125" customWidth="1"/>
    <col min="11787" max="11787" width="24.7109375" customWidth="1"/>
    <col min="11788" max="11788" width="12.140625" customWidth="1"/>
    <col min="11789" max="11789" width="9.42578125" customWidth="1"/>
    <col min="12022" max="12022" width="21.28515625" bestFit="1" customWidth="1"/>
    <col min="12023" max="12023" width="21.42578125" bestFit="1" customWidth="1"/>
    <col min="12024" max="12024" width="48.7109375" customWidth="1"/>
    <col min="12025" max="12025" width="8.42578125" bestFit="1" customWidth="1"/>
    <col min="12026" max="12026" width="6.28515625" bestFit="1" customWidth="1"/>
    <col min="12028" max="12028" width="25.28515625" customWidth="1"/>
    <col min="12029" max="12029" width="9.42578125" customWidth="1"/>
    <col min="12030" max="12030" width="15" customWidth="1"/>
    <col min="12031" max="12031" width="5.28515625" bestFit="1" customWidth="1"/>
    <col min="12032" max="12032" width="17.5703125" customWidth="1"/>
    <col min="12033" max="12033" width="19.85546875" customWidth="1"/>
    <col min="12034" max="12034" width="26.7109375" customWidth="1"/>
    <col min="12036" max="12036" width="13.140625" customWidth="1"/>
    <col min="12037" max="12037" width="8.5703125" customWidth="1"/>
    <col min="12038" max="12038" width="6.7109375" bestFit="1" customWidth="1"/>
    <col min="12039" max="12039" width="7" customWidth="1"/>
    <col min="12040" max="12040" width="6.7109375" customWidth="1"/>
    <col min="12041" max="12041" width="20.7109375" customWidth="1"/>
    <col min="12042" max="12042" width="10.5703125" customWidth="1"/>
    <col min="12043" max="12043" width="24.7109375" customWidth="1"/>
    <col min="12044" max="12044" width="12.140625" customWidth="1"/>
    <col min="12045" max="12045" width="9.42578125" customWidth="1"/>
    <col min="12278" max="12278" width="21.28515625" bestFit="1" customWidth="1"/>
    <col min="12279" max="12279" width="21.42578125" bestFit="1" customWidth="1"/>
    <col min="12280" max="12280" width="48.7109375" customWidth="1"/>
    <col min="12281" max="12281" width="8.42578125" bestFit="1" customWidth="1"/>
    <col min="12282" max="12282" width="6.28515625" bestFit="1" customWidth="1"/>
    <col min="12284" max="12284" width="25.28515625" customWidth="1"/>
    <col min="12285" max="12285" width="9.42578125" customWidth="1"/>
    <col min="12286" max="12286" width="15" customWidth="1"/>
    <col min="12287" max="12287" width="5.28515625" bestFit="1" customWidth="1"/>
    <col min="12288" max="12288" width="17.5703125" customWidth="1"/>
    <col min="12289" max="12289" width="19.85546875" customWidth="1"/>
    <col min="12290" max="12290" width="26.7109375" customWidth="1"/>
    <col min="12292" max="12292" width="13.140625" customWidth="1"/>
    <col min="12293" max="12293" width="8.5703125" customWidth="1"/>
    <col min="12294" max="12294" width="6.7109375" bestFit="1" customWidth="1"/>
    <col min="12295" max="12295" width="7" customWidth="1"/>
    <col min="12296" max="12296" width="6.7109375" customWidth="1"/>
    <col min="12297" max="12297" width="20.7109375" customWidth="1"/>
    <col min="12298" max="12298" width="10.5703125" customWidth="1"/>
    <col min="12299" max="12299" width="24.7109375" customWidth="1"/>
    <col min="12300" max="12300" width="12.140625" customWidth="1"/>
    <col min="12301" max="12301" width="9.42578125" customWidth="1"/>
    <col min="12534" max="12534" width="21.28515625" bestFit="1" customWidth="1"/>
    <col min="12535" max="12535" width="21.42578125" bestFit="1" customWidth="1"/>
    <col min="12536" max="12536" width="48.7109375" customWidth="1"/>
    <col min="12537" max="12537" width="8.42578125" bestFit="1" customWidth="1"/>
    <col min="12538" max="12538" width="6.28515625" bestFit="1" customWidth="1"/>
    <col min="12540" max="12540" width="25.28515625" customWidth="1"/>
    <col min="12541" max="12541" width="9.42578125" customWidth="1"/>
    <col min="12542" max="12542" width="15" customWidth="1"/>
    <col min="12543" max="12543" width="5.28515625" bestFit="1" customWidth="1"/>
    <col min="12544" max="12544" width="17.5703125" customWidth="1"/>
    <col min="12545" max="12545" width="19.85546875" customWidth="1"/>
    <col min="12546" max="12546" width="26.7109375" customWidth="1"/>
    <col min="12548" max="12548" width="13.140625" customWidth="1"/>
    <col min="12549" max="12549" width="8.5703125" customWidth="1"/>
    <col min="12550" max="12550" width="6.7109375" bestFit="1" customWidth="1"/>
    <col min="12551" max="12551" width="7" customWidth="1"/>
    <col min="12552" max="12552" width="6.7109375" customWidth="1"/>
    <col min="12553" max="12553" width="20.7109375" customWidth="1"/>
    <col min="12554" max="12554" width="10.5703125" customWidth="1"/>
    <col min="12555" max="12555" width="24.7109375" customWidth="1"/>
    <col min="12556" max="12556" width="12.140625" customWidth="1"/>
    <col min="12557" max="12557" width="9.42578125" customWidth="1"/>
    <col min="12790" max="12790" width="21.28515625" bestFit="1" customWidth="1"/>
    <col min="12791" max="12791" width="21.42578125" bestFit="1" customWidth="1"/>
    <col min="12792" max="12792" width="48.7109375" customWidth="1"/>
    <col min="12793" max="12793" width="8.42578125" bestFit="1" customWidth="1"/>
    <col min="12794" max="12794" width="6.28515625" bestFit="1" customWidth="1"/>
    <col min="12796" max="12796" width="25.28515625" customWidth="1"/>
    <col min="12797" max="12797" width="9.42578125" customWidth="1"/>
    <col min="12798" max="12798" width="15" customWidth="1"/>
    <col min="12799" max="12799" width="5.28515625" bestFit="1" customWidth="1"/>
    <col min="12800" max="12800" width="17.5703125" customWidth="1"/>
    <col min="12801" max="12801" width="19.85546875" customWidth="1"/>
    <col min="12802" max="12802" width="26.7109375" customWidth="1"/>
    <col min="12804" max="12804" width="13.140625" customWidth="1"/>
    <col min="12805" max="12805" width="8.5703125" customWidth="1"/>
    <col min="12806" max="12806" width="6.7109375" bestFit="1" customWidth="1"/>
    <col min="12807" max="12807" width="7" customWidth="1"/>
    <col min="12808" max="12808" width="6.7109375" customWidth="1"/>
    <col min="12809" max="12809" width="20.7109375" customWidth="1"/>
    <col min="12810" max="12810" width="10.5703125" customWidth="1"/>
    <col min="12811" max="12811" width="24.7109375" customWidth="1"/>
    <col min="12812" max="12812" width="12.140625" customWidth="1"/>
    <col min="12813" max="12813" width="9.42578125" customWidth="1"/>
    <col min="13046" max="13046" width="21.28515625" bestFit="1" customWidth="1"/>
    <col min="13047" max="13047" width="21.42578125" bestFit="1" customWidth="1"/>
    <col min="13048" max="13048" width="48.7109375" customWidth="1"/>
    <col min="13049" max="13049" width="8.42578125" bestFit="1" customWidth="1"/>
    <col min="13050" max="13050" width="6.28515625" bestFit="1" customWidth="1"/>
    <col min="13052" max="13052" width="25.28515625" customWidth="1"/>
    <col min="13053" max="13053" width="9.42578125" customWidth="1"/>
    <col min="13054" max="13054" width="15" customWidth="1"/>
    <col min="13055" max="13055" width="5.28515625" bestFit="1" customWidth="1"/>
    <col min="13056" max="13056" width="17.5703125" customWidth="1"/>
    <col min="13057" max="13057" width="19.85546875" customWidth="1"/>
    <col min="13058" max="13058" width="26.7109375" customWidth="1"/>
    <col min="13060" max="13060" width="13.140625" customWidth="1"/>
    <col min="13061" max="13061" width="8.5703125" customWidth="1"/>
    <col min="13062" max="13062" width="6.7109375" bestFit="1" customWidth="1"/>
    <col min="13063" max="13063" width="7" customWidth="1"/>
    <col min="13064" max="13064" width="6.7109375" customWidth="1"/>
    <col min="13065" max="13065" width="20.7109375" customWidth="1"/>
    <col min="13066" max="13066" width="10.5703125" customWidth="1"/>
    <col min="13067" max="13067" width="24.7109375" customWidth="1"/>
    <col min="13068" max="13068" width="12.140625" customWidth="1"/>
    <col min="13069" max="13069" width="9.42578125" customWidth="1"/>
    <col min="13302" max="13302" width="21.28515625" bestFit="1" customWidth="1"/>
    <col min="13303" max="13303" width="21.42578125" bestFit="1" customWidth="1"/>
    <col min="13304" max="13304" width="48.7109375" customWidth="1"/>
    <col min="13305" max="13305" width="8.42578125" bestFit="1" customWidth="1"/>
    <col min="13306" max="13306" width="6.28515625" bestFit="1" customWidth="1"/>
    <col min="13308" max="13308" width="25.28515625" customWidth="1"/>
    <col min="13309" max="13309" width="9.42578125" customWidth="1"/>
    <col min="13310" max="13310" width="15" customWidth="1"/>
    <col min="13311" max="13311" width="5.28515625" bestFit="1" customWidth="1"/>
    <col min="13312" max="13312" width="17.5703125" customWidth="1"/>
    <col min="13313" max="13313" width="19.85546875" customWidth="1"/>
    <col min="13314" max="13314" width="26.7109375" customWidth="1"/>
    <col min="13316" max="13316" width="13.140625" customWidth="1"/>
    <col min="13317" max="13317" width="8.5703125" customWidth="1"/>
    <col min="13318" max="13318" width="6.7109375" bestFit="1" customWidth="1"/>
    <col min="13319" max="13319" width="7" customWidth="1"/>
    <col min="13320" max="13320" width="6.7109375" customWidth="1"/>
    <col min="13321" max="13321" width="20.7109375" customWidth="1"/>
    <col min="13322" max="13322" width="10.5703125" customWidth="1"/>
    <col min="13323" max="13323" width="24.7109375" customWidth="1"/>
    <col min="13324" max="13324" width="12.140625" customWidth="1"/>
    <col min="13325" max="13325" width="9.42578125" customWidth="1"/>
    <col min="13558" max="13558" width="21.28515625" bestFit="1" customWidth="1"/>
    <col min="13559" max="13559" width="21.42578125" bestFit="1" customWidth="1"/>
    <col min="13560" max="13560" width="48.7109375" customWidth="1"/>
    <col min="13561" max="13561" width="8.42578125" bestFit="1" customWidth="1"/>
    <col min="13562" max="13562" width="6.28515625" bestFit="1" customWidth="1"/>
    <col min="13564" max="13564" width="25.28515625" customWidth="1"/>
    <col min="13565" max="13565" width="9.42578125" customWidth="1"/>
    <col min="13566" max="13566" width="15" customWidth="1"/>
    <col min="13567" max="13567" width="5.28515625" bestFit="1" customWidth="1"/>
    <col min="13568" max="13568" width="17.5703125" customWidth="1"/>
    <col min="13569" max="13569" width="19.85546875" customWidth="1"/>
    <col min="13570" max="13570" width="26.7109375" customWidth="1"/>
    <col min="13572" max="13572" width="13.140625" customWidth="1"/>
    <col min="13573" max="13573" width="8.5703125" customWidth="1"/>
    <col min="13574" max="13574" width="6.7109375" bestFit="1" customWidth="1"/>
    <col min="13575" max="13575" width="7" customWidth="1"/>
    <col min="13576" max="13576" width="6.7109375" customWidth="1"/>
    <col min="13577" max="13577" width="20.7109375" customWidth="1"/>
    <col min="13578" max="13578" width="10.5703125" customWidth="1"/>
    <col min="13579" max="13579" width="24.7109375" customWidth="1"/>
    <col min="13580" max="13580" width="12.140625" customWidth="1"/>
    <col min="13581" max="13581" width="9.42578125" customWidth="1"/>
    <col min="13814" max="13814" width="21.28515625" bestFit="1" customWidth="1"/>
    <col min="13815" max="13815" width="21.42578125" bestFit="1" customWidth="1"/>
    <col min="13816" max="13816" width="48.7109375" customWidth="1"/>
    <col min="13817" max="13817" width="8.42578125" bestFit="1" customWidth="1"/>
    <col min="13818" max="13818" width="6.28515625" bestFit="1" customWidth="1"/>
    <col min="13820" max="13820" width="25.28515625" customWidth="1"/>
    <col min="13821" max="13821" width="9.42578125" customWidth="1"/>
    <col min="13822" max="13822" width="15" customWidth="1"/>
    <col min="13823" max="13823" width="5.28515625" bestFit="1" customWidth="1"/>
    <col min="13824" max="13824" width="17.5703125" customWidth="1"/>
    <col min="13825" max="13825" width="19.85546875" customWidth="1"/>
    <col min="13826" max="13826" width="26.7109375" customWidth="1"/>
    <col min="13828" max="13828" width="13.140625" customWidth="1"/>
    <col min="13829" max="13829" width="8.5703125" customWidth="1"/>
    <col min="13830" max="13830" width="6.7109375" bestFit="1" customWidth="1"/>
    <col min="13831" max="13831" width="7" customWidth="1"/>
    <col min="13832" max="13832" width="6.7109375" customWidth="1"/>
    <col min="13833" max="13833" width="20.7109375" customWidth="1"/>
    <col min="13834" max="13834" width="10.5703125" customWidth="1"/>
    <col min="13835" max="13835" width="24.7109375" customWidth="1"/>
    <col min="13836" max="13836" width="12.140625" customWidth="1"/>
    <col min="13837" max="13837" width="9.42578125" customWidth="1"/>
    <col min="14070" max="14070" width="21.28515625" bestFit="1" customWidth="1"/>
    <col min="14071" max="14071" width="21.42578125" bestFit="1" customWidth="1"/>
    <col min="14072" max="14072" width="48.7109375" customWidth="1"/>
    <col min="14073" max="14073" width="8.42578125" bestFit="1" customWidth="1"/>
    <col min="14074" max="14074" width="6.28515625" bestFit="1" customWidth="1"/>
    <col min="14076" max="14076" width="25.28515625" customWidth="1"/>
    <col min="14077" max="14077" width="9.42578125" customWidth="1"/>
    <col min="14078" max="14078" width="15" customWidth="1"/>
    <col min="14079" max="14079" width="5.28515625" bestFit="1" customWidth="1"/>
    <col min="14080" max="14080" width="17.5703125" customWidth="1"/>
    <col min="14081" max="14081" width="19.85546875" customWidth="1"/>
    <col min="14082" max="14082" width="26.7109375" customWidth="1"/>
    <col min="14084" max="14084" width="13.140625" customWidth="1"/>
    <col min="14085" max="14085" width="8.5703125" customWidth="1"/>
    <col min="14086" max="14086" width="6.7109375" bestFit="1" customWidth="1"/>
    <col min="14087" max="14087" width="7" customWidth="1"/>
    <col min="14088" max="14088" width="6.7109375" customWidth="1"/>
    <col min="14089" max="14089" width="20.7109375" customWidth="1"/>
    <col min="14090" max="14090" width="10.5703125" customWidth="1"/>
    <col min="14091" max="14091" width="24.7109375" customWidth="1"/>
    <col min="14092" max="14092" width="12.140625" customWidth="1"/>
    <col min="14093" max="14093" width="9.42578125" customWidth="1"/>
    <col min="14326" max="14326" width="21.28515625" bestFit="1" customWidth="1"/>
    <col min="14327" max="14327" width="21.42578125" bestFit="1" customWidth="1"/>
    <col min="14328" max="14328" width="48.7109375" customWidth="1"/>
    <col min="14329" max="14329" width="8.42578125" bestFit="1" customWidth="1"/>
    <col min="14330" max="14330" width="6.28515625" bestFit="1" customWidth="1"/>
    <col min="14332" max="14332" width="25.28515625" customWidth="1"/>
    <col min="14333" max="14333" width="9.42578125" customWidth="1"/>
    <col min="14334" max="14334" width="15" customWidth="1"/>
    <col min="14335" max="14335" width="5.28515625" bestFit="1" customWidth="1"/>
    <col min="14336" max="14336" width="17.5703125" customWidth="1"/>
    <col min="14337" max="14337" width="19.85546875" customWidth="1"/>
    <col min="14338" max="14338" width="26.7109375" customWidth="1"/>
    <col min="14340" max="14340" width="13.140625" customWidth="1"/>
    <col min="14341" max="14341" width="8.5703125" customWidth="1"/>
    <col min="14342" max="14342" width="6.7109375" bestFit="1" customWidth="1"/>
    <col min="14343" max="14343" width="7" customWidth="1"/>
    <col min="14344" max="14344" width="6.7109375" customWidth="1"/>
    <col min="14345" max="14345" width="20.7109375" customWidth="1"/>
    <col min="14346" max="14346" width="10.5703125" customWidth="1"/>
    <col min="14347" max="14347" width="24.7109375" customWidth="1"/>
    <col min="14348" max="14348" width="12.140625" customWidth="1"/>
    <col min="14349" max="14349" width="9.42578125" customWidth="1"/>
    <col min="14582" max="14582" width="21.28515625" bestFit="1" customWidth="1"/>
    <col min="14583" max="14583" width="21.42578125" bestFit="1" customWidth="1"/>
    <col min="14584" max="14584" width="48.7109375" customWidth="1"/>
    <col min="14585" max="14585" width="8.42578125" bestFit="1" customWidth="1"/>
    <col min="14586" max="14586" width="6.28515625" bestFit="1" customWidth="1"/>
    <col min="14588" max="14588" width="25.28515625" customWidth="1"/>
    <col min="14589" max="14589" width="9.42578125" customWidth="1"/>
    <col min="14590" max="14590" width="15" customWidth="1"/>
    <col min="14591" max="14591" width="5.28515625" bestFit="1" customWidth="1"/>
    <col min="14592" max="14592" width="17.5703125" customWidth="1"/>
    <col min="14593" max="14593" width="19.85546875" customWidth="1"/>
    <col min="14594" max="14594" width="26.7109375" customWidth="1"/>
    <col min="14596" max="14596" width="13.140625" customWidth="1"/>
    <col min="14597" max="14597" width="8.5703125" customWidth="1"/>
    <col min="14598" max="14598" width="6.7109375" bestFit="1" customWidth="1"/>
    <col min="14599" max="14599" width="7" customWidth="1"/>
    <col min="14600" max="14600" width="6.7109375" customWidth="1"/>
    <col min="14601" max="14601" width="20.7109375" customWidth="1"/>
    <col min="14602" max="14602" width="10.5703125" customWidth="1"/>
    <col min="14603" max="14603" width="24.7109375" customWidth="1"/>
    <col min="14604" max="14604" width="12.140625" customWidth="1"/>
    <col min="14605" max="14605" width="9.42578125" customWidth="1"/>
    <col min="14838" max="14838" width="21.28515625" bestFit="1" customWidth="1"/>
    <col min="14839" max="14839" width="21.42578125" bestFit="1" customWidth="1"/>
    <col min="14840" max="14840" width="48.7109375" customWidth="1"/>
    <col min="14841" max="14841" width="8.42578125" bestFit="1" customWidth="1"/>
    <col min="14842" max="14842" width="6.28515625" bestFit="1" customWidth="1"/>
    <col min="14844" max="14844" width="25.28515625" customWidth="1"/>
    <col min="14845" max="14845" width="9.42578125" customWidth="1"/>
    <col min="14846" max="14846" width="15" customWidth="1"/>
    <col min="14847" max="14847" width="5.28515625" bestFit="1" customWidth="1"/>
    <col min="14848" max="14848" width="17.5703125" customWidth="1"/>
    <col min="14849" max="14849" width="19.85546875" customWidth="1"/>
    <col min="14850" max="14850" width="26.7109375" customWidth="1"/>
    <col min="14852" max="14852" width="13.140625" customWidth="1"/>
    <col min="14853" max="14853" width="8.5703125" customWidth="1"/>
    <col min="14854" max="14854" width="6.7109375" bestFit="1" customWidth="1"/>
    <col min="14855" max="14855" width="7" customWidth="1"/>
    <col min="14856" max="14856" width="6.7109375" customWidth="1"/>
    <col min="14857" max="14857" width="20.7109375" customWidth="1"/>
    <col min="14858" max="14858" width="10.5703125" customWidth="1"/>
    <col min="14859" max="14859" width="24.7109375" customWidth="1"/>
    <col min="14860" max="14860" width="12.140625" customWidth="1"/>
    <col min="14861" max="14861" width="9.42578125" customWidth="1"/>
    <col min="15094" max="15094" width="21.28515625" bestFit="1" customWidth="1"/>
    <col min="15095" max="15095" width="21.42578125" bestFit="1" customWidth="1"/>
    <col min="15096" max="15096" width="48.7109375" customWidth="1"/>
    <col min="15097" max="15097" width="8.42578125" bestFit="1" customWidth="1"/>
    <col min="15098" max="15098" width="6.28515625" bestFit="1" customWidth="1"/>
    <col min="15100" max="15100" width="25.28515625" customWidth="1"/>
    <col min="15101" max="15101" width="9.42578125" customWidth="1"/>
    <col min="15102" max="15102" width="15" customWidth="1"/>
    <col min="15103" max="15103" width="5.28515625" bestFit="1" customWidth="1"/>
    <col min="15104" max="15104" width="17.5703125" customWidth="1"/>
    <col min="15105" max="15105" width="19.85546875" customWidth="1"/>
    <col min="15106" max="15106" width="26.7109375" customWidth="1"/>
    <col min="15108" max="15108" width="13.140625" customWidth="1"/>
    <col min="15109" max="15109" width="8.5703125" customWidth="1"/>
    <col min="15110" max="15110" width="6.7109375" bestFit="1" customWidth="1"/>
    <col min="15111" max="15111" width="7" customWidth="1"/>
    <col min="15112" max="15112" width="6.7109375" customWidth="1"/>
    <col min="15113" max="15113" width="20.7109375" customWidth="1"/>
    <col min="15114" max="15114" width="10.5703125" customWidth="1"/>
    <col min="15115" max="15115" width="24.7109375" customWidth="1"/>
    <col min="15116" max="15116" width="12.140625" customWidth="1"/>
    <col min="15117" max="15117" width="9.42578125" customWidth="1"/>
    <col min="15350" max="15350" width="21.28515625" bestFit="1" customWidth="1"/>
    <col min="15351" max="15351" width="21.42578125" bestFit="1" customWidth="1"/>
    <col min="15352" max="15352" width="48.7109375" customWidth="1"/>
    <col min="15353" max="15353" width="8.42578125" bestFit="1" customWidth="1"/>
    <col min="15354" max="15354" width="6.28515625" bestFit="1" customWidth="1"/>
    <col min="15356" max="15356" width="25.28515625" customWidth="1"/>
    <col min="15357" max="15357" width="9.42578125" customWidth="1"/>
    <col min="15358" max="15358" width="15" customWidth="1"/>
    <col min="15359" max="15359" width="5.28515625" bestFit="1" customWidth="1"/>
    <col min="15360" max="15360" width="17.5703125" customWidth="1"/>
    <col min="15361" max="15361" width="19.85546875" customWidth="1"/>
    <col min="15362" max="15362" width="26.7109375" customWidth="1"/>
    <col min="15364" max="15364" width="13.140625" customWidth="1"/>
    <col min="15365" max="15365" width="8.5703125" customWidth="1"/>
    <col min="15366" max="15366" width="6.7109375" bestFit="1" customWidth="1"/>
    <col min="15367" max="15367" width="7" customWidth="1"/>
    <col min="15368" max="15368" width="6.7109375" customWidth="1"/>
    <col min="15369" max="15369" width="20.7109375" customWidth="1"/>
    <col min="15370" max="15370" width="10.5703125" customWidth="1"/>
    <col min="15371" max="15371" width="24.7109375" customWidth="1"/>
    <col min="15372" max="15372" width="12.140625" customWidth="1"/>
    <col min="15373" max="15373" width="9.42578125" customWidth="1"/>
    <col min="15606" max="15606" width="21.28515625" bestFit="1" customWidth="1"/>
    <col min="15607" max="15607" width="21.42578125" bestFit="1" customWidth="1"/>
    <col min="15608" max="15608" width="48.7109375" customWidth="1"/>
    <col min="15609" max="15609" width="8.42578125" bestFit="1" customWidth="1"/>
    <col min="15610" max="15610" width="6.28515625" bestFit="1" customWidth="1"/>
    <col min="15612" max="15612" width="25.28515625" customWidth="1"/>
    <col min="15613" max="15613" width="9.42578125" customWidth="1"/>
    <col min="15614" max="15614" width="15" customWidth="1"/>
    <col min="15615" max="15615" width="5.28515625" bestFit="1" customWidth="1"/>
    <col min="15616" max="15616" width="17.5703125" customWidth="1"/>
    <col min="15617" max="15617" width="19.85546875" customWidth="1"/>
    <col min="15618" max="15618" width="26.7109375" customWidth="1"/>
    <col min="15620" max="15620" width="13.140625" customWidth="1"/>
    <col min="15621" max="15621" width="8.5703125" customWidth="1"/>
    <col min="15622" max="15622" width="6.7109375" bestFit="1" customWidth="1"/>
    <col min="15623" max="15623" width="7" customWidth="1"/>
    <col min="15624" max="15624" width="6.7109375" customWidth="1"/>
    <col min="15625" max="15625" width="20.7109375" customWidth="1"/>
    <col min="15626" max="15626" width="10.5703125" customWidth="1"/>
    <col min="15627" max="15627" width="24.7109375" customWidth="1"/>
    <col min="15628" max="15628" width="12.140625" customWidth="1"/>
    <col min="15629" max="15629" width="9.42578125" customWidth="1"/>
    <col min="15862" max="15862" width="21.28515625" bestFit="1" customWidth="1"/>
    <col min="15863" max="15863" width="21.42578125" bestFit="1" customWidth="1"/>
    <col min="15864" max="15864" width="48.7109375" customWidth="1"/>
    <col min="15865" max="15865" width="8.42578125" bestFit="1" customWidth="1"/>
    <col min="15866" max="15866" width="6.28515625" bestFit="1" customWidth="1"/>
    <col min="15868" max="15868" width="25.28515625" customWidth="1"/>
    <col min="15869" max="15869" width="9.42578125" customWidth="1"/>
    <col min="15870" max="15870" width="15" customWidth="1"/>
    <col min="15871" max="15871" width="5.28515625" bestFit="1" customWidth="1"/>
    <col min="15872" max="15872" width="17.5703125" customWidth="1"/>
    <col min="15873" max="15873" width="19.85546875" customWidth="1"/>
    <col min="15874" max="15874" width="26.7109375" customWidth="1"/>
    <col min="15876" max="15876" width="13.140625" customWidth="1"/>
    <col min="15877" max="15877" width="8.5703125" customWidth="1"/>
    <col min="15878" max="15878" width="6.7109375" bestFit="1" customWidth="1"/>
    <col min="15879" max="15879" width="7" customWidth="1"/>
    <col min="15880" max="15880" width="6.7109375" customWidth="1"/>
    <col min="15881" max="15881" width="20.7109375" customWidth="1"/>
    <col min="15882" max="15882" width="10.5703125" customWidth="1"/>
    <col min="15883" max="15883" width="24.7109375" customWidth="1"/>
    <col min="15884" max="15884" width="12.140625" customWidth="1"/>
    <col min="15885" max="15885" width="9.42578125" customWidth="1"/>
    <col min="16118" max="16118" width="21.28515625" bestFit="1" customWidth="1"/>
    <col min="16119" max="16119" width="21.42578125" bestFit="1" customWidth="1"/>
    <col min="16120" max="16120" width="48.7109375" customWidth="1"/>
    <col min="16121" max="16121" width="8.42578125" bestFit="1" customWidth="1"/>
    <col min="16122" max="16122" width="6.28515625" bestFit="1" customWidth="1"/>
    <col min="16124" max="16124" width="25.28515625" customWidth="1"/>
    <col min="16125" max="16125" width="9.42578125" customWidth="1"/>
    <col min="16126" max="16126" width="15" customWidth="1"/>
    <col min="16127" max="16127" width="5.28515625" bestFit="1" customWidth="1"/>
    <col min="16128" max="16128" width="17.5703125" customWidth="1"/>
    <col min="16129" max="16129" width="19.85546875" customWidth="1"/>
    <col min="16130" max="16130" width="26.7109375" customWidth="1"/>
    <col min="16132" max="16132" width="13.140625" customWidth="1"/>
    <col min="16133" max="16133" width="8.5703125" customWidth="1"/>
    <col min="16134" max="16134" width="6.7109375" bestFit="1" customWidth="1"/>
    <col min="16135" max="16135" width="7" customWidth="1"/>
    <col min="16136" max="16136" width="6.7109375" customWidth="1"/>
    <col min="16137" max="16137" width="20.7109375" customWidth="1"/>
    <col min="16138" max="16138" width="10.5703125" customWidth="1"/>
    <col min="16139" max="16139" width="24.7109375" customWidth="1"/>
    <col min="16140" max="16140" width="12.140625" customWidth="1"/>
    <col min="16141" max="16141" width="9.42578125" customWidth="1"/>
  </cols>
  <sheetData>
    <row r="1" spans="1:15" x14ac:dyDescent="0.25">
      <c r="A1" s="138"/>
      <c r="B1" s="138"/>
      <c r="C1" s="138"/>
      <c r="D1" s="138"/>
      <c r="E1" s="139"/>
      <c r="F1" s="138"/>
      <c r="G1" s="138"/>
      <c r="H1" s="140"/>
      <c r="I1" s="138"/>
      <c r="J1" s="138"/>
      <c r="K1" s="138"/>
      <c r="L1" s="138"/>
      <c r="M1" s="141"/>
      <c r="N1" s="138"/>
      <c r="O1" s="138"/>
    </row>
    <row r="2" spans="1:15" ht="21" x14ac:dyDescent="0.35">
      <c r="A2" s="264" t="s">
        <v>276</v>
      </c>
      <c r="B2" s="264"/>
      <c r="C2" s="264"/>
      <c r="D2" s="264"/>
      <c r="E2" s="264"/>
      <c r="F2" s="264"/>
      <c r="G2" s="264"/>
      <c r="H2" s="264"/>
      <c r="I2" s="264"/>
      <c r="J2" s="264"/>
      <c r="K2" s="264"/>
      <c r="L2" s="264"/>
      <c r="M2" s="264"/>
      <c r="N2" s="264"/>
      <c r="O2" s="264"/>
    </row>
    <row r="3" spans="1:15" ht="21" x14ac:dyDescent="0.35">
      <c r="A3" s="264" t="s">
        <v>277</v>
      </c>
      <c r="B3" s="264"/>
      <c r="C3" s="264"/>
      <c r="D3" s="264"/>
      <c r="E3" s="264"/>
      <c r="F3" s="265"/>
      <c r="G3" s="264"/>
      <c r="H3" s="264"/>
      <c r="I3" s="264"/>
      <c r="J3" s="264"/>
      <c r="K3" s="264"/>
      <c r="L3" s="264"/>
      <c r="M3" s="264"/>
      <c r="N3" s="264"/>
      <c r="O3" s="264"/>
    </row>
    <row r="4" spans="1:15" ht="20.25" customHeight="1" x14ac:dyDescent="0.35">
      <c r="A4" s="264" t="s">
        <v>244</v>
      </c>
      <c r="B4" s="264"/>
      <c r="C4" s="264"/>
      <c r="D4" s="264"/>
      <c r="E4" s="264"/>
      <c r="F4" s="115"/>
      <c r="G4" s="266" t="s">
        <v>245</v>
      </c>
      <c r="H4" s="267"/>
      <c r="I4" s="267"/>
      <c r="J4" s="267"/>
      <c r="K4" s="267"/>
      <c r="L4" s="267"/>
      <c r="M4" s="267"/>
      <c r="N4" s="267"/>
      <c r="O4" s="268"/>
    </row>
    <row r="5" spans="1:15" ht="18" customHeight="1" x14ac:dyDescent="0.25">
      <c r="A5" s="116" t="s">
        <v>204</v>
      </c>
      <c r="B5" s="116" t="s">
        <v>4</v>
      </c>
      <c r="C5" s="116" t="s">
        <v>1</v>
      </c>
      <c r="D5" s="117" t="s">
        <v>0</v>
      </c>
      <c r="E5" s="118" t="s">
        <v>37</v>
      </c>
      <c r="F5" s="142"/>
      <c r="G5" s="120" t="s">
        <v>204</v>
      </c>
      <c r="H5" s="121" t="s">
        <v>246</v>
      </c>
      <c r="I5" s="122" t="s">
        <v>240</v>
      </c>
      <c r="J5" s="122" t="s">
        <v>247</v>
      </c>
      <c r="K5" s="122" t="s">
        <v>248</v>
      </c>
      <c r="L5" s="122" t="s">
        <v>249</v>
      </c>
      <c r="M5" s="123" t="s">
        <v>1</v>
      </c>
      <c r="N5" s="123" t="s">
        <v>0</v>
      </c>
      <c r="O5" s="123" t="s">
        <v>32</v>
      </c>
    </row>
    <row r="6" spans="1:15" ht="60.75" customHeight="1" x14ac:dyDescent="0.25">
      <c r="A6" s="179" t="s">
        <v>250</v>
      </c>
      <c r="B6" s="180" t="s">
        <v>38</v>
      </c>
      <c r="C6" s="165" t="s">
        <v>57</v>
      </c>
      <c r="D6" s="179">
        <v>97</v>
      </c>
      <c r="E6" s="165" t="s">
        <v>278</v>
      </c>
      <c r="F6" s="199"/>
      <c r="G6" s="164">
        <v>1</v>
      </c>
      <c r="H6" s="165" t="s">
        <v>279</v>
      </c>
      <c r="I6" s="165" t="s">
        <v>280</v>
      </c>
      <c r="J6" s="169">
        <v>37135</v>
      </c>
      <c r="K6" s="169">
        <v>41151</v>
      </c>
      <c r="L6" s="165">
        <f>+ROUND((K6-J6)/30,2)</f>
        <v>133.87</v>
      </c>
      <c r="M6" s="198">
        <v>0</v>
      </c>
      <c r="N6" s="198" t="s">
        <v>281</v>
      </c>
      <c r="O6" s="180" t="s">
        <v>282</v>
      </c>
    </row>
    <row r="7" spans="1:15" ht="54.75" customHeight="1" x14ac:dyDescent="0.25">
      <c r="A7" s="179" t="s">
        <v>253</v>
      </c>
      <c r="B7" s="185" t="s">
        <v>283</v>
      </c>
      <c r="C7" s="165" t="s">
        <v>57</v>
      </c>
      <c r="D7" s="165">
        <v>26</v>
      </c>
      <c r="E7" s="165" t="s">
        <v>284</v>
      </c>
      <c r="F7" s="200"/>
      <c r="G7" s="164">
        <v>2</v>
      </c>
      <c r="H7" s="165" t="s">
        <v>285</v>
      </c>
      <c r="I7" s="165" t="s">
        <v>286</v>
      </c>
      <c r="J7" s="169">
        <v>34799</v>
      </c>
      <c r="K7" s="169">
        <v>36418</v>
      </c>
      <c r="L7" s="165">
        <f t="shared" ref="L7:L10" si="0">+ROUND((K7-J7)/30,2)</f>
        <v>53.97</v>
      </c>
      <c r="M7" s="198">
        <v>0</v>
      </c>
      <c r="N7" s="198">
        <v>65</v>
      </c>
      <c r="O7" s="180" t="s">
        <v>282</v>
      </c>
    </row>
    <row r="8" spans="1:15" ht="38.25" customHeight="1" x14ac:dyDescent="0.25">
      <c r="A8" s="179" t="s">
        <v>256</v>
      </c>
      <c r="B8" s="185" t="s">
        <v>257</v>
      </c>
      <c r="C8" s="165" t="s">
        <v>57</v>
      </c>
      <c r="D8" s="165">
        <v>98</v>
      </c>
      <c r="E8" s="165">
        <v>32327</v>
      </c>
      <c r="F8" s="201"/>
      <c r="G8" s="164">
        <v>3</v>
      </c>
      <c r="H8" s="165" t="s">
        <v>285</v>
      </c>
      <c r="I8" s="165" t="s">
        <v>287</v>
      </c>
      <c r="J8" s="169">
        <v>33414</v>
      </c>
      <c r="K8" s="169">
        <v>34798</v>
      </c>
      <c r="L8" s="165">
        <f t="shared" si="0"/>
        <v>46.13</v>
      </c>
      <c r="M8" s="198">
        <v>1</v>
      </c>
      <c r="N8" s="198" t="s">
        <v>288</v>
      </c>
      <c r="O8" s="180"/>
    </row>
    <row r="9" spans="1:15" ht="103.5" customHeight="1" x14ac:dyDescent="0.25">
      <c r="A9" s="179" t="s">
        <v>260</v>
      </c>
      <c r="B9" s="185" t="s">
        <v>289</v>
      </c>
      <c r="C9" s="165" t="s">
        <v>57</v>
      </c>
      <c r="D9" s="165" t="s">
        <v>290</v>
      </c>
      <c r="E9" s="165" t="s">
        <v>291</v>
      </c>
      <c r="F9" s="201"/>
      <c r="G9" s="164">
        <v>4</v>
      </c>
      <c r="H9" s="165" t="s">
        <v>292</v>
      </c>
      <c r="I9" s="165" t="s">
        <v>280</v>
      </c>
      <c r="J9" s="169">
        <v>31809</v>
      </c>
      <c r="K9" s="169">
        <v>33413</v>
      </c>
      <c r="L9" s="165">
        <f t="shared" si="0"/>
        <v>53.47</v>
      </c>
      <c r="M9" s="198">
        <v>1</v>
      </c>
      <c r="N9" s="198">
        <v>70</v>
      </c>
      <c r="O9" s="180"/>
    </row>
    <row r="10" spans="1:15" ht="66.75" customHeight="1" x14ac:dyDescent="0.25">
      <c r="A10" s="179" t="s">
        <v>293</v>
      </c>
      <c r="B10" s="180" t="s">
        <v>267</v>
      </c>
      <c r="C10" s="202" t="s">
        <v>57</v>
      </c>
      <c r="D10" s="202">
        <v>96</v>
      </c>
      <c r="E10" s="165"/>
      <c r="F10" s="200"/>
      <c r="G10" s="164">
        <v>5</v>
      </c>
      <c r="H10" s="165" t="s">
        <v>294</v>
      </c>
      <c r="I10" s="165" t="s">
        <v>295</v>
      </c>
      <c r="J10" s="169">
        <v>31128</v>
      </c>
      <c r="K10" s="169">
        <v>31829</v>
      </c>
      <c r="L10" s="165">
        <f t="shared" si="0"/>
        <v>23.37</v>
      </c>
      <c r="M10" s="198">
        <v>0</v>
      </c>
      <c r="N10" s="198">
        <v>71</v>
      </c>
      <c r="O10" s="180" t="s">
        <v>282</v>
      </c>
    </row>
    <row r="11" spans="1:15" ht="26.25" customHeight="1" x14ac:dyDescent="0.25">
      <c r="A11" s="179" t="s">
        <v>268</v>
      </c>
      <c r="B11" s="203">
        <v>1</v>
      </c>
      <c r="C11" s="202" t="s">
        <v>57</v>
      </c>
      <c r="D11" s="202">
        <v>96</v>
      </c>
      <c r="E11" s="203"/>
      <c r="F11" s="200"/>
      <c r="G11" s="204"/>
      <c r="H11" s="205"/>
      <c r="I11" s="206"/>
      <c r="J11" s="206"/>
      <c r="K11" s="207" t="s">
        <v>271</v>
      </c>
      <c r="L11" s="208">
        <f>SUMPRODUCT(L6:L10,M6:M10)</f>
        <v>99.6</v>
      </c>
      <c r="M11" s="209"/>
      <c r="N11" s="192"/>
      <c r="O11" s="192"/>
    </row>
    <row r="12" spans="1:15" ht="26.25" customHeight="1" x14ac:dyDescent="0.25">
      <c r="A12" s="179" t="s">
        <v>270</v>
      </c>
      <c r="B12" s="210" t="s">
        <v>10</v>
      </c>
      <c r="C12" s="202" t="s">
        <v>57</v>
      </c>
      <c r="D12" s="165">
        <v>26</v>
      </c>
      <c r="E12" s="211">
        <v>30302</v>
      </c>
      <c r="F12" s="212"/>
      <c r="G12" s="192"/>
      <c r="H12" s="205"/>
      <c r="I12" s="206"/>
      <c r="J12" s="206"/>
      <c r="K12" s="206"/>
      <c r="L12" s="213"/>
      <c r="M12" s="209"/>
      <c r="N12" s="192"/>
      <c r="O12" s="192"/>
    </row>
    <row r="13" spans="1:15" ht="109.5" customHeight="1" x14ac:dyDescent="0.25">
      <c r="A13" s="196" t="s">
        <v>272</v>
      </c>
      <c r="B13" s="185" t="s">
        <v>273</v>
      </c>
      <c r="C13" s="183" t="s">
        <v>57</v>
      </c>
      <c r="D13" s="165"/>
      <c r="E13" s="164"/>
      <c r="F13" s="212"/>
      <c r="G13" s="192"/>
      <c r="H13" s="214"/>
      <c r="I13" s="192"/>
      <c r="J13" s="192"/>
      <c r="K13" s="192"/>
      <c r="L13" s="130"/>
      <c r="M13" s="209"/>
      <c r="N13" s="192"/>
      <c r="O13" s="192"/>
    </row>
    <row r="14" spans="1:15" ht="25.5" x14ac:dyDescent="0.25">
      <c r="A14" s="179" t="s">
        <v>296</v>
      </c>
      <c r="B14" s="197">
        <v>7</v>
      </c>
      <c r="C14" s="165">
        <f>+IF(E14&gt;=B14,1,0)</f>
        <v>1</v>
      </c>
      <c r="D14" s="165"/>
      <c r="E14" s="178">
        <f>+E15/12</f>
        <v>8.2999999999999989</v>
      </c>
      <c r="F14" s="192"/>
      <c r="G14" s="192"/>
      <c r="H14" s="214"/>
      <c r="I14" s="192"/>
      <c r="J14" s="192"/>
      <c r="K14" s="192"/>
      <c r="L14" s="215"/>
      <c r="M14" s="209"/>
      <c r="N14" s="192"/>
      <c r="O14" s="192"/>
    </row>
    <row r="15" spans="1:15" ht="39.75" customHeight="1" x14ac:dyDescent="0.25">
      <c r="A15" s="179" t="s">
        <v>297</v>
      </c>
      <c r="B15" s="197">
        <f>+B14*12</f>
        <v>84</v>
      </c>
      <c r="C15" s="165">
        <f>+IF(E15&gt;=B15,1,0)</f>
        <v>1</v>
      </c>
      <c r="D15" s="165"/>
      <c r="E15" s="197">
        <f>+L11</f>
        <v>99.6</v>
      </c>
      <c r="F15" s="192"/>
      <c r="G15" s="192"/>
      <c r="H15" s="214"/>
      <c r="I15" s="192"/>
      <c r="J15" s="192"/>
      <c r="K15" s="192"/>
      <c r="L15" s="215"/>
      <c r="M15" s="209"/>
      <c r="N15" s="192"/>
      <c r="O15" s="192"/>
    </row>
    <row r="16" spans="1:15" x14ac:dyDescent="0.25">
      <c r="A16" s="146"/>
      <c r="B16" s="147"/>
      <c r="C16" s="147"/>
      <c r="D16" s="147"/>
      <c r="E16" s="148"/>
      <c r="F16" s="149"/>
      <c r="G16" s="138"/>
      <c r="H16" s="140"/>
      <c r="I16" s="138"/>
      <c r="J16" s="138"/>
      <c r="K16" s="138"/>
      <c r="L16" s="150"/>
      <c r="M16" s="141"/>
      <c r="N16" s="138"/>
      <c r="O16" s="138"/>
    </row>
    <row r="17" spans="1:15" x14ac:dyDescent="0.25">
      <c r="A17" s="146"/>
      <c r="B17" s="147"/>
      <c r="C17" s="147"/>
      <c r="D17" s="147"/>
      <c r="E17" s="148"/>
      <c r="F17" s="138"/>
      <c r="G17" s="138"/>
      <c r="H17" s="140"/>
      <c r="I17" s="138"/>
      <c r="J17" s="138"/>
      <c r="K17" s="138"/>
      <c r="L17" s="138"/>
      <c r="M17" s="141"/>
      <c r="N17" s="138"/>
      <c r="O17" s="138"/>
    </row>
    <row r="18" spans="1:15" x14ac:dyDescent="0.25">
      <c r="A18" s="147"/>
      <c r="B18" s="147"/>
      <c r="C18" s="147"/>
      <c r="D18" s="147"/>
      <c r="E18" s="148"/>
      <c r="F18" s="138"/>
      <c r="G18" s="138"/>
      <c r="H18" s="140"/>
      <c r="I18" s="138"/>
      <c r="J18" s="138"/>
      <c r="K18" s="138"/>
      <c r="L18" s="138"/>
      <c r="M18" s="141"/>
      <c r="N18" s="138"/>
      <c r="O18" s="138"/>
    </row>
    <row r="19" spans="1:15" x14ac:dyDescent="0.25">
      <c r="A19" s="147"/>
      <c r="B19" s="147"/>
      <c r="C19" s="147"/>
      <c r="D19" s="147"/>
      <c r="E19" s="148"/>
      <c r="F19" s="138"/>
      <c r="G19" s="138"/>
      <c r="H19" s="140"/>
      <c r="I19" s="138"/>
      <c r="J19" s="138"/>
      <c r="K19" s="138"/>
      <c r="L19" s="138"/>
      <c r="M19" s="141"/>
      <c r="N19" s="138"/>
      <c r="O19" s="138"/>
    </row>
    <row r="20" spans="1:15" x14ac:dyDescent="0.25">
      <c r="A20" s="147"/>
      <c r="B20" s="147"/>
      <c r="C20" s="147"/>
      <c r="D20" s="147"/>
      <c r="E20" s="148"/>
      <c r="F20" s="138"/>
      <c r="G20" s="138"/>
      <c r="H20" s="140"/>
      <c r="I20" s="138"/>
      <c r="J20" s="138"/>
      <c r="K20" s="138"/>
      <c r="L20" s="138"/>
      <c r="M20" s="141"/>
      <c r="N20" s="138"/>
      <c r="O20" s="138"/>
    </row>
    <row r="21" spans="1:15" x14ac:dyDescent="0.25">
      <c r="A21" s="138"/>
      <c r="B21" s="138"/>
      <c r="C21" s="138"/>
      <c r="D21" s="138"/>
      <c r="E21" s="139"/>
      <c r="F21" s="138"/>
    </row>
    <row r="22" spans="1:15" x14ac:dyDescent="0.25">
      <c r="A22" s="138"/>
      <c r="B22" s="138"/>
      <c r="C22" s="138"/>
      <c r="D22" s="138"/>
      <c r="E22" s="139"/>
      <c r="F22" s="138"/>
    </row>
  </sheetData>
  <mergeCells count="4">
    <mergeCell ref="A2:O2"/>
    <mergeCell ref="A3:O3"/>
    <mergeCell ref="A4:E4"/>
    <mergeCell ref="G4:O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zoomScale="80" zoomScaleNormal="80"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38.28515625" customWidth="1"/>
    <col min="6" max="6" width="8.7109375" customWidth="1"/>
    <col min="7" max="7" width="10.28515625" customWidth="1"/>
    <col min="8" max="8" width="23" customWidth="1"/>
    <col min="9" max="9" width="39.28515625" customWidth="1"/>
    <col min="11" max="11" width="11.28515625" bestFit="1" customWidth="1"/>
    <col min="12" max="12" width="6.7109375" customWidth="1"/>
    <col min="13" max="13" width="18.28515625" customWidth="1"/>
    <col min="15" max="15" width="34.140625" customWidth="1"/>
    <col min="246" max="246" width="21.28515625" bestFit="1" customWidth="1"/>
    <col min="247" max="247" width="21.42578125" bestFit="1" customWidth="1"/>
    <col min="248" max="248" width="60.5703125" customWidth="1"/>
    <col min="249" max="249" width="8.42578125" bestFit="1" customWidth="1"/>
    <col min="250" max="250" width="6.28515625" bestFit="1" customWidth="1"/>
    <col min="252" max="252" width="25.28515625" customWidth="1"/>
    <col min="253" max="253" width="27" customWidth="1"/>
    <col min="255" max="255" width="4.7109375" bestFit="1" customWidth="1"/>
    <col min="256" max="256" width="22.85546875" customWidth="1"/>
    <col min="257" max="257" width="23" customWidth="1"/>
    <col min="258" max="258" width="39.28515625" customWidth="1"/>
    <col min="261" max="261" width="7" customWidth="1"/>
    <col min="262" max="262" width="6.7109375" customWidth="1"/>
    <col min="263" max="263" width="6.42578125" customWidth="1"/>
    <col min="264" max="264" width="6" customWidth="1"/>
    <col min="265" max="265" width="10.28515625" customWidth="1"/>
    <col min="266" max="266" width="19.85546875" customWidth="1"/>
    <col min="267" max="267" width="18.28515625" customWidth="1"/>
    <col min="268" max="268" width="15.28515625" customWidth="1"/>
    <col min="269" max="269" width="14.28515625" customWidth="1"/>
    <col min="502" max="502" width="21.28515625" bestFit="1" customWidth="1"/>
    <col min="503" max="503" width="21.42578125" bestFit="1" customWidth="1"/>
    <col min="504" max="504" width="60.5703125" customWidth="1"/>
    <col min="505" max="505" width="8.42578125" bestFit="1" customWidth="1"/>
    <col min="506" max="506" width="6.28515625" bestFit="1" customWidth="1"/>
    <col min="508" max="508" width="25.28515625" customWidth="1"/>
    <col min="509" max="509" width="27" customWidth="1"/>
    <col min="511" max="511" width="4.7109375" bestFit="1" customWidth="1"/>
    <col min="512" max="512" width="22.85546875" customWidth="1"/>
    <col min="513" max="513" width="23" customWidth="1"/>
    <col min="514" max="514" width="39.28515625" customWidth="1"/>
    <col min="517" max="517" width="7" customWidth="1"/>
    <col min="518" max="518" width="6.7109375" customWidth="1"/>
    <col min="519" max="519" width="6.42578125" customWidth="1"/>
    <col min="520" max="520" width="6" customWidth="1"/>
    <col min="521" max="521" width="10.28515625" customWidth="1"/>
    <col min="522" max="522" width="19.85546875" customWidth="1"/>
    <col min="523" max="523" width="18.28515625" customWidth="1"/>
    <col min="524" max="524" width="15.28515625" customWidth="1"/>
    <col min="525" max="525" width="14.28515625" customWidth="1"/>
    <col min="758" max="758" width="21.28515625" bestFit="1" customWidth="1"/>
    <col min="759" max="759" width="21.42578125" bestFit="1" customWidth="1"/>
    <col min="760" max="760" width="60.5703125" customWidth="1"/>
    <col min="761" max="761" width="8.42578125" bestFit="1" customWidth="1"/>
    <col min="762" max="762" width="6.28515625" bestFit="1" customWidth="1"/>
    <col min="764" max="764" width="25.28515625" customWidth="1"/>
    <col min="765" max="765" width="27" customWidth="1"/>
    <col min="767" max="767" width="4.7109375" bestFit="1" customWidth="1"/>
    <col min="768" max="768" width="22.85546875" customWidth="1"/>
    <col min="769" max="769" width="23" customWidth="1"/>
    <col min="770" max="770" width="39.28515625" customWidth="1"/>
    <col min="773" max="773" width="7" customWidth="1"/>
    <col min="774" max="774" width="6.7109375" customWidth="1"/>
    <col min="775" max="775" width="6.42578125" customWidth="1"/>
    <col min="776" max="776" width="6" customWidth="1"/>
    <col min="777" max="777" width="10.28515625" customWidth="1"/>
    <col min="778" max="778" width="19.85546875" customWidth="1"/>
    <col min="779" max="779" width="18.28515625" customWidth="1"/>
    <col min="780" max="780" width="15.28515625" customWidth="1"/>
    <col min="781" max="781" width="14.28515625" customWidth="1"/>
    <col min="1014" max="1014" width="21.28515625" bestFit="1" customWidth="1"/>
    <col min="1015" max="1015" width="21.42578125" bestFit="1" customWidth="1"/>
    <col min="1016" max="1016" width="60.5703125" customWidth="1"/>
    <col min="1017" max="1017" width="8.42578125" bestFit="1" customWidth="1"/>
    <col min="1018" max="1018" width="6.28515625" bestFit="1" customWidth="1"/>
    <col min="1020" max="1020" width="25.28515625" customWidth="1"/>
    <col min="1021" max="1021" width="27" customWidth="1"/>
    <col min="1023" max="1023" width="4.7109375" bestFit="1" customWidth="1"/>
    <col min="1024" max="1024" width="22.85546875" customWidth="1"/>
    <col min="1025" max="1025" width="23" customWidth="1"/>
    <col min="1026" max="1026" width="39.28515625" customWidth="1"/>
    <col min="1029" max="1029" width="7" customWidth="1"/>
    <col min="1030" max="1030" width="6.7109375" customWidth="1"/>
    <col min="1031" max="1031" width="6.42578125" customWidth="1"/>
    <col min="1032" max="1032" width="6" customWidth="1"/>
    <col min="1033" max="1033" width="10.28515625" customWidth="1"/>
    <col min="1034" max="1034" width="19.85546875" customWidth="1"/>
    <col min="1035" max="1035" width="18.28515625" customWidth="1"/>
    <col min="1036" max="1036" width="15.28515625" customWidth="1"/>
    <col min="1037" max="1037" width="14.28515625" customWidth="1"/>
    <col min="1270" max="1270" width="21.28515625" bestFit="1" customWidth="1"/>
    <col min="1271" max="1271" width="21.42578125" bestFit="1" customWidth="1"/>
    <col min="1272" max="1272" width="60.5703125" customWidth="1"/>
    <col min="1273" max="1273" width="8.42578125" bestFit="1" customWidth="1"/>
    <col min="1274" max="1274" width="6.28515625" bestFit="1" customWidth="1"/>
    <col min="1276" max="1276" width="25.28515625" customWidth="1"/>
    <col min="1277" max="1277" width="27" customWidth="1"/>
    <col min="1279" max="1279" width="4.7109375" bestFit="1" customWidth="1"/>
    <col min="1280" max="1280" width="22.85546875" customWidth="1"/>
    <col min="1281" max="1281" width="23" customWidth="1"/>
    <col min="1282" max="1282" width="39.28515625" customWidth="1"/>
    <col min="1285" max="1285" width="7" customWidth="1"/>
    <col min="1286" max="1286" width="6.7109375" customWidth="1"/>
    <col min="1287" max="1287" width="6.42578125" customWidth="1"/>
    <col min="1288" max="1288" width="6" customWidth="1"/>
    <col min="1289" max="1289" width="10.28515625" customWidth="1"/>
    <col min="1290" max="1290" width="19.85546875" customWidth="1"/>
    <col min="1291" max="1291" width="18.28515625" customWidth="1"/>
    <col min="1292" max="1292" width="15.28515625" customWidth="1"/>
    <col min="1293" max="1293" width="14.28515625" customWidth="1"/>
    <col min="1526" max="1526" width="21.28515625" bestFit="1" customWidth="1"/>
    <col min="1527" max="1527" width="21.42578125" bestFit="1" customWidth="1"/>
    <col min="1528" max="1528" width="60.5703125" customWidth="1"/>
    <col min="1529" max="1529" width="8.42578125" bestFit="1" customWidth="1"/>
    <col min="1530" max="1530" width="6.28515625" bestFit="1" customWidth="1"/>
    <col min="1532" max="1532" width="25.28515625" customWidth="1"/>
    <col min="1533" max="1533" width="27" customWidth="1"/>
    <col min="1535" max="1535" width="4.7109375" bestFit="1" customWidth="1"/>
    <col min="1536" max="1536" width="22.85546875" customWidth="1"/>
    <col min="1537" max="1537" width="23" customWidth="1"/>
    <col min="1538" max="1538" width="39.28515625" customWidth="1"/>
    <col min="1541" max="1541" width="7" customWidth="1"/>
    <col min="1542" max="1542" width="6.7109375" customWidth="1"/>
    <col min="1543" max="1543" width="6.42578125" customWidth="1"/>
    <col min="1544" max="1544" width="6" customWidth="1"/>
    <col min="1545" max="1545" width="10.28515625" customWidth="1"/>
    <col min="1546" max="1546" width="19.85546875" customWidth="1"/>
    <col min="1547" max="1547" width="18.28515625" customWidth="1"/>
    <col min="1548" max="1548" width="15.28515625" customWidth="1"/>
    <col min="1549" max="1549" width="14.28515625" customWidth="1"/>
    <col min="1782" max="1782" width="21.28515625" bestFit="1" customWidth="1"/>
    <col min="1783" max="1783" width="21.42578125" bestFit="1" customWidth="1"/>
    <col min="1784" max="1784" width="60.5703125" customWidth="1"/>
    <col min="1785" max="1785" width="8.42578125" bestFit="1" customWidth="1"/>
    <col min="1786" max="1786" width="6.28515625" bestFit="1" customWidth="1"/>
    <col min="1788" max="1788" width="25.28515625" customWidth="1"/>
    <col min="1789" max="1789" width="27" customWidth="1"/>
    <col min="1791" max="1791" width="4.7109375" bestFit="1" customWidth="1"/>
    <col min="1792" max="1792" width="22.85546875" customWidth="1"/>
    <col min="1793" max="1793" width="23" customWidth="1"/>
    <col min="1794" max="1794" width="39.28515625" customWidth="1"/>
    <col min="1797" max="1797" width="7" customWidth="1"/>
    <col min="1798" max="1798" width="6.7109375" customWidth="1"/>
    <col min="1799" max="1799" width="6.42578125" customWidth="1"/>
    <col min="1800" max="1800" width="6" customWidth="1"/>
    <col min="1801" max="1801" width="10.28515625" customWidth="1"/>
    <col min="1802" max="1802" width="19.85546875" customWidth="1"/>
    <col min="1803" max="1803" width="18.28515625" customWidth="1"/>
    <col min="1804" max="1804" width="15.28515625" customWidth="1"/>
    <col min="1805" max="1805" width="14.28515625" customWidth="1"/>
    <col min="2038" max="2038" width="21.28515625" bestFit="1" customWidth="1"/>
    <col min="2039" max="2039" width="21.42578125" bestFit="1" customWidth="1"/>
    <col min="2040" max="2040" width="60.5703125" customWidth="1"/>
    <col min="2041" max="2041" width="8.42578125" bestFit="1" customWidth="1"/>
    <col min="2042" max="2042" width="6.28515625" bestFit="1" customWidth="1"/>
    <col min="2044" max="2044" width="25.28515625" customWidth="1"/>
    <col min="2045" max="2045" width="27" customWidth="1"/>
    <col min="2047" max="2047" width="4.7109375" bestFit="1" customWidth="1"/>
    <col min="2048" max="2048" width="22.85546875" customWidth="1"/>
    <col min="2049" max="2049" width="23" customWidth="1"/>
    <col min="2050" max="2050" width="39.28515625" customWidth="1"/>
    <col min="2053" max="2053" width="7" customWidth="1"/>
    <col min="2054" max="2054" width="6.7109375" customWidth="1"/>
    <col min="2055" max="2055" width="6.42578125" customWidth="1"/>
    <col min="2056" max="2056" width="6" customWidth="1"/>
    <col min="2057" max="2057" width="10.28515625" customWidth="1"/>
    <col min="2058" max="2058" width="19.85546875" customWidth="1"/>
    <col min="2059" max="2059" width="18.28515625" customWidth="1"/>
    <col min="2060" max="2060" width="15.28515625" customWidth="1"/>
    <col min="2061" max="2061" width="14.28515625" customWidth="1"/>
    <col min="2294" max="2294" width="21.28515625" bestFit="1" customWidth="1"/>
    <col min="2295" max="2295" width="21.42578125" bestFit="1" customWidth="1"/>
    <col min="2296" max="2296" width="60.5703125" customWidth="1"/>
    <col min="2297" max="2297" width="8.42578125" bestFit="1" customWidth="1"/>
    <col min="2298" max="2298" width="6.28515625" bestFit="1" customWidth="1"/>
    <col min="2300" max="2300" width="25.28515625" customWidth="1"/>
    <col min="2301" max="2301" width="27" customWidth="1"/>
    <col min="2303" max="2303" width="4.7109375" bestFit="1" customWidth="1"/>
    <col min="2304" max="2304" width="22.85546875" customWidth="1"/>
    <col min="2305" max="2305" width="23" customWidth="1"/>
    <col min="2306" max="2306" width="39.28515625" customWidth="1"/>
    <col min="2309" max="2309" width="7" customWidth="1"/>
    <col min="2310" max="2310" width="6.7109375" customWidth="1"/>
    <col min="2311" max="2311" width="6.42578125" customWidth="1"/>
    <col min="2312" max="2312" width="6" customWidth="1"/>
    <col min="2313" max="2313" width="10.28515625" customWidth="1"/>
    <col min="2314" max="2314" width="19.85546875" customWidth="1"/>
    <col min="2315" max="2315" width="18.28515625" customWidth="1"/>
    <col min="2316" max="2316" width="15.28515625" customWidth="1"/>
    <col min="2317" max="2317" width="14.28515625" customWidth="1"/>
    <col min="2550" max="2550" width="21.28515625" bestFit="1" customWidth="1"/>
    <col min="2551" max="2551" width="21.42578125" bestFit="1" customWidth="1"/>
    <col min="2552" max="2552" width="60.5703125" customWidth="1"/>
    <col min="2553" max="2553" width="8.42578125" bestFit="1" customWidth="1"/>
    <col min="2554" max="2554" width="6.28515625" bestFit="1" customWidth="1"/>
    <col min="2556" max="2556" width="25.28515625" customWidth="1"/>
    <col min="2557" max="2557" width="27" customWidth="1"/>
    <col min="2559" max="2559" width="4.7109375" bestFit="1" customWidth="1"/>
    <col min="2560" max="2560" width="22.85546875" customWidth="1"/>
    <col min="2561" max="2561" width="23" customWidth="1"/>
    <col min="2562" max="2562" width="39.28515625" customWidth="1"/>
    <col min="2565" max="2565" width="7" customWidth="1"/>
    <col min="2566" max="2566" width="6.7109375" customWidth="1"/>
    <col min="2567" max="2567" width="6.42578125" customWidth="1"/>
    <col min="2568" max="2568" width="6" customWidth="1"/>
    <col min="2569" max="2569" width="10.28515625" customWidth="1"/>
    <col min="2570" max="2570" width="19.85546875" customWidth="1"/>
    <col min="2571" max="2571" width="18.28515625" customWidth="1"/>
    <col min="2572" max="2572" width="15.28515625" customWidth="1"/>
    <col min="2573" max="2573" width="14.28515625" customWidth="1"/>
    <col min="2806" max="2806" width="21.28515625" bestFit="1" customWidth="1"/>
    <col min="2807" max="2807" width="21.42578125" bestFit="1" customWidth="1"/>
    <col min="2808" max="2808" width="60.5703125" customWidth="1"/>
    <col min="2809" max="2809" width="8.42578125" bestFit="1" customWidth="1"/>
    <col min="2810" max="2810" width="6.28515625" bestFit="1" customWidth="1"/>
    <col min="2812" max="2812" width="25.28515625" customWidth="1"/>
    <col min="2813" max="2813" width="27" customWidth="1"/>
    <col min="2815" max="2815" width="4.7109375" bestFit="1" customWidth="1"/>
    <col min="2816" max="2816" width="22.85546875" customWidth="1"/>
    <col min="2817" max="2817" width="23" customWidth="1"/>
    <col min="2818" max="2818" width="39.28515625" customWidth="1"/>
    <col min="2821" max="2821" width="7" customWidth="1"/>
    <col min="2822" max="2822" width="6.7109375" customWidth="1"/>
    <col min="2823" max="2823" width="6.42578125" customWidth="1"/>
    <col min="2824" max="2824" width="6" customWidth="1"/>
    <col min="2825" max="2825" width="10.28515625" customWidth="1"/>
    <col min="2826" max="2826" width="19.85546875" customWidth="1"/>
    <col min="2827" max="2827" width="18.28515625" customWidth="1"/>
    <col min="2828" max="2828" width="15.28515625" customWidth="1"/>
    <col min="2829" max="2829" width="14.28515625" customWidth="1"/>
    <col min="3062" max="3062" width="21.28515625" bestFit="1" customWidth="1"/>
    <col min="3063" max="3063" width="21.42578125" bestFit="1" customWidth="1"/>
    <col min="3064" max="3064" width="60.5703125" customWidth="1"/>
    <col min="3065" max="3065" width="8.42578125" bestFit="1" customWidth="1"/>
    <col min="3066" max="3066" width="6.28515625" bestFit="1" customWidth="1"/>
    <col min="3068" max="3068" width="25.28515625" customWidth="1"/>
    <col min="3069" max="3069" width="27" customWidth="1"/>
    <col min="3071" max="3071" width="4.7109375" bestFit="1" customWidth="1"/>
    <col min="3072" max="3072" width="22.85546875" customWidth="1"/>
    <col min="3073" max="3073" width="23" customWidth="1"/>
    <col min="3074" max="3074" width="39.28515625" customWidth="1"/>
    <col min="3077" max="3077" width="7" customWidth="1"/>
    <col min="3078" max="3078" width="6.7109375" customWidth="1"/>
    <col min="3079" max="3079" width="6.42578125" customWidth="1"/>
    <col min="3080" max="3080" width="6" customWidth="1"/>
    <col min="3081" max="3081" width="10.28515625" customWidth="1"/>
    <col min="3082" max="3082" width="19.85546875" customWidth="1"/>
    <col min="3083" max="3083" width="18.28515625" customWidth="1"/>
    <col min="3084" max="3084" width="15.28515625" customWidth="1"/>
    <col min="3085" max="3085" width="14.28515625" customWidth="1"/>
    <col min="3318" max="3318" width="21.28515625" bestFit="1" customWidth="1"/>
    <col min="3319" max="3319" width="21.42578125" bestFit="1" customWidth="1"/>
    <col min="3320" max="3320" width="60.5703125" customWidth="1"/>
    <col min="3321" max="3321" width="8.42578125" bestFit="1" customWidth="1"/>
    <col min="3322" max="3322" width="6.28515625" bestFit="1" customWidth="1"/>
    <col min="3324" max="3324" width="25.28515625" customWidth="1"/>
    <col min="3325" max="3325" width="27" customWidth="1"/>
    <col min="3327" max="3327" width="4.7109375" bestFit="1" customWidth="1"/>
    <col min="3328" max="3328" width="22.85546875" customWidth="1"/>
    <col min="3329" max="3329" width="23" customWidth="1"/>
    <col min="3330" max="3330" width="39.28515625" customWidth="1"/>
    <col min="3333" max="3333" width="7" customWidth="1"/>
    <col min="3334" max="3334" width="6.7109375" customWidth="1"/>
    <col min="3335" max="3335" width="6.42578125" customWidth="1"/>
    <col min="3336" max="3336" width="6" customWidth="1"/>
    <col min="3337" max="3337" width="10.28515625" customWidth="1"/>
    <col min="3338" max="3338" width="19.85546875" customWidth="1"/>
    <col min="3339" max="3339" width="18.28515625" customWidth="1"/>
    <col min="3340" max="3340" width="15.28515625" customWidth="1"/>
    <col min="3341" max="3341" width="14.28515625" customWidth="1"/>
    <col min="3574" max="3574" width="21.28515625" bestFit="1" customWidth="1"/>
    <col min="3575" max="3575" width="21.42578125" bestFit="1" customWidth="1"/>
    <col min="3576" max="3576" width="60.5703125" customWidth="1"/>
    <col min="3577" max="3577" width="8.42578125" bestFit="1" customWidth="1"/>
    <col min="3578" max="3578" width="6.28515625" bestFit="1" customWidth="1"/>
    <col min="3580" max="3580" width="25.28515625" customWidth="1"/>
    <col min="3581" max="3581" width="27" customWidth="1"/>
    <col min="3583" max="3583" width="4.7109375" bestFit="1" customWidth="1"/>
    <col min="3584" max="3584" width="22.85546875" customWidth="1"/>
    <col min="3585" max="3585" width="23" customWidth="1"/>
    <col min="3586" max="3586" width="39.28515625" customWidth="1"/>
    <col min="3589" max="3589" width="7" customWidth="1"/>
    <col min="3590" max="3590" width="6.7109375" customWidth="1"/>
    <col min="3591" max="3591" width="6.42578125" customWidth="1"/>
    <col min="3592" max="3592" width="6" customWidth="1"/>
    <col min="3593" max="3593" width="10.28515625" customWidth="1"/>
    <col min="3594" max="3594" width="19.85546875" customWidth="1"/>
    <col min="3595" max="3595" width="18.28515625" customWidth="1"/>
    <col min="3596" max="3596" width="15.28515625" customWidth="1"/>
    <col min="3597" max="3597" width="14.28515625" customWidth="1"/>
    <col min="3830" max="3830" width="21.28515625" bestFit="1" customWidth="1"/>
    <col min="3831" max="3831" width="21.42578125" bestFit="1" customWidth="1"/>
    <col min="3832" max="3832" width="60.5703125" customWidth="1"/>
    <col min="3833" max="3833" width="8.42578125" bestFit="1" customWidth="1"/>
    <col min="3834" max="3834" width="6.28515625" bestFit="1" customWidth="1"/>
    <col min="3836" max="3836" width="25.28515625" customWidth="1"/>
    <col min="3837" max="3837" width="27" customWidth="1"/>
    <col min="3839" max="3839" width="4.7109375" bestFit="1" customWidth="1"/>
    <col min="3840" max="3840" width="22.85546875" customWidth="1"/>
    <col min="3841" max="3841" width="23" customWidth="1"/>
    <col min="3842" max="3842" width="39.28515625" customWidth="1"/>
    <col min="3845" max="3845" width="7" customWidth="1"/>
    <col min="3846" max="3846" width="6.7109375" customWidth="1"/>
    <col min="3847" max="3847" width="6.42578125" customWidth="1"/>
    <col min="3848" max="3848" width="6" customWidth="1"/>
    <col min="3849" max="3849" width="10.28515625" customWidth="1"/>
    <col min="3850" max="3850" width="19.85546875" customWidth="1"/>
    <col min="3851" max="3851" width="18.28515625" customWidth="1"/>
    <col min="3852" max="3852" width="15.28515625" customWidth="1"/>
    <col min="3853" max="3853" width="14.28515625" customWidth="1"/>
    <col min="4086" max="4086" width="21.28515625" bestFit="1" customWidth="1"/>
    <col min="4087" max="4087" width="21.42578125" bestFit="1" customWidth="1"/>
    <col min="4088" max="4088" width="60.5703125" customWidth="1"/>
    <col min="4089" max="4089" width="8.42578125" bestFit="1" customWidth="1"/>
    <col min="4090" max="4090" width="6.28515625" bestFit="1" customWidth="1"/>
    <col min="4092" max="4092" width="25.28515625" customWidth="1"/>
    <col min="4093" max="4093" width="27" customWidth="1"/>
    <col min="4095" max="4095" width="4.7109375" bestFit="1" customWidth="1"/>
    <col min="4096" max="4096" width="22.85546875" customWidth="1"/>
    <col min="4097" max="4097" width="23" customWidth="1"/>
    <col min="4098" max="4098" width="39.28515625" customWidth="1"/>
    <col min="4101" max="4101" width="7" customWidth="1"/>
    <col min="4102" max="4102" width="6.7109375" customWidth="1"/>
    <col min="4103" max="4103" width="6.42578125" customWidth="1"/>
    <col min="4104" max="4104" width="6" customWidth="1"/>
    <col min="4105" max="4105" width="10.28515625" customWidth="1"/>
    <col min="4106" max="4106" width="19.85546875" customWidth="1"/>
    <col min="4107" max="4107" width="18.28515625" customWidth="1"/>
    <col min="4108" max="4108" width="15.28515625" customWidth="1"/>
    <col min="4109" max="4109" width="14.28515625" customWidth="1"/>
    <col min="4342" max="4342" width="21.28515625" bestFit="1" customWidth="1"/>
    <col min="4343" max="4343" width="21.42578125" bestFit="1" customWidth="1"/>
    <col min="4344" max="4344" width="60.5703125" customWidth="1"/>
    <col min="4345" max="4345" width="8.42578125" bestFit="1" customWidth="1"/>
    <col min="4346" max="4346" width="6.28515625" bestFit="1" customWidth="1"/>
    <col min="4348" max="4348" width="25.28515625" customWidth="1"/>
    <col min="4349" max="4349" width="27" customWidth="1"/>
    <col min="4351" max="4351" width="4.7109375" bestFit="1" customWidth="1"/>
    <col min="4352" max="4352" width="22.85546875" customWidth="1"/>
    <col min="4353" max="4353" width="23" customWidth="1"/>
    <col min="4354" max="4354" width="39.28515625" customWidth="1"/>
    <col min="4357" max="4357" width="7" customWidth="1"/>
    <col min="4358" max="4358" width="6.7109375" customWidth="1"/>
    <col min="4359" max="4359" width="6.42578125" customWidth="1"/>
    <col min="4360" max="4360" width="6" customWidth="1"/>
    <col min="4361" max="4361" width="10.28515625" customWidth="1"/>
    <col min="4362" max="4362" width="19.85546875" customWidth="1"/>
    <col min="4363" max="4363" width="18.28515625" customWidth="1"/>
    <col min="4364" max="4364" width="15.28515625" customWidth="1"/>
    <col min="4365" max="4365" width="14.28515625" customWidth="1"/>
    <col min="4598" max="4598" width="21.28515625" bestFit="1" customWidth="1"/>
    <col min="4599" max="4599" width="21.42578125" bestFit="1" customWidth="1"/>
    <col min="4600" max="4600" width="60.5703125" customWidth="1"/>
    <col min="4601" max="4601" width="8.42578125" bestFit="1" customWidth="1"/>
    <col min="4602" max="4602" width="6.28515625" bestFit="1" customWidth="1"/>
    <col min="4604" max="4604" width="25.28515625" customWidth="1"/>
    <col min="4605" max="4605" width="27" customWidth="1"/>
    <col min="4607" max="4607" width="4.7109375" bestFit="1" customWidth="1"/>
    <col min="4608" max="4608" width="22.85546875" customWidth="1"/>
    <col min="4609" max="4609" width="23" customWidth="1"/>
    <col min="4610" max="4610" width="39.28515625" customWidth="1"/>
    <col min="4613" max="4613" width="7" customWidth="1"/>
    <col min="4614" max="4614" width="6.7109375" customWidth="1"/>
    <col min="4615" max="4615" width="6.42578125" customWidth="1"/>
    <col min="4616" max="4616" width="6" customWidth="1"/>
    <col min="4617" max="4617" width="10.28515625" customWidth="1"/>
    <col min="4618" max="4618" width="19.85546875" customWidth="1"/>
    <col min="4619" max="4619" width="18.28515625" customWidth="1"/>
    <col min="4620" max="4620" width="15.28515625" customWidth="1"/>
    <col min="4621" max="4621" width="14.28515625" customWidth="1"/>
    <col min="4854" max="4854" width="21.28515625" bestFit="1" customWidth="1"/>
    <col min="4855" max="4855" width="21.42578125" bestFit="1" customWidth="1"/>
    <col min="4856" max="4856" width="60.5703125" customWidth="1"/>
    <col min="4857" max="4857" width="8.42578125" bestFit="1" customWidth="1"/>
    <col min="4858" max="4858" width="6.28515625" bestFit="1" customWidth="1"/>
    <col min="4860" max="4860" width="25.28515625" customWidth="1"/>
    <col min="4861" max="4861" width="27" customWidth="1"/>
    <col min="4863" max="4863" width="4.7109375" bestFit="1" customWidth="1"/>
    <col min="4864" max="4864" width="22.85546875" customWidth="1"/>
    <col min="4865" max="4865" width="23" customWidth="1"/>
    <col min="4866" max="4866" width="39.28515625" customWidth="1"/>
    <col min="4869" max="4869" width="7" customWidth="1"/>
    <col min="4870" max="4870" width="6.7109375" customWidth="1"/>
    <col min="4871" max="4871" width="6.42578125" customWidth="1"/>
    <col min="4872" max="4872" width="6" customWidth="1"/>
    <col min="4873" max="4873" width="10.28515625" customWidth="1"/>
    <col min="4874" max="4874" width="19.85546875" customWidth="1"/>
    <col min="4875" max="4875" width="18.28515625" customWidth="1"/>
    <col min="4876" max="4876" width="15.28515625" customWidth="1"/>
    <col min="4877" max="4877" width="14.28515625" customWidth="1"/>
    <col min="5110" max="5110" width="21.28515625" bestFit="1" customWidth="1"/>
    <col min="5111" max="5111" width="21.42578125" bestFit="1" customWidth="1"/>
    <col min="5112" max="5112" width="60.5703125" customWidth="1"/>
    <col min="5113" max="5113" width="8.42578125" bestFit="1" customWidth="1"/>
    <col min="5114" max="5114" width="6.28515625" bestFit="1" customWidth="1"/>
    <col min="5116" max="5116" width="25.28515625" customWidth="1"/>
    <col min="5117" max="5117" width="27" customWidth="1"/>
    <col min="5119" max="5119" width="4.7109375" bestFit="1" customWidth="1"/>
    <col min="5120" max="5120" width="22.85546875" customWidth="1"/>
    <col min="5121" max="5121" width="23" customWidth="1"/>
    <col min="5122" max="5122" width="39.28515625" customWidth="1"/>
    <col min="5125" max="5125" width="7" customWidth="1"/>
    <col min="5126" max="5126" width="6.7109375" customWidth="1"/>
    <col min="5127" max="5127" width="6.42578125" customWidth="1"/>
    <col min="5128" max="5128" width="6" customWidth="1"/>
    <col min="5129" max="5129" width="10.28515625" customWidth="1"/>
    <col min="5130" max="5130" width="19.85546875" customWidth="1"/>
    <col min="5131" max="5131" width="18.28515625" customWidth="1"/>
    <col min="5132" max="5132" width="15.28515625" customWidth="1"/>
    <col min="5133" max="5133" width="14.28515625" customWidth="1"/>
    <col min="5366" max="5366" width="21.28515625" bestFit="1" customWidth="1"/>
    <col min="5367" max="5367" width="21.42578125" bestFit="1" customWidth="1"/>
    <col min="5368" max="5368" width="60.5703125" customWidth="1"/>
    <col min="5369" max="5369" width="8.42578125" bestFit="1" customWidth="1"/>
    <col min="5370" max="5370" width="6.28515625" bestFit="1" customWidth="1"/>
    <col min="5372" max="5372" width="25.28515625" customWidth="1"/>
    <col min="5373" max="5373" width="27" customWidth="1"/>
    <col min="5375" max="5375" width="4.7109375" bestFit="1" customWidth="1"/>
    <col min="5376" max="5376" width="22.85546875" customWidth="1"/>
    <col min="5377" max="5377" width="23" customWidth="1"/>
    <col min="5378" max="5378" width="39.28515625" customWidth="1"/>
    <col min="5381" max="5381" width="7" customWidth="1"/>
    <col min="5382" max="5382" width="6.7109375" customWidth="1"/>
    <col min="5383" max="5383" width="6.42578125" customWidth="1"/>
    <col min="5384" max="5384" width="6" customWidth="1"/>
    <col min="5385" max="5385" width="10.28515625" customWidth="1"/>
    <col min="5386" max="5386" width="19.85546875" customWidth="1"/>
    <col min="5387" max="5387" width="18.28515625" customWidth="1"/>
    <col min="5388" max="5388" width="15.28515625" customWidth="1"/>
    <col min="5389" max="5389" width="14.28515625" customWidth="1"/>
    <col min="5622" max="5622" width="21.28515625" bestFit="1" customWidth="1"/>
    <col min="5623" max="5623" width="21.42578125" bestFit="1" customWidth="1"/>
    <col min="5624" max="5624" width="60.5703125" customWidth="1"/>
    <col min="5625" max="5625" width="8.42578125" bestFit="1" customWidth="1"/>
    <col min="5626" max="5626" width="6.28515625" bestFit="1" customWidth="1"/>
    <col min="5628" max="5628" width="25.28515625" customWidth="1"/>
    <col min="5629" max="5629" width="27" customWidth="1"/>
    <col min="5631" max="5631" width="4.7109375" bestFit="1" customWidth="1"/>
    <col min="5632" max="5632" width="22.85546875" customWidth="1"/>
    <col min="5633" max="5633" width="23" customWidth="1"/>
    <col min="5634" max="5634" width="39.28515625" customWidth="1"/>
    <col min="5637" max="5637" width="7" customWidth="1"/>
    <col min="5638" max="5638" width="6.7109375" customWidth="1"/>
    <col min="5639" max="5639" width="6.42578125" customWidth="1"/>
    <col min="5640" max="5640" width="6" customWidth="1"/>
    <col min="5641" max="5641" width="10.28515625" customWidth="1"/>
    <col min="5642" max="5642" width="19.85546875" customWidth="1"/>
    <col min="5643" max="5643" width="18.28515625" customWidth="1"/>
    <col min="5644" max="5644" width="15.28515625" customWidth="1"/>
    <col min="5645" max="5645" width="14.28515625" customWidth="1"/>
    <col min="5878" max="5878" width="21.28515625" bestFit="1" customWidth="1"/>
    <col min="5879" max="5879" width="21.42578125" bestFit="1" customWidth="1"/>
    <col min="5880" max="5880" width="60.5703125" customWidth="1"/>
    <col min="5881" max="5881" width="8.42578125" bestFit="1" customWidth="1"/>
    <col min="5882" max="5882" width="6.28515625" bestFit="1" customWidth="1"/>
    <col min="5884" max="5884" width="25.28515625" customWidth="1"/>
    <col min="5885" max="5885" width="27" customWidth="1"/>
    <col min="5887" max="5887" width="4.7109375" bestFit="1" customWidth="1"/>
    <col min="5888" max="5888" width="22.85546875" customWidth="1"/>
    <col min="5889" max="5889" width="23" customWidth="1"/>
    <col min="5890" max="5890" width="39.28515625" customWidth="1"/>
    <col min="5893" max="5893" width="7" customWidth="1"/>
    <col min="5894" max="5894" width="6.7109375" customWidth="1"/>
    <col min="5895" max="5895" width="6.42578125" customWidth="1"/>
    <col min="5896" max="5896" width="6" customWidth="1"/>
    <col min="5897" max="5897" width="10.28515625" customWidth="1"/>
    <col min="5898" max="5898" width="19.85546875" customWidth="1"/>
    <col min="5899" max="5899" width="18.28515625" customWidth="1"/>
    <col min="5900" max="5900" width="15.28515625" customWidth="1"/>
    <col min="5901" max="5901" width="14.28515625" customWidth="1"/>
    <col min="6134" max="6134" width="21.28515625" bestFit="1" customWidth="1"/>
    <col min="6135" max="6135" width="21.42578125" bestFit="1" customWidth="1"/>
    <col min="6136" max="6136" width="60.5703125" customWidth="1"/>
    <col min="6137" max="6137" width="8.42578125" bestFit="1" customWidth="1"/>
    <col min="6138" max="6138" width="6.28515625" bestFit="1" customWidth="1"/>
    <col min="6140" max="6140" width="25.28515625" customWidth="1"/>
    <col min="6141" max="6141" width="27" customWidth="1"/>
    <col min="6143" max="6143" width="4.7109375" bestFit="1" customWidth="1"/>
    <col min="6144" max="6144" width="22.85546875" customWidth="1"/>
    <col min="6145" max="6145" width="23" customWidth="1"/>
    <col min="6146" max="6146" width="39.28515625" customWidth="1"/>
    <col min="6149" max="6149" width="7" customWidth="1"/>
    <col min="6150" max="6150" width="6.7109375" customWidth="1"/>
    <col min="6151" max="6151" width="6.42578125" customWidth="1"/>
    <col min="6152" max="6152" width="6" customWidth="1"/>
    <col min="6153" max="6153" width="10.28515625" customWidth="1"/>
    <col min="6154" max="6154" width="19.85546875" customWidth="1"/>
    <col min="6155" max="6155" width="18.28515625" customWidth="1"/>
    <col min="6156" max="6156" width="15.28515625" customWidth="1"/>
    <col min="6157" max="6157" width="14.28515625" customWidth="1"/>
    <col min="6390" max="6390" width="21.28515625" bestFit="1" customWidth="1"/>
    <col min="6391" max="6391" width="21.42578125" bestFit="1" customWidth="1"/>
    <col min="6392" max="6392" width="60.5703125" customWidth="1"/>
    <col min="6393" max="6393" width="8.42578125" bestFit="1" customWidth="1"/>
    <col min="6394" max="6394" width="6.28515625" bestFit="1" customWidth="1"/>
    <col min="6396" max="6396" width="25.28515625" customWidth="1"/>
    <col min="6397" max="6397" width="27" customWidth="1"/>
    <col min="6399" max="6399" width="4.7109375" bestFit="1" customWidth="1"/>
    <col min="6400" max="6400" width="22.85546875" customWidth="1"/>
    <col min="6401" max="6401" width="23" customWidth="1"/>
    <col min="6402" max="6402" width="39.28515625" customWidth="1"/>
    <col min="6405" max="6405" width="7" customWidth="1"/>
    <col min="6406" max="6406" width="6.7109375" customWidth="1"/>
    <col min="6407" max="6407" width="6.42578125" customWidth="1"/>
    <col min="6408" max="6408" width="6" customWidth="1"/>
    <col min="6409" max="6409" width="10.28515625" customWidth="1"/>
    <col min="6410" max="6410" width="19.85546875" customWidth="1"/>
    <col min="6411" max="6411" width="18.28515625" customWidth="1"/>
    <col min="6412" max="6412" width="15.28515625" customWidth="1"/>
    <col min="6413" max="6413" width="14.28515625" customWidth="1"/>
    <col min="6646" max="6646" width="21.28515625" bestFit="1" customWidth="1"/>
    <col min="6647" max="6647" width="21.42578125" bestFit="1" customWidth="1"/>
    <col min="6648" max="6648" width="60.5703125" customWidth="1"/>
    <col min="6649" max="6649" width="8.42578125" bestFit="1" customWidth="1"/>
    <col min="6650" max="6650" width="6.28515625" bestFit="1" customWidth="1"/>
    <col min="6652" max="6652" width="25.28515625" customWidth="1"/>
    <col min="6653" max="6653" width="27" customWidth="1"/>
    <col min="6655" max="6655" width="4.7109375" bestFit="1" customWidth="1"/>
    <col min="6656" max="6656" width="22.85546875" customWidth="1"/>
    <col min="6657" max="6657" width="23" customWidth="1"/>
    <col min="6658" max="6658" width="39.28515625" customWidth="1"/>
    <col min="6661" max="6661" width="7" customWidth="1"/>
    <col min="6662" max="6662" width="6.7109375" customWidth="1"/>
    <col min="6663" max="6663" width="6.42578125" customWidth="1"/>
    <col min="6664" max="6664" width="6" customWidth="1"/>
    <col min="6665" max="6665" width="10.28515625" customWidth="1"/>
    <col min="6666" max="6666" width="19.85546875" customWidth="1"/>
    <col min="6667" max="6667" width="18.28515625" customWidth="1"/>
    <col min="6668" max="6668" width="15.28515625" customWidth="1"/>
    <col min="6669" max="6669" width="14.28515625" customWidth="1"/>
    <col min="6902" max="6902" width="21.28515625" bestFit="1" customWidth="1"/>
    <col min="6903" max="6903" width="21.42578125" bestFit="1" customWidth="1"/>
    <col min="6904" max="6904" width="60.5703125" customWidth="1"/>
    <col min="6905" max="6905" width="8.42578125" bestFit="1" customWidth="1"/>
    <col min="6906" max="6906" width="6.28515625" bestFit="1" customWidth="1"/>
    <col min="6908" max="6908" width="25.28515625" customWidth="1"/>
    <col min="6909" max="6909" width="27" customWidth="1"/>
    <col min="6911" max="6911" width="4.7109375" bestFit="1" customWidth="1"/>
    <col min="6912" max="6912" width="22.85546875" customWidth="1"/>
    <col min="6913" max="6913" width="23" customWidth="1"/>
    <col min="6914" max="6914" width="39.28515625" customWidth="1"/>
    <col min="6917" max="6917" width="7" customWidth="1"/>
    <col min="6918" max="6918" width="6.7109375" customWidth="1"/>
    <col min="6919" max="6919" width="6.42578125" customWidth="1"/>
    <col min="6920" max="6920" width="6" customWidth="1"/>
    <col min="6921" max="6921" width="10.28515625" customWidth="1"/>
    <col min="6922" max="6922" width="19.85546875" customWidth="1"/>
    <col min="6923" max="6923" width="18.28515625" customWidth="1"/>
    <col min="6924" max="6924" width="15.28515625" customWidth="1"/>
    <col min="6925" max="6925" width="14.28515625" customWidth="1"/>
    <col min="7158" max="7158" width="21.28515625" bestFit="1" customWidth="1"/>
    <col min="7159" max="7159" width="21.42578125" bestFit="1" customWidth="1"/>
    <col min="7160" max="7160" width="60.5703125" customWidth="1"/>
    <col min="7161" max="7161" width="8.42578125" bestFit="1" customWidth="1"/>
    <col min="7162" max="7162" width="6.28515625" bestFit="1" customWidth="1"/>
    <col min="7164" max="7164" width="25.28515625" customWidth="1"/>
    <col min="7165" max="7165" width="27" customWidth="1"/>
    <col min="7167" max="7167" width="4.7109375" bestFit="1" customWidth="1"/>
    <col min="7168" max="7168" width="22.85546875" customWidth="1"/>
    <col min="7169" max="7169" width="23" customWidth="1"/>
    <col min="7170" max="7170" width="39.28515625" customWidth="1"/>
    <col min="7173" max="7173" width="7" customWidth="1"/>
    <col min="7174" max="7174" width="6.7109375" customWidth="1"/>
    <col min="7175" max="7175" width="6.42578125" customWidth="1"/>
    <col min="7176" max="7176" width="6" customWidth="1"/>
    <col min="7177" max="7177" width="10.28515625" customWidth="1"/>
    <col min="7178" max="7178" width="19.85546875" customWidth="1"/>
    <col min="7179" max="7179" width="18.28515625" customWidth="1"/>
    <col min="7180" max="7180" width="15.28515625" customWidth="1"/>
    <col min="7181" max="7181" width="14.28515625" customWidth="1"/>
    <col min="7414" max="7414" width="21.28515625" bestFit="1" customWidth="1"/>
    <col min="7415" max="7415" width="21.42578125" bestFit="1" customWidth="1"/>
    <col min="7416" max="7416" width="60.5703125" customWidth="1"/>
    <col min="7417" max="7417" width="8.42578125" bestFit="1" customWidth="1"/>
    <col min="7418" max="7418" width="6.28515625" bestFit="1" customWidth="1"/>
    <col min="7420" max="7420" width="25.28515625" customWidth="1"/>
    <col min="7421" max="7421" width="27" customWidth="1"/>
    <col min="7423" max="7423" width="4.7109375" bestFit="1" customWidth="1"/>
    <col min="7424" max="7424" width="22.85546875" customWidth="1"/>
    <col min="7425" max="7425" width="23" customWidth="1"/>
    <col min="7426" max="7426" width="39.28515625" customWidth="1"/>
    <col min="7429" max="7429" width="7" customWidth="1"/>
    <col min="7430" max="7430" width="6.7109375" customWidth="1"/>
    <col min="7431" max="7431" width="6.42578125" customWidth="1"/>
    <col min="7432" max="7432" width="6" customWidth="1"/>
    <col min="7433" max="7433" width="10.28515625" customWidth="1"/>
    <col min="7434" max="7434" width="19.85546875" customWidth="1"/>
    <col min="7435" max="7435" width="18.28515625" customWidth="1"/>
    <col min="7436" max="7436" width="15.28515625" customWidth="1"/>
    <col min="7437" max="7437" width="14.28515625" customWidth="1"/>
    <col min="7670" max="7670" width="21.28515625" bestFit="1" customWidth="1"/>
    <col min="7671" max="7671" width="21.42578125" bestFit="1" customWidth="1"/>
    <col min="7672" max="7672" width="60.5703125" customWidth="1"/>
    <col min="7673" max="7673" width="8.42578125" bestFit="1" customWidth="1"/>
    <col min="7674" max="7674" width="6.28515625" bestFit="1" customWidth="1"/>
    <col min="7676" max="7676" width="25.28515625" customWidth="1"/>
    <col min="7677" max="7677" width="27" customWidth="1"/>
    <col min="7679" max="7679" width="4.7109375" bestFit="1" customWidth="1"/>
    <col min="7680" max="7680" width="22.85546875" customWidth="1"/>
    <col min="7681" max="7681" width="23" customWidth="1"/>
    <col min="7682" max="7682" width="39.28515625" customWidth="1"/>
    <col min="7685" max="7685" width="7" customWidth="1"/>
    <col min="7686" max="7686" width="6.7109375" customWidth="1"/>
    <col min="7687" max="7687" width="6.42578125" customWidth="1"/>
    <col min="7688" max="7688" width="6" customWidth="1"/>
    <col min="7689" max="7689" width="10.28515625" customWidth="1"/>
    <col min="7690" max="7690" width="19.85546875" customWidth="1"/>
    <col min="7691" max="7691" width="18.28515625" customWidth="1"/>
    <col min="7692" max="7692" width="15.28515625" customWidth="1"/>
    <col min="7693" max="7693" width="14.28515625" customWidth="1"/>
    <col min="7926" max="7926" width="21.28515625" bestFit="1" customWidth="1"/>
    <col min="7927" max="7927" width="21.42578125" bestFit="1" customWidth="1"/>
    <col min="7928" max="7928" width="60.5703125" customWidth="1"/>
    <col min="7929" max="7929" width="8.42578125" bestFit="1" customWidth="1"/>
    <col min="7930" max="7930" width="6.28515625" bestFit="1" customWidth="1"/>
    <col min="7932" max="7932" width="25.28515625" customWidth="1"/>
    <col min="7933" max="7933" width="27" customWidth="1"/>
    <col min="7935" max="7935" width="4.7109375" bestFit="1" customWidth="1"/>
    <col min="7936" max="7936" width="22.85546875" customWidth="1"/>
    <col min="7937" max="7937" width="23" customWidth="1"/>
    <col min="7938" max="7938" width="39.28515625" customWidth="1"/>
    <col min="7941" max="7941" width="7" customWidth="1"/>
    <col min="7942" max="7942" width="6.7109375" customWidth="1"/>
    <col min="7943" max="7943" width="6.42578125" customWidth="1"/>
    <col min="7944" max="7944" width="6" customWidth="1"/>
    <col min="7945" max="7945" width="10.28515625" customWidth="1"/>
    <col min="7946" max="7946" width="19.85546875" customWidth="1"/>
    <col min="7947" max="7947" width="18.28515625" customWidth="1"/>
    <col min="7948" max="7948" width="15.28515625" customWidth="1"/>
    <col min="7949" max="7949" width="14.28515625" customWidth="1"/>
    <col min="8182" max="8182" width="21.28515625" bestFit="1" customWidth="1"/>
    <col min="8183" max="8183" width="21.42578125" bestFit="1" customWidth="1"/>
    <col min="8184" max="8184" width="60.5703125" customWidth="1"/>
    <col min="8185" max="8185" width="8.42578125" bestFit="1" customWidth="1"/>
    <col min="8186" max="8186" width="6.28515625" bestFit="1" customWidth="1"/>
    <col min="8188" max="8188" width="25.28515625" customWidth="1"/>
    <col min="8189" max="8189" width="27" customWidth="1"/>
    <col min="8191" max="8191" width="4.7109375" bestFit="1" customWidth="1"/>
    <col min="8192" max="8192" width="22.85546875" customWidth="1"/>
    <col min="8193" max="8193" width="23" customWidth="1"/>
    <col min="8194" max="8194" width="39.28515625" customWidth="1"/>
    <col min="8197" max="8197" width="7" customWidth="1"/>
    <col min="8198" max="8198" width="6.7109375" customWidth="1"/>
    <col min="8199" max="8199" width="6.42578125" customWidth="1"/>
    <col min="8200" max="8200" width="6" customWidth="1"/>
    <col min="8201" max="8201" width="10.28515625" customWidth="1"/>
    <col min="8202" max="8202" width="19.85546875" customWidth="1"/>
    <col min="8203" max="8203" width="18.28515625" customWidth="1"/>
    <col min="8204" max="8204" width="15.28515625" customWidth="1"/>
    <col min="8205" max="8205" width="14.28515625" customWidth="1"/>
    <col min="8438" max="8438" width="21.28515625" bestFit="1" customWidth="1"/>
    <col min="8439" max="8439" width="21.42578125" bestFit="1" customWidth="1"/>
    <col min="8440" max="8440" width="60.5703125" customWidth="1"/>
    <col min="8441" max="8441" width="8.42578125" bestFit="1" customWidth="1"/>
    <col min="8442" max="8442" width="6.28515625" bestFit="1" customWidth="1"/>
    <col min="8444" max="8444" width="25.28515625" customWidth="1"/>
    <col min="8445" max="8445" width="27" customWidth="1"/>
    <col min="8447" max="8447" width="4.7109375" bestFit="1" customWidth="1"/>
    <col min="8448" max="8448" width="22.85546875" customWidth="1"/>
    <col min="8449" max="8449" width="23" customWidth="1"/>
    <col min="8450" max="8450" width="39.28515625" customWidth="1"/>
    <col min="8453" max="8453" width="7" customWidth="1"/>
    <col min="8454" max="8454" width="6.7109375" customWidth="1"/>
    <col min="8455" max="8455" width="6.42578125" customWidth="1"/>
    <col min="8456" max="8456" width="6" customWidth="1"/>
    <col min="8457" max="8457" width="10.28515625" customWidth="1"/>
    <col min="8458" max="8458" width="19.85546875" customWidth="1"/>
    <col min="8459" max="8459" width="18.28515625" customWidth="1"/>
    <col min="8460" max="8460" width="15.28515625" customWidth="1"/>
    <col min="8461" max="8461" width="14.28515625" customWidth="1"/>
    <col min="8694" max="8694" width="21.28515625" bestFit="1" customWidth="1"/>
    <col min="8695" max="8695" width="21.42578125" bestFit="1" customWidth="1"/>
    <col min="8696" max="8696" width="60.5703125" customWidth="1"/>
    <col min="8697" max="8697" width="8.42578125" bestFit="1" customWidth="1"/>
    <col min="8698" max="8698" width="6.28515625" bestFit="1" customWidth="1"/>
    <col min="8700" max="8700" width="25.28515625" customWidth="1"/>
    <col min="8701" max="8701" width="27" customWidth="1"/>
    <col min="8703" max="8703" width="4.7109375" bestFit="1" customWidth="1"/>
    <col min="8704" max="8704" width="22.85546875" customWidth="1"/>
    <col min="8705" max="8705" width="23" customWidth="1"/>
    <col min="8706" max="8706" width="39.28515625" customWidth="1"/>
    <col min="8709" max="8709" width="7" customWidth="1"/>
    <col min="8710" max="8710" width="6.7109375" customWidth="1"/>
    <col min="8711" max="8711" width="6.42578125" customWidth="1"/>
    <col min="8712" max="8712" width="6" customWidth="1"/>
    <col min="8713" max="8713" width="10.28515625" customWidth="1"/>
    <col min="8714" max="8714" width="19.85546875" customWidth="1"/>
    <col min="8715" max="8715" width="18.28515625" customWidth="1"/>
    <col min="8716" max="8716" width="15.28515625" customWidth="1"/>
    <col min="8717" max="8717" width="14.28515625" customWidth="1"/>
    <col min="8950" max="8950" width="21.28515625" bestFit="1" customWidth="1"/>
    <col min="8951" max="8951" width="21.42578125" bestFit="1" customWidth="1"/>
    <col min="8952" max="8952" width="60.5703125" customWidth="1"/>
    <col min="8953" max="8953" width="8.42578125" bestFit="1" customWidth="1"/>
    <col min="8954" max="8954" width="6.28515625" bestFit="1" customWidth="1"/>
    <col min="8956" max="8956" width="25.28515625" customWidth="1"/>
    <col min="8957" max="8957" width="27" customWidth="1"/>
    <col min="8959" max="8959" width="4.7109375" bestFit="1" customWidth="1"/>
    <col min="8960" max="8960" width="22.85546875" customWidth="1"/>
    <col min="8961" max="8961" width="23" customWidth="1"/>
    <col min="8962" max="8962" width="39.28515625" customWidth="1"/>
    <col min="8965" max="8965" width="7" customWidth="1"/>
    <col min="8966" max="8966" width="6.7109375" customWidth="1"/>
    <col min="8967" max="8967" width="6.42578125" customWidth="1"/>
    <col min="8968" max="8968" width="6" customWidth="1"/>
    <col min="8969" max="8969" width="10.28515625" customWidth="1"/>
    <col min="8970" max="8970" width="19.85546875" customWidth="1"/>
    <col min="8971" max="8971" width="18.28515625" customWidth="1"/>
    <col min="8972" max="8972" width="15.28515625" customWidth="1"/>
    <col min="8973" max="8973" width="14.28515625" customWidth="1"/>
    <col min="9206" max="9206" width="21.28515625" bestFit="1" customWidth="1"/>
    <col min="9207" max="9207" width="21.42578125" bestFit="1" customWidth="1"/>
    <col min="9208" max="9208" width="60.5703125" customWidth="1"/>
    <col min="9209" max="9209" width="8.42578125" bestFit="1" customWidth="1"/>
    <col min="9210" max="9210" width="6.28515625" bestFit="1" customWidth="1"/>
    <col min="9212" max="9212" width="25.28515625" customWidth="1"/>
    <col min="9213" max="9213" width="27" customWidth="1"/>
    <col min="9215" max="9215" width="4.7109375" bestFit="1" customWidth="1"/>
    <col min="9216" max="9216" width="22.85546875" customWidth="1"/>
    <col min="9217" max="9217" width="23" customWidth="1"/>
    <col min="9218" max="9218" width="39.28515625" customWidth="1"/>
    <col min="9221" max="9221" width="7" customWidth="1"/>
    <col min="9222" max="9222" width="6.7109375" customWidth="1"/>
    <col min="9223" max="9223" width="6.42578125" customWidth="1"/>
    <col min="9224" max="9224" width="6" customWidth="1"/>
    <col min="9225" max="9225" width="10.28515625" customWidth="1"/>
    <col min="9226" max="9226" width="19.85546875" customWidth="1"/>
    <col min="9227" max="9227" width="18.28515625" customWidth="1"/>
    <col min="9228" max="9228" width="15.28515625" customWidth="1"/>
    <col min="9229" max="9229" width="14.28515625" customWidth="1"/>
    <col min="9462" max="9462" width="21.28515625" bestFit="1" customWidth="1"/>
    <col min="9463" max="9463" width="21.42578125" bestFit="1" customWidth="1"/>
    <col min="9464" max="9464" width="60.5703125" customWidth="1"/>
    <col min="9465" max="9465" width="8.42578125" bestFit="1" customWidth="1"/>
    <col min="9466" max="9466" width="6.28515625" bestFit="1" customWidth="1"/>
    <col min="9468" max="9468" width="25.28515625" customWidth="1"/>
    <col min="9469" max="9469" width="27" customWidth="1"/>
    <col min="9471" max="9471" width="4.7109375" bestFit="1" customWidth="1"/>
    <col min="9472" max="9472" width="22.85546875" customWidth="1"/>
    <col min="9473" max="9473" width="23" customWidth="1"/>
    <col min="9474" max="9474" width="39.28515625" customWidth="1"/>
    <col min="9477" max="9477" width="7" customWidth="1"/>
    <col min="9478" max="9478" width="6.7109375" customWidth="1"/>
    <col min="9479" max="9479" width="6.42578125" customWidth="1"/>
    <col min="9480" max="9480" width="6" customWidth="1"/>
    <col min="9481" max="9481" width="10.28515625" customWidth="1"/>
    <col min="9482" max="9482" width="19.85546875" customWidth="1"/>
    <col min="9483" max="9483" width="18.28515625" customWidth="1"/>
    <col min="9484" max="9484" width="15.28515625" customWidth="1"/>
    <col min="9485" max="9485" width="14.28515625" customWidth="1"/>
    <col min="9718" max="9718" width="21.28515625" bestFit="1" customWidth="1"/>
    <col min="9719" max="9719" width="21.42578125" bestFit="1" customWidth="1"/>
    <col min="9720" max="9720" width="60.5703125" customWidth="1"/>
    <col min="9721" max="9721" width="8.42578125" bestFit="1" customWidth="1"/>
    <col min="9722" max="9722" width="6.28515625" bestFit="1" customWidth="1"/>
    <col min="9724" max="9724" width="25.28515625" customWidth="1"/>
    <col min="9725" max="9725" width="27" customWidth="1"/>
    <col min="9727" max="9727" width="4.7109375" bestFit="1" customWidth="1"/>
    <col min="9728" max="9728" width="22.85546875" customWidth="1"/>
    <col min="9729" max="9729" width="23" customWidth="1"/>
    <col min="9730" max="9730" width="39.28515625" customWidth="1"/>
    <col min="9733" max="9733" width="7" customWidth="1"/>
    <col min="9734" max="9734" width="6.7109375" customWidth="1"/>
    <col min="9735" max="9735" width="6.42578125" customWidth="1"/>
    <col min="9736" max="9736" width="6" customWidth="1"/>
    <col min="9737" max="9737" width="10.28515625" customWidth="1"/>
    <col min="9738" max="9738" width="19.85546875" customWidth="1"/>
    <col min="9739" max="9739" width="18.28515625" customWidth="1"/>
    <col min="9740" max="9740" width="15.28515625" customWidth="1"/>
    <col min="9741" max="9741" width="14.28515625" customWidth="1"/>
    <col min="9974" max="9974" width="21.28515625" bestFit="1" customWidth="1"/>
    <col min="9975" max="9975" width="21.42578125" bestFit="1" customWidth="1"/>
    <col min="9976" max="9976" width="60.5703125" customWidth="1"/>
    <col min="9977" max="9977" width="8.42578125" bestFit="1" customWidth="1"/>
    <col min="9978" max="9978" width="6.28515625" bestFit="1" customWidth="1"/>
    <col min="9980" max="9980" width="25.28515625" customWidth="1"/>
    <col min="9981" max="9981" width="27" customWidth="1"/>
    <col min="9983" max="9983" width="4.7109375" bestFit="1" customWidth="1"/>
    <col min="9984" max="9984" width="22.85546875" customWidth="1"/>
    <col min="9985" max="9985" width="23" customWidth="1"/>
    <col min="9986" max="9986" width="39.28515625" customWidth="1"/>
    <col min="9989" max="9989" width="7" customWidth="1"/>
    <col min="9990" max="9990" width="6.7109375" customWidth="1"/>
    <col min="9991" max="9991" width="6.42578125" customWidth="1"/>
    <col min="9992" max="9992" width="6" customWidth="1"/>
    <col min="9993" max="9993" width="10.28515625" customWidth="1"/>
    <col min="9994" max="9994" width="19.85546875" customWidth="1"/>
    <col min="9995" max="9995" width="18.28515625" customWidth="1"/>
    <col min="9996" max="9996" width="15.28515625" customWidth="1"/>
    <col min="9997" max="9997" width="14.28515625" customWidth="1"/>
    <col min="10230" max="10230" width="21.28515625" bestFit="1" customWidth="1"/>
    <col min="10231" max="10231" width="21.42578125" bestFit="1" customWidth="1"/>
    <col min="10232" max="10232" width="60.5703125" customWidth="1"/>
    <col min="10233" max="10233" width="8.42578125" bestFit="1" customWidth="1"/>
    <col min="10234" max="10234" width="6.28515625" bestFit="1" customWidth="1"/>
    <col min="10236" max="10236" width="25.28515625" customWidth="1"/>
    <col min="10237" max="10237" width="27" customWidth="1"/>
    <col min="10239" max="10239" width="4.7109375" bestFit="1" customWidth="1"/>
    <col min="10240" max="10240" width="22.85546875" customWidth="1"/>
    <col min="10241" max="10241" width="23" customWidth="1"/>
    <col min="10242" max="10242" width="39.28515625" customWidth="1"/>
    <col min="10245" max="10245" width="7" customWidth="1"/>
    <col min="10246" max="10246" width="6.7109375" customWidth="1"/>
    <col min="10247" max="10247" width="6.42578125" customWidth="1"/>
    <col min="10248" max="10248" width="6" customWidth="1"/>
    <col min="10249" max="10249" width="10.28515625" customWidth="1"/>
    <col min="10250" max="10250" width="19.85546875" customWidth="1"/>
    <col min="10251" max="10251" width="18.28515625" customWidth="1"/>
    <col min="10252" max="10252" width="15.28515625" customWidth="1"/>
    <col min="10253" max="10253" width="14.28515625" customWidth="1"/>
    <col min="10486" max="10486" width="21.28515625" bestFit="1" customWidth="1"/>
    <col min="10487" max="10487" width="21.42578125" bestFit="1" customWidth="1"/>
    <col min="10488" max="10488" width="60.5703125" customWidth="1"/>
    <col min="10489" max="10489" width="8.42578125" bestFit="1" customWidth="1"/>
    <col min="10490" max="10490" width="6.28515625" bestFit="1" customWidth="1"/>
    <col min="10492" max="10492" width="25.28515625" customWidth="1"/>
    <col min="10493" max="10493" width="27" customWidth="1"/>
    <col min="10495" max="10495" width="4.7109375" bestFit="1" customWidth="1"/>
    <col min="10496" max="10496" width="22.85546875" customWidth="1"/>
    <col min="10497" max="10497" width="23" customWidth="1"/>
    <col min="10498" max="10498" width="39.28515625" customWidth="1"/>
    <col min="10501" max="10501" width="7" customWidth="1"/>
    <col min="10502" max="10502" width="6.7109375" customWidth="1"/>
    <col min="10503" max="10503" width="6.42578125" customWidth="1"/>
    <col min="10504" max="10504" width="6" customWidth="1"/>
    <col min="10505" max="10505" width="10.28515625" customWidth="1"/>
    <col min="10506" max="10506" width="19.85546875" customWidth="1"/>
    <col min="10507" max="10507" width="18.28515625" customWidth="1"/>
    <col min="10508" max="10508" width="15.28515625" customWidth="1"/>
    <col min="10509" max="10509" width="14.28515625" customWidth="1"/>
    <col min="10742" max="10742" width="21.28515625" bestFit="1" customWidth="1"/>
    <col min="10743" max="10743" width="21.42578125" bestFit="1" customWidth="1"/>
    <col min="10744" max="10744" width="60.5703125" customWidth="1"/>
    <col min="10745" max="10745" width="8.42578125" bestFit="1" customWidth="1"/>
    <col min="10746" max="10746" width="6.28515625" bestFit="1" customWidth="1"/>
    <col min="10748" max="10748" width="25.28515625" customWidth="1"/>
    <col min="10749" max="10749" width="27" customWidth="1"/>
    <col min="10751" max="10751" width="4.7109375" bestFit="1" customWidth="1"/>
    <col min="10752" max="10752" width="22.85546875" customWidth="1"/>
    <col min="10753" max="10753" width="23" customWidth="1"/>
    <col min="10754" max="10754" width="39.28515625" customWidth="1"/>
    <col min="10757" max="10757" width="7" customWidth="1"/>
    <col min="10758" max="10758" width="6.7109375" customWidth="1"/>
    <col min="10759" max="10759" width="6.42578125" customWidth="1"/>
    <col min="10760" max="10760" width="6" customWidth="1"/>
    <col min="10761" max="10761" width="10.28515625" customWidth="1"/>
    <col min="10762" max="10762" width="19.85546875" customWidth="1"/>
    <col min="10763" max="10763" width="18.28515625" customWidth="1"/>
    <col min="10764" max="10764" width="15.28515625" customWidth="1"/>
    <col min="10765" max="10765" width="14.28515625" customWidth="1"/>
    <col min="10998" max="10998" width="21.28515625" bestFit="1" customWidth="1"/>
    <col min="10999" max="10999" width="21.42578125" bestFit="1" customWidth="1"/>
    <col min="11000" max="11000" width="60.5703125" customWidth="1"/>
    <col min="11001" max="11001" width="8.42578125" bestFit="1" customWidth="1"/>
    <col min="11002" max="11002" width="6.28515625" bestFit="1" customWidth="1"/>
    <col min="11004" max="11004" width="25.28515625" customWidth="1"/>
    <col min="11005" max="11005" width="27" customWidth="1"/>
    <col min="11007" max="11007" width="4.7109375" bestFit="1" customWidth="1"/>
    <col min="11008" max="11008" width="22.85546875" customWidth="1"/>
    <col min="11009" max="11009" width="23" customWidth="1"/>
    <col min="11010" max="11010" width="39.28515625" customWidth="1"/>
    <col min="11013" max="11013" width="7" customWidth="1"/>
    <col min="11014" max="11014" width="6.7109375" customWidth="1"/>
    <col min="11015" max="11015" width="6.42578125" customWidth="1"/>
    <col min="11016" max="11016" width="6" customWidth="1"/>
    <col min="11017" max="11017" width="10.28515625" customWidth="1"/>
    <col min="11018" max="11018" width="19.85546875" customWidth="1"/>
    <col min="11019" max="11019" width="18.28515625" customWidth="1"/>
    <col min="11020" max="11020" width="15.28515625" customWidth="1"/>
    <col min="11021" max="11021" width="14.28515625" customWidth="1"/>
    <col min="11254" max="11254" width="21.28515625" bestFit="1" customWidth="1"/>
    <col min="11255" max="11255" width="21.42578125" bestFit="1" customWidth="1"/>
    <col min="11256" max="11256" width="60.5703125" customWidth="1"/>
    <col min="11257" max="11257" width="8.42578125" bestFit="1" customWidth="1"/>
    <col min="11258" max="11258" width="6.28515625" bestFit="1" customWidth="1"/>
    <col min="11260" max="11260" width="25.28515625" customWidth="1"/>
    <col min="11261" max="11261" width="27" customWidth="1"/>
    <col min="11263" max="11263" width="4.7109375" bestFit="1" customWidth="1"/>
    <col min="11264" max="11264" width="22.85546875" customWidth="1"/>
    <col min="11265" max="11265" width="23" customWidth="1"/>
    <col min="11266" max="11266" width="39.28515625" customWidth="1"/>
    <col min="11269" max="11269" width="7" customWidth="1"/>
    <col min="11270" max="11270" width="6.7109375" customWidth="1"/>
    <col min="11271" max="11271" width="6.42578125" customWidth="1"/>
    <col min="11272" max="11272" width="6" customWidth="1"/>
    <col min="11273" max="11273" width="10.28515625" customWidth="1"/>
    <col min="11274" max="11274" width="19.85546875" customWidth="1"/>
    <col min="11275" max="11275" width="18.28515625" customWidth="1"/>
    <col min="11276" max="11276" width="15.28515625" customWidth="1"/>
    <col min="11277" max="11277" width="14.28515625" customWidth="1"/>
    <col min="11510" max="11510" width="21.28515625" bestFit="1" customWidth="1"/>
    <col min="11511" max="11511" width="21.42578125" bestFit="1" customWidth="1"/>
    <col min="11512" max="11512" width="60.5703125" customWidth="1"/>
    <col min="11513" max="11513" width="8.42578125" bestFit="1" customWidth="1"/>
    <col min="11514" max="11514" width="6.28515625" bestFit="1" customWidth="1"/>
    <col min="11516" max="11516" width="25.28515625" customWidth="1"/>
    <col min="11517" max="11517" width="27" customWidth="1"/>
    <col min="11519" max="11519" width="4.7109375" bestFit="1" customWidth="1"/>
    <col min="11520" max="11520" width="22.85546875" customWidth="1"/>
    <col min="11521" max="11521" width="23" customWidth="1"/>
    <col min="11522" max="11522" width="39.28515625" customWidth="1"/>
    <col min="11525" max="11525" width="7" customWidth="1"/>
    <col min="11526" max="11526" width="6.7109375" customWidth="1"/>
    <col min="11527" max="11527" width="6.42578125" customWidth="1"/>
    <col min="11528" max="11528" width="6" customWidth="1"/>
    <col min="11529" max="11529" width="10.28515625" customWidth="1"/>
    <col min="11530" max="11530" width="19.85546875" customWidth="1"/>
    <col min="11531" max="11531" width="18.28515625" customWidth="1"/>
    <col min="11532" max="11532" width="15.28515625" customWidth="1"/>
    <col min="11533" max="11533" width="14.28515625" customWidth="1"/>
    <col min="11766" max="11766" width="21.28515625" bestFit="1" customWidth="1"/>
    <col min="11767" max="11767" width="21.42578125" bestFit="1" customWidth="1"/>
    <col min="11768" max="11768" width="60.5703125" customWidth="1"/>
    <col min="11769" max="11769" width="8.42578125" bestFit="1" customWidth="1"/>
    <col min="11770" max="11770" width="6.28515625" bestFit="1" customWidth="1"/>
    <col min="11772" max="11772" width="25.28515625" customWidth="1"/>
    <col min="11773" max="11773" width="27" customWidth="1"/>
    <col min="11775" max="11775" width="4.7109375" bestFit="1" customWidth="1"/>
    <col min="11776" max="11776" width="22.85546875" customWidth="1"/>
    <col min="11777" max="11777" width="23" customWidth="1"/>
    <col min="11778" max="11778" width="39.28515625" customWidth="1"/>
    <col min="11781" max="11781" width="7" customWidth="1"/>
    <col min="11782" max="11782" width="6.7109375" customWidth="1"/>
    <col min="11783" max="11783" width="6.42578125" customWidth="1"/>
    <col min="11784" max="11784" width="6" customWidth="1"/>
    <col min="11785" max="11785" width="10.28515625" customWidth="1"/>
    <col min="11786" max="11786" width="19.85546875" customWidth="1"/>
    <col min="11787" max="11787" width="18.28515625" customWidth="1"/>
    <col min="11788" max="11788" width="15.28515625" customWidth="1"/>
    <col min="11789" max="11789" width="14.28515625" customWidth="1"/>
    <col min="12022" max="12022" width="21.28515625" bestFit="1" customWidth="1"/>
    <col min="12023" max="12023" width="21.42578125" bestFit="1" customWidth="1"/>
    <col min="12024" max="12024" width="60.5703125" customWidth="1"/>
    <col min="12025" max="12025" width="8.42578125" bestFit="1" customWidth="1"/>
    <col min="12026" max="12026" width="6.28515625" bestFit="1" customWidth="1"/>
    <col min="12028" max="12028" width="25.28515625" customWidth="1"/>
    <col min="12029" max="12029" width="27" customWidth="1"/>
    <col min="12031" max="12031" width="4.7109375" bestFit="1" customWidth="1"/>
    <col min="12032" max="12032" width="22.85546875" customWidth="1"/>
    <col min="12033" max="12033" width="23" customWidth="1"/>
    <col min="12034" max="12034" width="39.28515625" customWidth="1"/>
    <col min="12037" max="12037" width="7" customWidth="1"/>
    <col min="12038" max="12038" width="6.7109375" customWidth="1"/>
    <col min="12039" max="12039" width="6.42578125" customWidth="1"/>
    <col min="12040" max="12040" width="6" customWidth="1"/>
    <col min="12041" max="12041" width="10.28515625" customWidth="1"/>
    <col min="12042" max="12042" width="19.85546875" customWidth="1"/>
    <col min="12043" max="12043" width="18.28515625" customWidth="1"/>
    <col min="12044" max="12044" width="15.28515625" customWidth="1"/>
    <col min="12045" max="12045" width="14.28515625" customWidth="1"/>
    <col min="12278" max="12278" width="21.28515625" bestFit="1" customWidth="1"/>
    <col min="12279" max="12279" width="21.42578125" bestFit="1" customWidth="1"/>
    <col min="12280" max="12280" width="60.5703125" customWidth="1"/>
    <col min="12281" max="12281" width="8.42578125" bestFit="1" customWidth="1"/>
    <col min="12282" max="12282" width="6.28515625" bestFit="1" customWidth="1"/>
    <col min="12284" max="12284" width="25.28515625" customWidth="1"/>
    <col min="12285" max="12285" width="27" customWidth="1"/>
    <col min="12287" max="12287" width="4.7109375" bestFit="1" customWidth="1"/>
    <col min="12288" max="12288" width="22.85546875" customWidth="1"/>
    <col min="12289" max="12289" width="23" customWidth="1"/>
    <col min="12290" max="12290" width="39.28515625" customWidth="1"/>
    <col min="12293" max="12293" width="7" customWidth="1"/>
    <col min="12294" max="12294" width="6.7109375" customWidth="1"/>
    <col min="12295" max="12295" width="6.42578125" customWidth="1"/>
    <col min="12296" max="12296" width="6" customWidth="1"/>
    <col min="12297" max="12297" width="10.28515625" customWidth="1"/>
    <col min="12298" max="12298" width="19.85546875" customWidth="1"/>
    <col min="12299" max="12299" width="18.28515625" customWidth="1"/>
    <col min="12300" max="12300" width="15.28515625" customWidth="1"/>
    <col min="12301" max="12301" width="14.28515625" customWidth="1"/>
    <col min="12534" max="12534" width="21.28515625" bestFit="1" customWidth="1"/>
    <col min="12535" max="12535" width="21.42578125" bestFit="1" customWidth="1"/>
    <col min="12536" max="12536" width="60.5703125" customWidth="1"/>
    <col min="12537" max="12537" width="8.42578125" bestFit="1" customWidth="1"/>
    <col min="12538" max="12538" width="6.28515625" bestFit="1" customWidth="1"/>
    <col min="12540" max="12540" width="25.28515625" customWidth="1"/>
    <col min="12541" max="12541" width="27" customWidth="1"/>
    <col min="12543" max="12543" width="4.7109375" bestFit="1" customWidth="1"/>
    <col min="12544" max="12544" width="22.85546875" customWidth="1"/>
    <col min="12545" max="12545" width="23" customWidth="1"/>
    <col min="12546" max="12546" width="39.28515625" customWidth="1"/>
    <col min="12549" max="12549" width="7" customWidth="1"/>
    <col min="12550" max="12550" width="6.7109375" customWidth="1"/>
    <col min="12551" max="12551" width="6.42578125" customWidth="1"/>
    <col min="12552" max="12552" width="6" customWidth="1"/>
    <col min="12553" max="12553" width="10.28515625" customWidth="1"/>
    <col min="12554" max="12554" width="19.85546875" customWidth="1"/>
    <col min="12555" max="12555" width="18.28515625" customWidth="1"/>
    <col min="12556" max="12556" width="15.28515625" customWidth="1"/>
    <col min="12557" max="12557" width="14.28515625" customWidth="1"/>
    <col min="12790" max="12790" width="21.28515625" bestFit="1" customWidth="1"/>
    <col min="12791" max="12791" width="21.42578125" bestFit="1" customWidth="1"/>
    <col min="12792" max="12792" width="60.5703125" customWidth="1"/>
    <col min="12793" max="12793" width="8.42578125" bestFit="1" customWidth="1"/>
    <col min="12794" max="12794" width="6.28515625" bestFit="1" customWidth="1"/>
    <col min="12796" max="12796" width="25.28515625" customWidth="1"/>
    <col min="12797" max="12797" width="27" customWidth="1"/>
    <col min="12799" max="12799" width="4.7109375" bestFit="1" customWidth="1"/>
    <col min="12800" max="12800" width="22.85546875" customWidth="1"/>
    <col min="12801" max="12801" width="23" customWidth="1"/>
    <col min="12802" max="12802" width="39.28515625" customWidth="1"/>
    <col min="12805" max="12805" width="7" customWidth="1"/>
    <col min="12806" max="12806" width="6.7109375" customWidth="1"/>
    <col min="12807" max="12807" width="6.42578125" customWidth="1"/>
    <col min="12808" max="12808" width="6" customWidth="1"/>
    <col min="12809" max="12809" width="10.28515625" customWidth="1"/>
    <col min="12810" max="12810" width="19.85546875" customWidth="1"/>
    <col min="12811" max="12811" width="18.28515625" customWidth="1"/>
    <col min="12812" max="12812" width="15.28515625" customWidth="1"/>
    <col min="12813" max="12813" width="14.28515625" customWidth="1"/>
    <col min="13046" max="13046" width="21.28515625" bestFit="1" customWidth="1"/>
    <col min="13047" max="13047" width="21.42578125" bestFit="1" customWidth="1"/>
    <col min="13048" max="13048" width="60.5703125" customWidth="1"/>
    <col min="13049" max="13049" width="8.42578125" bestFit="1" customWidth="1"/>
    <col min="13050" max="13050" width="6.28515625" bestFit="1" customWidth="1"/>
    <col min="13052" max="13052" width="25.28515625" customWidth="1"/>
    <col min="13053" max="13053" width="27" customWidth="1"/>
    <col min="13055" max="13055" width="4.7109375" bestFit="1" customWidth="1"/>
    <col min="13056" max="13056" width="22.85546875" customWidth="1"/>
    <col min="13057" max="13057" width="23" customWidth="1"/>
    <col min="13058" max="13058" width="39.28515625" customWidth="1"/>
    <col min="13061" max="13061" width="7" customWidth="1"/>
    <col min="13062" max="13062" width="6.7109375" customWidth="1"/>
    <col min="13063" max="13063" width="6.42578125" customWidth="1"/>
    <col min="13064" max="13064" width="6" customWidth="1"/>
    <col min="13065" max="13065" width="10.28515625" customWidth="1"/>
    <col min="13066" max="13066" width="19.85546875" customWidth="1"/>
    <col min="13067" max="13067" width="18.28515625" customWidth="1"/>
    <col min="13068" max="13068" width="15.28515625" customWidth="1"/>
    <col min="13069" max="13069" width="14.28515625" customWidth="1"/>
    <col min="13302" max="13302" width="21.28515625" bestFit="1" customWidth="1"/>
    <col min="13303" max="13303" width="21.42578125" bestFit="1" customWidth="1"/>
    <col min="13304" max="13304" width="60.5703125" customWidth="1"/>
    <col min="13305" max="13305" width="8.42578125" bestFit="1" customWidth="1"/>
    <col min="13306" max="13306" width="6.28515625" bestFit="1" customWidth="1"/>
    <col min="13308" max="13308" width="25.28515625" customWidth="1"/>
    <col min="13309" max="13309" width="27" customWidth="1"/>
    <col min="13311" max="13311" width="4.7109375" bestFit="1" customWidth="1"/>
    <col min="13312" max="13312" width="22.85546875" customWidth="1"/>
    <col min="13313" max="13313" width="23" customWidth="1"/>
    <col min="13314" max="13314" width="39.28515625" customWidth="1"/>
    <col min="13317" max="13317" width="7" customWidth="1"/>
    <col min="13318" max="13318" width="6.7109375" customWidth="1"/>
    <col min="13319" max="13319" width="6.42578125" customWidth="1"/>
    <col min="13320" max="13320" width="6" customWidth="1"/>
    <col min="13321" max="13321" width="10.28515625" customWidth="1"/>
    <col min="13322" max="13322" width="19.85546875" customWidth="1"/>
    <col min="13323" max="13323" width="18.28515625" customWidth="1"/>
    <col min="13324" max="13324" width="15.28515625" customWidth="1"/>
    <col min="13325" max="13325" width="14.28515625" customWidth="1"/>
    <col min="13558" max="13558" width="21.28515625" bestFit="1" customWidth="1"/>
    <col min="13559" max="13559" width="21.42578125" bestFit="1" customWidth="1"/>
    <col min="13560" max="13560" width="60.5703125" customWidth="1"/>
    <col min="13561" max="13561" width="8.42578125" bestFit="1" customWidth="1"/>
    <col min="13562" max="13562" width="6.28515625" bestFit="1" customWidth="1"/>
    <col min="13564" max="13564" width="25.28515625" customWidth="1"/>
    <col min="13565" max="13565" width="27" customWidth="1"/>
    <col min="13567" max="13567" width="4.7109375" bestFit="1" customWidth="1"/>
    <col min="13568" max="13568" width="22.85546875" customWidth="1"/>
    <col min="13569" max="13569" width="23" customWidth="1"/>
    <col min="13570" max="13570" width="39.28515625" customWidth="1"/>
    <col min="13573" max="13573" width="7" customWidth="1"/>
    <col min="13574" max="13574" width="6.7109375" customWidth="1"/>
    <col min="13575" max="13575" width="6.42578125" customWidth="1"/>
    <col min="13576" max="13576" width="6" customWidth="1"/>
    <col min="13577" max="13577" width="10.28515625" customWidth="1"/>
    <col min="13578" max="13578" width="19.85546875" customWidth="1"/>
    <col min="13579" max="13579" width="18.28515625" customWidth="1"/>
    <col min="13580" max="13580" width="15.28515625" customWidth="1"/>
    <col min="13581" max="13581" width="14.28515625" customWidth="1"/>
    <col min="13814" max="13814" width="21.28515625" bestFit="1" customWidth="1"/>
    <col min="13815" max="13815" width="21.42578125" bestFit="1" customWidth="1"/>
    <col min="13816" max="13816" width="60.5703125" customWidth="1"/>
    <col min="13817" max="13817" width="8.42578125" bestFit="1" customWidth="1"/>
    <col min="13818" max="13818" width="6.28515625" bestFit="1" customWidth="1"/>
    <col min="13820" max="13820" width="25.28515625" customWidth="1"/>
    <col min="13821" max="13821" width="27" customWidth="1"/>
    <col min="13823" max="13823" width="4.7109375" bestFit="1" customWidth="1"/>
    <col min="13824" max="13824" width="22.85546875" customWidth="1"/>
    <col min="13825" max="13825" width="23" customWidth="1"/>
    <col min="13826" max="13826" width="39.28515625" customWidth="1"/>
    <col min="13829" max="13829" width="7" customWidth="1"/>
    <col min="13830" max="13830" width="6.7109375" customWidth="1"/>
    <col min="13831" max="13831" width="6.42578125" customWidth="1"/>
    <col min="13832" max="13832" width="6" customWidth="1"/>
    <col min="13833" max="13833" width="10.28515625" customWidth="1"/>
    <col min="13834" max="13834" width="19.85546875" customWidth="1"/>
    <col min="13835" max="13835" width="18.28515625" customWidth="1"/>
    <col min="13836" max="13836" width="15.28515625" customWidth="1"/>
    <col min="13837" max="13837" width="14.28515625" customWidth="1"/>
    <col min="14070" max="14070" width="21.28515625" bestFit="1" customWidth="1"/>
    <col min="14071" max="14071" width="21.42578125" bestFit="1" customWidth="1"/>
    <col min="14072" max="14072" width="60.5703125" customWidth="1"/>
    <col min="14073" max="14073" width="8.42578125" bestFit="1" customWidth="1"/>
    <col min="14074" max="14074" width="6.28515625" bestFit="1" customWidth="1"/>
    <col min="14076" max="14076" width="25.28515625" customWidth="1"/>
    <col min="14077" max="14077" width="27" customWidth="1"/>
    <col min="14079" max="14079" width="4.7109375" bestFit="1" customWidth="1"/>
    <col min="14080" max="14080" width="22.85546875" customWidth="1"/>
    <col min="14081" max="14081" width="23" customWidth="1"/>
    <col min="14082" max="14082" width="39.28515625" customWidth="1"/>
    <col min="14085" max="14085" width="7" customWidth="1"/>
    <col min="14086" max="14086" width="6.7109375" customWidth="1"/>
    <col min="14087" max="14087" width="6.42578125" customWidth="1"/>
    <col min="14088" max="14088" width="6" customWidth="1"/>
    <col min="14089" max="14089" width="10.28515625" customWidth="1"/>
    <col min="14090" max="14090" width="19.85546875" customWidth="1"/>
    <col min="14091" max="14091" width="18.28515625" customWidth="1"/>
    <col min="14092" max="14092" width="15.28515625" customWidth="1"/>
    <col min="14093" max="14093" width="14.28515625" customWidth="1"/>
    <col min="14326" max="14326" width="21.28515625" bestFit="1" customWidth="1"/>
    <col min="14327" max="14327" width="21.42578125" bestFit="1" customWidth="1"/>
    <col min="14328" max="14328" width="60.5703125" customWidth="1"/>
    <col min="14329" max="14329" width="8.42578125" bestFit="1" customWidth="1"/>
    <col min="14330" max="14330" width="6.28515625" bestFit="1" customWidth="1"/>
    <col min="14332" max="14332" width="25.28515625" customWidth="1"/>
    <col min="14333" max="14333" width="27" customWidth="1"/>
    <col min="14335" max="14335" width="4.7109375" bestFit="1" customWidth="1"/>
    <col min="14336" max="14336" width="22.85546875" customWidth="1"/>
    <col min="14337" max="14337" width="23" customWidth="1"/>
    <col min="14338" max="14338" width="39.28515625" customWidth="1"/>
    <col min="14341" max="14341" width="7" customWidth="1"/>
    <col min="14342" max="14342" width="6.7109375" customWidth="1"/>
    <col min="14343" max="14343" width="6.42578125" customWidth="1"/>
    <col min="14344" max="14344" width="6" customWidth="1"/>
    <col min="14345" max="14345" width="10.28515625" customWidth="1"/>
    <col min="14346" max="14346" width="19.85546875" customWidth="1"/>
    <col min="14347" max="14347" width="18.28515625" customWidth="1"/>
    <col min="14348" max="14348" width="15.28515625" customWidth="1"/>
    <col min="14349" max="14349" width="14.28515625" customWidth="1"/>
    <col min="14582" max="14582" width="21.28515625" bestFit="1" customWidth="1"/>
    <col min="14583" max="14583" width="21.42578125" bestFit="1" customWidth="1"/>
    <col min="14584" max="14584" width="60.5703125" customWidth="1"/>
    <col min="14585" max="14585" width="8.42578125" bestFit="1" customWidth="1"/>
    <col min="14586" max="14586" width="6.28515625" bestFit="1" customWidth="1"/>
    <col min="14588" max="14588" width="25.28515625" customWidth="1"/>
    <col min="14589" max="14589" width="27" customWidth="1"/>
    <col min="14591" max="14591" width="4.7109375" bestFit="1" customWidth="1"/>
    <col min="14592" max="14592" width="22.85546875" customWidth="1"/>
    <col min="14593" max="14593" width="23" customWidth="1"/>
    <col min="14594" max="14594" width="39.28515625" customWidth="1"/>
    <col min="14597" max="14597" width="7" customWidth="1"/>
    <col min="14598" max="14598" width="6.7109375" customWidth="1"/>
    <col min="14599" max="14599" width="6.42578125" customWidth="1"/>
    <col min="14600" max="14600" width="6" customWidth="1"/>
    <col min="14601" max="14601" width="10.28515625" customWidth="1"/>
    <col min="14602" max="14602" width="19.85546875" customWidth="1"/>
    <col min="14603" max="14603" width="18.28515625" customWidth="1"/>
    <col min="14604" max="14604" width="15.28515625" customWidth="1"/>
    <col min="14605" max="14605" width="14.28515625" customWidth="1"/>
    <col min="14838" max="14838" width="21.28515625" bestFit="1" customWidth="1"/>
    <col min="14839" max="14839" width="21.42578125" bestFit="1" customWidth="1"/>
    <col min="14840" max="14840" width="60.5703125" customWidth="1"/>
    <col min="14841" max="14841" width="8.42578125" bestFit="1" customWidth="1"/>
    <col min="14842" max="14842" width="6.28515625" bestFit="1" customWidth="1"/>
    <col min="14844" max="14844" width="25.28515625" customWidth="1"/>
    <col min="14845" max="14845" width="27" customWidth="1"/>
    <col min="14847" max="14847" width="4.7109375" bestFit="1" customWidth="1"/>
    <col min="14848" max="14848" width="22.85546875" customWidth="1"/>
    <col min="14849" max="14849" width="23" customWidth="1"/>
    <col min="14850" max="14850" width="39.28515625" customWidth="1"/>
    <col min="14853" max="14853" width="7" customWidth="1"/>
    <col min="14854" max="14854" width="6.7109375" customWidth="1"/>
    <col min="14855" max="14855" width="6.42578125" customWidth="1"/>
    <col min="14856" max="14856" width="6" customWidth="1"/>
    <col min="14857" max="14857" width="10.28515625" customWidth="1"/>
    <col min="14858" max="14858" width="19.85546875" customWidth="1"/>
    <col min="14859" max="14859" width="18.28515625" customWidth="1"/>
    <col min="14860" max="14860" width="15.28515625" customWidth="1"/>
    <col min="14861" max="14861" width="14.28515625" customWidth="1"/>
    <col min="15094" max="15094" width="21.28515625" bestFit="1" customWidth="1"/>
    <col min="15095" max="15095" width="21.42578125" bestFit="1" customWidth="1"/>
    <col min="15096" max="15096" width="60.5703125" customWidth="1"/>
    <col min="15097" max="15097" width="8.42578125" bestFit="1" customWidth="1"/>
    <col min="15098" max="15098" width="6.28515625" bestFit="1" customWidth="1"/>
    <col min="15100" max="15100" width="25.28515625" customWidth="1"/>
    <col min="15101" max="15101" width="27" customWidth="1"/>
    <col min="15103" max="15103" width="4.7109375" bestFit="1" customWidth="1"/>
    <col min="15104" max="15104" width="22.85546875" customWidth="1"/>
    <col min="15105" max="15105" width="23" customWidth="1"/>
    <col min="15106" max="15106" width="39.28515625" customWidth="1"/>
    <col min="15109" max="15109" width="7" customWidth="1"/>
    <col min="15110" max="15110" width="6.7109375" customWidth="1"/>
    <col min="15111" max="15111" width="6.42578125" customWidth="1"/>
    <col min="15112" max="15112" width="6" customWidth="1"/>
    <col min="15113" max="15113" width="10.28515625" customWidth="1"/>
    <col min="15114" max="15114" width="19.85546875" customWidth="1"/>
    <col min="15115" max="15115" width="18.28515625" customWidth="1"/>
    <col min="15116" max="15116" width="15.28515625" customWidth="1"/>
    <col min="15117" max="15117" width="14.28515625" customWidth="1"/>
    <col min="15350" max="15350" width="21.28515625" bestFit="1" customWidth="1"/>
    <col min="15351" max="15351" width="21.42578125" bestFit="1" customWidth="1"/>
    <col min="15352" max="15352" width="60.5703125" customWidth="1"/>
    <col min="15353" max="15353" width="8.42578125" bestFit="1" customWidth="1"/>
    <col min="15354" max="15354" width="6.28515625" bestFit="1" customWidth="1"/>
    <col min="15356" max="15356" width="25.28515625" customWidth="1"/>
    <col min="15357" max="15357" width="27" customWidth="1"/>
    <col min="15359" max="15359" width="4.7109375" bestFit="1" customWidth="1"/>
    <col min="15360" max="15360" width="22.85546875" customWidth="1"/>
    <col min="15361" max="15361" width="23" customWidth="1"/>
    <col min="15362" max="15362" width="39.28515625" customWidth="1"/>
    <col min="15365" max="15365" width="7" customWidth="1"/>
    <col min="15366" max="15366" width="6.7109375" customWidth="1"/>
    <col min="15367" max="15367" width="6.42578125" customWidth="1"/>
    <col min="15368" max="15368" width="6" customWidth="1"/>
    <col min="15369" max="15369" width="10.28515625" customWidth="1"/>
    <col min="15370" max="15370" width="19.85546875" customWidth="1"/>
    <col min="15371" max="15371" width="18.28515625" customWidth="1"/>
    <col min="15372" max="15372" width="15.28515625" customWidth="1"/>
    <col min="15373" max="15373" width="14.28515625" customWidth="1"/>
    <col min="15606" max="15606" width="21.28515625" bestFit="1" customWidth="1"/>
    <col min="15607" max="15607" width="21.42578125" bestFit="1" customWidth="1"/>
    <col min="15608" max="15608" width="60.5703125" customWidth="1"/>
    <col min="15609" max="15609" width="8.42578125" bestFit="1" customWidth="1"/>
    <col min="15610" max="15610" width="6.28515625" bestFit="1" customWidth="1"/>
    <col min="15612" max="15612" width="25.28515625" customWidth="1"/>
    <col min="15613" max="15613" width="27" customWidth="1"/>
    <col min="15615" max="15615" width="4.7109375" bestFit="1" customWidth="1"/>
    <col min="15616" max="15616" width="22.85546875" customWidth="1"/>
    <col min="15617" max="15617" width="23" customWidth="1"/>
    <col min="15618" max="15618" width="39.28515625" customWidth="1"/>
    <col min="15621" max="15621" width="7" customWidth="1"/>
    <col min="15622" max="15622" width="6.7109375" customWidth="1"/>
    <col min="15623" max="15623" width="6.42578125" customWidth="1"/>
    <col min="15624" max="15624" width="6" customWidth="1"/>
    <col min="15625" max="15625" width="10.28515625" customWidth="1"/>
    <col min="15626" max="15626" width="19.85546875" customWidth="1"/>
    <col min="15627" max="15627" width="18.28515625" customWidth="1"/>
    <col min="15628" max="15628" width="15.28515625" customWidth="1"/>
    <col min="15629" max="15629" width="14.28515625" customWidth="1"/>
    <col min="15862" max="15862" width="21.28515625" bestFit="1" customWidth="1"/>
    <col min="15863" max="15863" width="21.42578125" bestFit="1" customWidth="1"/>
    <col min="15864" max="15864" width="60.5703125" customWidth="1"/>
    <col min="15865" max="15865" width="8.42578125" bestFit="1" customWidth="1"/>
    <col min="15866" max="15866" width="6.28515625" bestFit="1" customWidth="1"/>
    <col min="15868" max="15868" width="25.28515625" customWidth="1"/>
    <col min="15869" max="15869" width="27" customWidth="1"/>
    <col min="15871" max="15871" width="4.7109375" bestFit="1" customWidth="1"/>
    <col min="15872" max="15872" width="22.85546875" customWidth="1"/>
    <col min="15873" max="15873" width="23" customWidth="1"/>
    <col min="15874" max="15874" width="39.28515625" customWidth="1"/>
    <col min="15877" max="15877" width="7" customWidth="1"/>
    <col min="15878" max="15878" width="6.7109375" customWidth="1"/>
    <col min="15879" max="15879" width="6.42578125" customWidth="1"/>
    <col min="15880" max="15880" width="6" customWidth="1"/>
    <col min="15881" max="15881" width="10.28515625" customWidth="1"/>
    <col min="15882" max="15882" width="19.85546875" customWidth="1"/>
    <col min="15883" max="15883" width="18.28515625" customWidth="1"/>
    <col min="15884" max="15884" width="15.28515625" customWidth="1"/>
    <col min="15885" max="15885" width="14.28515625" customWidth="1"/>
    <col min="16118" max="16118" width="21.28515625" bestFit="1" customWidth="1"/>
    <col min="16119" max="16119" width="21.42578125" bestFit="1" customWidth="1"/>
    <col min="16120" max="16120" width="60.5703125" customWidth="1"/>
    <col min="16121" max="16121" width="8.42578125" bestFit="1" customWidth="1"/>
    <col min="16122" max="16122" width="6.28515625" bestFit="1" customWidth="1"/>
    <col min="16124" max="16124" width="25.28515625" customWidth="1"/>
    <col min="16125" max="16125" width="27" customWidth="1"/>
    <col min="16127" max="16127" width="4.7109375" bestFit="1" customWidth="1"/>
    <col min="16128" max="16128" width="22.85546875" customWidth="1"/>
    <col min="16129" max="16129" width="23" customWidth="1"/>
    <col min="16130" max="16130" width="39.28515625" customWidth="1"/>
    <col min="16133" max="16133" width="7" customWidth="1"/>
    <col min="16134" max="16134" width="6.7109375" customWidth="1"/>
    <col min="16135" max="16135" width="6.42578125" customWidth="1"/>
    <col min="16136" max="16136" width="6" customWidth="1"/>
    <col min="16137" max="16137" width="10.28515625" customWidth="1"/>
    <col min="16138" max="16138" width="19.85546875" customWidth="1"/>
    <col min="16139" max="16139" width="18.28515625" customWidth="1"/>
    <col min="16140" max="16140" width="15.28515625" customWidth="1"/>
    <col min="16141" max="16141" width="14.28515625" customWidth="1"/>
  </cols>
  <sheetData>
    <row r="2" spans="1:15" ht="21" x14ac:dyDescent="0.35">
      <c r="A2" s="264" t="s">
        <v>298</v>
      </c>
      <c r="B2" s="264"/>
      <c r="C2" s="264"/>
      <c r="D2" s="264"/>
      <c r="E2" s="264"/>
      <c r="F2" s="264"/>
      <c r="G2" s="264"/>
      <c r="H2" s="264"/>
      <c r="I2" s="264"/>
      <c r="J2" s="264"/>
      <c r="K2" s="264"/>
      <c r="L2" s="264"/>
      <c r="M2" s="264"/>
      <c r="N2" s="264"/>
      <c r="O2" s="264"/>
    </row>
    <row r="3" spans="1:15" ht="21" x14ac:dyDescent="0.35">
      <c r="A3" s="264" t="s">
        <v>299</v>
      </c>
      <c r="B3" s="264"/>
      <c r="C3" s="264"/>
      <c r="D3" s="264"/>
      <c r="E3" s="264"/>
      <c r="F3" s="265"/>
      <c r="G3" s="264"/>
      <c r="H3" s="264"/>
      <c r="I3" s="264"/>
      <c r="J3" s="264"/>
      <c r="K3" s="264"/>
      <c r="L3" s="264"/>
      <c r="M3" s="264"/>
      <c r="N3" s="264"/>
      <c r="O3" s="264"/>
    </row>
    <row r="4" spans="1:15" ht="26.25" customHeight="1" x14ac:dyDescent="0.35">
      <c r="A4" s="264" t="s">
        <v>244</v>
      </c>
      <c r="B4" s="264"/>
      <c r="C4" s="264"/>
      <c r="D4" s="264"/>
      <c r="E4" s="264"/>
      <c r="G4" s="266" t="s">
        <v>245</v>
      </c>
      <c r="H4" s="267"/>
      <c r="I4" s="267"/>
      <c r="J4" s="267"/>
      <c r="K4" s="267"/>
      <c r="L4" s="267"/>
      <c r="M4" s="267"/>
      <c r="N4" s="267"/>
      <c r="O4" s="268"/>
    </row>
    <row r="5" spans="1:15" ht="29.25" customHeight="1" x14ac:dyDescent="0.25">
      <c r="A5" s="151" t="s">
        <v>204</v>
      </c>
      <c r="B5" s="151" t="s">
        <v>4</v>
      </c>
      <c r="C5" s="151" t="s">
        <v>1</v>
      </c>
      <c r="D5" s="151" t="s">
        <v>0</v>
      </c>
      <c r="E5" s="152" t="s">
        <v>37</v>
      </c>
      <c r="G5" s="120" t="s">
        <v>204</v>
      </c>
      <c r="H5" s="121" t="s">
        <v>246</v>
      </c>
      <c r="I5" s="122" t="s">
        <v>240</v>
      </c>
      <c r="J5" s="122" t="s">
        <v>247</v>
      </c>
      <c r="K5" s="122" t="s">
        <v>248</v>
      </c>
      <c r="L5" s="122" t="s">
        <v>249</v>
      </c>
      <c r="M5" s="123" t="s">
        <v>1</v>
      </c>
      <c r="N5" s="123" t="s">
        <v>0</v>
      </c>
      <c r="O5" s="123" t="s">
        <v>32</v>
      </c>
    </row>
    <row r="6" spans="1:15" ht="49.5" customHeight="1" x14ac:dyDescent="0.25">
      <c r="A6" s="179" t="s">
        <v>250</v>
      </c>
      <c r="B6" s="185" t="s">
        <v>10</v>
      </c>
      <c r="C6" s="165" t="s">
        <v>57</v>
      </c>
      <c r="D6" s="165">
        <v>92</v>
      </c>
      <c r="E6" s="165" t="s">
        <v>300</v>
      </c>
      <c r="F6" s="192"/>
      <c r="G6" s="164">
        <v>1</v>
      </c>
      <c r="H6" s="165" t="s">
        <v>301</v>
      </c>
      <c r="I6" s="165" t="s">
        <v>302</v>
      </c>
      <c r="J6" s="169">
        <v>37830</v>
      </c>
      <c r="K6" s="169">
        <v>40939</v>
      </c>
      <c r="L6" s="165">
        <f>+ROUND((K6-J6)/30,2)</f>
        <v>103.63</v>
      </c>
      <c r="M6" s="198">
        <v>1</v>
      </c>
      <c r="N6" s="198">
        <v>54</v>
      </c>
      <c r="O6" s="180"/>
    </row>
    <row r="7" spans="1:15" ht="49.5" customHeight="1" x14ac:dyDescent="0.25">
      <c r="A7" s="179" t="s">
        <v>303</v>
      </c>
      <c r="B7" s="185" t="s">
        <v>304</v>
      </c>
      <c r="C7" s="165" t="s">
        <v>57</v>
      </c>
      <c r="D7" s="165">
        <v>20</v>
      </c>
      <c r="E7" s="165" t="s">
        <v>305</v>
      </c>
      <c r="F7" s="192"/>
      <c r="G7" s="164">
        <v>2</v>
      </c>
      <c r="H7" s="165" t="s">
        <v>264</v>
      </c>
      <c r="I7" s="165" t="s">
        <v>306</v>
      </c>
      <c r="J7" s="169">
        <v>35230</v>
      </c>
      <c r="K7" s="169">
        <v>37827</v>
      </c>
      <c r="L7" s="165">
        <f>+ROUND((K7-J7)/30,2)</f>
        <v>86.57</v>
      </c>
      <c r="M7" s="198">
        <v>1</v>
      </c>
      <c r="N7" s="198">
        <v>55</v>
      </c>
      <c r="O7" s="180"/>
    </row>
    <row r="8" spans="1:15" ht="38.25" x14ac:dyDescent="0.25">
      <c r="A8" s="179" t="s">
        <v>256</v>
      </c>
      <c r="B8" s="185" t="s">
        <v>257</v>
      </c>
      <c r="C8" s="165" t="s">
        <v>57</v>
      </c>
      <c r="D8" s="165">
        <v>93</v>
      </c>
      <c r="E8" s="165" t="s">
        <v>307</v>
      </c>
      <c r="F8" s="192"/>
      <c r="G8" s="164">
        <v>3</v>
      </c>
      <c r="H8" s="165" t="s">
        <v>308</v>
      </c>
      <c r="I8" s="165" t="s">
        <v>309</v>
      </c>
      <c r="J8" s="169">
        <v>33652</v>
      </c>
      <c r="K8" s="169">
        <v>35229</v>
      </c>
      <c r="L8" s="165">
        <f>+ROUND((K8-J8)/30,2)</f>
        <v>52.57</v>
      </c>
      <c r="M8" s="198">
        <v>0</v>
      </c>
      <c r="N8" s="198" t="s">
        <v>310</v>
      </c>
      <c r="O8" s="180" t="s">
        <v>282</v>
      </c>
    </row>
    <row r="9" spans="1:15" ht="225" x14ac:dyDescent="0.25">
      <c r="A9" s="179" t="s">
        <v>260</v>
      </c>
      <c r="B9" s="217" t="s">
        <v>344</v>
      </c>
      <c r="C9" s="183" t="s">
        <v>57</v>
      </c>
      <c r="D9" s="165" t="s">
        <v>311</v>
      </c>
      <c r="E9" s="165" t="s">
        <v>291</v>
      </c>
      <c r="F9" s="192"/>
      <c r="G9" s="192"/>
      <c r="H9" s="192"/>
      <c r="I9" s="192"/>
      <c r="J9" s="192"/>
      <c r="K9" s="218" t="s">
        <v>271</v>
      </c>
      <c r="L9" s="219">
        <f>SUMPRODUCT(L6:L8,M6:M8)</f>
        <v>190.2</v>
      </c>
      <c r="M9" s="192"/>
      <c r="N9" s="192"/>
      <c r="O9" s="192"/>
    </row>
    <row r="10" spans="1:15" ht="23.25" customHeight="1" x14ac:dyDescent="0.25">
      <c r="A10" s="179" t="s">
        <v>266</v>
      </c>
      <c r="B10" s="180" t="s">
        <v>267</v>
      </c>
      <c r="C10" s="202" t="s">
        <v>39</v>
      </c>
      <c r="D10" s="220">
        <v>91</v>
      </c>
      <c r="E10" s="216"/>
      <c r="F10" s="192"/>
      <c r="G10" s="192"/>
      <c r="H10" s="192"/>
      <c r="I10" s="192"/>
      <c r="J10" s="192"/>
      <c r="K10" s="192"/>
      <c r="L10" s="213"/>
      <c r="M10" s="192"/>
      <c r="N10" s="192"/>
      <c r="O10" s="192"/>
    </row>
    <row r="11" spans="1:15" x14ac:dyDescent="0.25">
      <c r="A11" s="179" t="s">
        <v>268</v>
      </c>
      <c r="B11" s="203">
        <v>1</v>
      </c>
      <c r="C11" s="202" t="s">
        <v>39</v>
      </c>
      <c r="D11" s="220">
        <v>91</v>
      </c>
      <c r="E11" s="221"/>
      <c r="F11" s="192"/>
      <c r="G11" s="215"/>
      <c r="H11" s="215"/>
      <c r="I11" s="215"/>
      <c r="J11" s="192"/>
      <c r="K11" s="192"/>
      <c r="L11" s="130"/>
      <c r="M11" s="192"/>
      <c r="N11" s="192"/>
      <c r="O11" s="192"/>
    </row>
    <row r="12" spans="1:15" ht="29.25" customHeight="1" x14ac:dyDescent="0.25">
      <c r="A12" s="179" t="s">
        <v>270</v>
      </c>
      <c r="B12" s="192" t="s">
        <v>10</v>
      </c>
      <c r="C12" s="202" t="s">
        <v>39</v>
      </c>
      <c r="D12" s="220"/>
      <c r="E12" s="222">
        <v>32381</v>
      </c>
      <c r="F12" s="192"/>
      <c r="G12" s="192"/>
      <c r="H12" s="192"/>
      <c r="I12" s="192"/>
      <c r="J12" s="192"/>
      <c r="K12" s="192"/>
      <c r="L12" s="215"/>
      <c r="M12" s="192"/>
      <c r="N12" s="192"/>
      <c r="O12" s="192"/>
    </row>
    <row r="13" spans="1:15" ht="81" customHeight="1" x14ac:dyDescent="0.25">
      <c r="A13" s="196" t="s">
        <v>272</v>
      </c>
      <c r="B13" s="185" t="s">
        <v>273</v>
      </c>
      <c r="C13" s="220" t="s">
        <v>39</v>
      </c>
      <c r="D13" s="220"/>
      <c r="E13" s="220"/>
      <c r="F13" s="192"/>
      <c r="G13" s="192"/>
      <c r="H13" s="192"/>
      <c r="I13" s="192"/>
      <c r="J13" s="192"/>
      <c r="K13" s="192"/>
      <c r="L13" s="215"/>
      <c r="M13" s="192"/>
      <c r="N13" s="192"/>
      <c r="O13" s="192"/>
    </row>
    <row r="14" spans="1:15" ht="38.25" customHeight="1" x14ac:dyDescent="0.25">
      <c r="A14" s="179" t="s">
        <v>296</v>
      </c>
      <c r="B14" s="197">
        <v>7</v>
      </c>
      <c r="C14" s="165">
        <f>+IF(E14&gt;=B14,1,0)</f>
        <v>1</v>
      </c>
      <c r="D14" s="165"/>
      <c r="E14" s="165">
        <f>+E15/12</f>
        <v>15.85</v>
      </c>
      <c r="F14" s="192"/>
      <c r="G14" s="192"/>
      <c r="H14" s="192"/>
      <c r="I14" s="192"/>
      <c r="J14" s="192"/>
      <c r="K14" s="192"/>
      <c r="L14" s="215"/>
      <c r="M14" s="192"/>
      <c r="N14" s="192"/>
      <c r="O14" s="192"/>
    </row>
    <row r="15" spans="1:15" ht="57.75" customHeight="1" x14ac:dyDescent="0.25">
      <c r="A15" s="179" t="s">
        <v>297</v>
      </c>
      <c r="B15" s="197">
        <f>+B14*12</f>
        <v>84</v>
      </c>
      <c r="C15" s="165">
        <f>+IF(E15&gt;=B15,1,0)</f>
        <v>1</v>
      </c>
      <c r="D15" s="165">
        <f>+D14</f>
        <v>0</v>
      </c>
      <c r="E15" s="197">
        <f>+L9</f>
        <v>190.2</v>
      </c>
      <c r="F15" s="192"/>
      <c r="G15" s="192"/>
      <c r="H15" s="192"/>
      <c r="I15" s="192"/>
      <c r="J15" s="192"/>
      <c r="K15" s="192"/>
      <c r="L15" s="192"/>
      <c r="M15" s="192"/>
      <c r="N15" s="192"/>
      <c r="O15" s="192"/>
    </row>
    <row r="16" spans="1:15" ht="139.5" customHeight="1" x14ac:dyDescent="0.25">
      <c r="A16" s="270"/>
      <c r="B16" s="147"/>
      <c r="C16" s="147"/>
      <c r="D16" s="154"/>
      <c r="E16" s="155"/>
    </row>
    <row r="17" spans="1:15" ht="164.25" customHeight="1" x14ac:dyDescent="0.25">
      <c r="A17" s="270"/>
      <c r="B17" s="147"/>
      <c r="C17" s="147"/>
      <c r="D17" s="154"/>
      <c r="E17" s="156"/>
    </row>
    <row r="20" spans="1:15" x14ac:dyDescent="0.25">
      <c r="F20" s="153"/>
    </row>
    <row r="21" spans="1:15" s="125" customFormat="1" x14ac:dyDescent="0.25">
      <c r="A21"/>
      <c r="B21"/>
      <c r="C21"/>
      <c r="D21"/>
      <c r="E21"/>
      <c r="F21"/>
      <c r="G21"/>
      <c r="H21"/>
      <c r="I21"/>
      <c r="J21"/>
      <c r="K21"/>
      <c r="L21"/>
      <c r="M21"/>
      <c r="N21"/>
      <c r="O21"/>
    </row>
    <row r="22" spans="1:15" s="125" customFormat="1" x14ac:dyDescent="0.25">
      <c r="A22"/>
      <c r="B22"/>
      <c r="C22"/>
      <c r="D22"/>
      <c r="E22"/>
      <c r="F22"/>
      <c r="G22"/>
      <c r="H22"/>
      <c r="I22"/>
      <c r="J22"/>
      <c r="K22"/>
      <c r="L22"/>
      <c r="M22"/>
      <c r="N22"/>
      <c r="O22"/>
    </row>
    <row r="23" spans="1:15" s="125" customFormat="1" x14ac:dyDescent="0.25">
      <c r="A23"/>
      <c r="B23"/>
      <c r="C23"/>
      <c r="D23"/>
      <c r="E23"/>
      <c r="F23"/>
      <c r="G23"/>
      <c r="H23"/>
      <c r="I23"/>
      <c r="J23"/>
      <c r="K23"/>
      <c r="L23"/>
      <c r="M23"/>
      <c r="N23"/>
      <c r="O23"/>
    </row>
    <row r="25" spans="1:15" s="125" customFormat="1" x14ac:dyDescent="0.25">
      <c r="A25"/>
      <c r="B25"/>
      <c r="C25"/>
      <c r="D25"/>
      <c r="E25"/>
      <c r="F25"/>
      <c r="G25"/>
      <c r="H25"/>
      <c r="I25"/>
      <c r="J25"/>
      <c r="K25"/>
      <c r="L25"/>
      <c r="M25"/>
      <c r="N25"/>
      <c r="O25"/>
    </row>
    <row r="26" spans="1:15" s="125" customFormat="1" x14ac:dyDescent="0.25">
      <c r="A26"/>
      <c r="B26"/>
      <c r="C26"/>
      <c r="D26"/>
      <c r="E26"/>
      <c r="F26"/>
      <c r="G26"/>
      <c r="H26"/>
      <c r="I26"/>
      <c r="J26"/>
      <c r="K26"/>
      <c r="L26"/>
      <c r="M26"/>
      <c r="N26"/>
      <c r="O26"/>
    </row>
    <row r="27" spans="1:15" s="125" customFormat="1" x14ac:dyDescent="0.25">
      <c r="A27"/>
      <c r="B27"/>
      <c r="C27"/>
      <c r="D27"/>
      <c r="E27"/>
      <c r="F27"/>
      <c r="G27"/>
      <c r="H27"/>
      <c r="I27"/>
      <c r="J27"/>
      <c r="K27"/>
      <c r="L27"/>
      <c r="M27"/>
      <c r="N27"/>
      <c r="O27"/>
    </row>
  </sheetData>
  <mergeCells count="5">
    <mergeCell ref="A2:O2"/>
    <mergeCell ref="A3:O3"/>
    <mergeCell ref="A4:E4"/>
    <mergeCell ref="G4:O4"/>
    <mergeCell ref="A16:A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5"/>
  <sheetViews>
    <sheetView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27.140625" customWidth="1"/>
    <col min="6" max="6" width="5.5703125" customWidth="1"/>
    <col min="8" max="8" width="18.7109375" customWidth="1"/>
    <col min="9" max="9" width="23" customWidth="1"/>
    <col min="10" max="10" width="11.28515625" bestFit="1" customWidth="1"/>
    <col min="11" max="11" width="10.42578125" bestFit="1" customWidth="1"/>
    <col min="12" max="12" width="8.28515625" customWidth="1"/>
    <col min="15" max="15" width="22.85546875" customWidth="1"/>
    <col min="230" max="230" width="21.28515625" bestFit="1" customWidth="1"/>
    <col min="231" max="231" width="21.42578125" bestFit="1" customWidth="1"/>
    <col min="232" max="232" width="60.5703125" customWidth="1"/>
    <col min="233" max="233" width="8.42578125" bestFit="1" customWidth="1"/>
    <col min="234" max="234" width="6.28515625" bestFit="1" customWidth="1"/>
    <col min="236" max="236" width="16.28515625" customWidth="1"/>
    <col min="237" max="237" width="0" hidden="1" customWidth="1"/>
    <col min="238" max="238" width="16.5703125" customWidth="1"/>
    <col min="240" max="240" width="21.42578125" customWidth="1"/>
    <col min="241" max="241" width="16.28515625" customWidth="1"/>
    <col min="242" max="242" width="44.85546875" customWidth="1"/>
    <col min="246" max="246" width="7.5703125" customWidth="1"/>
    <col min="247" max="247" width="6.7109375" bestFit="1" customWidth="1"/>
    <col min="248" max="248" width="5" bestFit="1" customWidth="1"/>
    <col min="249" max="249" width="6.42578125" customWidth="1"/>
    <col min="250" max="250" width="10.7109375" customWidth="1"/>
    <col min="251" max="251" width="17.85546875" customWidth="1"/>
    <col min="252" max="252" width="18.5703125" customWidth="1"/>
    <col min="486" max="486" width="21.28515625" bestFit="1" customWidth="1"/>
    <col min="487" max="487" width="21.42578125" bestFit="1" customWidth="1"/>
    <col min="488" max="488" width="60.5703125" customWidth="1"/>
    <col min="489" max="489" width="8.42578125" bestFit="1" customWidth="1"/>
    <col min="490" max="490" width="6.28515625" bestFit="1" customWidth="1"/>
    <col min="492" max="492" width="16.28515625" customWidth="1"/>
    <col min="493" max="493" width="0" hidden="1" customWidth="1"/>
    <col min="494" max="494" width="16.5703125" customWidth="1"/>
    <col min="496" max="496" width="21.42578125" customWidth="1"/>
    <col min="497" max="497" width="16.28515625" customWidth="1"/>
    <col min="498" max="498" width="44.85546875" customWidth="1"/>
    <col min="502" max="502" width="7.5703125" customWidth="1"/>
    <col min="503" max="503" width="6.7109375" bestFit="1" customWidth="1"/>
    <col min="504" max="504" width="5" bestFit="1" customWidth="1"/>
    <col min="505" max="505" width="6.42578125" customWidth="1"/>
    <col min="506" max="506" width="10.7109375" customWidth="1"/>
    <col min="507" max="507" width="17.85546875" customWidth="1"/>
    <col min="508" max="508" width="18.5703125" customWidth="1"/>
    <col min="742" max="742" width="21.28515625" bestFit="1" customWidth="1"/>
    <col min="743" max="743" width="21.42578125" bestFit="1" customWidth="1"/>
    <col min="744" max="744" width="60.5703125" customWidth="1"/>
    <col min="745" max="745" width="8.42578125" bestFit="1" customWidth="1"/>
    <col min="746" max="746" width="6.28515625" bestFit="1" customWidth="1"/>
    <col min="748" max="748" width="16.28515625" customWidth="1"/>
    <col min="749" max="749" width="0" hidden="1" customWidth="1"/>
    <col min="750" max="750" width="16.5703125" customWidth="1"/>
    <col min="752" max="752" width="21.42578125" customWidth="1"/>
    <col min="753" max="753" width="16.28515625" customWidth="1"/>
    <col min="754" max="754" width="44.85546875" customWidth="1"/>
    <col min="758" max="758" width="7.5703125" customWidth="1"/>
    <col min="759" max="759" width="6.7109375" bestFit="1" customWidth="1"/>
    <col min="760" max="760" width="5" bestFit="1" customWidth="1"/>
    <col min="761" max="761" width="6.42578125" customWidth="1"/>
    <col min="762" max="762" width="10.7109375" customWidth="1"/>
    <col min="763" max="763" width="17.85546875" customWidth="1"/>
    <col min="764" max="764" width="18.5703125" customWidth="1"/>
    <col min="998" max="998" width="21.28515625" bestFit="1" customWidth="1"/>
    <col min="999" max="999" width="21.42578125" bestFit="1" customWidth="1"/>
    <col min="1000" max="1000" width="60.5703125" customWidth="1"/>
    <col min="1001" max="1001" width="8.42578125" bestFit="1" customWidth="1"/>
    <col min="1002" max="1002" width="6.28515625" bestFit="1" customWidth="1"/>
    <col min="1004" max="1004" width="16.28515625" customWidth="1"/>
    <col min="1005" max="1005" width="0" hidden="1" customWidth="1"/>
    <col min="1006" max="1006" width="16.5703125" customWidth="1"/>
    <col min="1008" max="1008" width="21.42578125" customWidth="1"/>
    <col min="1009" max="1009" width="16.28515625" customWidth="1"/>
    <col min="1010" max="1010" width="44.85546875" customWidth="1"/>
    <col min="1014" max="1014" width="7.5703125" customWidth="1"/>
    <col min="1015" max="1015" width="6.7109375" bestFit="1" customWidth="1"/>
    <col min="1016" max="1016" width="5" bestFit="1" customWidth="1"/>
    <col min="1017" max="1017" width="6.42578125" customWidth="1"/>
    <col min="1018" max="1018" width="10.7109375" customWidth="1"/>
    <col min="1019" max="1019" width="17.85546875" customWidth="1"/>
    <col min="1020" max="1020" width="18.5703125" customWidth="1"/>
    <col min="1254" max="1254" width="21.28515625" bestFit="1" customWidth="1"/>
    <col min="1255" max="1255" width="21.42578125" bestFit="1" customWidth="1"/>
    <col min="1256" max="1256" width="60.5703125" customWidth="1"/>
    <col min="1257" max="1257" width="8.42578125" bestFit="1" customWidth="1"/>
    <col min="1258" max="1258" width="6.28515625" bestFit="1" customWidth="1"/>
    <col min="1260" max="1260" width="16.28515625" customWidth="1"/>
    <col min="1261" max="1261" width="0" hidden="1" customWidth="1"/>
    <col min="1262" max="1262" width="16.5703125" customWidth="1"/>
    <col min="1264" max="1264" width="21.42578125" customWidth="1"/>
    <col min="1265" max="1265" width="16.28515625" customWidth="1"/>
    <col min="1266" max="1266" width="44.85546875" customWidth="1"/>
    <col min="1270" max="1270" width="7.5703125" customWidth="1"/>
    <col min="1271" max="1271" width="6.7109375" bestFit="1" customWidth="1"/>
    <col min="1272" max="1272" width="5" bestFit="1" customWidth="1"/>
    <col min="1273" max="1273" width="6.42578125" customWidth="1"/>
    <col min="1274" max="1274" width="10.7109375" customWidth="1"/>
    <col min="1275" max="1275" width="17.85546875" customWidth="1"/>
    <col min="1276" max="1276" width="18.5703125" customWidth="1"/>
    <col min="1510" max="1510" width="21.28515625" bestFit="1" customWidth="1"/>
    <col min="1511" max="1511" width="21.42578125" bestFit="1" customWidth="1"/>
    <col min="1512" max="1512" width="60.5703125" customWidth="1"/>
    <col min="1513" max="1513" width="8.42578125" bestFit="1" customWidth="1"/>
    <col min="1514" max="1514" width="6.28515625" bestFit="1" customWidth="1"/>
    <col min="1516" max="1516" width="16.28515625" customWidth="1"/>
    <col min="1517" max="1517" width="0" hidden="1" customWidth="1"/>
    <col min="1518" max="1518" width="16.5703125" customWidth="1"/>
    <col min="1520" max="1520" width="21.42578125" customWidth="1"/>
    <col min="1521" max="1521" width="16.28515625" customWidth="1"/>
    <col min="1522" max="1522" width="44.85546875" customWidth="1"/>
    <col min="1526" max="1526" width="7.5703125" customWidth="1"/>
    <col min="1527" max="1527" width="6.7109375" bestFit="1" customWidth="1"/>
    <col min="1528" max="1528" width="5" bestFit="1" customWidth="1"/>
    <col min="1529" max="1529" width="6.42578125" customWidth="1"/>
    <col min="1530" max="1530" width="10.7109375" customWidth="1"/>
    <col min="1531" max="1531" width="17.85546875" customWidth="1"/>
    <col min="1532" max="1532" width="18.5703125" customWidth="1"/>
    <col min="1766" max="1766" width="21.28515625" bestFit="1" customWidth="1"/>
    <col min="1767" max="1767" width="21.42578125" bestFit="1" customWidth="1"/>
    <col min="1768" max="1768" width="60.5703125" customWidth="1"/>
    <col min="1769" max="1769" width="8.42578125" bestFit="1" customWidth="1"/>
    <col min="1770" max="1770" width="6.28515625" bestFit="1" customWidth="1"/>
    <col min="1772" max="1772" width="16.28515625" customWidth="1"/>
    <col min="1773" max="1773" width="0" hidden="1" customWidth="1"/>
    <col min="1774" max="1774" width="16.5703125" customWidth="1"/>
    <col min="1776" max="1776" width="21.42578125" customWidth="1"/>
    <col min="1777" max="1777" width="16.28515625" customWidth="1"/>
    <col min="1778" max="1778" width="44.85546875" customWidth="1"/>
    <col min="1782" max="1782" width="7.5703125" customWidth="1"/>
    <col min="1783" max="1783" width="6.7109375" bestFit="1" customWidth="1"/>
    <col min="1784" max="1784" width="5" bestFit="1" customWidth="1"/>
    <col min="1785" max="1785" width="6.42578125" customWidth="1"/>
    <col min="1786" max="1786" width="10.7109375" customWidth="1"/>
    <col min="1787" max="1787" width="17.85546875" customWidth="1"/>
    <col min="1788" max="1788" width="18.5703125" customWidth="1"/>
    <col min="2022" max="2022" width="21.28515625" bestFit="1" customWidth="1"/>
    <col min="2023" max="2023" width="21.42578125" bestFit="1" customWidth="1"/>
    <col min="2024" max="2024" width="60.5703125" customWidth="1"/>
    <col min="2025" max="2025" width="8.42578125" bestFit="1" customWidth="1"/>
    <col min="2026" max="2026" width="6.28515625" bestFit="1" customWidth="1"/>
    <col min="2028" max="2028" width="16.28515625" customWidth="1"/>
    <col min="2029" max="2029" width="0" hidden="1" customWidth="1"/>
    <col min="2030" max="2030" width="16.5703125" customWidth="1"/>
    <col min="2032" max="2032" width="21.42578125" customWidth="1"/>
    <col min="2033" max="2033" width="16.28515625" customWidth="1"/>
    <col min="2034" max="2034" width="44.85546875" customWidth="1"/>
    <col min="2038" max="2038" width="7.5703125" customWidth="1"/>
    <col min="2039" max="2039" width="6.7109375" bestFit="1" customWidth="1"/>
    <col min="2040" max="2040" width="5" bestFit="1" customWidth="1"/>
    <col min="2041" max="2041" width="6.42578125" customWidth="1"/>
    <col min="2042" max="2042" width="10.7109375" customWidth="1"/>
    <col min="2043" max="2043" width="17.85546875" customWidth="1"/>
    <col min="2044" max="2044" width="18.5703125" customWidth="1"/>
    <col min="2278" max="2278" width="21.28515625" bestFit="1" customWidth="1"/>
    <col min="2279" max="2279" width="21.42578125" bestFit="1" customWidth="1"/>
    <col min="2280" max="2280" width="60.5703125" customWidth="1"/>
    <col min="2281" max="2281" width="8.42578125" bestFit="1" customWidth="1"/>
    <col min="2282" max="2282" width="6.28515625" bestFit="1" customWidth="1"/>
    <col min="2284" max="2284" width="16.28515625" customWidth="1"/>
    <col min="2285" max="2285" width="0" hidden="1" customWidth="1"/>
    <col min="2286" max="2286" width="16.5703125" customWidth="1"/>
    <col min="2288" max="2288" width="21.42578125" customWidth="1"/>
    <col min="2289" max="2289" width="16.28515625" customWidth="1"/>
    <col min="2290" max="2290" width="44.85546875" customWidth="1"/>
    <col min="2294" max="2294" width="7.5703125" customWidth="1"/>
    <col min="2295" max="2295" width="6.7109375" bestFit="1" customWidth="1"/>
    <col min="2296" max="2296" width="5" bestFit="1" customWidth="1"/>
    <col min="2297" max="2297" width="6.42578125" customWidth="1"/>
    <col min="2298" max="2298" width="10.7109375" customWidth="1"/>
    <col min="2299" max="2299" width="17.85546875" customWidth="1"/>
    <col min="2300" max="2300" width="18.5703125" customWidth="1"/>
    <col min="2534" max="2534" width="21.28515625" bestFit="1" customWidth="1"/>
    <col min="2535" max="2535" width="21.42578125" bestFit="1" customWidth="1"/>
    <col min="2536" max="2536" width="60.5703125" customWidth="1"/>
    <col min="2537" max="2537" width="8.42578125" bestFit="1" customWidth="1"/>
    <col min="2538" max="2538" width="6.28515625" bestFit="1" customWidth="1"/>
    <col min="2540" max="2540" width="16.28515625" customWidth="1"/>
    <col min="2541" max="2541" width="0" hidden="1" customWidth="1"/>
    <col min="2542" max="2542" width="16.5703125" customWidth="1"/>
    <col min="2544" max="2544" width="21.42578125" customWidth="1"/>
    <col min="2545" max="2545" width="16.28515625" customWidth="1"/>
    <col min="2546" max="2546" width="44.85546875" customWidth="1"/>
    <col min="2550" max="2550" width="7.5703125" customWidth="1"/>
    <col min="2551" max="2551" width="6.7109375" bestFit="1" customWidth="1"/>
    <col min="2552" max="2552" width="5" bestFit="1" customWidth="1"/>
    <col min="2553" max="2553" width="6.42578125" customWidth="1"/>
    <col min="2554" max="2554" width="10.7109375" customWidth="1"/>
    <col min="2555" max="2555" width="17.85546875" customWidth="1"/>
    <col min="2556" max="2556" width="18.5703125" customWidth="1"/>
    <col min="2790" max="2790" width="21.28515625" bestFit="1" customWidth="1"/>
    <col min="2791" max="2791" width="21.42578125" bestFit="1" customWidth="1"/>
    <col min="2792" max="2792" width="60.5703125" customWidth="1"/>
    <col min="2793" max="2793" width="8.42578125" bestFit="1" customWidth="1"/>
    <col min="2794" max="2794" width="6.28515625" bestFit="1" customWidth="1"/>
    <col min="2796" max="2796" width="16.28515625" customWidth="1"/>
    <col min="2797" max="2797" width="0" hidden="1" customWidth="1"/>
    <col min="2798" max="2798" width="16.5703125" customWidth="1"/>
    <col min="2800" max="2800" width="21.42578125" customWidth="1"/>
    <col min="2801" max="2801" width="16.28515625" customWidth="1"/>
    <col min="2802" max="2802" width="44.85546875" customWidth="1"/>
    <col min="2806" max="2806" width="7.5703125" customWidth="1"/>
    <col min="2807" max="2807" width="6.7109375" bestFit="1" customWidth="1"/>
    <col min="2808" max="2808" width="5" bestFit="1" customWidth="1"/>
    <col min="2809" max="2809" width="6.42578125" customWidth="1"/>
    <col min="2810" max="2810" width="10.7109375" customWidth="1"/>
    <col min="2811" max="2811" width="17.85546875" customWidth="1"/>
    <col min="2812" max="2812" width="18.5703125" customWidth="1"/>
    <col min="3046" max="3046" width="21.28515625" bestFit="1" customWidth="1"/>
    <col min="3047" max="3047" width="21.42578125" bestFit="1" customWidth="1"/>
    <col min="3048" max="3048" width="60.5703125" customWidth="1"/>
    <col min="3049" max="3049" width="8.42578125" bestFit="1" customWidth="1"/>
    <col min="3050" max="3050" width="6.28515625" bestFit="1" customWidth="1"/>
    <col min="3052" max="3052" width="16.28515625" customWidth="1"/>
    <col min="3053" max="3053" width="0" hidden="1" customWidth="1"/>
    <col min="3054" max="3054" width="16.5703125" customWidth="1"/>
    <col min="3056" max="3056" width="21.42578125" customWidth="1"/>
    <col min="3057" max="3057" width="16.28515625" customWidth="1"/>
    <col min="3058" max="3058" width="44.85546875" customWidth="1"/>
    <col min="3062" max="3062" width="7.5703125" customWidth="1"/>
    <col min="3063" max="3063" width="6.7109375" bestFit="1" customWidth="1"/>
    <col min="3064" max="3064" width="5" bestFit="1" customWidth="1"/>
    <col min="3065" max="3065" width="6.42578125" customWidth="1"/>
    <col min="3066" max="3066" width="10.7109375" customWidth="1"/>
    <col min="3067" max="3067" width="17.85546875" customWidth="1"/>
    <col min="3068" max="3068" width="18.5703125" customWidth="1"/>
    <col min="3302" max="3302" width="21.28515625" bestFit="1" customWidth="1"/>
    <col min="3303" max="3303" width="21.42578125" bestFit="1" customWidth="1"/>
    <col min="3304" max="3304" width="60.5703125" customWidth="1"/>
    <col min="3305" max="3305" width="8.42578125" bestFit="1" customWidth="1"/>
    <col min="3306" max="3306" width="6.28515625" bestFit="1" customWidth="1"/>
    <col min="3308" max="3308" width="16.28515625" customWidth="1"/>
    <col min="3309" max="3309" width="0" hidden="1" customWidth="1"/>
    <col min="3310" max="3310" width="16.5703125" customWidth="1"/>
    <col min="3312" max="3312" width="21.42578125" customWidth="1"/>
    <col min="3313" max="3313" width="16.28515625" customWidth="1"/>
    <col min="3314" max="3314" width="44.85546875" customWidth="1"/>
    <col min="3318" max="3318" width="7.5703125" customWidth="1"/>
    <col min="3319" max="3319" width="6.7109375" bestFit="1" customWidth="1"/>
    <col min="3320" max="3320" width="5" bestFit="1" customWidth="1"/>
    <col min="3321" max="3321" width="6.42578125" customWidth="1"/>
    <col min="3322" max="3322" width="10.7109375" customWidth="1"/>
    <col min="3323" max="3323" width="17.85546875" customWidth="1"/>
    <col min="3324" max="3324" width="18.5703125" customWidth="1"/>
    <col min="3558" max="3558" width="21.28515625" bestFit="1" customWidth="1"/>
    <col min="3559" max="3559" width="21.42578125" bestFit="1" customWidth="1"/>
    <col min="3560" max="3560" width="60.5703125" customWidth="1"/>
    <col min="3561" max="3561" width="8.42578125" bestFit="1" customWidth="1"/>
    <col min="3562" max="3562" width="6.28515625" bestFit="1" customWidth="1"/>
    <col min="3564" max="3564" width="16.28515625" customWidth="1"/>
    <col min="3565" max="3565" width="0" hidden="1" customWidth="1"/>
    <col min="3566" max="3566" width="16.5703125" customWidth="1"/>
    <col min="3568" max="3568" width="21.42578125" customWidth="1"/>
    <col min="3569" max="3569" width="16.28515625" customWidth="1"/>
    <col min="3570" max="3570" width="44.85546875" customWidth="1"/>
    <col min="3574" max="3574" width="7.5703125" customWidth="1"/>
    <col min="3575" max="3575" width="6.7109375" bestFit="1" customWidth="1"/>
    <col min="3576" max="3576" width="5" bestFit="1" customWidth="1"/>
    <col min="3577" max="3577" width="6.42578125" customWidth="1"/>
    <col min="3578" max="3578" width="10.7109375" customWidth="1"/>
    <col min="3579" max="3579" width="17.85546875" customWidth="1"/>
    <col min="3580" max="3580" width="18.5703125" customWidth="1"/>
    <col min="3814" max="3814" width="21.28515625" bestFit="1" customWidth="1"/>
    <col min="3815" max="3815" width="21.42578125" bestFit="1" customWidth="1"/>
    <col min="3816" max="3816" width="60.5703125" customWidth="1"/>
    <col min="3817" max="3817" width="8.42578125" bestFit="1" customWidth="1"/>
    <col min="3818" max="3818" width="6.28515625" bestFit="1" customWidth="1"/>
    <col min="3820" max="3820" width="16.28515625" customWidth="1"/>
    <col min="3821" max="3821" width="0" hidden="1" customWidth="1"/>
    <col min="3822" max="3822" width="16.5703125" customWidth="1"/>
    <col min="3824" max="3824" width="21.42578125" customWidth="1"/>
    <col min="3825" max="3825" width="16.28515625" customWidth="1"/>
    <col min="3826" max="3826" width="44.85546875" customWidth="1"/>
    <col min="3830" max="3830" width="7.5703125" customWidth="1"/>
    <col min="3831" max="3831" width="6.7109375" bestFit="1" customWidth="1"/>
    <col min="3832" max="3832" width="5" bestFit="1" customWidth="1"/>
    <col min="3833" max="3833" width="6.42578125" customWidth="1"/>
    <col min="3834" max="3834" width="10.7109375" customWidth="1"/>
    <col min="3835" max="3835" width="17.85546875" customWidth="1"/>
    <col min="3836" max="3836" width="18.5703125" customWidth="1"/>
    <col min="4070" max="4070" width="21.28515625" bestFit="1" customWidth="1"/>
    <col min="4071" max="4071" width="21.42578125" bestFit="1" customWidth="1"/>
    <col min="4072" max="4072" width="60.5703125" customWidth="1"/>
    <col min="4073" max="4073" width="8.42578125" bestFit="1" customWidth="1"/>
    <col min="4074" max="4074" width="6.28515625" bestFit="1" customWidth="1"/>
    <col min="4076" max="4076" width="16.28515625" customWidth="1"/>
    <col min="4077" max="4077" width="0" hidden="1" customWidth="1"/>
    <col min="4078" max="4078" width="16.5703125" customWidth="1"/>
    <col min="4080" max="4080" width="21.42578125" customWidth="1"/>
    <col min="4081" max="4081" width="16.28515625" customWidth="1"/>
    <col min="4082" max="4082" width="44.85546875" customWidth="1"/>
    <col min="4086" max="4086" width="7.5703125" customWidth="1"/>
    <col min="4087" max="4087" width="6.7109375" bestFit="1" customWidth="1"/>
    <col min="4088" max="4088" width="5" bestFit="1" customWidth="1"/>
    <col min="4089" max="4089" width="6.42578125" customWidth="1"/>
    <col min="4090" max="4090" width="10.7109375" customWidth="1"/>
    <col min="4091" max="4091" width="17.85546875" customWidth="1"/>
    <col min="4092" max="4092" width="18.5703125" customWidth="1"/>
    <col min="4326" max="4326" width="21.28515625" bestFit="1" customWidth="1"/>
    <col min="4327" max="4327" width="21.42578125" bestFit="1" customWidth="1"/>
    <col min="4328" max="4328" width="60.5703125" customWidth="1"/>
    <col min="4329" max="4329" width="8.42578125" bestFit="1" customWidth="1"/>
    <col min="4330" max="4330" width="6.28515625" bestFit="1" customWidth="1"/>
    <col min="4332" max="4332" width="16.28515625" customWidth="1"/>
    <col min="4333" max="4333" width="0" hidden="1" customWidth="1"/>
    <col min="4334" max="4334" width="16.5703125" customWidth="1"/>
    <col min="4336" max="4336" width="21.42578125" customWidth="1"/>
    <col min="4337" max="4337" width="16.28515625" customWidth="1"/>
    <col min="4338" max="4338" width="44.85546875" customWidth="1"/>
    <col min="4342" max="4342" width="7.5703125" customWidth="1"/>
    <col min="4343" max="4343" width="6.7109375" bestFit="1" customWidth="1"/>
    <col min="4344" max="4344" width="5" bestFit="1" customWidth="1"/>
    <col min="4345" max="4345" width="6.42578125" customWidth="1"/>
    <col min="4346" max="4346" width="10.7109375" customWidth="1"/>
    <col min="4347" max="4347" width="17.85546875" customWidth="1"/>
    <col min="4348" max="4348" width="18.5703125" customWidth="1"/>
    <col min="4582" max="4582" width="21.28515625" bestFit="1" customWidth="1"/>
    <col min="4583" max="4583" width="21.42578125" bestFit="1" customWidth="1"/>
    <col min="4584" max="4584" width="60.5703125" customWidth="1"/>
    <col min="4585" max="4585" width="8.42578125" bestFit="1" customWidth="1"/>
    <col min="4586" max="4586" width="6.28515625" bestFit="1" customWidth="1"/>
    <col min="4588" max="4588" width="16.28515625" customWidth="1"/>
    <col min="4589" max="4589" width="0" hidden="1" customWidth="1"/>
    <col min="4590" max="4590" width="16.5703125" customWidth="1"/>
    <col min="4592" max="4592" width="21.42578125" customWidth="1"/>
    <col min="4593" max="4593" width="16.28515625" customWidth="1"/>
    <col min="4594" max="4594" width="44.85546875" customWidth="1"/>
    <col min="4598" max="4598" width="7.5703125" customWidth="1"/>
    <col min="4599" max="4599" width="6.7109375" bestFit="1" customWidth="1"/>
    <col min="4600" max="4600" width="5" bestFit="1" customWidth="1"/>
    <col min="4601" max="4601" width="6.42578125" customWidth="1"/>
    <col min="4602" max="4602" width="10.7109375" customWidth="1"/>
    <col min="4603" max="4603" width="17.85546875" customWidth="1"/>
    <col min="4604" max="4604" width="18.5703125" customWidth="1"/>
    <col min="4838" max="4838" width="21.28515625" bestFit="1" customWidth="1"/>
    <col min="4839" max="4839" width="21.42578125" bestFit="1" customWidth="1"/>
    <col min="4840" max="4840" width="60.5703125" customWidth="1"/>
    <col min="4841" max="4841" width="8.42578125" bestFit="1" customWidth="1"/>
    <col min="4842" max="4842" width="6.28515625" bestFit="1" customWidth="1"/>
    <col min="4844" max="4844" width="16.28515625" customWidth="1"/>
    <col min="4845" max="4845" width="0" hidden="1" customWidth="1"/>
    <col min="4846" max="4846" width="16.5703125" customWidth="1"/>
    <col min="4848" max="4848" width="21.42578125" customWidth="1"/>
    <col min="4849" max="4849" width="16.28515625" customWidth="1"/>
    <col min="4850" max="4850" width="44.85546875" customWidth="1"/>
    <col min="4854" max="4854" width="7.5703125" customWidth="1"/>
    <col min="4855" max="4855" width="6.7109375" bestFit="1" customWidth="1"/>
    <col min="4856" max="4856" width="5" bestFit="1" customWidth="1"/>
    <col min="4857" max="4857" width="6.42578125" customWidth="1"/>
    <col min="4858" max="4858" width="10.7109375" customWidth="1"/>
    <col min="4859" max="4859" width="17.85546875" customWidth="1"/>
    <col min="4860" max="4860" width="18.5703125" customWidth="1"/>
    <col min="5094" max="5094" width="21.28515625" bestFit="1" customWidth="1"/>
    <col min="5095" max="5095" width="21.42578125" bestFit="1" customWidth="1"/>
    <col min="5096" max="5096" width="60.5703125" customWidth="1"/>
    <col min="5097" max="5097" width="8.42578125" bestFit="1" customWidth="1"/>
    <col min="5098" max="5098" width="6.28515625" bestFit="1" customWidth="1"/>
    <col min="5100" max="5100" width="16.28515625" customWidth="1"/>
    <col min="5101" max="5101" width="0" hidden="1" customWidth="1"/>
    <col min="5102" max="5102" width="16.5703125" customWidth="1"/>
    <col min="5104" max="5104" width="21.42578125" customWidth="1"/>
    <col min="5105" max="5105" width="16.28515625" customWidth="1"/>
    <col min="5106" max="5106" width="44.85546875" customWidth="1"/>
    <col min="5110" max="5110" width="7.5703125" customWidth="1"/>
    <col min="5111" max="5111" width="6.7109375" bestFit="1" customWidth="1"/>
    <col min="5112" max="5112" width="5" bestFit="1" customWidth="1"/>
    <col min="5113" max="5113" width="6.42578125" customWidth="1"/>
    <col min="5114" max="5114" width="10.7109375" customWidth="1"/>
    <col min="5115" max="5115" width="17.85546875" customWidth="1"/>
    <col min="5116" max="5116" width="18.5703125" customWidth="1"/>
    <col min="5350" max="5350" width="21.28515625" bestFit="1" customWidth="1"/>
    <col min="5351" max="5351" width="21.42578125" bestFit="1" customWidth="1"/>
    <col min="5352" max="5352" width="60.5703125" customWidth="1"/>
    <col min="5353" max="5353" width="8.42578125" bestFit="1" customWidth="1"/>
    <col min="5354" max="5354" width="6.28515625" bestFit="1" customWidth="1"/>
    <col min="5356" max="5356" width="16.28515625" customWidth="1"/>
    <col min="5357" max="5357" width="0" hidden="1" customWidth="1"/>
    <col min="5358" max="5358" width="16.5703125" customWidth="1"/>
    <col min="5360" max="5360" width="21.42578125" customWidth="1"/>
    <col min="5361" max="5361" width="16.28515625" customWidth="1"/>
    <col min="5362" max="5362" width="44.85546875" customWidth="1"/>
    <col min="5366" max="5366" width="7.5703125" customWidth="1"/>
    <col min="5367" max="5367" width="6.7109375" bestFit="1" customWidth="1"/>
    <col min="5368" max="5368" width="5" bestFit="1" customWidth="1"/>
    <col min="5369" max="5369" width="6.42578125" customWidth="1"/>
    <col min="5370" max="5370" width="10.7109375" customWidth="1"/>
    <col min="5371" max="5371" width="17.85546875" customWidth="1"/>
    <col min="5372" max="5372" width="18.5703125" customWidth="1"/>
    <col min="5606" max="5606" width="21.28515625" bestFit="1" customWidth="1"/>
    <col min="5607" max="5607" width="21.42578125" bestFit="1" customWidth="1"/>
    <col min="5608" max="5608" width="60.5703125" customWidth="1"/>
    <col min="5609" max="5609" width="8.42578125" bestFit="1" customWidth="1"/>
    <col min="5610" max="5610" width="6.28515625" bestFit="1" customWidth="1"/>
    <col min="5612" max="5612" width="16.28515625" customWidth="1"/>
    <col min="5613" max="5613" width="0" hidden="1" customWidth="1"/>
    <col min="5614" max="5614" width="16.5703125" customWidth="1"/>
    <col min="5616" max="5616" width="21.42578125" customWidth="1"/>
    <col min="5617" max="5617" width="16.28515625" customWidth="1"/>
    <col min="5618" max="5618" width="44.85546875" customWidth="1"/>
    <col min="5622" max="5622" width="7.5703125" customWidth="1"/>
    <col min="5623" max="5623" width="6.7109375" bestFit="1" customWidth="1"/>
    <col min="5624" max="5624" width="5" bestFit="1" customWidth="1"/>
    <col min="5625" max="5625" width="6.42578125" customWidth="1"/>
    <col min="5626" max="5626" width="10.7109375" customWidth="1"/>
    <col min="5627" max="5627" width="17.85546875" customWidth="1"/>
    <col min="5628" max="5628" width="18.5703125" customWidth="1"/>
    <col min="5862" max="5862" width="21.28515625" bestFit="1" customWidth="1"/>
    <col min="5863" max="5863" width="21.42578125" bestFit="1" customWidth="1"/>
    <col min="5864" max="5864" width="60.5703125" customWidth="1"/>
    <col min="5865" max="5865" width="8.42578125" bestFit="1" customWidth="1"/>
    <col min="5866" max="5866" width="6.28515625" bestFit="1" customWidth="1"/>
    <col min="5868" max="5868" width="16.28515625" customWidth="1"/>
    <col min="5869" max="5869" width="0" hidden="1" customWidth="1"/>
    <col min="5870" max="5870" width="16.5703125" customWidth="1"/>
    <col min="5872" max="5872" width="21.42578125" customWidth="1"/>
    <col min="5873" max="5873" width="16.28515625" customWidth="1"/>
    <col min="5874" max="5874" width="44.85546875" customWidth="1"/>
    <col min="5878" max="5878" width="7.5703125" customWidth="1"/>
    <col min="5879" max="5879" width="6.7109375" bestFit="1" customWidth="1"/>
    <col min="5880" max="5880" width="5" bestFit="1" customWidth="1"/>
    <col min="5881" max="5881" width="6.42578125" customWidth="1"/>
    <col min="5882" max="5882" width="10.7109375" customWidth="1"/>
    <col min="5883" max="5883" width="17.85546875" customWidth="1"/>
    <col min="5884" max="5884" width="18.5703125" customWidth="1"/>
    <col min="6118" max="6118" width="21.28515625" bestFit="1" customWidth="1"/>
    <col min="6119" max="6119" width="21.42578125" bestFit="1" customWidth="1"/>
    <col min="6120" max="6120" width="60.5703125" customWidth="1"/>
    <col min="6121" max="6121" width="8.42578125" bestFit="1" customWidth="1"/>
    <col min="6122" max="6122" width="6.28515625" bestFit="1" customWidth="1"/>
    <col min="6124" max="6124" width="16.28515625" customWidth="1"/>
    <col min="6125" max="6125" width="0" hidden="1" customWidth="1"/>
    <col min="6126" max="6126" width="16.5703125" customWidth="1"/>
    <col min="6128" max="6128" width="21.42578125" customWidth="1"/>
    <col min="6129" max="6129" width="16.28515625" customWidth="1"/>
    <col min="6130" max="6130" width="44.85546875" customWidth="1"/>
    <col min="6134" max="6134" width="7.5703125" customWidth="1"/>
    <col min="6135" max="6135" width="6.7109375" bestFit="1" customWidth="1"/>
    <col min="6136" max="6136" width="5" bestFit="1" customWidth="1"/>
    <col min="6137" max="6137" width="6.42578125" customWidth="1"/>
    <col min="6138" max="6138" width="10.7109375" customWidth="1"/>
    <col min="6139" max="6139" width="17.85546875" customWidth="1"/>
    <col min="6140" max="6140" width="18.5703125" customWidth="1"/>
    <col min="6374" max="6374" width="21.28515625" bestFit="1" customWidth="1"/>
    <col min="6375" max="6375" width="21.42578125" bestFit="1" customWidth="1"/>
    <col min="6376" max="6376" width="60.5703125" customWidth="1"/>
    <col min="6377" max="6377" width="8.42578125" bestFit="1" customWidth="1"/>
    <col min="6378" max="6378" width="6.28515625" bestFit="1" customWidth="1"/>
    <col min="6380" max="6380" width="16.28515625" customWidth="1"/>
    <col min="6381" max="6381" width="0" hidden="1" customWidth="1"/>
    <col min="6382" max="6382" width="16.5703125" customWidth="1"/>
    <col min="6384" max="6384" width="21.42578125" customWidth="1"/>
    <col min="6385" max="6385" width="16.28515625" customWidth="1"/>
    <col min="6386" max="6386" width="44.85546875" customWidth="1"/>
    <col min="6390" max="6390" width="7.5703125" customWidth="1"/>
    <col min="6391" max="6391" width="6.7109375" bestFit="1" customWidth="1"/>
    <col min="6392" max="6392" width="5" bestFit="1" customWidth="1"/>
    <col min="6393" max="6393" width="6.42578125" customWidth="1"/>
    <col min="6394" max="6394" width="10.7109375" customWidth="1"/>
    <col min="6395" max="6395" width="17.85546875" customWidth="1"/>
    <col min="6396" max="6396" width="18.5703125" customWidth="1"/>
    <col min="6630" max="6630" width="21.28515625" bestFit="1" customWidth="1"/>
    <col min="6631" max="6631" width="21.42578125" bestFit="1" customWidth="1"/>
    <col min="6632" max="6632" width="60.5703125" customWidth="1"/>
    <col min="6633" max="6633" width="8.42578125" bestFit="1" customWidth="1"/>
    <col min="6634" max="6634" width="6.28515625" bestFit="1" customWidth="1"/>
    <col min="6636" max="6636" width="16.28515625" customWidth="1"/>
    <col min="6637" max="6637" width="0" hidden="1" customWidth="1"/>
    <col min="6638" max="6638" width="16.5703125" customWidth="1"/>
    <col min="6640" max="6640" width="21.42578125" customWidth="1"/>
    <col min="6641" max="6641" width="16.28515625" customWidth="1"/>
    <col min="6642" max="6642" width="44.85546875" customWidth="1"/>
    <col min="6646" max="6646" width="7.5703125" customWidth="1"/>
    <col min="6647" max="6647" width="6.7109375" bestFit="1" customWidth="1"/>
    <col min="6648" max="6648" width="5" bestFit="1" customWidth="1"/>
    <col min="6649" max="6649" width="6.42578125" customWidth="1"/>
    <col min="6650" max="6650" width="10.7109375" customWidth="1"/>
    <col min="6651" max="6651" width="17.85546875" customWidth="1"/>
    <col min="6652" max="6652" width="18.5703125" customWidth="1"/>
    <col min="6886" max="6886" width="21.28515625" bestFit="1" customWidth="1"/>
    <col min="6887" max="6887" width="21.42578125" bestFit="1" customWidth="1"/>
    <col min="6888" max="6888" width="60.5703125" customWidth="1"/>
    <col min="6889" max="6889" width="8.42578125" bestFit="1" customWidth="1"/>
    <col min="6890" max="6890" width="6.28515625" bestFit="1" customWidth="1"/>
    <col min="6892" max="6892" width="16.28515625" customWidth="1"/>
    <col min="6893" max="6893" width="0" hidden="1" customWidth="1"/>
    <col min="6894" max="6894" width="16.5703125" customWidth="1"/>
    <col min="6896" max="6896" width="21.42578125" customWidth="1"/>
    <col min="6897" max="6897" width="16.28515625" customWidth="1"/>
    <col min="6898" max="6898" width="44.85546875" customWidth="1"/>
    <col min="6902" max="6902" width="7.5703125" customWidth="1"/>
    <col min="6903" max="6903" width="6.7109375" bestFit="1" customWidth="1"/>
    <col min="6904" max="6904" width="5" bestFit="1" customWidth="1"/>
    <col min="6905" max="6905" width="6.42578125" customWidth="1"/>
    <col min="6906" max="6906" width="10.7109375" customWidth="1"/>
    <col min="6907" max="6907" width="17.85546875" customWidth="1"/>
    <col min="6908" max="6908" width="18.5703125" customWidth="1"/>
    <col min="7142" max="7142" width="21.28515625" bestFit="1" customWidth="1"/>
    <col min="7143" max="7143" width="21.42578125" bestFit="1" customWidth="1"/>
    <col min="7144" max="7144" width="60.5703125" customWidth="1"/>
    <col min="7145" max="7145" width="8.42578125" bestFit="1" customWidth="1"/>
    <col min="7146" max="7146" width="6.28515625" bestFit="1" customWidth="1"/>
    <col min="7148" max="7148" width="16.28515625" customWidth="1"/>
    <col min="7149" max="7149" width="0" hidden="1" customWidth="1"/>
    <col min="7150" max="7150" width="16.5703125" customWidth="1"/>
    <col min="7152" max="7152" width="21.42578125" customWidth="1"/>
    <col min="7153" max="7153" width="16.28515625" customWidth="1"/>
    <col min="7154" max="7154" width="44.85546875" customWidth="1"/>
    <col min="7158" max="7158" width="7.5703125" customWidth="1"/>
    <col min="7159" max="7159" width="6.7109375" bestFit="1" customWidth="1"/>
    <col min="7160" max="7160" width="5" bestFit="1" customWidth="1"/>
    <col min="7161" max="7161" width="6.42578125" customWidth="1"/>
    <col min="7162" max="7162" width="10.7109375" customWidth="1"/>
    <col min="7163" max="7163" width="17.85546875" customWidth="1"/>
    <col min="7164" max="7164" width="18.5703125" customWidth="1"/>
    <col min="7398" max="7398" width="21.28515625" bestFit="1" customWidth="1"/>
    <col min="7399" max="7399" width="21.42578125" bestFit="1" customWidth="1"/>
    <col min="7400" max="7400" width="60.5703125" customWidth="1"/>
    <col min="7401" max="7401" width="8.42578125" bestFit="1" customWidth="1"/>
    <col min="7402" max="7402" width="6.28515625" bestFit="1" customWidth="1"/>
    <col min="7404" max="7404" width="16.28515625" customWidth="1"/>
    <col min="7405" max="7405" width="0" hidden="1" customWidth="1"/>
    <col min="7406" max="7406" width="16.5703125" customWidth="1"/>
    <col min="7408" max="7408" width="21.42578125" customWidth="1"/>
    <col min="7409" max="7409" width="16.28515625" customWidth="1"/>
    <col min="7410" max="7410" width="44.85546875" customWidth="1"/>
    <col min="7414" max="7414" width="7.5703125" customWidth="1"/>
    <col min="7415" max="7415" width="6.7109375" bestFit="1" customWidth="1"/>
    <col min="7416" max="7416" width="5" bestFit="1" customWidth="1"/>
    <col min="7417" max="7417" width="6.42578125" customWidth="1"/>
    <col min="7418" max="7418" width="10.7109375" customWidth="1"/>
    <col min="7419" max="7419" width="17.85546875" customWidth="1"/>
    <col min="7420" max="7420" width="18.5703125" customWidth="1"/>
    <col min="7654" max="7654" width="21.28515625" bestFit="1" customWidth="1"/>
    <col min="7655" max="7655" width="21.42578125" bestFit="1" customWidth="1"/>
    <col min="7656" max="7656" width="60.5703125" customWidth="1"/>
    <col min="7657" max="7657" width="8.42578125" bestFit="1" customWidth="1"/>
    <col min="7658" max="7658" width="6.28515625" bestFit="1" customWidth="1"/>
    <col min="7660" max="7660" width="16.28515625" customWidth="1"/>
    <col min="7661" max="7661" width="0" hidden="1" customWidth="1"/>
    <col min="7662" max="7662" width="16.5703125" customWidth="1"/>
    <col min="7664" max="7664" width="21.42578125" customWidth="1"/>
    <col min="7665" max="7665" width="16.28515625" customWidth="1"/>
    <col min="7666" max="7666" width="44.85546875" customWidth="1"/>
    <col min="7670" max="7670" width="7.5703125" customWidth="1"/>
    <col min="7671" max="7671" width="6.7109375" bestFit="1" customWidth="1"/>
    <col min="7672" max="7672" width="5" bestFit="1" customWidth="1"/>
    <col min="7673" max="7673" width="6.42578125" customWidth="1"/>
    <col min="7674" max="7674" width="10.7109375" customWidth="1"/>
    <col min="7675" max="7675" width="17.85546875" customWidth="1"/>
    <col min="7676" max="7676" width="18.5703125" customWidth="1"/>
    <col min="7910" max="7910" width="21.28515625" bestFit="1" customWidth="1"/>
    <col min="7911" max="7911" width="21.42578125" bestFit="1" customWidth="1"/>
    <col min="7912" max="7912" width="60.5703125" customWidth="1"/>
    <col min="7913" max="7913" width="8.42578125" bestFit="1" customWidth="1"/>
    <col min="7914" max="7914" width="6.28515625" bestFit="1" customWidth="1"/>
    <col min="7916" max="7916" width="16.28515625" customWidth="1"/>
    <col min="7917" max="7917" width="0" hidden="1" customWidth="1"/>
    <col min="7918" max="7918" width="16.5703125" customWidth="1"/>
    <col min="7920" max="7920" width="21.42578125" customWidth="1"/>
    <col min="7921" max="7921" width="16.28515625" customWidth="1"/>
    <col min="7922" max="7922" width="44.85546875" customWidth="1"/>
    <col min="7926" max="7926" width="7.5703125" customWidth="1"/>
    <col min="7927" max="7927" width="6.7109375" bestFit="1" customWidth="1"/>
    <col min="7928" max="7928" width="5" bestFit="1" customWidth="1"/>
    <col min="7929" max="7929" width="6.42578125" customWidth="1"/>
    <col min="7930" max="7930" width="10.7109375" customWidth="1"/>
    <col min="7931" max="7931" width="17.85546875" customWidth="1"/>
    <col min="7932" max="7932" width="18.5703125" customWidth="1"/>
    <col min="8166" max="8166" width="21.28515625" bestFit="1" customWidth="1"/>
    <col min="8167" max="8167" width="21.42578125" bestFit="1" customWidth="1"/>
    <col min="8168" max="8168" width="60.5703125" customWidth="1"/>
    <col min="8169" max="8169" width="8.42578125" bestFit="1" customWidth="1"/>
    <col min="8170" max="8170" width="6.28515625" bestFit="1" customWidth="1"/>
    <col min="8172" max="8172" width="16.28515625" customWidth="1"/>
    <col min="8173" max="8173" width="0" hidden="1" customWidth="1"/>
    <col min="8174" max="8174" width="16.5703125" customWidth="1"/>
    <col min="8176" max="8176" width="21.42578125" customWidth="1"/>
    <col min="8177" max="8177" width="16.28515625" customWidth="1"/>
    <col min="8178" max="8178" width="44.85546875" customWidth="1"/>
    <col min="8182" max="8182" width="7.5703125" customWidth="1"/>
    <col min="8183" max="8183" width="6.7109375" bestFit="1" customWidth="1"/>
    <col min="8184" max="8184" width="5" bestFit="1" customWidth="1"/>
    <col min="8185" max="8185" width="6.42578125" customWidth="1"/>
    <col min="8186" max="8186" width="10.7109375" customWidth="1"/>
    <col min="8187" max="8187" width="17.85546875" customWidth="1"/>
    <col min="8188" max="8188" width="18.5703125" customWidth="1"/>
    <col min="8422" max="8422" width="21.28515625" bestFit="1" customWidth="1"/>
    <col min="8423" max="8423" width="21.42578125" bestFit="1" customWidth="1"/>
    <col min="8424" max="8424" width="60.5703125" customWidth="1"/>
    <col min="8425" max="8425" width="8.42578125" bestFit="1" customWidth="1"/>
    <col min="8426" max="8426" width="6.28515625" bestFit="1" customWidth="1"/>
    <col min="8428" max="8428" width="16.28515625" customWidth="1"/>
    <col min="8429" max="8429" width="0" hidden="1" customWidth="1"/>
    <col min="8430" max="8430" width="16.5703125" customWidth="1"/>
    <col min="8432" max="8432" width="21.42578125" customWidth="1"/>
    <col min="8433" max="8433" width="16.28515625" customWidth="1"/>
    <col min="8434" max="8434" width="44.85546875" customWidth="1"/>
    <col min="8438" max="8438" width="7.5703125" customWidth="1"/>
    <col min="8439" max="8439" width="6.7109375" bestFit="1" customWidth="1"/>
    <col min="8440" max="8440" width="5" bestFit="1" customWidth="1"/>
    <col min="8441" max="8441" width="6.42578125" customWidth="1"/>
    <col min="8442" max="8442" width="10.7109375" customWidth="1"/>
    <col min="8443" max="8443" width="17.85546875" customWidth="1"/>
    <col min="8444" max="8444" width="18.5703125" customWidth="1"/>
    <col min="8678" max="8678" width="21.28515625" bestFit="1" customWidth="1"/>
    <col min="8679" max="8679" width="21.42578125" bestFit="1" customWidth="1"/>
    <col min="8680" max="8680" width="60.5703125" customWidth="1"/>
    <col min="8681" max="8681" width="8.42578125" bestFit="1" customWidth="1"/>
    <col min="8682" max="8682" width="6.28515625" bestFit="1" customWidth="1"/>
    <col min="8684" max="8684" width="16.28515625" customWidth="1"/>
    <col min="8685" max="8685" width="0" hidden="1" customWidth="1"/>
    <col min="8686" max="8686" width="16.5703125" customWidth="1"/>
    <col min="8688" max="8688" width="21.42578125" customWidth="1"/>
    <col min="8689" max="8689" width="16.28515625" customWidth="1"/>
    <col min="8690" max="8690" width="44.85546875" customWidth="1"/>
    <col min="8694" max="8694" width="7.5703125" customWidth="1"/>
    <col min="8695" max="8695" width="6.7109375" bestFit="1" customWidth="1"/>
    <col min="8696" max="8696" width="5" bestFit="1" customWidth="1"/>
    <col min="8697" max="8697" width="6.42578125" customWidth="1"/>
    <col min="8698" max="8698" width="10.7109375" customWidth="1"/>
    <col min="8699" max="8699" width="17.85546875" customWidth="1"/>
    <col min="8700" max="8700" width="18.5703125" customWidth="1"/>
    <col min="8934" max="8934" width="21.28515625" bestFit="1" customWidth="1"/>
    <col min="8935" max="8935" width="21.42578125" bestFit="1" customWidth="1"/>
    <col min="8936" max="8936" width="60.5703125" customWidth="1"/>
    <col min="8937" max="8937" width="8.42578125" bestFit="1" customWidth="1"/>
    <col min="8938" max="8938" width="6.28515625" bestFit="1" customWidth="1"/>
    <col min="8940" max="8940" width="16.28515625" customWidth="1"/>
    <col min="8941" max="8941" width="0" hidden="1" customWidth="1"/>
    <col min="8942" max="8942" width="16.5703125" customWidth="1"/>
    <col min="8944" max="8944" width="21.42578125" customWidth="1"/>
    <col min="8945" max="8945" width="16.28515625" customWidth="1"/>
    <col min="8946" max="8946" width="44.85546875" customWidth="1"/>
    <col min="8950" max="8950" width="7.5703125" customWidth="1"/>
    <col min="8951" max="8951" width="6.7109375" bestFit="1" customWidth="1"/>
    <col min="8952" max="8952" width="5" bestFit="1" customWidth="1"/>
    <col min="8953" max="8953" width="6.42578125" customWidth="1"/>
    <col min="8954" max="8954" width="10.7109375" customWidth="1"/>
    <col min="8955" max="8955" width="17.85546875" customWidth="1"/>
    <col min="8956" max="8956" width="18.5703125" customWidth="1"/>
    <col min="9190" max="9190" width="21.28515625" bestFit="1" customWidth="1"/>
    <col min="9191" max="9191" width="21.42578125" bestFit="1" customWidth="1"/>
    <col min="9192" max="9192" width="60.5703125" customWidth="1"/>
    <col min="9193" max="9193" width="8.42578125" bestFit="1" customWidth="1"/>
    <col min="9194" max="9194" width="6.28515625" bestFit="1" customWidth="1"/>
    <col min="9196" max="9196" width="16.28515625" customWidth="1"/>
    <col min="9197" max="9197" width="0" hidden="1" customWidth="1"/>
    <col min="9198" max="9198" width="16.5703125" customWidth="1"/>
    <col min="9200" max="9200" width="21.42578125" customWidth="1"/>
    <col min="9201" max="9201" width="16.28515625" customWidth="1"/>
    <col min="9202" max="9202" width="44.85546875" customWidth="1"/>
    <col min="9206" max="9206" width="7.5703125" customWidth="1"/>
    <col min="9207" max="9207" width="6.7109375" bestFit="1" customWidth="1"/>
    <col min="9208" max="9208" width="5" bestFit="1" customWidth="1"/>
    <col min="9209" max="9209" width="6.42578125" customWidth="1"/>
    <col min="9210" max="9210" width="10.7109375" customWidth="1"/>
    <col min="9211" max="9211" width="17.85546875" customWidth="1"/>
    <col min="9212" max="9212" width="18.5703125" customWidth="1"/>
    <col min="9446" max="9446" width="21.28515625" bestFit="1" customWidth="1"/>
    <col min="9447" max="9447" width="21.42578125" bestFit="1" customWidth="1"/>
    <col min="9448" max="9448" width="60.5703125" customWidth="1"/>
    <col min="9449" max="9449" width="8.42578125" bestFit="1" customWidth="1"/>
    <col min="9450" max="9450" width="6.28515625" bestFit="1" customWidth="1"/>
    <col min="9452" max="9452" width="16.28515625" customWidth="1"/>
    <col min="9453" max="9453" width="0" hidden="1" customWidth="1"/>
    <col min="9454" max="9454" width="16.5703125" customWidth="1"/>
    <col min="9456" max="9456" width="21.42578125" customWidth="1"/>
    <col min="9457" max="9457" width="16.28515625" customWidth="1"/>
    <col min="9458" max="9458" width="44.85546875" customWidth="1"/>
    <col min="9462" max="9462" width="7.5703125" customWidth="1"/>
    <col min="9463" max="9463" width="6.7109375" bestFit="1" customWidth="1"/>
    <col min="9464" max="9464" width="5" bestFit="1" customWidth="1"/>
    <col min="9465" max="9465" width="6.42578125" customWidth="1"/>
    <col min="9466" max="9466" width="10.7109375" customWidth="1"/>
    <col min="9467" max="9467" width="17.85546875" customWidth="1"/>
    <col min="9468" max="9468" width="18.5703125" customWidth="1"/>
    <col min="9702" max="9702" width="21.28515625" bestFit="1" customWidth="1"/>
    <col min="9703" max="9703" width="21.42578125" bestFit="1" customWidth="1"/>
    <col min="9704" max="9704" width="60.5703125" customWidth="1"/>
    <col min="9705" max="9705" width="8.42578125" bestFit="1" customWidth="1"/>
    <col min="9706" max="9706" width="6.28515625" bestFit="1" customWidth="1"/>
    <col min="9708" max="9708" width="16.28515625" customWidth="1"/>
    <col min="9709" max="9709" width="0" hidden="1" customWidth="1"/>
    <col min="9710" max="9710" width="16.5703125" customWidth="1"/>
    <col min="9712" max="9712" width="21.42578125" customWidth="1"/>
    <col min="9713" max="9713" width="16.28515625" customWidth="1"/>
    <col min="9714" max="9714" width="44.85546875" customWidth="1"/>
    <col min="9718" max="9718" width="7.5703125" customWidth="1"/>
    <col min="9719" max="9719" width="6.7109375" bestFit="1" customWidth="1"/>
    <col min="9720" max="9720" width="5" bestFit="1" customWidth="1"/>
    <col min="9721" max="9721" width="6.42578125" customWidth="1"/>
    <col min="9722" max="9722" width="10.7109375" customWidth="1"/>
    <col min="9723" max="9723" width="17.85546875" customWidth="1"/>
    <col min="9724" max="9724" width="18.5703125" customWidth="1"/>
    <col min="9958" max="9958" width="21.28515625" bestFit="1" customWidth="1"/>
    <col min="9959" max="9959" width="21.42578125" bestFit="1" customWidth="1"/>
    <col min="9960" max="9960" width="60.5703125" customWidth="1"/>
    <col min="9961" max="9961" width="8.42578125" bestFit="1" customWidth="1"/>
    <col min="9962" max="9962" width="6.28515625" bestFit="1" customWidth="1"/>
    <col min="9964" max="9964" width="16.28515625" customWidth="1"/>
    <col min="9965" max="9965" width="0" hidden="1" customWidth="1"/>
    <col min="9966" max="9966" width="16.5703125" customWidth="1"/>
    <col min="9968" max="9968" width="21.42578125" customWidth="1"/>
    <col min="9969" max="9969" width="16.28515625" customWidth="1"/>
    <col min="9970" max="9970" width="44.85546875" customWidth="1"/>
    <col min="9974" max="9974" width="7.5703125" customWidth="1"/>
    <col min="9975" max="9975" width="6.7109375" bestFit="1" customWidth="1"/>
    <col min="9976" max="9976" width="5" bestFit="1" customWidth="1"/>
    <col min="9977" max="9977" width="6.42578125" customWidth="1"/>
    <col min="9978" max="9978" width="10.7109375" customWidth="1"/>
    <col min="9979" max="9979" width="17.85546875" customWidth="1"/>
    <col min="9980" max="9980" width="18.5703125" customWidth="1"/>
    <col min="10214" max="10214" width="21.28515625" bestFit="1" customWidth="1"/>
    <col min="10215" max="10215" width="21.42578125" bestFit="1" customWidth="1"/>
    <col min="10216" max="10216" width="60.5703125" customWidth="1"/>
    <col min="10217" max="10217" width="8.42578125" bestFit="1" customWidth="1"/>
    <col min="10218" max="10218" width="6.28515625" bestFit="1" customWidth="1"/>
    <col min="10220" max="10220" width="16.28515625" customWidth="1"/>
    <col min="10221" max="10221" width="0" hidden="1" customWidth="1"/>
    <col min="10222" max="10222" width="16.5703125" customWidth="1"/>
    <col min="10224" max="10224" width="21.42578125" customWidth="1"/>
    <col min="10225" max="10225" width="16.28515625" customWidth="1"/>
    <col min="10226" max="10226" width="44.85546875" customWidth="1"/>
    <col min="10230" max="10230" width="7.5703125" customWidth="1"/>
    <col min="10231" max="10231" width="6.7109375" bestFit="1" customWidth="1"/>
    <col min="10232" max="10232" width="5" bestFit="1" customWidth="1"/>
    <col min="10233" max="10233" width="6.42578125" customWidth="1"/>
    <col min="10234" max="10234" width="10.7109375" customWidth="1"/>
    <col min="10235" max="10235" width="17.85546875" customWidth="1"/>
    <col min="10236" max="10236" width="18.5703125" customWidth="1"/>
    <col min="10470" max="10470" width="21.28515625" bestFit="1" customWidth="1"/>
    <col min="10471" max="10471" width="21.42578125" bestFit="1" customWidth="1"/>
    <col min="10472" max="10472" width="60.5703125" customWidth="1"/>
    <col min="10473" max="10473" width="8.42578125" bestFit="1" customWidth="1"/>
    <col min="10474" max="10474" width="6.28515625" bestFit="1" customWidth="1"/>
    <col min="10476" max="10476" width="16.28515625" customWidth="1"/>
    <col min="10477" max="10477" width="0" hidden="1" customWidth="1"/>
    <col min="10478" max="10478" width="16.5703125" customWidth="1"/>
    <col min="10480" max="10480" width="21.42578125" customWidth="1"/>
    <col min="10481" max="10481" width="16.28515625" customWidth="1"/>
    <col min="10482" max="10482" width="44.85546875" customWidth="1"/>
    <col min="10486" max="10486" width="7.5703125" customWidth="1"/>
    <col min="10487" max="10487" width="6.7109375" bestFit="1" customWidth="1"/>
    <col min="10488" max="10488" width="5" bestFit="1" customWidth="1"/>
    <col min="10489" max="10489" width="6.42578125" customWidth="1"/>
    <col min="10490" max="10490" width="10.7109375" customWidth="1"/>
    <col min="10491" max="10491" width="17.85546875" customWidth="1"/>
    <col min="10492" max="10492" width="18.5703125" customWidth="1"/>
    <col min="10726" max="10726" width="21.28515625" bestFit="1" customWidth="1"/>
    <col min="10727" max="10727" width="21.42578125" bestFit="1" customWidth="1"/>
    <col min="10728" max="10728" width="60.5703125" customWidth="1"/>
    <col min="10729" max="10729" width="8.42578125" bestFit="1" customWidth="1"/>
    <col min="10730" max="10730" width="6.28515625" bestFit="1" customWidth="1"/>
    <col min="10732" max="10732" width="16.28515625" customWidth="1"/>
    <col min="10733" max="10733" width="0" hidden="1" customWidth="1"/>
    <col min="10734" max="10734" width="16.5703125" customWidth="1"/>
    <col min="10736" max="10736" width="21.42578125" customWidth="1"/>
    <col min="10737" max="10737" width="16.28515625" customWidth="1"/>
    <col min="10738" max="10738" width="44.85546875" customWidth="1"/>
    <col min="10742" max="10742" width="7.5703125" customWidth="1"/>
    <col min="10743" max="10743" width="6.7109375" bestFit="1" customWidth="1"/>
    <col min="10744" max="10744" width="5" bestFit="1" customWidth="1"/>
    <col min="10745" max="10745" width="6.42578125" customWidth="1"/>
    <col min="10746" max="10746" width="10.7109375" customWidth="1"/>
    <col min="10747" max="10747" width="17.85546875" customWidth="1"/>
    <col min="10748" max="10748" width="18.5703125" customWidth="1"/>
    <col min="10982" max="10982" width="21.28515625" bestFit="1" customWidth="1"/>
    <col min="10983" max="10983" width="21.42578125" bestFit="1" customWidth="1"/>
    <col min="10984" max="10984" width="60.5703125" customWidth="1"/>
    <col min="10985" max="10985" width="8.42578125" bestFit="1" customWidth="1"/>
    <col min="10986" max="10986" width="6.28515625" bestFit="1" customWidth="1"/>
    <col min="10988" max="10988" width="16.28515625" customWidth="1"/>
    <col min="10989" max="10989" width="0" hidden="1" customWidth="1"/>
    <col min="10990" max="10990" width="16.5703125" customWidth="1"/>
    <col min="10992" max="10992" width="21.42578125" customWidth="1"/>
    <col min="10993" max="10993" width="16.28515625" customWidth="1"/>
    <col min="10994" max="10994" width="44.85546875" customWidth="1"/>
    <col min="10998" max="10998" width="7.5703125" customWidth="1"/>
    <col min="10999" max="10999" width="6.7109375" bestFit="1" customWidth="1"/>
    <col min="11000" max="11000" width="5" bestFit="1" customWidth="1"/>
    <col min="11001" max="11001" width="6.42578125" customWidth="1"/>
    <col min="11002" max="11002" width="10.7109375" customWidth="1"/>
    <col min="11003" max="11003" width="17.85546875" customWidth="1"/>
    <col min="11004" max="11004" width="18.5703125" customWidth="1"/>
    <col min="11238" max="11238" width="21.28515625" bestFit="1" customWidth="1"/>
    <col min="11239" max="11239" width="21.42578125" bestFit="1" customWidth="1"/>
    <col min="11240" max="11240" width="60.5703125" customWidth="1"/>
    <col min="11241" max="11241" width="8.42578125" bestFit="1" customWidth="1"/>
    <col min="11242" max="11242" width="6.28515625" bestFit="1" customWidth="1"/>
    <col min="11244" max="11244" width="16.28515625" customWidth="1"/>
    <col min="11245" max="11245" width="0" hidden="1" customWidth="1"/>
    <col min="11246" max="11246" width="16.5703125" customWidth="1"/>
    <col min="11248" max="11248" width="21.42578125" customWidth="1"/>
    <col min="11249" max="11249" width="16.28515625" customWidth="1"/>
    <col min="11250" max="11250" width="44.85546875" customWidth="1"/>
    <col min="11254" max="11254" width="7.5703125" customWidth="1"/>
    <col min="11255" max="11255" width="6.7109375" bestFit="1" customWidth="1"/>
    <col min="11256" max="11256" width="5" bestFit="1" customWidth="1"/>
    <col min="11257" max="11257" width="6.42578125" customWidth="1"/>
    <col min="11258" max="11258" width="10.7109375" customWidth="1"/>
    <col min="11259" max="11259" width="17.85546875" customWidth="1"/>
    <col min="11260" max="11260" width="18.5703125" customWidth="1"/>
    <col min="11494" max="11494" width="21.28515625" bestFit="1" customWidth="1"/>
    <col min="11495" max="11495" width="21.42578125" bestFit="1" customWidth="1"/>
    <col min="11496" max="11496" width="60.5703125" customWidth="1"/>
    <col min="11497" max="11497" width="8.42578125" bestFit="1" customWidth="1"/>
    <col min="11498" max="11498" width="6.28515625" bestFit="1" customWidth="1"/>
    <col min="11500" max="11500" width="16.28515625" customWidth="1"/>
    <col min="11501" max="11501" width="0" hidden="1" customWidth="1"/>
    <col min="11502" max="11502" width="16.5703125" customWidth="1"/>
    <col min="11504" max="11504" width="21.42578125" customWidth="1"/>
    <col min="11505" max="11505" width="16.28515625" customWidth="1"/>
    <col min="11506" max="11506" width="44.85546875" customWidth="1"/>
    <col min="11510" max="11510" width="7.5703125" customWidth="1"/>
    <col min="11511" max="11511" width="6.7109375" bestFit="1" customWidth="1"/>
    <col min="11512" max="11512" width="5" bestFit="1" customWidth="1"/>
    <col min="11513" max="11513" width="6.42578125" customWidth="1"/>
    <col min="11514" max="11514" width="10.7109375" customWidth="1"/>
    <col min="11515" max="11515" width="17.85546875" customWidth="1"/>
    <col min="11516" max="11516" width="18.5703125" customWidth="1"/>
    <col min="11750" max="11750" width="21.28515625" bestFit="1" customWidth="1"/>
    <col min="11751" max="11751" width="21.42578125" bestFit="1" customWidth="1"/>
    <col min="11752" max="11752" width="60.5703125" customWidth="1"/>
    <col min="11753" max="11753" width="8.42578125" bestFit="1" customWidth="1"/>
    <col min="11754" max="11754" width="6.28515625" bestFit="1" customWidth="1"/>
    <col min="11756" max="11756" width="16.28515625" customWidth="1"/>
    <col min="11757" max="11757" width="0" hidden="1" customWidth="1"/>
    <col min="11758" max="11758" width="16.5703125" customWidth="1"/>
    <col min="11760" max="11760" width="21.42578125" customWidth="1"/>
    <col min="11761" max="11761" width="16.28515625" customWidth="1"/>
    <col min="11762" max="11762" width="44.85546875" customWidth="1"/>
    <col min="11766" max="11766" width="7.5703125" customWidth="1"/>
    <col min="11767" max="11767" width="6.7109375" bestFit="1" customWidth="1"/>
    <col min="11768" max="11768" width="5" bestFit="1" customWidth="1"/>
    <col min="11769" max="11769" width="6.42578125" customWidth="1"/>
    <col min="11770" max="11770" width="10.7109375" customWidth="1"/>
    <col min="11771" max="11771" width="17.85546875" customWidth="1"/>
    <col min="11772" max="11772" width="18.5703125" customWidth="1"/>
    <col min="12006" max="12006" width="21.28515625" bestFit="1" customWidth="1"/>
    <col min="12007" max="12007" width="21.42578125" bestFit="1" customWidth="1"/>
    <col min="12008" max="12008" width="60.5703125" customWidth="1"/>
    <col min="12009" max="12009" width="8.42578125" bestFit="1" customWidth="1"/>
    <col min="12010" max="12010" width="6.28515625" bestFit="1" customWidth="1"/>
    <col min="12012" max="12012" width="16.28515625" customWidth="1"/>
    <col min="12013" max="12013" width="0" hidden="1" customWidth="1"/>
    <col min="12014" max="12014" width="16.5703125" customWidth="1"/>
    <col min="12016" max="12016" width="21.42578125" customWidth="1"/>
    <col min="12017" max="12017" width="16.28515625" customWidth="1"/>
    <col min="12018" max="12018" width="44.85546875" customWidth="1"/>
    <col min="12022" max="12022" width="7.5703125" customWidth="1"/>
    <col min="12023" max="12023" width="6.7109375" bestFit="1" customWidth="1"/>
    <col min="12024" max="12024" width="5" bestFit="1" customWidth="1"/>
    <col min="12025" max="12025" width="6.42578125" customWidth="1"/>
    <col min="12026" max="12026" width="10.7109375" customWidth="1"/>
    <col min="12027" max="12027" width="17.85546875" customWidth="1"/>
    <col min="12028" max="12028" width="18.5703125" customWidth="1"/>
    <col min="12262" max="12262" width="21.28515625" bestFit="1" customWidth="1"/>
    <col min="12263" max="12263" width="21.42578125" bestFit="1" customWidth="1"/>
    <col min="12264" max="12264" width="60.5703125" customWidth="1"/>
    <col min="12265" max="12265" width="8.42578125" bestFit="1" customWidth="1"/>
    <col min="12266" max="12266" width="6.28515625" bestFit="1" customWidth="1"/>
    <col min="12268" max="12268" width="16.28515625" customWidth="1"/>
    <col min="12269" max="12269" width="0" hidden="1" customWidth="1"/>
    <col min="12270" max="12270" width="16.5703125" customWidth="1"/>
    <col min="12272" max="12272" width="21.42578125" customWidth="1"/>
    <col min="12273" max="12273" width="16.28515625" customWidth="1"/>
    <col min="12274" max="12274" width="44.85546875" customWidth="1"/>
    <col min="12278" max="12278" width="7.5703125" customWidth="1"/>
    <col min="12279" max="12279" width="6.7109375" bestFit="1" customWidth="1"/>
    <col min="12280" max="12280" width="5" bestFit="1" customWidth="1"/>
    <col min="12281" max="12281" width="6.42578125" customWidth="1"/>
    <col min="12282" max="12282" width="10.7109375" customWidth="1"/>
    <col min="12283" max="12283" width="17.85546875" customWidth="1"/>
    <col min="12284" max="12284" width="18.5703125" customWidth="1"/>
    <col min="12518" max="12518" width="21.28515625" bestFit="1" customWidth="1"/>
    <col min="12519" max="12519" width="21.42578125" bestFit="1" customWidth="1"/>
    <col min="12520" max="12520" width="60.5703125" customWidth="1"/>
    <col min="12521" max="12521" width="8.42578125" bestFit="1" customWidth="1"/>
    <col min="12522" max="12522" width="6.28515625" bestFit="1" customWidth="1"/>
    <col min="12524" max="12524" width="16.28515625" customWidth="1"/>
    <col min="12525" max="12525" width="0" hidden="1" customWidth="1"/>
    <col min="12526" max="12526" width="16.5703125" customWidth="1"/>
    <col min="12528" max="12528" width="21.42578125" customWidth="1"/>
    <col min="12529" max="12529" width="16.28515625" customWidth="1"/>
    <col min="12530" max="12530" width="44.85546875" customWidth="1"/>
    <col min="12534" max="12534" width="7.5703125" customWidth="1"/>
    <col min="12535" max="12535" width="6.7109375" bestFit="1" customWidth="1"/>
    <col min="12536" max="12536" width="5" bestFit="1" customWidth="1"/>
    <col min="12537" max="12537" width="6.42578125" customWidth="1"/>
    <col min="12538" max="12538" width="10.7109375" customWidth="1"/>
    <col min="12539" max="12539" width="17.85546875" customWidth="1"/>
    <col min="12540" max="12540" width="18.5703125" customWidth="1"/>
    <col min="12774" max="12774" width="21.28515625" bestFit="1" customWidth="1"/>
    <col min="12775" max="12775" width="21.42578125" bestFit="1" customWidth="1"/>
    <col min="12776" max="12776" width="60.5703125" customWidth="1"/>
    <col min="12777" max="12777" width="8.42578125" bestFit="1" customWidth="1"/>
    <col min="12778" max="12778" width="6.28515625" bestFit="1" customWidth="1"/>
    <col min="12780" max="12780" width="16.28515625" customWidth="1"/>
    <col min="12781" max="12781" width="0" hidden="1" customWidth="1"/>
    <col min="12782" max="12782" width="16.5703125" customWidth="1"/>
    <col min="12784" max="12784" width="21.42578125" customWidth="1"/>
    <col min="12785" max="12785" width="16.28515625" customWidth="1"/>
    <col min="12786" max="12786" width="44.85546875" customWidth="1"/>
    <col min="12790" max="12790" width="7.5703125" customWidth="1"/>
    <col min="12791" max="12791" width="6.7109375" bestFit="1" customWidth="1"/>
    <col min="12792" max="12792" width="5" bestFit="1" customWidth="1"/>
    <col min="12793" max="12793" width="6.42578125" customWidth="1"/>
    <col min="12794" max="12794" width="10.7109375" customWidth="1"/>
    <col min="12795" max="12795" width="17.85546875" customWidth="1"/>
    <col min="12796" max="12796" width="18.5703125" customWidth="1"/>
    <col min="13030" max="13030" width="21.28515625" bestFit="1" customWidth="1"/>
    <col min="13031" max="13031" width="21.42578125" bestFit="1" customWidth="1"/>
    <col min="13032" max="13032" width="60.5703125" customWidth="1"/>
    <col min="13033" max="13033" width="8.42578125" bestFit="1" customWidth="1"/>
    <col min="13034" max="13034" width="6.28515625" bestFit="1" customWidth="1"/>
    <col min="13036" max="13036" width="16.28515625" customWidth="1"/>
    <col min="13037" max="13037" width="0" hidden="1" customWidth="1"/>
    <col min="13038" max="13038" width="16.5703125" customWidth="1"/>
    <col min="13040" max="13040" width="21.42578125" customWidth="1"/>
    <col min="13041" max="13041" width="16.28515625" customWidth="1"/>
    <col min="13042" max="13042" width="44.85546875" customWidth="1"/>
    <col min="13046" max="13046" width="7.5703125" customWidth="1"/>
    <col min="13047" max="13047" width="6.7109375" bestFit="1" customWidth="1"/>
    <col min="13048" max="13048" width="5" bestFit="1" customWidth="1"/>
    <col min="13049" max="13049" width="6.42578125" customWidth="1"/>
    <col min="13050" max="13050" width="10.7109375" customWidth="1"/>
    <col min="13051" max="13051" width="17.85546875" customWidth="1"/>
    <col min="13052" max="13052" width="18.5703125" customWidth="1"/>
    <col min="13286" max="13286" width="21.28515625" bestFit="1" customWidth="1"/>
    <col min="13287" max="13287" width="21.42578125" bestFit="1" customWidth="1"/>
    <col min="13288" max="13288" width="60.5703125" customWidth="1"/>
    <col min="13289" max="13289" width="8.42578125" bestFit="1" customWidth="1"/>
    <col min="13290" max="13290" width="6.28515625" bestFit="1" customWidth="1"/>
    <col min="13292" max="13292" width="16.28515625" customWidth="1"/>
    <col min="13293" max="13293" width="0" hidden="1" customWidth="1"/>
    <col min="13294" max="13294" width="16.5703125" customWidth="1"/>
    <col min="13296" max="13296" width="21.42578125" customWidth="1"/>
    <col min="13297" max="13297" width="16.28515625" customWidth="1"/>
    <col min="13298" max="13298" width="44.85546875" customWidth="1"/>
    <col min="13302" max="13302" width="7.5703125" customWidth="1"/>
    <col min="13303" max="13303" width="6.7109375" bestFit="1" customWidth="1"/>
    <col min="13304" max="13304" width="5" bestFit="1" customWidth="1"/>
    <col min="13305" max="13305" width="6.42578125" customWidth="1"/>
    <col min="13306" max="13306" width="10.7109375" customWidth="1"/>
    <col min="13307" max="13307" width="17.85546875" customWidth="1"/>
    <col min="13308" max="13308" width="18.5703125" customWidth="1"/>
    <col min="13542" max="13542" width="21.28515625" bestFit="1" customWidth="1"/>
    <col min="13543" max="13543" width="21.42578125" bestFit="1" customWidth="1"/>
    <col min="13544" max="13544" width="60.5703125" customWidth="1"/>
    <col min="13545" max="13545" width="8.42578125" bestFit="1" customWidth="1"/>
    <col min="13546" max="13546" width="6.28515625" bestFit="1" customWidth="1"/>
    <col min="13548" max="13548" width="16.28515625" customWidth="1"/>
    <col min="13549" max="13549" width="0" hidden="1" customWidth="1"/>
    <col min="13550" max="13550" width="16.5703125" customWidth="1"/>
    <col min="13552" max="13552" width="21.42578125" customWidth="1"/>
    <col min="13553" max="13553" width="16.28515625" customWidth="1"/>
    <col min="13554" max="13554" width="44.85546875" customWidth="1"/>
    <col min="13558" max="13558" width="7.5703125" customWidth="1"/>
    <col min="13559" max="13559" width="6.7109375" bestFit="1" customWidth="1"/>
    <col min="13560" max="13560" width="5" bestFit="1" customWidth="1"/>
    <col min="13561" max="13561" width="6.42578125" customWidth="1"/>
    <col min="13562" max="13562" width="10.7109375" customWidth="1"/>
    <col min="13563" max="13563" width="17.85546875" customWidth="1"/>
    <col min="13564" max="13564" width="18.5703125" customWidth="1"/>
    <col min="13798" max="13798" width="21.28515625" bestFit="1" customWidth="1"/>
    <col min="13799" max="13799" width="21.42578125" bestFit="1" customWidth="1"/>
    <col min="13800" max="13800" width="60.5703125" customWidth="1"/>
    <col min="13801" max="13801" width="8.42578125" bestFit="1" customWidth="1"/>
    <col min="13802" max="13802" width="6.28515625" bestFit="1" customWidth="1"/>
    <col min="13804" max="13804" width="16.28515625" customWidth="1"/>
    <col min="13805" max="13805" width="0" hidden="1" customWidth="1"/>
    <col min="13806" max="13806" width="16.5703125" customWidth="1"/>
    <col min="13808" max="13808" width="21.42578125" customWidth="1"/>
    <col min="13809" max="13809" width="16.28515625" customWidth="1"/>
    <col min="13810" max="13810" width="44.85546875" customWidth="1"/>
    <col min="13814" max="13814" width="7.5703125" customWidth="1"/>
    <col min="13815" max="13815" width="6.7109375" bestFit="1" customWidth="1"/>
    <col min="13816" max="13816" width="5" bestFit="1" customWidth="1"/>
    <col min="13817" max="13817" width="6.42578125" customWidth="1"/>
    <col min="13818" max="13818" width="10.7109375" customWidth="1"/>
    <col min="13819" max="13819" width="17.85546875" customWidth="1"/>
    <col min="13820" max="13820" width="18.5703125" customWidth="1"/>
    <col min="14054" max="14054" width="21.28515625" bestFit="1" customWidth="1"/>
    <col min="14055" max="14055" width="21.42578125" bestFit="1" customWidth="1"/>
    <col min="14056" max="14056" width="60.5703125" customWidth="1"/>
    <col min="14057" max="14057" width="8.42578125" bestFit="1" customWidth="1"/>
    <col min="14058" max="14058" width="6.28515625" bestFit="1" customWidth="1"/>
    <col min="14060" max="14060" width="16.28515625" customWidth="1"/>
    <col min="14061" max="14061" width="0" hidden="1" customWidth="1"/>
    <col min="14062" max="14062" width="16.5703125" customWidth="1"/>
    <col min="14064" max="14064" width="21.42578125" customWidth="1"/>
    <col min="14065" max="14065" width="16.28515625" customWidth="1"/>
    <col min="14066" max="14066" width="44.85546875" customWidth="1"/>
    <col min="14070" max="14070" width="7.5703125" customWidth="1"/>
    <col min="14071" max="14071" width="6.7109375" bestFit="1" customWidth="1"/>
    <col min="14072" max="14072" width="5" bestFit="1" customWidth="1"/>
    <col min="14073" max="14073" width="6.42578125" customWidth="1"/>
    <col min="14074" max="14074" width="10.7109375" customWidth="1"/>
    <col min="14075" max="14075" width="17.85546875" customWidth="1"/>
    <col min="14076" max="14076" width="18.5703125" customWidth="1"/>
    <col min="14310" max="14310" width="21.28515625" bestFit="1" customWidth="1"/>
    <col min="14311" max="14311" width="21.42578125" bestFit="1" customWidth="1"/>
    <col min="14312" max="14312" width="60.5703125" customWidth="1"/>
    <col min="14313" max="14313" width="8.42578125" bestFit="1" customWidth="1"/>
    <col min="14314" max="14314" width="6.28515625" bestFit="1" customWidth="1"/>
    <col min="14316" max="14316" width="16.28515625" customWidth="1"/>
    <col min="14317" max="14317" width="0" hidden="1" customWidth="1"/>
    <col min="14318" max="14318" width="16.5703125" customWidth="1"/>
    <col min="14320" max="14320" width="21.42578125" customWidth="1"/>
    <col min="14321" max="14321" width="16.28515625" customWidth="1"/>
    <col min="14322" max="14322" width="44.85546875" customWidth="1"/>
    <col min="14326" max="14326" width="7.5703125" customWidth="1"/>
    <col min="14327" max="14327" width="6.7109375" bestFit="1" customWidth="1"/>
    <col min="14328" max="14328" width="5" bestFit="1" customWidth="1"/>
    <col min="14329" max="14329" width="6.42578125" customWidth="1"/>
    <col min="14330" max="14330" width="10.7109375" customWidth="1"/>
    <col min="14331" max="14331" width="17.85546875" customWidth="1"/>
    <col min="14332" max="14332" width="18.5703125" customWidth="1"/>
    <col min="14566" max="14566" width="21.28515625" bestFit="1" customWidth="1"/>
    <col min="14567" max="14567" width="21.42578125" bestFit="1" customWidth="1"/>
    <col min="14568" max="14568" width="60.5703125" customWidth="1"/>
    <col min="14569" max="14569" width="8.42578125" bestFit="1" customWidth="1"/>
    <col min="14570" max="14570" width="6.28515625" bestFit="1" customWidth="1"/>
    <col min="14572" max="14572" width="16.28515625" customWidth="1"/>
    <col min="14573" max="14573" width="0" hidden="1" customWidth="1"/>
    <col min="14574" max="14574" width="16.5703125" customWidth="1"/>
    <col min="14576" max="14576" width="21.42578125" customWidth="1"/>
    <col min="14577" max="14577" width="16.28515625" customWidth="1"/>
    <col min="14578" max="14578" width="44.85546875" customWidth="1"/>
    <col min="14582" max="14582" width="7.5703125" customWidth="1"/>
    <col min="14583" max="14583" width="6.7109375" bestFit="1" customWidth="1"/>
    <col min="14584" max="14584" width="5" bestFit="1" customWidth="1"/>
    <col min="14585" max="14585" width="6.42578125" customWidth="1"/>
    <col min="14586" max="14586" width="10.7109375" customWidth="1"/>
    <col min="14587" max="14587" width="17.85546875" customWidth="1"/>
    <col min="14588" max="14588" width="18.5703125" customWidth="1"/>
    <col min="14822" max="14822" width="21.28515625" bestFit="1" customWidth="1"/>
    <col min="14823" max="14823" width="21.42578125" bestFit="1" customWidth="1"/>
    <col min="14824" max="14824" width="60.5703125" customWidth="1"/>
    <col min="14825" max="14825" width="8.42578125" bestFit="1" customWidth="1"/>
    <col min="14826" max="14826" width="6.28515625" bestFit="1" customWidth="1"/>
    <col min="14828" max="14828" width="16.28515625" customWidth="1"/>
    <col min="14829" max="14829" width="0" hidden="1" customWidth="1"/>
    <col min="14830" max="14830" width="16.5703125" customWidth="1"/>
    <col min="14832" max="14832" width="21.42578125" customWidth="1"/>
    <col min="14833" max="14833" width="16.28515625" customWidth="1"/>
    <col min="14834" max="14834" width="44.85546875" customWidth="1"/>
    <col min="14838" max="14838" width="7.5703125" customWidth="1"/>
    <col min="14839" max="14839" width="6.7109375" bestFit="1" customWidth="1"/>
    <col min="14840" max="14840" width="5" bestFit="1" customWidth="1"/>
    <col min="14841" max="14841" width="6.42578125" customWidth="1"/>
    <col min="14842" max="14842" width="10.7109375" customWidth="1"/>
    <col min="14843" max="14843" width="17.85546875" customWidth="1"/>
    <col min="14844" max="14844" width="18.5703125" customWidth="1"/>
    <col min="15078" max="15078" width="21.28515625" bestFit="1" customWidth="1"/>
    <col min="15079" max="15079" width="21.42578125" bestFit="1" customWidth="1"/>
    <col min="15080" max="15080" width="60.5703125" customWidth="1"/>
    <col min="15081" max="15081" width="8.42578125" bestFit="1" customWidth="1"/>
    <col min="15082" max="15082" width="6.28515625" bestFit="1" customWidth="1"/>
    <col min="15084" max="15084" width="16.28515625" customWidth="1"/>
    <col min="15085" max="15085" width="0" hidden="1" customWidth="1"/>
    <col min="15086" max="15086" width="16.5703125" customWidth="1"/>
    <col min="15088" max="15088" width="21.42578125" customWidth="1"/>
    <col min="15089" max="15089" width="16.28515625" customWidth="1"/>
    <col min="15090" max="15090" width="44.85546875" customWidth="1"/>
    <col min="15094" max="15094" width="7.5703125" customWidth="1"/>
    <col min="15095" max="15095" width="6.7109375" bestFit="1" customWidth="1"/>
    <col min="15096" max="15096" width="5" bestFit="1" customWidth="1"/>
    <col min="15097" max="15097" width="6.42578125" customWidth="1"/>
    <col min="15098" max="15098" width="10.7109375" customWidth="1"/>
    <col min="15099" max="15099" width="17.85546875" customWidth="1"/>
    <col min="15100" max="15100" width="18.5703125" customWidth="1"/>
    <col min="15334" max="15334" width="21.28515625" bestFit="1" customWidth="1"/>
    <col min="15335" max="15335" width="21.42578125" bestFit="1" customWidth="1"/>
    <col min="15336" max="15336" width="60.5703125" customWidth="1"/>
    <col min="15337" max="15337" width="8.42578125" bestFit="1" customWidth="1"/>
    <col min="15338" max="15338" width="6.28515625" bestFit="1" customWidth="1"/>
    <col min="15340" max="15340" width="16.28515625" customWidth="1"/>
    <col min="15341" max="15341" width="0" hidden="1" customWidth="1"/>
    <col min="15342" max="15342" width="16.5703125" customWidth="1"/>
    <col min="15344" max="15344" width="21.42578125" customWidth="1"/>
    <col min="15345" max="15345" width="16.28515625" customWidth="1"/>
    <col min="15346" max="15346" width="44.85546875" customWidth="1"/>
    <col min="15350" max="15350" width="7.5703125" customWidth="1"/>
    <col min="15351" max="15351" width="6.7109375" bestFit="1" customWidth="1"/>
    <col min="15352" max="15352" width="5" bestFit="1" customWidth="1"/>
    <col min="15353" max="15353" width="6.42578125" customWidth="1"/>
    <col min="15354" max="15354" width="10.7109375" customWidth="1"/>
    <col min="15355" max="15355" width="17.85546875" customWidth="1"/>
    <col min="15356" max="15356" width="18.5703125" customWidth="1"/>
    <col min="15590" max="15590" width="21.28515625" bestFit="1" customWidth="1"/>
    <col min="15591" max="15591" width="21.42578125" bestFit="1" customWidth="1"/>
    <col min="15592" max="15592" width="60.5703125" customWidth="1"/>
    <col min="15593" max="15593" width="8.42578125" bestFit="1" customWidth="1"/>
    <col min="15594" max="15594" width="6.28515625" bestFit="1" customWidth="1"/>
    <col min="15596" max="15596" width="16.28515625" customWidth="1"/>
    <col min="15597" max="15597" width="0" hidden="1" customWidth="1"/>
    <col min="15598" max="15598" width="16.5703125" customWidth="1"/>
    <col min="15600" max="15600" width="21.42578125" customWidth="1"/>
    <col min="15601" max="15601" width="16.28515625" customWidth="1"/>
    <col min="15602" max="15602" width="44.85546875" customWidth="1"/>
    <col min="15606" max="15606" width="7.5703125" customWidth="1"/>
    <col min="15607" max="15607" width="6.7109375" bestFit="1" customWidth="1"/>
    <col min="15608" max="15608" width="5" bestFit="1" customWidth="1"/>
    <col min="15609" max="15609" width="6.42578125" customWidth="1"/>
    <col min="15610" max="15610" width="10.7109375" customWidth="1"/>
    <col min="15611" max="15611" width="17.85546875" customWidth="1"/>
    <col min="15612" max="15612" width="18.5703125" customWidth="1"/>
    <col min="15846" max="15846" width="21.28515625" bestFit="1" customWidth="1"/>
    <col min="15847" max="15847" width="21.42578125" bestFit="1" customWidth="1"/>
    <col min="15848" max="15848" width="60.5703125" customWidth="1"/>
    <col min="15849" max="15849" width="8.42578125" bestFit="1" customWidth="1"/>
    <col min="15850" max="15850" width="6.28515625" bestFit="1" customWidth="1"/>
    <col min="15852" max="15852" width="16.28515625" customWidth="1"/>
    <col min="15853" max="15853" width="0" hidden="1" customWidth="1"/>
    <col min="15854" max="15854" width="16.5703125" customWidth="1"/>
    <col min="15856" max="15856" width="21.42578125" customWidth="1"/>
    <col min="15857" max="15857" width="16.28515625" customWidth="1"/>
    <col min="15858" max="15858" width="44.85546875" customWidth="1"/>
    <col min="15862" max="15862" width="7.5703125" customWidth="1"/>
    <col min="15863" max="15863" width="6.7109375" bestFit="1" customWidth="1"/>
    <col min="15864" max="15864" width="5" bestFit="1" customWidth="1"/>
    <col min="15865" max="15865" width="6.42578125" customWidth="1"/>
    <col min="15866" max="15866" width="10.7109375" customWidth="1"/>
    <col min="15867" max="15867" width="17.85546875" customWidth="1"/>
    <col min="15868" max="15868" width="18.5703125" customWidth="1"/>
    <col min="16102" max="16102" width="21.28515625" bestFit="1" customWidth="1"/>
    <col min="16103" max="16103" width="21.42578125" bestFit="1" customWidth="1"/>
    <col min="16104" max="16104" width="60.5703125" customWidth="1"/>
    <col min="16105" max="16105" width="8.42578125" bestFit="1" customWidth="1"/>
    <col min="16106" max="16106" width="6.28515625" bestFit="1" customWidth="1"/>
    <col min="16108" max="16108" width="16.28515625" customWidth="1"/>
    <col min="16109" max="16109" width="0" hidden="1" customWidth="1"/>
    <col min="16110" max="16110" width="16.5703125" customWidth="1"/>
    <col min="16112" max="16112" width="21.42578125" customWidth="1"/>
    <col min="16113" max="16113" width="16.28515625" customWidth="1"/>
    <col min="16114" max="16114" width="44.85546875" customWidth="1"/>
    <col min="16118" max="16118" width="7.5703125" customWidth="1"/>
    <col min="16119" max="16119" width="6.7109375" bestFit="1" customWidth="1"/>
    <col min="16120" max="16120" width="5" bestFit="1" customWidth="1"/>
    <col min="16121" max="16121" width="6.42578125" customWidth="1"/>
    <col min="16122" max="16122" width="10.7109375" customWidth="1"/>
    <col min="16123" max="16123" width="17.85546875" customWidth="1"/>
    <col min="16124" max="16124" width="18.5703125" customWidth="1"/>
  </cols>
  <sheetData>
    <row r="2" spans="1:15" ht="21" x14ac:dyDescent="0.35">
      <c r="A2" s="264" t="s">
        <v>312</v>
      </c>
      <c r="B2" s="264"/>
      <c r="C2" s="264"/>
      <c r="D2" s="264"/>
      <c r="E2" s="264"/>
      <c r="F2" s="264"/>
      <c r="G2" s="264"/>
      <c r="H2" s="264"/>
      <c r="I2" s="264"/>
      <c r="J2" s="264"/>
      <c r="K2" s="264"/>
      <c r="L2" s="264"/>
      <c r="M2" s="264"/>
      <c r="N2" s="264"/>
      <c r="O2" s="264"/>
    </row>
    <row r="3" spans="1:15" ht="21" x14ac:dyDescent="0.35">
      <c r="A3" s="264" t="s">
        <v>313</v>
      </c>
      <c r="B3" s="264"/>
      <c r="C3" s="264"/>
      <c r="D3" s="264"/>
      <c r="E3" s="264"/>
      <c r="F3" s="265"/>
      <c r="G3" s="264"/>
      <c r="H3" s="264"/>
      <c r="I3" s="264"/>
      <c r="J3" s="264"/>
      <c r="K3" s="264"/>
      <c r="L3" s="264"/>
      <c r="M3" s="264"/>
      <c r="N3" s="264"/>
      <c r="O3" s="264"/>
    </row>
    <row r="4" spans="1:15" ht="22.5" customHeight="1" x14ac:dyDescent="0.35">
      <c r="A4" s="264" t="s">
        <v>244</v>
      </c>
      <c r="B4" s="264"/>
      <c r="C4" s="264"/>
      <c r="D4" s="264"/>
      <c r="E4" s="264"/>
      <c r="F4" s="157"/>
      <c r="G4" s="264" t="s">
        <v>245</v>
      </c>
      <c r="H4" s="264"/>
      <c r="I4" s="264"/>
      <c r="J4" s="264"/>
      <c r="K4" s="264"/>
      <c r="L4" s="264"/>
      <c r="M4" s="264"/>
      <c r="N4" s="264"/>
      <c r="O4" s="264"/>
    </row>
    <row r="5" spans="1:15" ht="15" customHeight="1" x14ac:dyDescent="0.25">
      <c r="A5" s="151" t="s">
        <v>204</v>
      </c>
      <c r="B5" s="151" t="s">
        <v>4</v>
      </c>
      <c r="C5" s="151" t="s">
        <v>1</v>
      </c>
      <c r="D5" s="151" t="s">
        <v>0</v>
      </c>
      <c r="E5" s="152" t="s">
        <v>37</v>
      </c>
      <c r="F5" s="105"/>
      <c r="G5" s="158" t="s">
        <v>204</v>
      </c>
      <c r="H5" s="159" t="s">
        <v>246</v>
      </c>
      <c r="I5" s="160" t="s">
        <v>240</v>
      </c>
      <c r="J5" s="160" t="s">
        <v>247</v>
      </c>
      <c r="K5" s="160" t="s">
        <v>248</v>
      </c>
      <c r="L5" s="160" t="s">
        <v>249</v>
      </c>
      <c r="M5" s="159" t="s">
        <v>1</v>
      </c>
      <c r="N5" s="159" t="s">
        <v>0</v>
      </c>
      <c r="O5" s="159" t="s">
        <v>32</v>
      </c>
    </row>
    <row r="6" spans="1:15" ht="25.5" customHeight="1" x14ac:dyDescent="0.25">
      <c r="A6" s="179" t="s">
        <v>314</v>
      </c>
      <c r="B6" s="185"/>
      <c r="C6" s="165" t="s">
        <v>57</v>
      </c>
      <c r="D6" s="165">
        <v>101</v>
      </c>
      <c r="E6" s="165" t="s">
        <v>315</v>
      </c>
      <c r="F6" s="200"/>
      <c r="G6" s="164">
        <v>1</v>
      </c>
      <c r="H6" s="165" t="s">
        <v>316</v>
      </c>
      <c r="I6" s="165" t="s">
        <v>317</v>
      </c>
      <c r="J6" s="169">
        <v>40910</v>
      </c>
      <c r="K6" s="169">
        <v>41205</v>
      </c>
      <c r="L6" s="165">
        <f>+(K6-J6)/30</f>
        <v>9.8333333333333339</v>
      </c>
      <c r="M6" s="198">
        <v>0</v>
      </c>
      <c r="N6" s="198">
        <v>76</v>
      </c>
      <c r="O6" s="180" t="s">
        <v>282</v>
      </c>
    </row>
    <row r="7" spans="1:15" ht="25.5" customHeight="1" x14ac:dyDescent="0.25">
      <c r="A7" s="179" t="s">
        <v>253</v>
      </c>
      <c r="B7" s="185" t="s">
        <v>318</v>
      </c>
      <c r="C7" s="165" t="s">
        <v>57</v>
      </c>
      <c r="D7" s="165">
        <v>102</v>
      </c>
      <c r="E7" s="165" t="s">
        <v>319</v>
      </c>
      <c r="F7" s="223"/>
      <c r="G7" s="164">
        <v>2</v>
      </c>
      <c r="H7" s="165" t="s">
        <v>320</v>
      </c>
      <c r="I7" s="165" t="s">
        <v>321</v>
      </c>
      <c r="J7" s="169">
        <v>40501</v>
      </c>
      <c r="K7" s="169">
        <v>40724</v>
      </c>
      <c r="L7" s="165">
        <f t="shared" ref="L7:L15" si="0">+(K7-J7)/30</f>
        <v>7.4333333333333336</v>
      </c>
      <c r="M7" s="198">
        <v>1</v>
      </c>
      <c r="N7" s="198">
        <v>77</v>
      </c>
      <c r="O7" s="180"/>
    </row>
    <row r="8" spans="1:15" ht="38.25" x14ac:dyDescent="0.25">
      <c r="A8" s="179" t="s">
        <v>256</v>
      </c>
      <c r="B8" s="185" t="s">
        <v>257</v>
      </c>
      <c r="C8" s="165" t="s">
        <v>57</v>
      </c>
      <c r="D8" s="165">
        <v>102</v>
      </c>
      <c r="E8" s="165">
        <v>12477</v>
      </c>
      <c r="F8" s="223"/>
      <c r="G8" s="164">
        <v>3</v>
      </c>
      <c r="H8" s="165" t="s">
        <v>322</v>
      </c>
      <c r="I8" s="165" t="s">
        <v>323</v>
      </c>
      <c r="J8" s="169">
        <v>40182</v>
      </c>
      <c r="K8" s="169">
        <v>40451</v>
      </c>
      <c r="L8" s="165">
        <f t="shared" si="0"/>
        <v>8.9666666666666668</v>
      </c>
      <c r="M8" s="198">
        <v>1</v>
      </c>
      <c r="N8" s="198">
        <v>79</v>
      </c>
      <c r="O8" s="180"/>
    </row>
    <row r="9" spans="1:15" ht="76.5" x14ac:dyDescent="0.25">
      <c r="A9" s="179" t="s">
        <v>260</v>
      </c>
      <c r="B9" s="185" t="s">
        <v>345</v>
      </c>
      <c r="C9" s="183" t="s">
        <v>57</v>
      </c>
      <c r="D9" s="165" t="s">
        <v>324</v>
      </c>
      <c r="E9" s="165" t="s">
        <v>325</v>
      </c>
      <c r="F9" s="223"/>
      <c r="G9" s="164">
        <v>4</v>
      </c>
      <c r="H9" s="165" t="s">
        <v>326</v>
      </c>
      <c r="I9" s="165" t="s">
        <v>321</v>
      </c>
      <c r="J9" s="169">
        <v>39588</v>
      </c>
      <c r="K9" s="169">
        <v>40066</v>
      </c>
      <c r="L9" s="165">
        <f t="shared" si="0"/>
        <v>15.933333333333334</v>
      </c>
      <c r="M9" s="198">
        <v>1</v>
      </c>
      <c r="N9" s="198">
        <v>80</v>
      </c>
      <c r="O9" s="180"/>
    </row>
    <row r="10" spans="1:15" ht="38.25" x14ac:dyDescent="0.25">
      <c r="A10" s="179" t="s">
        <v>266</v>
      </c>
      <c r="B10" s="180" t="s">
        <v>267</v>
      </c>
      <c r="C10" s="202" t="s">
        <v>57</v>
      </c>
      <c r="D10" s="220">
        <v>100</v>
      </c>
      <c r="E10" s="165"/>
      <c r="F10" s="223"/>
      <c r="G10" s="164">
        <v>5</v>
      </c>
      <c r="H10" s="165" t="s">
        <v>327</v>
      </c>
      <c r="I10" s="165" t="s">
        <v>328</v>
      </c>
      <c r="J10" s="169">
        <v>39111</v>
      </c>
      <c r="K10" s="169">
        <v>39568</v>
      </c>
      <c r="L10" s="165">
        <f t="shared" si="0"/>
        <v>15.233333333333333</v>
      </c>
      <c r="M10" s="198">
        <v>0</v>
      </c>
      <c r="N10" s="198">
        <v>81</v>
      </c>
      <c r="O10" s="180" t="s">
        <v>282</v>
      </c>
    </row>
    <row r="11" spans="1:15" ht="25.5" x14ac:dyDescent="0.25">
      <c r="A11" s="179" t="s">
        <v>329</v>
      </c>
      <c r="B11" s="203"/>
      <c r="C11" s="202" t="s">
        <v>57</v>
      </c>
      <c r="D11" s="220">
        <v>100</v>
      </c>
      <c r="E11" s="203">
        <v>1</v>
      </c>
      <c r="F11" s="223"/>
      <c r="G11" s="164">
        <v>6</v>
      </c>
      <c r="H11" s="165" t="s">
        <v>330</v>
      </c>
      <c r="I11" s="165" t="s">
        <v>331</v>
      </c>
      <c r="J11" s="169">
        <v>39326</v>
      </c>
      <c r="K11" s="169">
        <v>39446</v>
      </c>
      <c r="L11" s="165">
        <f t="shared" si="0"/>
        <v>4</v>
      </c>
      <c r="M11" s="198">
        <v>0</v>
      </c>
      <c r="N11" s="198">
        <v>82</v>
      </c>
      <c r="O11" s="180" t="s">
        <v>332</v>
      </c>
    </row>
    <row r="12" spans="1:15" ht="38.25" x14ac:dyDescent="0.25">
      <c r="A12" s="179" t="s">
        <v>270</v>
      </c>
      <c r="B12" s="192"/>
      <c r="C12" s="202" t="s">
        <v>57</v>
      </c>
      <c r="D12" s="220">
        <v>28</v>
      </c>
      <c r="E12" s="222">
        <v>33955</v>
      </c>
      <c r="F12" s="224"/>
      <c r="G12" s="164">
        <v>7</v>
      </c>
      <c r="H12" s="165" t="s">
        <v>330</v>
      </c>
      <c r="I12" s="165" t="s">
        <v>331</v>
      </c>
      <c r="J12" s="169">
        <v>38640</v>
      </c>
      <c r="K12" s="169">
        <v>38791</v>
      </c>
      <c r="L12" s="165">
        <f t="shared" si="0"/>
        <v>5.0333333333333332</v>
      </c>
      <c r="M12" s="198">
        <v>0</v>
      </c>
      <c r="N12" s="198">
        <v>82</v>
      </c>
      <c r="O12" s="180" t="s">
        <v>282</v>
      </c>
    </row>
    <row r="13" spans="1:15" ht="76.5" x14ac:dyDescent="0.25">
      <c r="A13" s="196" t="s">
        <v>272</v>
      </c>
      <c r="B13" s="185" t="s">
        <v>273</v>
      </c>
      <c r="C13" s="220" t="s">
        <v>57</v>
      </c>
      <c r="D13" s="220"/>
      <c r="E13" s="202"/>
      <c r="F13" s="212"/>
      <c r="G13" s="164">
        <v>8</v>
      </c>
      <c r="H13" s="165" t="s">
        <v>330</v>
      </c>
      <c r="I13" s="165" t="s">
        <v>331</v>
      </c>
      <c r="J13" s="169">
        <v>38322</v>
      </c>
      <c r="K13" s="169">
        <v>38502</v>
      </c>
      <c r="L13" s="165">
        <f t="shared" si="0"/>
        <v>6</v>
      </c>
      <c r="M13" s="198">
        <v>0</v>
      </c>
      <c r="N13" s="198">
        <v>82</v>
      </c>
      <c r="O13" s="180" t="s">
        <v>282</v>
      </c>
    </row>
    <row r="14" spans="1:15" ht="38.25" x14ac:dyDescent="0.25">
      <c r="A14" s="179" t="s">
        <v>296</v>
      </c>
      <c r="B14" s="197">
        <v>7</v>
      </c>
      <c r="C14" s="165">
        <f>+IF(E14&gt;=B14,1,0)</f>
        <v>1</v>
      </c>
      <c r="D14" s="165"/>
      <c r="E14" s="178">
        <f>+E15/12</f>
        <v>9.8361111111111104</v>
      </c>
      <c r="F14" s="212"/>
      <c r="G14" s="164">
        <v>9</v>
      </c>
      <c r="H14" s="165" t="s">
        <v>330</v>
      </c>
      <c r="I14" s="165" t="s">
        <v>331</v>
      </c>
      <c r="J14" s="169">
        <v>37834</v>
      </c>
      <c r="K14" s="169">
        <v>38045</v>
      </c>
      <c r="L14" s="165">
        <f t="shared" si="0"/>
        <v>7.0333333333333332</v>
      </c>
      <c r="M14" s="198">
        <v>0</v>
      </c>
      <c r="N14" s="198">
        <v>82</v>
      </c>
      <c r="O14" s="180" t="s">
        <v>282</v>
      </c>
    </row>
    <row r="15" spans="1:15" ht="39.75" customHeight="1" x14ac:dyDescent="0.25">
      <c r="A15" s="179" t="s">
        <v>297</v>
      </c>
      <c r="B15" s="197">
        <f>+B14*12</f>
        <v>84</v>
      </c>
      <c r="C15" s="165">
        <f>+IF(E15&gt;=B15,1,0)</f>
        <v>1</v>
      </c>
      <c r="D15" s="165">
        <f>+D14</f>
        <v>0</v>
      </c>
      <c r="E15" s="197">
        <f>+L16</f>
        <v>118.03333333333333</v>
      </c>
      <c r="F15" s="192"/>
      <c r="G15" s="164">
        <v>12</v>
      </c>
      <c r="H15" s="165" t="s">
        <v>333</v>
      </c>
      <c r="I15" s="165" t="s">
        <v>334</v>
      </c>
      <c r="J15" s="169">
        <v>35200</v>
      </c>
      <c r="K15" s="169">
        <v>37771</v>
      </c>
      <c r="L15" s="165">
        <f t="shared" si="0"/>
        <v>85.7</v>
      </c>
      <c r="M15" s="198">
        <v>1</v>
      </c>
      <c r="N15" s="198">
        <v>83</v>
      </c>
      <c r="O15" s="180"/>
    </row>
    <row r="16" spans="1:15" x14ac:dyDescent="0.25">
      <c r="G16" s="132"/>
      <c r="H16" s="143"/>
      <c r="I16" s="144"/>
      <c r="J16" s="144"/>
      <c r="K16" s="161" t="s">
        <v>271</v>
      </c>
      <c r="L16" s="96">
        <f>+SUMPRODUCT(L6:L15,M6:M15)</f>
        <v>118.03333333333333</v>
      </c>
      <c r="M16" s="7"/>
    </row>
    <row r="17" spans="8:13" ht="39" customHeight="1" x14ac:dyDescent="0.25">
      <c r="H17" s="143"/>
      <c r="I17" s="144"/>
      <c r="J17" s="144"/>
      <c r="K17" s="144"/>
      <c r="L17" s="133"/>
      <c r="M17" s="7"/>
    </row>
    <row r="18" spans="8:13" x14ac:dyDescent="0.25">
      <c r="H18" s="6"/>
      <c r="L18" s="145"/>
      <c r="M18" s="7"/>
    </row>
    <row r="19" spans="8:13" x14ac:dyDescent="0.25">
      <c r="H19" s="6"/>
      <c r="L19" s="162"/>
      <c r="M19" s="7"/>
    </row>
    <row r="20" spans="8:13" x14ac:dyDescent="0.25">
      <c r="H20" s="6"/>
      <c r="L20" s="162"/>
      <c r="M20" s="7"/>
    </row>
    <row r="21" spans="8:13" x14ac:dyDescent="0.25">
      <c r="H21" s="6"/>
      <c r="L21" s="162"/>
      <c r="M21" s="7"/>
    </row>
    <row r="22" spans="8:13" x14ac:dyDescent="0.25">
      <c r="H22" s="6"/>
      <c r="M22" s="7"/>
    </row>
    <row r="23" spans="8:13" x14ac:dyDescent="0.25">
      <c r="H23" s="6"/>
      <c r="M23" s="7"/>
    </row>
    <row r="24" spans="8:13" x14ac:dyDescent="0.25">
      <c r="H24" s="6"/>
      <c r="M24" s="7"/>
    </row>
    <row r="25" spans="8:13" x14ac:dyDescent="0.25">
      <c r="H25" s="6"/>
      <c r="M25" s="7"/>
    </row>
  </sheetData>
  <mergeCells count="4">
    <mergeCell ref="A2:O2"/>
    <mergeCell ref="A3:O3"/>
    <mergeCell ref="A4:E4"/>
    <mergeCell ref="G4: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Normal="100" workbookViewId="0">
      <pane xSplit="1" topLeftCell="B1" activePane="topRight" state="frozen"/>
      <selection activeCell="A60" sqref="A60"/>
      <selection pane="topRight" activeCell="B1" sqref="B1"/>
    </sheetView>
  </sheetViews>
  <sheetFormatPr baseColWidth="10" defaultRowHeight="15.75" x14ac:dyDescent="0.25"/>
  <cols>
    <col min="1" max="1" width="60.85546875" style="42" customWidth="1"/>
    <col min="2" max="2" width="54.28515625" style="43" customWidth="1"/>
    <col min="3" max="3" width="18.140625" style="43" customWidth="1"/>
    <col min="4" max="16384" width="11.42578125" style="42"/>
  </cols>
  <sheetData>
    <row r="1" spans="1:4" x14ac:dyDescent="0.25">
      <c r="A1" s="42" t="s">
        <v>140</v>
      </c>
    </row>
    <row r="2" spans="1:4" x14ac:dyDescent="0.25">
      <c r="A2" s="42" t="s">
        <v>141</v>
      </c>
    </row>
    <row r="3" spans="1:4" x14ac:dyDescent="0.25">
      <c r="B3" s="43" t="s">
        <v>142</v>
      </c>
      <c r="D3" s="42" t="s">
        <v>142</v>
      </c>
    </row>
    <row r="4" spans="1:4" ht="16.5" thickBot="1" x14ac:dyDescent="0.3"/>
    <row r="5" spans="1:4" x14ac:dyDescent="0.25">
      <c r="A5" s="44" t="s">
        <v>143</v>
      </c>
      <c r="B5" s="45"/>
      <c r="C5" s="46" t="s">
        <v>0</v>
      </c>
      <c r="D5" s="47" t="s">
        <v>144</v>
      </c>
    </row>
    <row r="6" spans="1:4" x14ac:dyDescent="0.25">
      <c r="A6" s="48" t="s">
        <v>145</v>
      </c>
      <c r="B6" s="51" t="s">
        <v>146</v>
      </c>
      <c r="C6" s="50"/>
      <c r="D6" s="50">
        <v>25766</v>
      </c>
    </row>
    <row r="7" spans="1:4" ht="47.25" x14ac:dyDescent="0.25">
      <c r="A7" s="48" t="s">
        <v>147</v>
      </c>
      <c r="B7" s="52" t="s">
        <v>148</v>
      </c>
      <c r="C7" s="49"/>
      <c r="D7" s="49" t="s">
        <v>149</v>
      </c>
    </row>
    <row r="8" spans="1:4" ht="31.5" x14ac:dyDescent="0.25">
      <c r="A8" s="53" t="s">
        <v>151</v>
      </c>
      <c r="B8" s="54" t="s">
        <v>152</v>
      </c>
      <c r="C8" s="49">
        <v>241</v>
      </c>
      <c r="D8" s="49" t="s">
        <v>149</v>
      </c>
    </row>
    <row r="9" spans="1:4" x14ac:dyDescent="0.25">
      <c r="A9" s="55" t="s">
        <v>153</v>
      </c>
      <c r="B9" s="49" t="s">
        <v>154</v>
      </c>
      <c r="C9" s="49">
        <v>241</v>
      </c>
      <c r="D9" s="49" t="s">
        <v>149</v>
      </c>
    </row>
    <row r="10" spans="1:4" x14ac:dyDescent="0.25">
      <c r="A10" s="55"/>
      <c r="B10" s="49" t="s">
        <v>155</v>
      </c>
      <c r="C10" s="49">
        <v>241</v>
      </c>
      <c r="D10" s="49" t="s">
        <v>149</v>
      </c>
    </row>
    <row r="11" spans="1:4" s="56" customFormat="1" x14ac:dyDescent="0.25">
      <c r="A11" s="55"/>
      <c r="B11" s="49"/>
      <c r="C11" s="49"/>
      <c r="D11" s="49"/>
    </row>
    <row r="12" spans="1:4" s="56" customFormat="1" x14ac:dyDescent="0.25">
      <c r="A12" s="55" t="s">
        <v>156</v>
      </c>
      <c r="B12" s="49"/>
      <c r="C12" s="49"/>
      <c r="D12" s="49"/>
    </row>
    <row r="13" spans="1:4" s="56" customFormat="1" ht="63" x14ac:dyDescent="0.25">
      <c r="A13" s="57" t="s">
        <v>157</v>
      </c>
      <c r="B13" s="49" t="s">
        <v>39</v>
      </c>
      <c r="C13" s="52" t="s">
        <v>158</v>
      </c>
      <c r="D13" s="49" t="s">
        <v>149</v>
      </c>
    </row>
    <row r="14" spans="1:4" s="56" customFormat="1" ht="94.5" x14ac:dyDescent="0.25">
      <c r="A14" s="58" t="s">
        <v>159</v>
      </c>
      <c r="B14" s="49" t="s">
        <v>39</v>
      </c>
      <c r="C14" s="49">
        <v>242</v>
      </c>
      <c r="D14" s="49" t="s">
        <v>149</v>
      </c>
    </row>
    <row r="15" spans="1:4" s="59" customFormat="1" ht="63" x14ac:dyDescent="0.25">
      <c r="A15" s="58" t="s">
        <v>160</v>
      </c>
      <c r="B15" s="49" t="s">
        <v>39</v>
      </c>
      <c r="C15" s="49">
        <v>242</v>
      </c>
      <c r="D15" s="49" t="s">
        <v>149</v>
      </c>
    </row>
    <row r="16" spans="1:4" s="56" customFormat="1" ht="31.5" x14ac:dyDescent="0.25">
      <c r="A16" s="58" t="s">
        <v>161</v>
      </c>
      <c r="B16" s="49" t="s">
        <v>39</v>
      </c>
      <c r="C16" s="49">
        <v>242</v>
      </c>
      <c r="D16" s="49" t="s">
        <v>149</v>
      </c>
    </row>
    <row r="17" spans="1:4" s="56" customFormat="1" ht="63" x14ac:dyDescent="0.25">
      <c r="A17" s="60" t="s">
        <v>162</v>
      </c>
      <c r="B17" s="49" t="s">
        <v>163</v>
      </c>
      <c r="C17" s="52" t="s">
        <v>164</v>
      </c>
      <c r="D17" s="49" t="s">
        <v>149</v>
      </c>
    </row>
    <row r="18" spans="1:4" s="56" customFormat="1" ht="63" x14ac:dyDescent="0.25">
      <c r="A18" s="61" t="s">
        <v>165</v>
      </c>
      <c r="B18" s="49" t="s">
        <v>163</v>
      </c>
      <c r="C18" s="52" t="s">
        <v>164</v>
      </c>
      <c r="D18" s="49" t="s">
        <v>149</v>
      </c>
    </row>
    <row r="19" spans="1:4" s="56" customFormat="1" ht="95.25" customHeight="1" x14ac:dyDescent="0.25">
      <c r="A19" s="62" t="s">
        <v>166</v>
      </c>
      <c r="B19" s="63">
        <v>1677654980</v>
      </c>
      <c r="C19" s="49">
        <v>241</v>
      </c>
      <c r="D19" s="49" t="s">
        <v>149</v>
      </c>
    </row>
    <row r="20" spans="1:4" s="56" customFormat="1" x14ac:dyDescent="0.25">
      <c r="A20" s="55" t="s">
        <v>167</v>
      </c>
      <c r="B20" s="49"/>
      <c r="C20" s="49"/>
      <c r="D20" s="65"/>
    </row>
    <row r="21" spans="1:4" s="56" customFormat="1" x14ac:dyDescent="0.25">
      <c r="A21" s="66" t="s">
        <v>168</v>
      </c>
      <c r="B21" s="64">
        <v>41184</v>
      </c>
      <c r="C21" s="49">
        <v>241</v>
      </c>
      <c r="D21" s="49" t="s">
        <v>149</v>
      </c>
    </row>
    <row r="22" spans="1:4" s="56" customFormat="1" x14ac:dyDescent="0.25">
      <c r="A22" s="67" t="s">
        <v>169</v>
      </c>
      <c r="B22" s="64">
        <v>41328</v>
      </c>
      <c r="C22" s="49">
        <v>241</v>
      </c>
      <c r="D22" s="68" t="s">
        <v>149</v>
      </c>
    </row>
    <row r="23" spans="1:4" s="56" customFormat="1" ht="48.75" customHeight="1" x14ac:dyDescent="0.25">
      <c r="A23" s="69" t="s">
        <v>170</v>
      </c>
      <c r="B23" s="70"/>
      <c r="C23" s="70"/>
      <c r="D23" s="71"/>
    </row>
    <row r="24" spans="1:4" s="56" customFormat="1" x14ac:dyDescent="0.25">
      <c r="A24" s="72" t="s">
        <v>171</v>
      </c>
      <c r="B24" s="70" t="s">
        <v>39</v>
      </c>
      <c r="C24" s="49" t="s">
        <v>172</v>
      </c>
      <c r="D24" s="49" t="s">
        <v>149</v>
      </c>
    </row>
    <row r="25" spans="1:4" s="56" customFormat="1" x14ac:dyDescent="0.25">
      <c r="A25" s="73" t="s">
        <v>173</v>
      </c>
      <c r="B25" s="70" t="s">
        <v>39</v>
      </c>
      <c r="C25" s="49" t="s">
        <v>174</v>
      </c>
      <c r="D25" s="49" t="s">
        <v>149</v>
      </c>
    </row>
    <row r="26" spans="1:4" s="75" customFormat="1" ht="16.5" thickBot="1" x14ac:dyDescent="0.3">
      <c r="A26" s="74" t="s">
        <v>175</v>
      </c>
      <c r="B26" s="49" t="s">
        <v>39</v>
      </c>
      <c r="C26" s="49">
        <v>246</v>
      </c>
      <c r="D26" s="49" t="s">
        <v>149</v>
      </c>
    </row>
    <row r="27" spans="1:4" s="75" customFormat="1" ht="16.5" thickBot="1" x14ac:dyDescent="0.3">
      <c r="A27" s="76" t="s">
        <v>176</v>
      </c>
      <c r="B27" s="77"/>
      <c r="C27" s="77"/>
      <c r="D27" s="78"/>
    </row>
    <row r="28" spans="1:4" s="75" customFormat="1" ht="16.5" thickBot="1" x14ac:dyDescent="0.3">
      <c r="A28" s="42"/>
      <c r="B28" s="43"/>
      <c r="C28" s="43"/>
      <c r="D28" s="42"/>
    </row>
    <row r="29" spans="1:4" s="75" customFormat="1" ht="16.5" thickBot="1" x14ac:dyDescent="0.3">
      <c r="A29" s="42"/>
      <c r="B29" s="43"/>
      <c r="C29" s="43"/>
      <c r="D29" s="79" t="s">
        <v>150</v>
      </c>
    </row>
    <row r="30" spans="1:4" s="56" customFormat="1" x14ac:dyDescent="0.25">
      <c r="A30" s="42"/>
      <c r="B30" s="43"/>
      <c r="C30" s="43"/>
      <c r="D30" s="42"/>
    </row>
    <row r="31" spans="1:4" s="56" customFormat="1" x14ac:dyDescent="0.25">
      <c r="A31" s="42"/>
      <c r="B31" s="43"/>
      <c r="C31" s="43"/>
      <c r="D31" s="42"/>
    </row>
    <row r="32" spans="1:4" s="56" customFormat="1" x14ac:dyDescent="0.25">
      <c r="A32" s="42"/>
      <c r="B32" s="43"/>
      <c r="C32" s="43"/>
      <c r="D32" s="42"/>
    </row>
    <row r="33" spans="1:4" s="80" customFormat="1" x14ac:dyDescent="0.25">
      <c r="A33" s="42"/>
      <c r="B33" s="43"/>
      <c r="C33" s="43"/>
      <c r="D33" s="42"/>
    </row>
    <row r="42" spans="1:4" s="56" customFormat="1" x14ac:dyDescent="0.25">
      <c r="A42" s="42"/>
      <c r="B42" s="43"/>
      <c r="C42" s="43"/>
      <c r="D42" s="42"/>
    </row>
    <row r="43" spans="1:4" s="56" customFormat="1" ht="95.25" customHeight="1" x14ac:dyDescent="0.25">
      <c r="A43" s="42"/>
      <c r="B43" s="43"/>
      <c r="C43" s="43"/>
      <c r="D43" s="42"/>
    </row>
    <row r="44" spans="1:4" s="56" customFormat="1" x14ac:dyDescent="0.25">
      <c r="A44" s="42"/>
      <c r="B44" s="43"/>
      <c r="C44" s="43"/>
      <c r="D44" s="42"/>
    </row>
    <row r="45" spans="1:4" s="56" customFormat="1" x14ac:dyDescent="0.25">
      <c r="A45" s="42"/>
      <c r="B45" s="43"/>
      <c r="C45" s="43"/>
      <c r="D45" s="42"/>
    </row>
    <row r="46" spans="1:4" s="56" customFormat="1" x14ac:dyDescent="0.25">
      <c r="A46" s="42"/>
      <c r="B46" s="43"/>
      <c r="C46" s="43"/>
      <c r="D46" s="42"/>
    </row>
    <row r="47" spans="1:4" s="56" customFormat="1" ht="48.75" customHeight="1" x14ac:dyDescent="0.25">
      <c r="A47" s="42"/>
      <c r="B47" s="43"/>
      <c r="C47" s="43"/>
      <c r="D47" s="42"/>
    </row>
    <row r="48" spans="1:4" s="56" customFormat="1" x14ac:dyDescent="0.25">
      <c r="A48" s="42"/>
      <c r="B48" s="43"/>
      <c r="C48" s="43"/>
      <c r="D48" s="42"/>
    </row>
    <row r="49" spans="1:4" s="56" customFormat="1" x14ac:dyDescent="0.25">
      <c r="A49" s="42"/>
      <c r="B49" s="43"/>
      <c r="C49" s="43"/>
      <c r="D49" s="42"/>
    </row>
    <row r="68" spans="1:4" ht="69.75" customHeight="1" x14ac:dyDescent="0.25"/>
    <row r="73" spans="1:4" ht="63" customHeight="1" x14ac:dyDescent="0.25"/>
    <row r="74" spans="1:4" s="59" customFormat="1" x14ac:dyDescent="0.25">
      <c r="A74" s="42"/>
      <c r="B74" s="43"/>
      <c r="C74" s="43"/>
      <c r="D74" s="42"/>
    </row>
    <row r="76" spans="1:4" s="75" customFormat="1" x14ac:dyDescent="0.25">
      <c r="A76" s="42"/>
      <c r="B76" s="43"/>
      <c r="C76" s="43"/>
      <c r="D76" s="42"/>
    </row>
    <row r="77" spans="1:4" s="81" customFormat="1" x14ac:dyDescent="0.25">
      <c r="A77" s="42"/>
      <c r="B77" s="43"/>
      <c r="C77" s="43"/>
      <c r="D77" s="42"/>
    </row>
    <row r="78" spans="1:4" s="56" customFormat="1" x14ac:dyDescent="0.25">
      <c r="A78" s="42"/>
      <c r="B78" s="43"/>
      <c r="C78" s="43"/>
      <c r="D78" s="42"/>
    </row>
    <row r="79" spans="1:4" s="56" customFormat="1" x14ac:dyDescent="0.25">
      <c r="A79" s="42"/>
      <c r="B79" s="43"/>
      <c r="C79" s="43"/>
      <c r="D79" s="42"/>
    </row>
    <row r="80" spans="1:4" s="56" customFormat="1" x14ac:dyDescent="0.25">
      <c r="A80" s="42"/>
      <c r="B80" s="43"/>
      <c r="C80" s="43"/>
      <c r="D80" s="42"/>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70" zoomScaleNormal="70" workbookViewId="0">
      <pane xSplit="1" ySplit="2" topLeftCell="B6" activePane="bottomRight" state="frozen"/>
      <selection pane="topRight" activeCell="B1" sqref="B1"/>
      <selection pane="bottomLeft" activeCell="A3" sqref="A3"/>
      <selection pane="bottomRight" activeCell="E6" sqref="E6"/>
    </sheetView>
  </sheetViews>
  <sheetFormatPr baseColWidth="10" defaultRowHeight="16.5" x14ac:dyDescent="0.3"/>
  <cols>
    <col min="1" max="1" width="32.28515625" style="91" customWidth="1"/>
    <col min="2" max="2" width="19.5703125" style="92" bestFit="1" customWidth="1"/>
    <col min="3" max="4" width="16.28515625" style="92" customWidth="1"/>
    <col min="5" max="5" width="16.5703125" style="92" customWidth="1"/>
    <col min="6" max="6" width="25.28515625" style="92" customWidth="1"/>
    <col min="7" max="16384" width="11.42578125" style="82"/>
  </cols>
  <sheetData>
    <row r="1" spans="1:6" ht="49.5" customHeight="1" x14ac:dyDescent="0.3">
      <c r="A1" s="230" t="s">
        <v>177</v>
      </c>
      <c r="B1" s="230"/>
      <c r="C1" s="230"/>
      <c r="D1" s="230"/>
      <c r="E1" s="230"/>
      <c r="F1" s="230"/>
    </row>
    <row r="2" spans="1:6" ht="54" x14ac:dyDescent="0.3">
      <c r="A2" s="83" t="s">
        <v>4</v>
      </c>
      <c r="B2" s="84" t="s">
        <v>178</v>
      </c>
      <c r="C2" s="84" t="s">
        <v>179</v>
      </c>
      <c r="D2" s="84" t="s">
        <v>0</v>
      </c>
      <c r="E2" s="84" t="s">
        <v>31</v>
      </c>
      <c r="F2" s="84" t="s">
        <v>37</v>
      </c>
    </row>
    <row r="3" spans="1:6" ht="148.5" x14ac:dyDescent="0.3">
      <c r="A3" s="85" t="s">
        <v>180</v>
      </c>
      <c r="B3" s="86" t="s">
        <v>181</v>
      </c>
      <c r="C3" s="86" t="s">
        <v>38</v>
      </c>
      <c r="D3" s="86">
        <v>6</v>
      </c>
      <c r="E3" s="86" t="s">
        <v>1</v>
      </c>
      <c r="F3" s="86" t="s">
        <v>182</v>
      </c>
    </row>
    <row r="4" spans="1:6" ht="81" customHeight="1" x14ac:dyDescent="0.3">
      <c r="A4" s="85" t="s">
        <v>183</v>
      </c>
      <c r="B4" s="86" t="s">
        <v>184</v>
      </c>
      <c r="C4" s="86" t="s">
        <v>38</v>
      </c>
      <c r="D4" s="86">
        <v>160</v>
      </c>
      <c r="E4" s="86" t="s">
        <v>1</v>
      </c>
      <c r="F4" s="86" t="s">
        <v>182</v>
      </c>
    </row>
    <row r="5" spans="1:6" ht="147.75" customHeight="1" x14ac:dyDescent="0.3">
      <c r="A5" s="87" t="s">
        <v>185</v>
      </c>
      <c r="B5" s="86" t="s">
        <v>181</v>
      </c>
      <c r="C5" s="86" t="s">
        <v>38</v>
      </c>
      <c r="D5" s="86">
        <v>143</v>
      </c>
      <c r="E5" s="86" t="s">
        <v>1</v>
      </c>
      <c r="F5" s="86" t="s">
        <v>182</v>
      </c>
    </row>
    <row r="6" spans="1:6" ht="287.25" customHeight="1" x14ac:dyDescent="0.3">
      <c r="A6" s="87" t="s">
        <v>186</v>
      </c>
      <c r="B6" s="86" t="s">
        <v>181</v>
      </c>
      <c r="C6" s="86" t="s">
        <v>38</v>
      </c>
      <c r="D6" s="86" t="s">
        <v>187</v>
      </c>
      <c r="E6" s="86" t="s">
        <v>96</v>
      </c>
      <c r="F6" s="88" t="s">
        <v>188</v>
      </c>
    </row>
    <row r="7" spans="1:6" ht="231" x14ac:dyDescent="0.3">
      <c r="A7" s="87" t="s">
        <v>189</v>
      </c>
      <c r="B7" s="86" t="s">
        <v>181</v>
      </c>
      <c r="C7" s="89" t="s">
        <v>190</v>
      </c>
      <c r="D7" s="86" t="s">
        <v>187</v>
      </c>
      <c r="E7" s="86" t="s">
        <v>96</v>
      </c>
      <c r="F7" s="88" t="s">
        <v>188</v>
      </c>
    </row>
    <row r="8" spans="1:6" ht="231" x14ac:dyDescent="0.3">
      <c r="A8" s="87" t="s">
        <v>191</v>
      </c>
      <c r="B8" s="86" t="s">
        <v>181</v>
      </c>
      <c r="C8" s="89" t="s">
        <v>190</v>
      </c>
      <c r="D8" s="86" t="s">
        <v>187</v>
      </c>
      <c r="E8" s="86" t="s">
        <v>96</v>
      </c>
      <c r="F8" s="88" t="s">
        <v>188</v>
      </c>
    </row>
    <row r="9" spans="1:6" ht="231" x14ac:dyDescent="0.3">
      <c r="A9" s="87" t="s">
        <v>192</v>
      </c>
      <c r="B9" s="86" t="s">
        <v>181</v>
      </c>
      <c r="C9" s="89" t="s">
        <v>190</v>
      </c>
      <c r="D9" s="86" t="s">
        <v>187</v>
      </c>
      <c r="E9" s="86" t="s">
        <v>96</v>
      </c>
      <c r="F9" s="88" t="s">
        <v>188</v>
      </c>
    </row>
    <row r="10" spans="1:6" ht="231" x14ac:dyDescent="0.3">
      <c r="A10" s="87" t="s">
        <v>193</v>
      </c>
      <c r="B10" s="86" t="s">
        <v>181</v>
      </c>
      <c r="C10" s="89" t="s">
        <v>190</v>
      </c>
      <c r="D10" s="86" t="s">
        <v>187</v>
      </c>
      <c r="E10" s="86" t="s">
        <v>96</v>
      </c>
      <c r="F10" s="88" t="s">
        <v>188</v>
      </c>
    </row>
    <row r="11" spans="1:6" ht="231" x14ac:dyDescent="0.3">
      <c r="A11" s="87" t="s">
        <v>194</v>
      </c>
      <c r="B11" s="86" t="s">
        <v>181</v>
      </c>
      <c r="C11" s="89" t="s">
        <v>190</v>
      </c>
      <c r="D11" s="86" t="s">
        <v>187</v>
      </c>
      <c r="E11" s="86" t="s">
        <v>96</v>
      </c>
      <c r="F11" s="88" t="s">
        <v>188</v>
      </c>
    </row>
    <row r="12" spans="1:6" ht="148.5" x14ac:dyDescent="0.3">
      <c r="A12" s="87" t="s">
        <v>195</v>
      </c>
      <c r="B12" s="86" t="s">
        <v>181</v>
      </c>
      <c r="C12" s="89" t="s">
        <v>38</v>
      </c>
      <c r="D12" s="86" t="s">
        <v>196</v>
      </c>
      <c r="E12" s="86" t="s">
        <v>1</v>
      </c>
      <c r="F12" s="86" t="s">
        <v>182</v>
      </c>
    </row>
    <row r="13" spans="1:6" ht="158.25" customHeight="1" x14ac:dyDescent="0.3">
      <c r="A13" s="87" t="s">
        <v>197</v>
      </c>
      <c r="B13" s="86" t="s">
        <v>181</v>
      </c>
      <c r="C13" s="90"/>
      <c r="D13" s="86"/>
      <c r="E13" s="86" t="s">
        <v>96</v>
      </c>
      <c r="F13" s="88" t="s">
        <v>198</v>
      </c>
    </row>
  </sheetData>
  <mergeCells count="1">
    <mergeCell ref="A1:F1"/>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2"/>
  <sheetViews>
    <sheetView zoomScale="90" zoomScaleNormal="90" workbookViewId="0">
      <selection activeCell="B15" sqref="B15:G16"/>
    </sheetView>
  </sheetViews>
  <sheetFormatPr baseColWidth="10" defaultRowHeight="15" x14ac:dyDescent="0.25"/>
  <cols>
    <col min="2" max="2" width="50.42578125" bestFit="1" customWidth="1"/>
    <col min="3" max="3" width="35.28515625" customWidth="1"/>
    <col min="5" max="5" width="12.5703125" customWidth="1"/>
    <col min="6" max="6" width="11.85546875" bestFit="1" customWidth="1"/>
    <col min="7" max="7" width="47.5703125" customWidth="1"/>
  </cols>
  <sheetData>
    <row r="3" spans="2:7" ht="16.5" customHeight="1" x14ac:dyDescent="0.25"/>
    <row r="9" spans="2:7" x14ac:dyDescent="0.25">
      <c r="B9" s="231" t="s">
        <v>28</v>
      </c>
      <c r="C9" s="231"/>
      <c r="D9" s="231"/>
      <c r="E9" s="231"/>
      <c r="F9" s="231"/>
      <c r="G9" s="231"/>
    </row>
    <row r="10" spans="2:7" x14ac:dyDescent="0.25">
      <c r="B10" s="231"/>
      <c r="C10" s="231"/>
      <c r="D10" s="231"/>
      <c r="E10" s="231"/>
      <c r="F10" s="231"/>
      <c r="G10" s="231"/>
    </row>
    <row r="11" spans="2:7" x14ac:dyDescent="0.25">
      <c r="B11" s="235" t="s">
        <v>30</v>
      </c>
      <c r="C11" s="236" t="s">
        <v>42</v>
      </c>
      <c r="D11" s="236"/>
      <c r="E11" s="236"/>
      <c r="F11" s="236"/>
      <c r="G11" s="236"/>
    </row>
    <row r="12" spans="2:7" x14ac:dyDescent="0.25">
      <c r="B12" s="235"/>
      <c r="C12" s="236"/>
      <c r="D12" s="236"/>
      <c r="E12" s="236"/>
      <c r="F12" s="236"/>
      <c r="G12" s="236"/>
    </row>
    <row r="13" spans="2:7" ht="18.75" customHeight="1" x14ac:dyDescent="0.25">
      <c r="B13" s="234" t="s">
        <v>29</v>
      </c>
      <c r="C13" s="233" t="s">
        <v>43</v>
      </c>
      <c r="D13" s="233"/>
      <c r="E13" s="233"/>
      <c r="F13" s="233"/>
      <c r="G13" s="233"/>
    </row>
    <row r="14" spans="2:7" ht="18.75" customHeight="1" x14ac:dyDescent="0.25">
      <c r="B14" s="234"/>
      <c r="C14" s="233" t="s">
        <v>44</v>
      </c>
      <c r="D14" s="233"/>
      <c r="E14" s="233"/>
      <c r="F14" s="233"/>
      <c r="G14" s="233"/>
    </row>
    <row r="15" spans="2:7" ht="18.75" customHeight="1" x14ac:dyDescent="0.25">
      <c r="B15" s="231" t="s">
        <v>40</v>
      </c>
      <c r="C15" s="231"/>
      <c r="D15" s="231"/>
      <c r="E15" s="231"/>
      <c r="F15" s="231"/>
      <c r="G15" s="231"/>
    </row>
    <row r="16" spans="2:7" ht="18.75" customHeight="1" x14ac:dyDescent="0.25">
      <c r="B16" s="231"/>
      <c r="C16" s="231"/>
      <c r="D16" s="231"/>
      <c r="E16" s="231"/>
      <c r="F16" s="231"/>
      <c r="G16" s="231"/>
    </row>
    <row r="17" spans="2:7" ht="21" x14ac:dyDescent="0.25">
      <c r="F17" s="14">
        <f>+IF(AND($F$19,$F$20,$F$21,$F$22,$F$28),1,0)</f>
        <v>0</v>
      </c>
      <c r="G17" s="25" t="str">
        <f>+IF(F17=1,"HABILITADO"&amp;B34,"RECHAZADO"&amp;B34)</f>
        <v>RECHAZADO</v>
      </c>
    </row>
    <row r="18" spans="2:7" ht="30" x14ac:dyDescent="0.25">
      <c r="B18" s="16" t="s">
        <v>14</v>
      </c>
      <c r="C18" s="17" t="s">
        <v>27</v>
      </c>
      <c r="D18" s="16" t="s">
        <v>16</v>
      </c>
      <c r="E18" s="17" t="s">
        <v>17</v>
      </c>
      <c r="F18" s="16" t="s">
        <v>1</v>
      </c>
      <c r="G18" s="17" t="s">
        <v>19</v>
      </c>
    </row>
    <row r="19" spans="2:7" ht="30" x14ac:dyDescent="0.25">
      <c r="B19" s="8" t="s">
        <v>15</v>
      </c>
      <c r="C19" s="10" t="s">
        <v>43</v>
      </c>
      <c r="D19" s="9">
        <v>7421</v>
      </c>
      <c r="E19" s="1">
        <v>7421</v>
      </c>
      <c r="F19" s="9">
        <f>+IF(E19=D19,1,0)</f>
        <v>1</v>
      </c>
      <c r="G19" s="10" t="str">
        <f>+IF(F19=1,"HABILITADO","RECHAZADO")</f>
        <v>HABILITADO</v>
      </c>
    </row>
    <row r="20" spans="2:7" ht="75" x14ac:dyDescent="0.25">
      <c r="B20" s="8" t="s">
        <v>6</v>
      </c>
      <c r="C20" s="10" t="s">
        <v>53</v>
      </c>
      <c r="D20" s="13">
        <v>84</v>
      </c>
      <c r="E20" s="1">
        <f>+'CAP ORG TEC'!G20</f>
        <v>769</v>
      </c>
      <c r="F20" s="9">
        <f>+IF(E20&gt;=D20,1,0)</f>
        <v>1</v>
      </c>
      <c r="G20" s="10" t="str">
        <f>+IF(F20=1,"HABILITADO","RECHAZADO")</f>
        <v>HABILITADO</v>
      </c>
    </row>
    <row r="21" spans="2:7" ht="30" x14ac:dyDescent="0.25">
      <c r="B21" s="8" t="s">
        <v>41</v>
      </c>
      <c r="C21" s="10" t="s">
        <v>43</v>
      </c>
      <c r="D21" s="13">
        <v>5</v>
      </c>
      <c r="E21" s="28">
        <f>+'EXP PROB'!$E$20</f>
        <v>36.616660000000003</v>
      </c>
      <c r="F21" s="9">
        <f>+IF(E21&gt;=D21,1,0)</f>
        <v>1</v>
      </c>
      <c r="G21" s="10" t="str">
        <f>+IF(F21=1,"HABILITADO","RECHAZADO")</f>
        <v>HABILITADO</v>
      </c>
    </row>
    <row r="22" spans="2:7" x14ac:dyDescent="0.25">
      <c r="B22" s="8" t="s">
        <v>18</v>
      </c>
      <c r="C22" s="27"/>
      <c r="D22" s="8"/>
      <c r="E22" s="8"/>
      <c r="F22" s="9">
        <f>+IF(AND(F23:F25),1,0)</f>
        <v>0</v>
      </c>
      <c r="G22" s="10" t="str">
        <f>+IF(F22=1,"HABILITADO","RECHAZADO")</f>
        <v>RECHAZADO</v>
      </c>
    </row>
    <row r="23" spans="2:7" x14ac:dyDescent="0.25">
      <c r="B23" s="11" t="s">
        <v>20</v>
      </c>
      <c r="C23" s="10"/>
      <c r="D23" s="12">
        <f>ROUND(50%*(16776549795/566700),2)</f>
        <v>14801.97</v>
      </c>
      <c r="E23" s="29">
        <f>+'EXP ACREDITADA'!T32</f>
        <v>3298.5870996644658</v>
      </c>
      <c r="F23" s="9">
        <f>+IF(E23&gt;=D23,1,0)</f>
        <v>0</v>
      </c>
      <c r="G23" s="10"/>
    </row>
    <row r="24" spans="2:7" x14ac:dyDescent="0.25">
      <c r="B24" s="11" t="s">
        <v>21</v>
      </c>
      <c r="C24" s="10"/>
      <c r="D24" s="13">
        <v>1000</v>
      </c>
      <c r="E24" s="29">
        <f>+'EXP ACREDITADA'!L32</f>
        <v>3500</v>
      </c>
      <c r="F24" s="9">
        <f>+IF(E24&gt;=D24,1,0)</f>
        <v>1</v>
      </c>
      <c r="G24" s="10"/>
    </row>
    <row r="25" spans="2:7" x14ac:dyDescent="0.25">
      <c r="B25" s="11" t="s">
        <v>22</v>
      </c>
      <c r="C25" s="10"/>
      <c r="D25" s="13">
        <v>40</v>
      </c>
      <c r="E25" s="23">
        <f>+'EXP ACREDITADA'!M32</f>
        <v>44</v>
      </c>
      <c r="F25" s="9">
        <f>+IF(E25&gt;=D25,1,0)</f>
        <v>1</v>
      </c>
      <c r="G25" s="10"/>
    </row>
    <row r="26" spans="2:7" s="113" customFormat="1" x14ac:dyDescent="0.25">
      <c r="B26" s="109"/>
      <c r="C26" s="110"/>
      <c r="D26" s="111"/>
      <c r="E26" s="112"/>
      <c r="F26" s="14"/>
      <c r="G26" s="110"/>
    </row>
    <row r="27" spans="2:7" s="113" customFormat="1" ht="21" x14ac:dyDescent="0.25">
      <c r="B27" s="231" t="s">
        <v>239</v>
      </c>
      <c r="C27" s="231"/>
      <c r="D27" s="231"/>
      <c r="E27" s="231"/>
      <c r="F27" s="231"/>
      <c r="G27" s="231"/>
    </row>
    <row r="28" spans="2:7" x14ac:dyDescent="0.25">
      <c r="B28" s="114" t="s">
        <v>240</v>
      </c>
      <c r="C28" s="27" t="s">
        <v>10</v>
      </c>
      <c r="D28" s="232" t="s">
        <v>241</v>
      </c>
      <c r="E28" s="232"/>
      <c r="F28" s="9">
        <f>+IF(AND(F29:F32),1,0)</f>
        <v>0</v>
      </c>
      <c r="G28" s="10" t="str">
        <f>+IF(F28=1,"CUMPLE","NO CUMPLE")</f>
        <v>NO CUMPLE</v>
      </c>
    </row>
    <row r="29" spans="2:7" x14ac:dyDescent="0.25">
      <c r="B29" s="11" t="s">
        <v>23</v>
      </c>
      <c r="C29" s="10"/>
      <c r="D29" s="13">
        <v>10</v>
      </c>
      <c r="E29" s="24">
        <f>+'DIR GENERAL'!E14</f>
        <v>5.3250000000000002</v>
      </c>
      <c r="F29" s="9">
        <f>+IF(E29&gt;=D29,1,0)</f>
        <v>0</v>
      </c>
      <c r="G29" s="10" t="str">
        <f>+IF(F29=1,"CUMPLE","NO CUMPLE")</f>
        <v>NO CUMPLE</v>
      </c>
    </row>
    <row r="30" spans="2:7" x14ac:dyDescent="0.25">
      <c r="B30" s="11" t="s">
        <v>25</v>
      </c>
      <c r="C30" s="10"/>
      <c r="D30" s="13">
        <v>7</v>
      </c>
      <c r="E30" s="24">
        <f>+JURIDICO!E14</f>
        <v>8.2999999999999989</v>
      </c>
      <c r="F30" s="9">
        <f>+IF(E30&gt;=D30,1,0)</f>
        <v>1</v>
      </c>
      <c r="G30" s="10" t="str">
        <f>+IF(F30=1,"CUMPLE","NO CUMPLE")</f>
        <v>CUMPLE</v>
      </c>
    </row>
    <row r="31" spans="2:7" x14ac:dyDescent="0.25">
      <c r="B31" s="11" t="s">
        <v>24</v>
      </c>
      <c r="C31" s="10"/>
      <c r="D31" s="13">
        <v>7</v>
      </c>
      <c r="E31" s="24">
        <f>+TECNICO!E14</f>
        <v>15.85</v>
      </c>
      <c r="F31" s="9">
        <f>+IF(E31&gt;=D31,1,0)</f>
        <v>1</v>
      </c>
      <c r="G31" s="10" t="str">
        <f>+IF(F31=1,"CUMPLE","NO CUMPLE")</f>
        <v>CUMPLE</v>
      </c>
    </row>
    <row r="32" spans="2:7" x14ac:dyDescent="0.25">
      <c r="B32" s="11" t="s">
        <v>26</v>
      </c>
      <c r="C32" s="10"/>
      <c r="D32" s="13">
        <v>7</v>
      </c>
      <c r="E32" s="24">
        <f>+ADMINISTRATIVO!E14</f>
        <v>9.8361111111111104</v>
      </c>
      <c r="F32" s="9">
        <f>+IF(E32&gt;=D32,1,0)</f>
        <v>1</v>
      </c>
      <c r="G32" s="10" t="str">
        <f>+IF(F32=1,"CUMPLE","NO CUMPLE")</f>
        <v>CUMPLE</v>
      </c>
    </row>
  </sheetData>
  <mergeCells count="9">
    <mergeCell ref="B27:G27"/>
    <mergeCell ref="D28:E28"/>
    <mergeCell ref="B9:G10"/>
    <mergeCell ref="C13:G13"/>
    <mergeCell ref="C14:G14"/>
    <mergeCell ref="B13:B14"/>
    <mergeCell ref="B15:G16"/>
    <mergeCell ref="B11:B12"/>
    <mergeCell ref="C11: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0"/>
  <sheetViews>
    <sheetView workbookViewId="0">
      <selection activeCell="B11" sqref="B11:F12"/>
    </sheetView>
  </sheetViews>
  <sheetFormatPr baseColWidth="10" defaultRowHeight="15" x14ac:dyDescent="0.25"/>
  <cols>
    <col min="2" max="2" width="20.140625" bestFit="1" customWidth="1"/>
    <col min="3" max="3" width="57.140625" customWidth="1"/>
    <col min="6" max="6" width="36" customWidth="1"/>
  </cols>
  <sheetData>
    <row r="3" spans="2:7" ht="16.5" customHeight="1" x14ac:dyDescent="0.25"/>
    <row r="9" spans="2:7" ht="15" customHeight="1" x14ac:dyDescent="0.25">
      <c r="B9" s="237" t="s">
        <v>28</v>
      </c>
      <c r="C9" s="237"/>
      <c r="D9" s="237"/>
      <c r="E9" s="237"/>
      <c r="F9" s="237"/>
      <c r="G9" s="19"/>
    </row>
    <row r="10" spans="2:7" ht="15" customHeight="1" x14ac:dyDescent="0.25">
      <c r="B10" s="237"/>
      <c r="C10" s="237"/>
      <c r="D10" s="237"/>
      <c r="E10" s="237"/>
      <c r="F10" s="237"/>
      <c r="G10" s="19"/>
    </row>
    <row r="11" spans="2:7" ht="15" customHeight="1" x14ac:dyDescent="0.25">
      <c r="B11" s="237" t="s">
        <v>15</v>
      </c>
      <c r="C11" s="237"/>
      <c r="D11" s="237"/>
      <c r="E11" s="237"/>
      <c r="F11" s="237"/>
      <c r="G11" s="19"/>
    </row>
    <row r="12" spans="2:7" ht="15" customHeight="1" x14ac:dyDescent="0.25">
      <c r="B12" s="237"/>
      <c r="C12" s="237"/>
      <c r="D12" s="237"/>
      <c r="E12" s="237"/>
      <c r="F12" s="237"/>
      <c r="G12" s="19"/>
    </row>
    <row r="13" spans="2:7" x14ac:dyDescent="0.25">
      <c r="B13" s="234" t="s">
        <v>30</v>
      </c>
      <c r="C13" s="238" t="s">
        <v>42</v>
      </c>
      <c r="D13" s="238"/>
      <c r="E13" s="238"/>
      <c r="F13" s="238"/>
      <c r="G13" s="15"/>
    </row>
    <row r="14" spans="2:7" x14ac:dyDescent="0.25">
      <c r="B14" s="234"/>
      <c r="C14" s="238"/>
      <c r="D14" s="238"/>
      <c r="E14" s="238"/>
      <c r="F14" s="238"/>
      <c r="G14" s="15"/>
    </row>
    <row r="15" spans="2:7" ht="18.75" customHeight="1" x14ac:dyDescent="0.25">
      <c r="B15" s="234" t="s">
        <v>29</v>
      </c>
      <c r="C15" s="238" t="str">
        <f>+'EVAL TEC'!C13:G13</f>
        <v>PRICEWATERHOUSESCOOPERS AG LTDA</v>
      </c>
      <c r="D15" s="238"/>
      <c r="E15" s="238"/>
      <c r="F15" s="238"/>
      <c r="G15" s="15"/>
    </row>
    <row r="16" spans="2:7" ht="18.75" customHeight="1" x14ac:dyDescent="0.25">
      <c r="B16" s="234"/>
      <c r="C16" s="238" t="str">
        <f>+'EVAL TEC'!C14:G14</f>
        <v>FUNDACAO CPqD - CENTRO DE PESQUISA E DESENVOLVIMENTO EM TELECOMUNICACOES</v>
      </c>
      <c r="D16" s="238"/>
      <c r="E16" s="238"/>
      <c r="F16" s="238"/>
      <c r="G16" s="15"/>
    </row>
    <row r="17" spans="2:7" ht="18.75" customHeight="1" x14ac:dyDescent="0.25">
      <c r="B17" s="18"/>
      <c r="C17" s="7"/>
      <c r="D17" s="7"/>
      <c r="E17" s="7"/>
      <c r="F17" s="7"/>
      <c r="G17" s="7"/>
    </row>
    <row r="18" spans="2:7" x14ac:dyDescent="0.25">
      <c r="B18" s="243" t="s">
        <v>33</v>
      </c>
      <c r="C18" s="244"/>
      <c r="D18" s="21" t="s">
        <v>0</v>
      </c>
      <c r="E18" s="21" t="s">
        <v>1</v>
      </c>
      <c r="F18" s="21" t="s">
        <v>32</v>
      </c>
    </row>
    <row r="19" spans="2:7" ht="123" customHeight="1" x14ac:dyDescent="0.25">
      <c r="B19" s="239" t="s">
        <v>2</v>
      </c>
      <c r="C19" s="240"/>
      <c r="D19" s="3" t="s">
        <v>45</v>
      </c>
      <c r="E19" s="2" t="s">
        <v>1</v>
      </c>
      <c r="F19" s="4" t="s">
        <v>46</v>
      </c>
    </row>
    <row r="20" spans="2:7" ht="198.75" customHeight="1" x14ac:dyDescent="0.25">
      <c r="B20" s="241" t="s">
        <v>3</v>
      </c>
      <c r="C20" s="242"/>
      <c r="D20" s="20" t="s">
        <v>47</v>
      </c>
      <c r="E20" s="20" t="s">
        <v>1</v>
      </c>
      <c r="F20" s="26" t="s">
        <v>48</v>
      </c>
    </row>
  </sheetData>
  <mergeCells count="10">
    <mergeCell ref="B13:B14"/>
    <mergeCell ref="B9:F10"/>
    <mergeCell ref="B11:F12"/>
    <mergeCell ref="C13:F14"/>
    <mergeCell ref="B20:C20"/>
    <mergeCell ref="B18:C18"/>
    <mergeCell ref="B15:B16"/>
    <mergeCell ref="C15:F15"/>
    <mergeCell ref="C16:F16"/>
    <mergeCell ref="B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23"/>
  <sheetViews>
    <sheetView zoomScale="80" zoomScaleNormal="80" workbookViewId="0">
      <selection activeCell="B11" sqref="B11:I12"/>
    </sheetView>
  </sheetViews>
  <sheetFormatPr baseColWidth="10" defaultRowHeight="15" x14ac:dyDescent="0.25"/>
  <cols>
    <col min="2" max="2" width="25" customWidth="1"/>
    <col min="3" max="3" width="57.140625" customWidth="1"/>
    <col min="4" max="4" width="29" customWidth="1"/>
    <col min="5" max="5" width="16.5703125" customWidth="1"/>
    <col min="6" max="7" width="15.140625" customWidth="1"/>
    <col min="9" max="9" width="36" customWidth="1"/>
    <col min="10" max="10" width="23" customWidth="1"/>
  </cols>
  <sheetData>
    <row r="3" spans="2:9" ht="16.5" customHeight="1" x14ac:dyDescent="0.25"/>
    <row r="8" spans="2:9" x14ac:dyDescent="0.25">
      <c r="D8">
        <f>+'EVAL TEC'!C13:G13</f>
        <v>0</v>
      </c>
    </row>
    <row r="9" spans="2:9" ht="15" customHeight="1" x14ac:dyDescent="0.25">
      <c r="B9" s="231" t="s">
        <v>28</v>
      </c>
      <c r="C9" s="231"/>
      <c r="D9" s="231"/>
      <c r="E9" s="231"/>
      <c r="F9" s="231"/>
      <c r="G9" s="231"/>
      <c r="H9" s="231"/>
      <c r="I9" s="231"/>
    </row>
    <row r="10" spans="2:9" ht="15" customHeight="1" x14ac:dyDescent="0.25">
      <c r="B10" s="231"/>
      <c r="C10" s="231"/>
      <c r="D10" s="231"/>
      <c r="E10" s="231"/>
      <c r="F10" s="231"/>
      <c r="G10" s="231"/>
      <c r="H10" s="231"/>
      <c r="I10" s="231"/>
    </row>
    <row r="11" spans="2:9" ht="15" customHeight="1" x14ac:dyDescent="0.25">
      <c r="B11" s="231" t="s">
        <v>6</v>
      </c>
      <c r="C11" s="231"/>
      <c r="D11" s="231"/>
      <c r="E11" s="231"/>
      <c r="F11" s="231"/>
      <c r="G11" s="231"/>
      <c r="H11" s="231"/>
      <c r="I11" s="231"/>
    </row>
    <row r="12" spans="2:9" ht="15" customHeight="1" x14ac:dyDescent="0.25">
      <c r="B12" s="231"/>
      <c r="C12" s="231"/>
      <c r="D12" s="231"/>
      <c r="E12" s="231"/>
      <c r="F12" s="231"/>
      <c r="G12" s="231"/>
      <c r="H12" s="231"/>
      <c r="I12" s="231"/>
    </row>
    <row r="13" spans="2:9" x14ac:dyDescent="0.25">
      <c r="B13" s="235" t="s">
        <v>30</v>
      </c>
      <c r="C13" s="238" t="str">
        <f>+'RUP CIIU'!C13:F14</f>
        <v>UNION TEMPORAL INTERVENTORÍA FIBRA ÓPTICA NACIONAL</v>
      </c>
      <c r="D13" s="238"/>
      <c r="E13" s="238"/>
      <c r="F13" s="238"/>
      <c r="G13" s="238"/>
      <c r="H13" s="238"/>
      <c r="I13" s="238"/>
    </row>
    <row r="14" spans="2:9" x14ac:dyDescent="0.25">
      <c r="B14" s="235"/>
      <c r="C14" s="238"/>
      <c r="D14" s="238"/>
      <c r="E14" s="238"/>
      <c r="F14" s="238"/>
      <c r="G14" s="238"/>
      <c r="H14" s="238"/>
      <c r="I14" s="238"/>
    </row>
    <row r="15" spans="2:9" ht="18.75" customHeight="1" x14ac:dyDescent="0.25">
      <c r="B15" s="234" t="s">
        <v>29</v>
      </c>
      <c r="C15" s="238" t="str">
        <f>+'EVAL TEC'!C13:G13</f>
        <v>PRICEWATERHOUSESCOOPERS AG LTDA</v>
      </c>
      <c r="D15" s="238"/>
      <c r="E15" s="238"/>
      <c r="F15" s="238"/>
      <c r="G15" s="238"/>
      <c r="H15" s="238"/>
      <c r="I15" s="238"/>
    </row>
    <row r="16" spans="2:9" ht="18.75" customHeight="1" x14ac:dyDescent="0.25">
      <c r="B16" s="234"/>
      <c r="C16" s="238" t="str">
        <f>+'EVAL TEC'!C14:G14</f>
        <v>FUNDACAO CPqD - CENTRO DE PESQUISA E DESENVOLVIMENTO EM TELECOMUNICACOES</v>
      </c>
      <c r="D16" s="238"/>
      <c r="E16" s="238"/>
      <c r="F16" s="238"/>
      <c r="G16" s="238"/>
      <c r="H16" s="238"/>
      <c r="I16" s="238"/>
    </row>
    <row r="18" spans="2:9" x14ac:dyDescent="0.25">
      <c r="B18" t="s">
        <v>4</v>
      </c>
      <c r="C18">
        <v>84</v>
      </c>
    </row>
    <row r="19" spans="2:9" s="5" customFormat="1" ht="60" x14ac:dyDescent="0.25">
      <c r="B19" s="245" t="s">
        <v>34</v>
      </c>
      <c r="C19" s="246"/>
      <c r="D19" s="17" t="s">
        <v>5</v>
      </c>
      <c r="E19" s="17" t="s">
        <v>6</v>
      </c>
      <c r="F19" s="17" t="s">
        <v>0</v>
      </c>
      <c r="G19" s="17" t="s">
        <v>7</v>
      </c>
      <c r="H19" s="17" t="s">
        <v>1</v>
      </c>
      <c r="I19" s="17" t="s">
        <v>32</v>
      </c>
    </row>
    <row r="20" spans="2:9" ht="96.75" customHeight="1" x14ac:dyDescent="0.25">
      <c r="B20" s="253" t="s">
        <v>8</v>
      </c>
      <c r="C20" s="254"/>
      <c r="D20" s="3" t="s">
        <v>49</v>
      </c>
      <c r="E20" s="2">
        <f>6+662+89</f>
        <v>757</v>
      </c>
      <c r="F20" s="2">
        <v>235</v>
      </c>
      <c r="G20" s="247">
        <f>+E20+E21</f>
        <v>769</v>
      </c>
      <c r="H20" s="249">
        <f>+IF(G20&gt;=$C$18,1,0)</f>
        <v>1</v>
      </c>
      <c r="I20" s="251" t="s">
        <v>51</v>
      </c>
    </row>
    <row r="21" spans="2:9" ht="96.75" customHeight="1" x14ac:dyDescent="0.25">
      <c r="B21" s="255"/>
      <c r="C21" s="256"/>
      <c r="D21" s="3" t="s">
        <v>50</v>
      </c>
      <c r="E21" s="2">
        <f>1+11</f>
        <v>12</v>
      </c>
      <c r="F21" s="2">
        <v>237</v>
      </c>
      <c r="G21" s="248"/>
      <c r="H21" s="250"/>
      <c r="I21" s="252"/>
    </row>
    <row r="22" spans="2:9" ht="36" customHeight="1" x14ac:dyDescent="0.25">
      <c r="B22" s="257" t="s">
        <v>9</v>
      </c>
      <c r="C22" s="257"/>
      <c r="D22" s="3" t="s">
        <v>49</v>
      </c>
      <c r="E22" s="2" t="s">
        <v>10</v>
      </c>
      <c r="F22" s="2">
        <v>143</v>
      </c>
      <c r="G22" s="247" t="s">
        <v>10</v>
      </c>
      <c r="H22" s="249">
        <v>1</v>
      </c>
      <c r="I22" s="251" t="s">
        <v>52</v>
      </c>
    </row>
    <row r="23" spans="2:9" ht="36" customHeight="1" x14ac:dyDescent="0.25">
      <c r="B23" s="257"/>
      <c r="C23" s="257"/>
      <c r="D23" s="3" t="s">
        <v>50</v>
      </c>
      <c r="E23" s="2" t="s">
        <v>10</v>
      </c>
      <c r="F23" s="2">
        <v>143</v>
      </c>
      <c r="G23" s="248"/>
      <c r="H23" s="250"/>
      <c r="I23" s="252"/>
    </row>
  </sheetData>
  <mergeCells count="16">
    <mergeCell ref="G20:G21"/>
    <mergeCell ref="H20:H21"/>
    <mergeCell ref="I20:I21"/>
    <mergeCell ref="B20:C21"/>
    <mergeCell ref="B22:C23"/>
    <mergeCell ref="I22:I23"/>
    <mergeCell ref="H22:H23"/>
    <mergeCell ref="G22:G23"/>
    <mergeCell ref="B19:C19"/>
    <mergeCell ref="B15:B16"/>
    <mergeCell ref="B9:I10"/>
    <mergeCell ref="B11:I12"/>
    <mergeCell ref="B13:B14"/>
    <mergeCell ref="C13:I14"/>
    <mergeCell ref="C15:I15"/>
    <mergeCell ref="C16:I1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21"/>
  <sheetViews>
    <sheetView workbookViewId="0">
      <selection activeCell="B11" sqref="B11:G12"/>
    </sheetView>
  </sheetViews>
  <sheetFormatPr baseColWidth="10" defaultRowHeight="15" x14ac:dyDescent="0.25"/>
  <cols>
    <col min="2" max="2" width="18.42578125" customWidth="1"/>
    <col min="3" max="3" width="57.140625" customWidth="1"/>
    <col min="5" max="5" width="13" customWidth="1"/>
    <col min="7" max="7" width="36" customWidth="1"/>
    <col min="8" max="8" width="23" customWidth="1"/>
  </cols>
  <sheetData>
    <row r="3" spans="2:7" ht="16.5" customHeight="1" x14ac:dyDescent="0.25"/>
    <row r="9" spans="2:7" ht="15" customHeight="1" x14ac:dyDescent="0.25">
      <c r="B9" s="237" t="s">
        <v>28</v>
      </c>
      <c r="C9" s="237"/>
      <c r="D9" s="237"/>
      <c r="E9" s="237"/>
      <c r="F9" s="237"/>
      <c r="G9" s="237"/>
    </row>
    <row r="10" spans="2:7" ht="15" customHeight="1" x14ac:dyDescent="0.25">
      <c r="B10" s="237"/>
      <c r="C10" s="237"/>
      <c r="D10" s="237"/>
      <c r="E10" s="237"/>
      <c r="F10" s="237"/>
      <c r="G10" s="237"/>
    </row>
    <row r="11" spans="2:7" ht="15" customHeight="1" x14ac:dyDescent="0.25">
      <c r="B11" s="237" t="s">
        <v>12</v>
      </c>
      <c r="C11" s="237"/>
      <c r="D11" s="237"/>
      <c r="E11" s="237"/>
      <c r="F11" s="237"/>
      <c r="G11" s="237"/>
    </row>
    <row r="12" spans="2:7" ht="15" customHeight="1" x14ac:dyDescent="0.25">
      <c r="B12" s="237"/>
      <c r="C12" s="237"/>
      <c r="D12" s="237"/>
      <c r="E12" s="237"/>
      <c r="F12" s="237"/>
      <c r="G12" s="237"/>
    </row>
    <row r="13" spans="2:7" x14ac:dyDescent="0.25">
      <c r="B13" s="234" t="s">
        <v>30</v>
      </c>
      <c r="C13" s="238" t="str">
        <f>+'RUP CIIU'!C13:F14</f>
        <v>UNION TEMPORAL INTERVENTORÍA FIBRA ÓPTICA NACIONAL</v>
      </c>
      <c r="D13" s="238"/>
      <c r="E13" s="238"/>
      <c r="F13" s="238"/>
      <c r="G13" s="238"/>
    </row>
    <row r="14" spans="2:7" x14ac:dyDescent="0.25">
      <c r="B14" s="234"/>
      <c r="C14" s="238"/>
      <c r="D14" s="238"/>
      <c r="E14" s="238"/>
      <c r="F14" s="238"/>
      <c r="G14" s="238"/>
    </row>
    <row r="15" spans="2:7" ht="18.75" customHeight="1" x14ac:dyDescent="0.25">
      <c r="B15" s="234" t="s">
        <v>29</v>
      </c>
      <c r="C15" s="238" t="str">
        <f>+'EVAL TEC'!C13:G13</f>
        <v>PRICEWATERHOUSESCOOPERS AG LTDA</v>
      </c>
      <c r="D15" s="238"/>
      <c r="E15" s="238"/>
      <c r="F15" s="238"/>
      <c r="G15" s="238"/>
    </row>
    <row r="16" spans="2:7" ht="18.75" customHeight="1" x14ac:dyDescent="0.25">
      <c r="B16" s="234"/>
      <c r="C16" s="238" t="str">
        <f>+'EVAL TEC'!C14:G14</f>
        <v>FUNDACAO CPqD - CENTRO DE PESQUISA E DESENVOLVIMENTO EM TELECOMUNICACOES</v>
      </c>
      <c r="D16" s="238"/>
      <c r="E16" s="238"/>
      <c r="F16" s="238"/>
      <c r="G16" s="238"/>
    </row>
    <row r="18" spans="2:7" x14ac:dyDescent="0.25">
      <c r="B18" t="s">
        <v>4</v>
      </c>
      <c r="C18">
        <v>5</v>
      </c>
    </row>
    <row r="19" spans="2:7" s="6" customFormat="1" ht="33" customHeight="1" x14ac:dyDescent="0.25">
      <c r="B19" s="22" t="s">
        <v>35</v>
      </c>
      <c r="C19" s="22"/>
      <c r="D19" s="17" t="s">
        <v>0</v>
      </c>
      <c r="E19" s="17" t="s">
        <v>11</v>
      </c>
      <c r="F19" s="17" t="s">
        <v>1</v>
      </c>
      <c r="G19" s="17" t="s">
        <v>32</v>
      </c>
    </row>
    <row r="20" spans="2:7" ht="96.75" customHeight="1" x14ac:dyDescent="0.25">
      <c r="B20" s="258" t="s">
        <v>36</v>
      </c>
      <c r="C20" s="259"/>
      <c r="D20" s="2" t="s">
        <v>54</v>
      </c>
      <c r="E20" s="2">
        <v>36.616660000000003</v>
      </c>
      <c r="F20" s="2">
        <f>+IF(E20&gt;=C18,1,0)</f>
        <v>1</v>
      </c>
      <c r="G20" s="4" t="s">
        <v>55</v>
      </c>
    </row>
    <row r="21" spans="2:7" ht="123.75" customHeight="1" x14ac:dyDescent="0.25">
      <c r="B21" s="258" t="s">
        <v>13</v>
      </c>
      <c r="C21" s="259"/>
      <c r="D21" s="2">
        <v>143</v>
      </c>
      <c r="E21" s="2" t="s">
        <v>10</v>
      </c>
      <c r="F21" s="127">
        <v>1</v>
      </c>
      <c r="G21" s="4" t="s">
        <v>56</v>
      </c>
    </row>
  </sheetData>
  <mergeCells count="9">
    <mergeCell ref="B20:C20"/>
    <mergeCell ref="B21:C21"/>
    <mergeCell ref="B13:B14"/>
    <mergeCell ref="B9:G10"/>
    <mergeCell ref="B11:G12"/>
    <mergeCell ref="C13:G14"/>
    <mergeCell ref="C15:G15"/>
    <mergeCell ref="C16:G16"/>
    <mergeCell ref="B15:B1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2"/>
  <sheetViews>
    <sheetView showGridLines="0" zoomScale="70" zoomScaleNormal="70" workbookViewId="0">
      <selection activeCell="D11" sqref="D11:W12"/>
    </sheetView>
  </sheetViews>
  <sheetFormatPr baseColWidth="10" defaultRowHeight="15" x14ac:dyDescent="0.25"/>
  <cols>
    <col min="2" max="2" width="22" customWidth="1"/>
    <col min="3" max="3" width="21" customWidth="1"/>
    <col min="4" max="4" width="19.5703125" style="6" customWidth="1"/>
    <col min="5" max="5" width="32.28515625" customWidth="1"/>
    <col min="6" max="6" width="10.7109375" customWidth="1"/>
    <col min="7" max="7" width="11.5703125" bestFit="1" customWidth="1"/>
    <col min="8" max="8" width="14.42578125" customWidth="1"/>
    <col min="9" max="11" width="24.42578125" customWidth="1"/>
    <col min="12" max="12" width="11.28515625" customWidth="1"/>
    <col min="13" max="13" width="9.7109375" customWidth="1"/>
    <col min="14" max="14" width="20" customWidth="1"/>
    <col min="15" max="15" width="13.85546875" customWidth="1"/>
    <col min="16" max="17" width="13.28515625" customWidth="1"/>
    <col min="18" max="19" width="20.28515625" customWidth="1"/>
    <col min="20" max="21" width="11.140625" customWidth="1"/>
    <col min="22" max="22" width="8.7109375" customWidth="1"/>
    <col min="23" max="23" width="64.28515625" customWidth="1"/>
    <col min="262" max="262" width="5.42578125" bestFit="1" customWidth="1"/>
    <col min="263" max="263" width="14" customWidth="1"/>
    <col min="264" max="264" width="20.7109375" customWidth="1"/>
    <col min="265" max="265" width="10.7109375" customWidth="1"/>
    <col min="266" max="266" width="10.5703125" customWidth="1"/>
    <col min="267" max="267" width="13.140625" customWidth="1"/>
    <col min="268" max="268" width="16.28515625" customWidth="1"/>
    <col min="269" max="269" width="11.28515625" customWidth="1"/>
    <col min="270" max="270" width="7.5703125" bestFit="1" customWidth="1"/>
    <col min="271" max="272" width="13.85546875" customWidth="1"/>
    <col min="273" max="274" width="13.28515625" customWidth="1"/>
    <col min="275" max="275" width="20.28515625" customWidth="1"/>
    <col min="276" max="277" width="11.140625" customWidth="1"/>
    <col min="278" max="278" width="8.7109375" customWidth="1"/>
    <col min="279" max="279" width="20.85546875" customWidth="1"/>
    <col min="518" max="518" width="5.42578125" bestFit="1" customWidth="1"/>
    <col min="519" max="519" width="14" customWidth="1"/>
    <col min="520" max="520" width="20.7109375" customWidth="1"/>
    <col min="521" max="521" width="10.7109375" customWidth="1"/>
    <col min="522" max="522" width="10.5703125" customWidth="1"/>
    <col min="523" max="523" width="13.140625" customWidth="1"/>
    <col min="524" max="524" width="16.28515625" customWidth="1"/>
    <col min="525" max="525" width="11.28515625" customWidth="1"/>
    <col min="526" max="526" width="7.5703125" bestFit="1" customWidth="1"/>
    <col min="527" max="528" width="13.85546875" customWidth="1"/>
    <col min="529" max="530" width="13.28515625" customWidth="1"/>
    <col min="531" max="531" width="20.28515625" customWidth="1"/>
    <col min="532" max="533" width="11.140625" customWidth="1"/>
    <col min="534" max="534" width="8.7109375" customWidth="1"/>
    <col min="535" max="535" width="20.85546875" customWidth="1"/>
    <col min="774" max="774" width="5.42578125" bestFit="1" customWidth="1"/>
    <col min="775" max="775" width="14" customWidth="1"/>
    <col min="776" max="776" width="20.7109375" customWidth="1"/>
    <col min="777" max="777" width="10.7109375" customWidth="1"/>
    <col min="778" max="778" width="10.5703125" customWidth="1"/>
    <col min="779" max="779" width="13.140625" customWidth="1"/>
    <col min="780" max="780" width="16.28515625" customWidth="1"/>
    <col min="781" max="781" width="11.28515625" customWidth="1"/>
    <col min="782" max="782" width="7.5703125" bestFit="1" customWidth="1"/>
    <col min="783" max="784" width="13.85546875" customWidth="1"/>
    <col min="785" max="786" width="13.28515625" customWidth="1"/>
    <col min="787" max="787" width="20.28515625" customWidth="1"/>
    <col min="788" max="789" width="11.140625" customWidth="1"/>
    <col min="790" max="790" width="8.7109375" customWidth="1"/>
    <col min="791" max="791" width="20.85546875" customWidth="1"/>
    <col min="1030" max="1030" width="5.42578125" bestFit="1" customWidth="1"/>
    <col min="1031" max="1031" width="14" customWidth="1"/>
    <col min="1032" max="1032" width="20.7109375" customWidth="1"/>
    <col min="1033" max="1033" width="10.7109375" customWidth="1"/>
    <col min="1034" max="1034" width="10.5703125" customWidth="1"/>
    <col min="1035" max="1035" width="13.140625" customWidth="1"/>
    <col min="1036" max="1036" width="16.28515625" customWidth="1"/>
    <col min="1037" max="1037" width="11.28515625" customWidth="1"/>
    <col min="1038" max="1038" width="7.5703125" bestFit="1" customWidth="1"/>
    <col min="1039" max="1040" width="13.85546875" customWidth="1"/>
    <col min="1041" max="1042" width="13.28515625" customWidth="1"/>
    <col min="1043" max="1043" width="20.28515625" customWidth="1"/>
    <col min="1044" max="1045" width="11.140625" customWidth="1"/>
    <col min="1046" max="1046" width="8.7109375" customWidth="1"/>
    <col min="1047" max="1047" width="20.85546875" customWidth="1"/>
    <col min="1286" max="1286" width="5.42578125" bestFit="1" customWidth="1"/>
    <col min="1287" max="1287" width="14" customWidth="1"/>
    <col min="1288" max="1288" width="20.7109375" customWidth="1"/>
    <col min="1289" max="1289" width="10.7109375" customWidth="1"/>
    <col min="1290" max="1290" width="10.5703125" customWidth="1"/>
    <col min="1291" max="1291" width="13.140625" customWidth="1"/>
    <col min="1292" max="1292" width="16.28515625" customWidth="1"/>
    <col min="1293" max="1293" width="11.28515625" customWidth="1"/>
    <col min="1294" max="1294" width="7.5703125" bestFit="1" customWidth="1"/>
    <col min="1295" max="1296" width="13.85546875" customWidth="1"/>
    <col min="1297" max="1298" width="13.28515625" customWidth="1"/>
    <col min="1299" max="1299" width="20.28515625" customWidth="1"/>
    <col min="1300" max="1301" width="11.140625" customWidth="1"/>
    <col min="1302" max="1302" width="8.7109375" customWidth="1"/>
    <col min="1303" max="1303" width="20.85546875" customWidth="1"/>
    <col min="1542" max="1542" width="5.42578125" bestFit="1" customWidth="1"/>
    <col min="1543" max="1543" width="14" customWidth="1"/>
    <col min="1544" max="1544" width="20.7109375" customWidth="1"/>
    <col min="1545" max="1545" width="10.7109375" customWidth="1"/>
    <col min="1546" max="1546" width="10.5703125" customWidth="1"/>
    <col min="1547" max="1547" width="13.140625" customWidth="1"/>
    <col min="1548" max="1548" width="16.28515625" customWidth="1"/>
    <col min="1549" max="1549" width="11.28515625" customWidth="1"/>
    <col min="1550" max="1550" width="7.5703125" bestFit="1" customWidth="1"/>
    <col min="1551" max="1552" width="13.85546875" customWidth="1"/>
    <col min="1553" max="1554" width="13.28515625" customWidth="1"/>
    <col min="1555" max="1555" width="20.28515625" customWidth="1"/>
    <col min="1556" max="1557" width="11.140625" customWidth="1"/>
    <col min="1558" max="1558" width="8.7109375" customWidth="1"/>
    <col min="1559" max="1559" width="20.85546875" customWidth="1"/>
    <col min="1798" max="1798" width="5.42578125" bestFit="1" customWidth="1"/>
    <col min="1799" max="1799" width="14" customWidth="1"/>
    <col min="1800" max="1800" width="20.7109375" customWidth="1"/>
    <col min="1801" max="1801" width="10.7109375" customWidth="1"/>
    <col min="1802" max="1802" width="10.5703125" customWidth="1"/>
    <col min="1803" max="1803" width="13.140625" customWidth="1"/>
    <col min="1804" max="1804" width="16.28515625" customWidth="1"/>
    <col min="1805" max="1805" width="11.28515625" customWidth="1"/>
    <col min="1806" max="1806" width="7.5703125" bestFit="1" customWidth="1"/>
    <col min="1807" max="1808" width="13.85546875" customWidth="1"/>
    <col min="1809" max="1810" width="13.28515625" customWidth="1"/>
    <col min="1811" max="1811" width="20.28515625" customWidth="1"/>
    <col min="1812" max="1813" width="11.140625" customWidth="1"/>
    <col min="1814" max="1814" width="8.7109375" customWidth="1"/>
    <col min="1815" max="1815" width="20.85546875" customWidth="1"/>
    <col min="2054" max="2054" width="5.42578125" bestFit="1" customWidth="1"/>
    <col min="2055" max="2055" width="14" customWidth="1"/>
    <col min="2056" max="2056" width="20.7109375" customWidth="1"/>
    <col min="2057" max="2057" width="10.7109375" customWidth="1"/>
    <col min="2058" max="2058" width="10.5703125" customWidth="1"/>
    <col min="2059" max="2059" width="13.140625" customWidth="1"/>
    <col min="2060" max="2060" width="16.28515625" customWidth="1"/>
    <col min="2061" max="2061" width="11.28515625" customWidth="1"/>
    <col min="2062" max="2062" width="7.5703125" bestFit="1" customWidth="1"/>
    <col min="2063" max="2064" width="13.85546875" customWidth="1"/>
    <col min="2065" max="2066" width="13.28515625" customWidth="1"/>
    <col min="2067" max="2067" width="20.28515625" customWidth="1"/>
    <col min="2068" max="2069" width="11.140625" customWidth="1"/>
    <col min="2070" max="2070" width="8.7109375" customWidth="1"/>
    <col min="2071" max="2071" width="20.85546875" customWidth="1"/>
    <col min="2310" max="2310" width="5.42578125" bestFit="1" customWidth="1"/>
    <col min="2311" max="2311" width="14" customWidth="1"/>
    <col min="2312" max="2312" width="20.7109375" customWidth="1"/>
    <col min="2313" max="2313" width="10.7109375" customWidth="1"/>
    <col min="2314" max="2314" width="10.5703125" customWidth="1"/>
    <col min="2315" max="2315" width="13.140625" customWidth="1"/>
    <col min="2316" max="2316" width="16.28515625" customWidth="1"/>
    <col min="2317" max="2317" width="11.28515625" customWidth="1"/>
    <col min="2318" max="2318" width="7.5703125" bestFit="1" customWidth="1"/>
    <col min="2319" max="2320" width="13.85546875" customWidth="1"/>
    <col min="2321" max="2322" width="13.28515625" customWidth="1"/>
    <col min="2323" max="2323" width="20.28515625" customWidth="1"/>
    <col min="2324" max="2325" width="11.140625" customWidth="1"/>
    <col min="2326" max="2326" width="8.7109375" customWidth="1"/>
    <col min="2327" max="2327" width="20.85546875" customWidth="1"/>
    <col min="2566" max="2566" width="5.42578125" bestFit="1" customWidth="1"/>
    <col min="2567" max="2567" width="14" customWidth="1"/>
    <col min="2568" max="2568" width="20.7109375" customWidth="1"/>
    <col min="2569" max="2569" width="10.7109375" customWidth="1"/>
    <col min="2570" max="2570" width="10.5703125" customWidth="1"/>
    <col min="2571" max="2571" width="13.140625" customWidth="1"/>
    <col min="2572" max="2572" width="16.28515625" customWidth="1"/>
    <col min="2573" max="2573" width="11.28515625" customWidth="1"/>
    <col min="2574" max="2574" width="7.5703125" bestFit="1" customWidth="1"/>
    <col min="2575" max="2576" width="13.85546875" customWidth="1"/>
    <col min="2577" max="2578" width="13.28515625" customWidth="1"/>
    <col min="2579" max="2579" width="20.28515625" customWidth="1"/>
    <col min="2580" max="2581" width="11.140625" customWidth="1"/>
    <col min="2582" max="2582" width="8.7109375" customWidth="1"/>
    <col min="2583" max="2583" width="20.85546875" customWidth="1"/>
    <col min="2822" max="2822" width="5.42578125" bestFit="1" customWidth="1"/>
    <col min="2823" max="2823" width="14" customWidth="1"/>
    <col min="2824" max="2824" width="20.7109375" customWidth="1"/>
    <col min="2825" max="2825" width="10.7109375" customWidth="1"/>
    <col min="2826" max="2826" width="10.5703125" customWidth="1"/>
    <col min="2827" max="2827" width="13.140625" customWidth="1"/>
    <col min="2828" max="2828" width="16.28515625" customWidth="1"/>
    <col min="2829" max="2829" width="11.28515625" customWidth="1"/>
    <col min="2830" max="2830" width="7.5703125" bestFit="1" customWidth="1"/>
    <col min="2831" max="2832" width="13.85546875" customWidth="1"/>
    <col min="2833" max="2834" width="13.28515625" customWidth="1"/>
    <col min="2835" max="2835" width="20.28515625" customWidth="1"/>
    <col min="2836" max="2837" width="11.140625" customWidth="1"/>
    <col min="2838" max="2838" width="8.7109375" customWidth="1"/>
    <col min="2839" max="2839" width="20.85546875" customWidth="1"/>
    <col min="3078" max="3078" width="5.42578125" bestFit="1" customWidth="1"/>
    <col min="3079" max="3079" width="14" customWidth="1"/>
    <col min="3080" max="3080" width="20.7109375" customWidth="1"/>
    <col min="3081" max="3081" width="10.7109375" customWidth="1"/>
    <col min="3082" max="3082" width="10.5703125" customWidth="1"/>
    <col min="3083" max="3083" width="13.140625" customWidth="1"/>
    <col min="3084" max="3084" width="16.28515625" customWidth="1"/>
    <col min="3085" max="3085" width="11.28515625" customWidth="1"/>
    <col min="3086" max="3086" width="7.5703125" bestFit="1" customWidth="1"/>
    <col min="3087" max="3088" width="13.85546875" customWidth="1"/>
    <col min="3089" max="3090" width="13.28515625" customWidth="1"/>
    <col min="3091" max="3091" width="20.28515625" customWidth="1"/>
    <col min="3092" max="3093" width="11.140625" customWidth="1"/>
    <col min="3094" max="3094" width="8.7109375" customWidth="1"/>
    <col min="3095" max="3095" width="20.85546875" customWidth="1"/>
    <col min="3334" max="3334" width="5.42578125" bestFit="1" customWidth="1"/>
    <col min="3335" max="3335" width="14" customWidth="1"/>
    <col min="3336" max="3336" width="20.7109375" customWidth="1"/>
    <col min="3337" max="3337" width="10.7109375" customWidth="1"/>
    <col min="3338" max="3338" width="10.5703125" customWidth="1"/>
    <col min="3339" max="3339" width="13.140625" customWidth="1"/>
    <col min="3340" max="3340" width="16.28515625" customWidth="1"/>
    <col min="3341" max="3341" width="11.28515625" customWidth="1"/>
    <col min="3342" max="3342" width="7.5703125" bestFit="1" customWidth="1"/>
    <col min="3343" max="3344" width="13.85546875" customWidth="1"/>
    <col min="3345" max="3346" width="13.28515625" customWidth="1"/>
    <col min="3347" max="3347" width="20.28515625" customWidth="1"/>
    <col min="3348" max="3349" width="11.140625" customWidth="1"/>
    <col min="3350" max="3350" width="8.7109375" customWidth="1"/>
    <col min="3351" max="3351" width="20.85546875" customWidth="1"/>
    <col min="3590" max="3590" width="5.42578125" bestFit="1" customWidth="1"/>
    <col min="3591" max="3591" width="14" customWidth="1"/>
    <col min="3592" max="3592" width="20.7109375" customWidth="1"/>
    <col min="3593" max="3593" width="10.7109375" customWidth="1"/>
    <col min="3594" max="3594" width="10.5703125" customWidth="1"/>
    <col min="3595" max="3595" width="13.140625" customWidth="1"/>
    <col min="3596" max="3596" width="16.28515625" customWidth="1"/>
    <col min="3597" max="3597" width="11.28515625" customWidth="1"/>
    <col min="3598" max="3598" width="7.5703125" bestFit="1" customWidth="1"/>
    <col min="3599" max="3600" width="13.85546875" customWidth="1"/>
    <col min="3601" max="3602" width="13.28515625" customWidth="1"/>
    <col min="3603" max="3603" width="20.28515625" customWidth="1"/>
    <col min="3604" max="3605" width="11.140625" customWidth="1"/>
    <col min="3606" max="3606" width="8.7109375" customWidth="1"/>
    <col min="3607" max="3607" width="20.85546875" customWidth="1"/>
    <col min="3846" max="3846" width="5.42578125" bestFit="1" customWidth="1"/>
    <col min="3847" max="3847" width="14" customWidth="1"/>
    <col min="3848" max="3848" width="20.7109375" customWidth="1"/>
    <col min="3849" max="3849" width="10.7109375" customWidth="1"/>
    <col min="3850" max="3850" width="10.5703125" customWidth="1"/>
    <col min="3851" max="3851" width="13.140625" customWidth="1"/>
    <col min="3852" max="3852" width="16.28515625" customWidth="1"/>
    <col min="3853" max="3853" width="11.28515625" customWidth="1"/>
    <col min="3854" max="3854" width="7.5703125" bestFit="1" customWidth="1"/>
    <col min="3855" max="3856" width="13.85546875" customWidth="1"/>
    <col min="3857" max="3858" width="13.28515625" customWidth="1"/>
    <col min="3859" max="3859" width="20.28515625" customWidth="1"/>
    <col min="3860" max="3861" width="11.140625" customWidth="1"/>
    <col min="3862" max="3862" width="8.7109375" customWidth="1"/>
    <col min="3863" max="3863" width="20.85546875" customWidth="1"/>
    <col min="4102" max="4102" width="5.42578125" bestFit="1" customWidth="1"/>
    <col min="4103" max="4103" width="14" customWidth="1"/>
    <col min="4104" max="4104" width="20.7109375" customWidth="1"/>
    <col min="4105" max="4105" width="10.7109375" customWidth="1"/>
    <col min="4106" max="4106" width="10.5703125" customWidth="1"/>
    <col min="4107" max="4107" width="13.140625" customWidth="1"/>
    <col min="4108" max="4108" width="16.28515625" customWidth="1"/>
    <col min="4109" max="4109" width="11.28515625" customWidth="1"/>
    <col min="4110" max="4110" width="7.5703125" bestFit="1" customWidth="1"/>
    <col min="4111" max="4112" width="13.85546875" customWidth="1"/>
    <col min="4113" max="4114" width="13.28515625" customWidth="1"/>
    <col min="4115" max="4115" width="20.28515625" customWidth="1"/>
    <col min="4116" max="4117" width="11.140625" customWidth="1"/>
    <col min="4118" max="4118" width="8.7109375" customWidth="1"/>
    <col min="4119" max="4119" width="20.85546875" customWidth="1"/>
    <col min="4358" max="4358" width="5.42578125" bestFit="1" customWidth="1"/>
    <col min="4359" max="4359" width="14" customWidth="1"/>
    <col min="4360" max="4360" width="20.7109375" customWidth="1"/>
    <col min="4361" max="4361" width="10.7109375" customWidth="1"/>
    <col min="4362" max="4362" width="10.5703125" customWidth="1"/>
    <col min="4363" max="4363" width="13.140625" customWidth="1"/>
    <col min="4364" max="4364" width="16.28515625" customWidth="1"/>
    <col min="4365" max="4365" width="11.28515625" customWidth="1"/>
    <col min="4366" max="4366" width="7.5703125" bestFit="1" customWidth="1"/>
    <col min="4367" max="4368" width="13.85546875" customWidth="1"/>
    <col min="4369" max="4370" width="13.28515625" customWidth="1"/>
    <col min="4371" max="4371" width="20.28515625" customWidth="1"/>
    <col min="4372" max="4373" width="11.140625" customWidth="1"/>
    <col min="4374" max="4374" width="8.7109375" customWidth="1"/>
    <col min="4375" max="4375" width="20.85546875" customWidth="1"/>
    <col min="4614" max="4614" width="5.42578125" bestFit="1" customWidth="1"/>
    <col min="4615" max="4615" width="14" customWidth="1"/>
    <col min="4616" max="4616" width="20.7109375" customWidth="1"/>
    <col min="4617" max="4617" width="10.7109375" customWidth="1"/>
    <col min="4618" max="4618" width="10.5703125" customWidth="1"/>
    <col min="4619" max="4619" width="13.140625" customWidth="1"/>
    <col min="4620" max="4620" width="16.28515625" customWidth="1"/>
    <col min="4621" max="4621" width="11.28515625" customWidth="1"/>
    <col min="4622" max="4622" width="7.5703125" bestFit="1" customWidth="1"/>
    <col min="4623" max="4624" width="13.85546875" customWidth="1"/>
    <col min="4625" max="4626" width="13.28515625" customWidth="1"/>
    <col min="4627" max="4627" width="20.28515625" customWidth="1"/>
    <col min="4628" max="4629" width="11.140625" customWidth="1"/>
    <col min="4630" max="4630" width="8.7109375" customWidth="1"/>
    <col min="4631" max="4631" width="20.85546875" customWidth="1"/>
    <col min="4870" max="4870" width="5.42578125" bestFit="1" customWidth="1"/>
    <col min="4871" max="4871" width="14" customWidth="1"/>
    <col min="4872" max="4872" width="20.7109375" customWidth="1"/>
    <col min="4873" max="4873" width="10.7109375" customWidth="1"/>
    <col min="4874" max="4874" width="10.5703125" customWidth="1"/>
    <col min="4875" max="4875" width="13.140625" customWidth="1"/>
    <col min="4876" max="4876" width="16.28515625" customWidth="1"/>
    <col min="4877" max="4877" width="11.28515625" customWidth="1"/>
    <col min="4878" max="4878" width="7.5703125" bestFit="1" customWidth="1"/>
    <col min="4879" max="4880" width="13.85546875" customWidth="1"/>
    <col min="4881" max="4882" width="13.28515625" customWidth="1"/>
    <col min="4883" max="4883" width="20.28515625" customWidth="1"/>
    <col min="4884" max="4885" width="11.140625" customWidth="1"/>
    <col min="4886" max="4886" width="8.7109375" customWidth="1"/>
    <col min="4887" max="4887" width="20.85546875" customWidth="1"/>
    <col min="5126" max="5126" width="5.42578125" bestFit="1" customWidth="1"/>
    <col min="5127" max="5127" width="14" customWidth="1"/>
    <col min="5128" max="5128" width="20.7109375" customWidth="1"/>
    <col min="5129" max="5129" width="10.7109375" customWidth="1"/>
    <col min="5130" max="5130" width="10.5703125" customWidth="1"/>
    <col min="5131" max="5131" width="13.140625" customWidth="1"/>
    <col min="5132" max="5132" width="16.28515625" customWidth="1"/>
    <col min="5133" max="5133" width="11.28515625" customWidth="1"/>
    <col min="5134" max="5134" width="7.5703125" bestFit="1" customWidth="1"/>
    <col min="5135" max="5136" width="13.85546875" customWidth="1"/>
    <col min="5137" max="5138" width="13.28515625" customWidth="1"/>
    <col min="5139" max="5139" width="20.28515625" customWidth="1"/>
    <col min="5140" max="5141" width="11.140625" customWidth="1"/>
    <col min="5142" max="5142" width="8.7109375" customWidth="1"/>
    <col min="5143" max="5143" width="20.85546875" customWidth="1"/>
    <col min="5382" max="5382" width="5.42578125" bestFit="1" customWidth="1"/>
    <col min="5383" max="5383" width="14" customWidth="1"/>
    <col min="5384" max="5384" width="20.7109375" customWidth="1"/>
    <col min="5385" max="5385" width="10.7109375" customWidth="1"/>
    <col min="5386" max="5386" width="10.5703125" customWidth="1"/>
    <col min="5387" max="5387" width="13.140625" customWidth="1"/>
    <col min="5388" max="5388" width="16.28515625" customWidth="1"/>
    <col min="5389" max="5389" width="11.28515625" customWidth="1"/>
    <col min="5390" max="5390" width="7.5703125" bestFit="1" customWidth="1"/>
    <col min="5391" max="5392" width="13.85546875" customWidth="1"/>
    <col min="5393" max="5394" width="13.28515625" customWidth="1"/>
    <col min="5395" max="5395" width="20.28515625" customWidth="1"/>
    <col min="5396" max="5397" width="11.140625" customWidth="1"/>
    <col min="5398" max="5398" width="8.7109375" customWidth="1"/>
    <col min="5399" max="5399" width="20.85546875" customWidth="1"/>
    <col min="5638" max="5638" width="5.42578125" bestFit="1" customWidth="1"/>
    <col min="5639" max="5639" width="14" customWidth="1"/>
    <col min="5640" max="5640" width="20.7109375" customWidth="1"/>
    <col min="5641" max="5641" width="10.7109375" customWidth="1"/>
    <col min="5642" max="5642" width="10.5703125" customWidth="1"/>
    <col min="5643" max="5643" width="13.140625" customWidth="1"/>
    <col min="5644" max="5644" width="16.28515625" customWidth="1"/>
    <col min="5645" max="5645" width="11.28515625" customWidth="1"/>
    <col min="5646" max="5646" width="7.5703125" bestFit="1" customWidth="1"/>
    <col min="5647" max="5648" width="13.85546875" customWidth="1"/>
    <col min="5649" max="5650" width="13.28515625" customWidth="1"/>
    <col min="5651" max="5651" width="20.28515625" customWidth="1"/>
    <col min="5652" max="5653" width="11.140625" customWidth="1"/>
    <col min="5654" max="5654" width="8.7109375" customWidth="1"/>
    <col min="5655" max="5655" width="20.85546875" customWidth="1"/>
    <col min="5894" max="5894" width="5.42578125" bestFit="1" customWidth="1"/>
    <col min="5895" max="5895" width="14" customWidth="1"/>
    <col min="5896" max="5896" width="20.7109375" customWidth="1"/>
    <col min="5897" max="5897" width="10.7109375" customWidth="1"/>
    <col min="5898" max="5898" width="10.5703125" customWidth="1"/>
    <col min="5899" max="5899" width="13.140625" customWidth="1"/>
    <col min="5900" max="5900" width="16.28515625" customWidth="1"/>
    <col min="5901" max="5901" width="11.28515625" customWidth="1"/>
    <col min="5902" max="5902" width="7.5703125" bestFit="1" customWidth="1"/>
    <col min="5903" max="5904" width="13.85546875" customWidth="1"/>
    <col min="5905" max="5906" width="13.28515625" customWidth="1"/>
    <col min="5907" max="5907" width="20.28515625" customWidth="1"/>
    <col min="5908" max="5909" width="11.140625" customWidth="1"/>
    <col min="5910" max="5910" width="8.7109375" customWidth="1"/>
    <col min="5911" max="5911" width="20.85546875" customWidth="1"/>
    <col min="6150" max="6150" width="5.42578125" bestFit="1" customWidth="1"/>
    <col min="6151" max="6151" width="14" customWidth="1"/>
    <col min="6152" max="6152" width="20.7109375" customWidth="1"/>
    <col min="6153" max="6153" width="10.7109375" customWidth="1"/>
    <col min="6154" max="6154" width="10.5703125" customWidth="1"/>
    <col min="6155" max="6155" width="13.140625" customWidth="1"/>
    <col min="6156" max="6156" width="16.28515625" customWidth="1"/>
    <col min="6157" max="6157" width="11.28515625" customWidth="1"/>
    <col min="6158" max="6158" width="7.5703125" bestFit="1" customWidth="1"/>
    <col min="6159" max="6160" width="13.85546875" customWidth="1"/>
    <col min="6161" max="6162" width="13.28515625" customWidth="1"/>
    <col min="6163" max="6163" width="20.28515625" customWidth="1"/>
    <col min="6164" max="6165" width="11.140625" customWidth="1"/>
    <col min="6166" max="6166" width="8.7109375" customWidth="1"/>
    <col min="6167" max="6167" width="20.85546875" customWidth="1"/>
    <col min="6406" max="6406" width="5.42578125" bestFit="1" customWidth="1"/>
    <col min="6407" max="6407" width="14" customWidth="1"/>
    <col min="6408" max="6408" width="20.7109375" customWidth="1"/>
    <col min="6409" max="6409" width="10.7109375" customWidth="1"/>
    <col min="6410" max="6410" width="10.5703125" customWidth="1"/>
    <col min="6411" max="6411" width="13.140625" customWidth="1"/>
    <col min="6412" max="6412" width="16.28515625" customWidth="1"/>
    <col min="6413" max="6413" width="11.28515625" customWidth="1"/>
    <col min="6414" max="6414" width="7.5703125" bestFit="1" customWidth="1"/>
    <col min="6415" max="6416" width="13.85546875" customWidth="1"/>
    <col min="6417" max="6418" width="13.28515625" customWidth="1"/>
    <col min="6419" max="6419" width="20.28515625" customWidth="1"/>
    <col min="6420" max="6421" width="11.140625" customWidth="1"/>
    <col min="6422" max="6422" width="8.7109375" customWidth="1"/>
    <col min="6423" max="6423" width="20.85546875" customWidth="1"/>
    <col min="6662" max="6662" width="5.42578125" bestFit="1" customWidth="1"/>
    <col min="6663" max="6663" width="14" customWidth="1"/>
    <col min="6664" max="6664" width="20.7109375" customWidth="1"/>
    <col min="6665" max="6665" width="10.7109375" customWidth="1"/>
    <col min="6666" max="6666" width="10.5703125" customWidth="1"/>
    <col min="6667" max="6667" width="13.140625" customWidth="1"/>
    <col min="6668" max="6668" width="16.28515625" customWidth="1"/>
    <col min="6669" max="6669" width="11.28515625" customWidth="1"/>
    <col min="6670" max="6670" width="7.5703125" bestFit="1" customWidth="1"/>
    <col min="6671" max="6672" width="13.85546875" customWidth="1"/>
    <col min="6673" max="6674" width="13.28515625" customWidth="1"/>
    <col min="6675" max="6675" width="20.28515625" customWidth="1"/>
    <col min="6676" max="6677" width="11.140625" customWidth="1"/>
    <col min="6678" max="6678" width="8.7109375" customWidth="1"/>
    <col min="6679" max="6679" width="20.85546875" customWidth="1"/>
    <col min="6918" max="6918" width="5.42578125" bestFit="1" customWidth="1"/>
    <col min="6919" max="6919" width="14" customWidth="1"/>
    <col min="6920" max="6920" width="20.7109375" customWidth="1"/>
    <col min="6921" max="6921" width="10.7109375" customWidth="1"/>
    <col min="6922" max="6922" width="10.5703125" customWidth="1"/>
    <col min="6923" max="6923" width="13.140625" customWidth="1"/>
    <col min="6924" max="6924" width="16.28515625" customWidth="1"/>
    <col min="6925" max="6925" width="11.28515625" customWidth="1"/>
    <col min="6926" max="6926" width="7.5703125" bestFit="1" customWidth="1"/>
    <col min="6927" max="6928" width="13.85546875" customWidth="1"/>
    <col min="6929" max="6930" width="13.28515625" customWidth="1"/>
    <col min="6931" max="6931" width="20.28515625" customWidth="1"/>
    <col min="6932" max="6933" width="11.140625" customWidth="1"/>
    <col min="6934" max="6934" width="8.7109375" customWidth="1"/>
    <col min="6935" max="6935" width="20.85546875" customWidth="1"/>
    <col min="7174" max="7174" width="5.42578125" bestFit="1" customWidth="1"/>
    <col min="7175" max="7175" width="14" customWidth="1"/>
    <col min="7176" max="7176" width="20.7109375" customWidth="1"/>
    <col min="7177" max="7177" width="10.7109375" customWidth="1"/>
    <col min="7178" max="7178" width="10.5703125" customWidth="1"/>
    <col min="7179" max="7179" width="13.140625" customWidth="1"/>
    <col min="7180" max="7180" width="16.28515625" customWidth="1"/>
    <col min="7181" max="7181" width="11.28515625" customWidth="1"/>
    <col min="7182" max="7182" width="7.5703125" bestFit="1" customWidth="1"/>
    <col min="7183" max="7184" width="13.85546875" customWidth="1"/>
    <col min="7185" max="7186" width="13.28515625" customWidth="1"/>
    <col min="7187" max="7187" width="20.28515625" customWidth="1"/>
    <col min="7188" max="7189" width="11.140625" customWidth="1"/>
    <col min="7190" max="7190" width="8.7109375" customWidth="1"/>
    <col min="7191" max="7191" width="20.85546875" customWidth="1"/>
    <col min="7430" max="7430" width="5.42578125" bestFit="1" customWidth="1"/>
    <col min="7431" max="7431" width="14" customWidth="1"/>
    <col min="7432" max="7432" width="20.7109375" customWidth="1"/>
    <col min="7433" max="7433" width="10.7109375" customWidth="1"/>
    <col min="7434" max="7434" width="10.5703125" customWidth="1"/>
    <col min="7435" max="7435" width="13.140625" customWidth="1"/>
    <col min="7436" max="7436" width="16.28515625" customWidth="1"/>
    <col min="7437" max="7437" width="11.28515625" customWidth="1"/>
    <col min="7438" max="7438" width="7.5703125" bestFit="1" customWidth="1"/>
    <col min="7439" max="7440" width="13.85546875" customWidth="1"/>
    <col min="7441" max="7442" width="13.28515625" customWidth="1"/>
    <col min="7443" max="7443" width="20.28515625" customWidth="1"/>
    <col min="7444" max="7445" width="11.140625" customWidth="1"/>
    <col min="7446" max="7446" width="8.7109375" customWidth="1"/>
    <col min="7447" max="7447" width="20.85546875" customWidth="1"/>
    <col min="7686" max="7686" width="5.42578125" bestFit="1" customWidth="1"/>
    <col min="7687" max="7687" width="14" customWidth="1"/>
    <col min="7688" max="7688" width="20.7109375" customWidth="1"/>
    <col min="7689" max="7689" width="10.7109375" customWidth="1"/>
    <col min="7690" max="7690" width="10.5703125" customWidth="1"/>
    <col min="7691" max="7691" width="13.140625" customWidth="1"/>
    <col min="7692" max="7692" width="16.28515625" customWidth="1"/>
    <col min="7693" max="7693" width="11.28515625" customWidth="1"/>
    <col min="7694" max="7694" width="7.5703125" bestFit="1" customWidth="1"/>
    <col min="7695" max="7696" width="13.85546875" customWidth="1"/>
    <col min="7697" max="7698" width="13.28515625" customWidth="1"/>
    <col min="7699" max="7699" width="20.28515625" customWidth="1"/>
    <col min="7700" max="7701" width="11.140625" customWidth="1"/>
    <col min="7702" max="7702" width="8.7109375" customWidth="1"/>
    <col min="7703" max="7703" width="20.85546875" customWidth="1"/>
    <col min="7942" max="7942" width="5.42578125" bestFit="1" customWidth="1"/>
    <col min="7943" max="7943" width="14" customWidth="1"/>
    <col min="7944" max="7944" width="20.7109375" customWidth="1"/>
    <col min="7945" max="7945" width="10.7109375" customWidth="1"/>
    <col min="7946" max="7946" width="10.5703125" customWidth="1"/>
    <col min="7947" max="7947" width="13.140625" customWidth="1"/>
    <col min="7948" max="7948" width="16.28515625" customWidth="1"/>
    <col min="7949" max="7949" width="11.28515625" customWidth="1"/>
    <col min="7950" max="7950" width="7.5703125" bestFit="1" customWidth="1"/>
    <col min="7951" max="7952" width="13.85546875" customWidth="1"/>
    <col min="7953" max="7954" width="13.28515625" customWidth="1"/>
    <col min="7955" max="7955" width="20.28515625" customWidth="1"/>
    <col min="7956" max="7957" width="11.140625" customWidth="1"/>
    <col min="7958" max="7958" width="8.7109375" customWidth="1"/>
    <col min="7959" max="7959" width="20.85546875" customWidth="1"/>
    <col min="8198" max="8198" width="5.42578125" bestFit="1" customWidth="1"/>
    <col min="8199" max="8199" width="14" customWidth="1"/>
    <col min="8200" max="8200" width="20.7109375" customWidth="1"/>
    <col min="8201" max="8201" width="10.7109375" customWidth="1"/>
    <col min="8202" max="8202" width="10.5703125" customWidth="1"/>
    <col min="8203" max="8203" width="13.140625" customWidth="1"/>
    <col min="8204" max="8204" width="16.28515625" customWidth="1"/>
    <col min="8205" max="8205" width="11.28515625" customWidth="1"/>
    <col min="8206" max="8206" width="7.5703125" bestFit="1" customWidth="1"/>
    <col min="8207" max="8208" width="13.85546875" customWidth="1"/>
    <col min="8209" max="8210" width="13.28515625" customWidth="1"/>
    <col min="8211" max="8211" width="20.28515625" customWidth="1"/>
    <col min="8212" max="8213" width="11.140625" customWidth="1"/>
    <col min="8214" max="8214" width="8.7109375" customWidth="1"/>
    <col min="8215" max="8215" width="20.85546875" customWidth="1"/>
    <col min="8454" max="8454" width="5.42578125" bestFit="1" customWidth="1"/>
    <col min="8455" max="8455" width="14" customWidth="1"/>
    <col min="8456" max="8456" width="20.7109375" customWidth="1"/>
    <col min="8457" max="8457" width="10.7109375" customWidth="1"/>
    <col min="8458" max="8458" width="10.5703125" customWidth="1"/>
    <col min="8459" max="8459" width="13.140625" customWidth="1"/>
    <col min="8460" max="8460" width="16.28515625" customWidth="1"/>
    <col min="8461" max="8461" width="11.28515625" customWidth="1"/>
    <col min="8462" max="8462" width="7.5703125" bestFit="1" customWidth="1"/>
    <col min="8463" max="8464" width="13.85546875" customWidth="1"/>
    <col min="8465" max="8466" width="13.28515625" customWidth="1"/>
    <col min="8467" max="8467" width="20.28515625" customWidth="1"/>
    <col min="8468" max="8469" width="11.140625" customWidth="1"/>
    <col min="8470" max="8470" width="8.7109375" customWidth="1"/>
    <col min="8471" max="8471" width="20.85546875" customWidth="1"/>
    <col min="8710" max="8710" width="5.42578125" bestFit="1" customWidth="1"/>
    <col min="8711" max="8711" width="14" customWidth="1"/>
    <col min="8712" max="8712" width="20.7109375" customWidth="1"/>
    <col min="8713" max="8713" width="10.7109375" customWidth="1"/>
    <col min="8714" max="8714" width="10.5703125" customWidth="1"/>
    <col min="8715" max="8715" width="13.140625" customWidth="1"/>
    <col min="8716" max="8716" width="16.28515625" customWidth="1"/>
    <col min="8717" max="8717" width="11.28515625" customWidth="1"/>
    <col min="8718" max="8718" width="7.5703125" bestFit="1" customWidth="1"/>
    <col min="8719" max="8720" width="13.85546875" customWidth="1"/>
    <col min="8721" max="8722" width="13.28515625" customWidth="1"/>
    <col min="8723" max="8723" width="20.28515625" customWidth="1"/>
    <col min="8724" max="8725" width="11.140625" customWidth="1"/>
    <col min="8726" max="8726" width="8.7109375" customWidth="1"/>
    <col min="8727" max="8727" width="20.85546875" customWidth="1"/>
    <col min="8966" max="8966" width="5.42578125" bestFit="1" customWidth="1"/>
    <col min="8967" max="8967" width="14" customWidth="1"/>
    <col min="8968" max="8968" width="20.7109375" customWidth="1"/>
    <col min="8969" max="8969" width="10.7109375" customWidth="1"/>
    <col min="8970" max="8970" width="10.5703125" customWidth="1"/>
    <col min="8971" max="8971" width="13.140625" customWidth="1"/>
    <col min="8972" max="8972" width="16.28515625" customWidth="1"/>
    <col min="8973" max="8973" width="11.28515625" customWidth="1"/>
    <col min="8974" max="8974" width="7.5703125" bestFit="1" customWidth="1"/>
    <col min="8975" max="8976" width="13.85546875" customWidth="1"/>
    <col min="8977" max="8978" width="13.28515625" customWidth="1"/>
    <col min="8979" max="8979" width="20.28515625" customWidth="1"/>
    <col min="8980" max="8981" width="11.140625" customWidth="1"/>
    <col min="8982" max="8982" width="8.7109375" customWidth="1"/>
    <col min="8983" max="8983" width="20.85546875" customWidth="1"/>
    <col min="9222" max="9222" width="5.42578125" bestFit="1" customWidth="1"/>
    <col min="9223" max="9223" width="14" customWidth="1"/>
    <col min="9224" max="9224" width="20.7109375" customWidth="1"/>
    <col min="9225" max="9225" width="10.7109375" customWidth="1"/>
    <col min="9226" max="9226" width="10.5703125" customWidth="1"/>
    <col min="9227" max="9227" width="13.140625" customWidth="1"/>
    <col min="9228" max="9228" width="16.28515625" customWidth="1"/>
    <col min="9229" max="9229" width="11.28515625" customWidth="1"/>
    <col min="9230" max="9230" width="7.5703125" bestFit="1" customWidth="1"/>
    <col min="9231" max="9232" width="13.85546875" customWidth="1"/>
    <col min="9233" max="9234" width="13.28515625" customWidth="1"/>
    <col min="9235" max="9235" width="20.28515625" customWidth="1"/>
    <col min="9236" max="9237" width="11.140625" customWidth="1"/>
    <col min="9238" max="9238" width="8.7109375" customWidth="1"/>
    <col min="9239" max="9239" width="20.85546875" customWidth="1"/>
    <col min="9478" max="9478" width="5.42578125" bestFit="1" customWidth="1"/>
    <col min="9479" max="9479" width="14" customWidth="1"/>
    <col min="9480" max="9480" width="20.7109375" customWidth="1"/>
    <col min="9481" max="9481" width="10.7109375" customWidth="1"/>
    <col min="9482" max="9482" width="10.5703125" customWidth="1"/>
    <col min="9483" max="9483" width="13.140625" customWidth="1"/>
    <col min="9484" max="9484" width="16.28515625" customWidth="1"/>
    <col min="9485" max="9485" width="11.28515625" customWidth="1"/>
    <col min="9486" max="9486" width="7.5703125" bestFit="1" customWidth="1"/>
    <col min="9487" max="9488" width="13.85546875" customWidth="1"/>
    <col min="9489" max="9490" width="13.28515625" customWidth="1"/>
    <col min="9491" max="9491" width="20.28515625" customWidth="1"/>
    <col min="9492" max="9493" width="11.140625" customWidth="1"/>
    <col min="9494" max="9494" width="8.7109375" customWidth="1"/>
    <col min="9495" max="9495" width="20.85546875" customWidth="1"/>
    <col min="9734" max="9734" width="5.42578125" bestFit="1" customWidth="1"/>
    <col min="9735" max="9735" width="14" customWidth="1"/>
    <col min="9736" max="9736" width="20.7109375" customWidth="1"/>
    <col min="9737" max="9737" width="10.7109375" customWidth="1"/>
    <col min="9738" max="9738" width="10.5703125" customWidth="1"/>
    <col min="9739" max="9739" width="13.140625" customWidth="1"/>
    <col min="9740" max="9740" width="16.28515625" customWidth="1"/>
    <col min="9741" max="9741" width="11.28515625" customWidth="1"/>
    <col min="9742" max="9742" width="7.5703125" bestFit="1" customWidth="1"/>
    <col min="9743" max="9744" width="13.85546875" customWidth="1"/>
    <col min="9745" max="9746" width="13.28515625" customWidth="1"/>
    <col min="9747" max="9747" width="20.28515625" customWidth="1"/>
    <col min="9748" max="9749" width="11.140625" customWidth="1"/>
    <col min="9750" max="9750" width="8.7109375" customWidth="1"/>
    <col min="9751" max="9751" width="20.85546875" customWidth="1"/>
    <col min="9990" max="9990" width="5.42578125" bestFit="1" customWidth="1"/>
    <col min="9991" max="9991" width="14" customWidth="1"/>
    <col min="9992" max="9992" width="20.7109375" customWidth="1"/>
    <col min="9993" max="9993" width="10.7109375" customWidth="1"/>
    <col min="9994" max="9994" width="10.5703125" customWidth="1"/>
    <col min="9995" max="9995" width="13.140625" customWidth="1"/>
    <col min="9996" max="9996" width="16.28515625" customWidth="1"/>
    <col min="9997" max="9997" width="11.28515625" customWidth="1"/>
    <col min="9998" max="9998" width="7.5703125" bestFit="1" customWidth="1"/>
    <col min="9999" max="10000" width="13.85546875" customWidth="1"/>
    <col min="10001" max="10002" width="13.28515625" customWidth="1"/>
    <col min="10003" max="10003" width="20.28515625" customWidth="1"/>
    <col min="10004" max="10005" width="11.140625" customWidth="1"/>
    <col min="10006" max="10006" width="8.7109375" customWidth="1"/>
    <col min="10007" max="10007" width="20.85546875" customWidth="1"/>
    <col min="10246" max="10246" width="5.42578125" bestFit="1" customWidth="1"/>
    <col min="10247" max="10247" width="14" customWidth="1"/>
    <col min="10248" max="10248" width="20.7109375" customWidth="1"/>
    <col min="10249" max="10249" width="10.7109375" customWidth="1"/>
    <col min="10250" max="10250" width="10.5703125" customWidth="1"/>
    <col min="10251" max="10251" width="13.140625" customWidth="1"/>
    <col min="10252" max="10252" width="16.28515625" customWidth="1"/>
    <col min="10253" max="10253" width="11.28515625" customWidth="1"/>
    <col min="10254" max="10254" width="7.5703125" bestFit="1" customWidth="1"/>
    <col min="10255" max="10256" width="13.85546875" customWidth="1"/>
    <col min="10257" max="10258" width="13.28515625" customWidth="1"/>
    <col min="10259" max="10259" width="20.28515625" customWidth="1"/>
    <col min="10260" max="10261" width="11.140625" customWidth="1"/>
    <col min="10262" max="10262" width="8.7109375" customWidth="1"/>
    <col min="10263" max="10263" width="20.85546875" customWidth="1"/>
    <col min="10502" max="10502" width="5.42578125" bestFit="1" customWidth="1"/>
    <col min="10503" max="10503" width="14" customWidth="1"/>
    <col min="10504" max="10504" width="20.7109375" customWidth="1"/>
    <col min="10505" max="10505" width="10.7109375" customWidth="1"/>
    <col min="10506" max="10506" width="10.5703125" customWidth="1"/>
    <col min="10507" max="10507" width="13.140625" customWidth="1"/>
    <col min="10508" max="10508" width="16.28515625" customWidth="1"/>
    <col min="10509" max="10509" width="11.28515625" customWidth="1"/>
    <col min="10510" max="10510" width="7.5703125" bestFit="1" customWidth="1"/>
    <col min="10511" max="10512" width="13.85546875" customWidth="1"/>
    <col min="10513" max="10514" width="13.28515625" customWidth="1"/>
    <col min="10515" max="10515" width="20.28515625" customWidth="1"/>
    <col min="10516" max="10517" width="11.140625" customWidth="1"/>
    <col min="10518" max="10518" width="8.7109375" customWidth="1"/>
    <col min="10519" max="10519" width="20.85546875" customWidth="1"/>
    <col min="10758" max="10758" width="5.42578125" bestFit="1" customWidth="1"/>
    <col min="10759" max="10759" width="14" customWidth="1"/>
    <col min="10760" max="10760" width="20.7109375" customWidth="1"/>
    <col min="10761" max="10761" width="10.7109375" customWidth="1"/>
    <col min="10762" max="10762" width="10.5703125" customWidth="1"/>
    <col min="10763" max="10763" width="13.140625" customWidth="1"/>
    <col min="10764" max="10764" width="16.28515625" customWidth="1"/>
    <col min="10765" max="10765" width="11.28515625" customWidth="1"/>
    <col min="10766" max="10766" width="7.5703125" bestFit="1" customWidth="1"/>
    <col min="10767" max="10768" width="13.85546875" customWidth="1"/>
    <col min="10769" max="10770" width="13.28515625" customWidth="1"/>
    <col min="10771" max="10771" width="20.28515625" customWidth="1"/>
    <col min="10772" max="10773" width="11.140625" customWidth="1"/>
    <col min="10774" max="10774" width="8.7109375" customWidth="1"/>
    <col min="10775" max="10775" width="20.85546875" customWidth="1"/>
    <col min="11014" max="11014" width="5.42578125" bestFit="1" customWidth="1"/>
    <col min="11015" max="11015" width="14" customWidth="1"/>
    <col min="11016" max="11016" width="20.7109375" customWidth="1"/>
    <col min="11017" max="11017" width="10.7109375" customWidth="1"/>
    <col min="11018" max="11018" width="10.5703125" customWidth="1"/>
    <col min="11019" max="11019" width="13.140625" customWidth="1"/>
    <col min="11020" max="11020" width="16.28515625" customWidth="1"/>
    <col min="11021" max="11021" width="11.28515625" customWidth="1"/>
    <col min="11022" max="11022" width="7.5703125" bestFit="1" customWidth="1"/>
    <col min="11023" max="11024" width="13.85546875" customWidth="1"/>
    <col min="11025" max="11026" width="13.28515625" customWidth="1"/>
    <col min="11027" max="11027" width="20.28515625" customWidth="1"/>
    <col min="11028" max="11029" width="11.140625" customWidth="1"/>
    <col min="11030" max="11030" width="8.7109375" customWidth="1"/>
    <col min="11031" max="11031" width="20.85546875" customWidth="1"/>
    <col min="11270" max="11270" width="5.42578125" bestFit="1" customWidth="1"/>
    <col min="11271" max="11271" width="14" customWidth="1"/>
    <col min="11272" max="11272" width="20.7109375" customWidth="1"/>
    <col min="11273" max="11273" width="10.7109375" customWidth="1"/>
    <col min="11274" max="11274" width="10.5703125" customWidth="1"/>
    <col min="11275" max="11275" width="13.140625" customWidth="1"/>
    <col min="11276" max="11276" width="16.28515625" customWidth="1"/>
    <col min="11277" max="11277" width="11.28515625" customWidth="1"/>
    <col min="11278" max="11278" width="7.5703125" bestFit="1" customWidth="1"/>
    <col min="11279" max="11280" width="13.85546875" customWidth="1"/>
    <col min="11281" max="11282" width="13.28515625" customWidth="1"/>
    <col min="11283" max="11283" width="20.28515625" customWidth="1"/>
    <col min="11284" max="11285" width="11.140625" customWidth="1"/>
    <col min="11286" max="11286" width="8.7109375" customWidth="1"/>
    <col min="11287" max="11287" width="20.85546875" customWidth="1"/>
    <col min="11526" max="11526" width="5.42578125" bestFit="1" customWidth="1"/>
    <col min="11527" max="11527" width="14" customWidth="1"/>
    <col min="11528" max="11528" width="20.7109375" customWidth="1"/>
    <col min="11529" max="11529" width="10.7109375" customWidth="1"/>
    <col min="11530" max="11530" width="10.5703125" customWidth="1"/>
    <col min="11531" max="11531" width="13.140625" customWidth="1"/>
    <col min="11532" max="11532" width="16.28515625" customWidth="1"/>
    <col min="11533" max="11533" width="11.28515625" customWidth="1"/>
    <col min="11534" max="11534" width="7.5703125" bestFit="1" customWidth="1"/>
    <col min="11535" max="11536" width="13.85546875" customWidth="1"/>
    <col min="11537" max="11538" width="13.28515625" customWidth="1"/>
    <col min="11539" max="11539" width="20.28515625" customWidth="1"/>
    <col min="11540" max="11541" width="11.140625" customWidth="1"/>
    <col min="11542" max="11542" width="8.7109375" customWidth="1"/>
    <col min="11543" max="11543" width="20.85546875" customWidth="1"/>
    <col min="11782" max="11782" width="5.42578125" bestFit="1" customWidth="1"/>
    <col min="11783" max="11783" width="14" customWidth="1"/>
    <col min="11784" max="11784" width="20.7109375" customWidth="1"/>
    <col min="11785" max="11785" width="10.7109375" customWidth="1"/>
    <col min="11786" max="11786" width="10.5703125" customWidth="1"/>
    <col min="11787" max="11787" width="13.140625" customWidth="1"/>
    <col min="11788" max="11788" width="16.28515625" customWidth="1"/>
    <col min="11789" max="11789" width="11.28515625" customWidth="1"/>
    <col min="11790" max="11790" width="7.5703125" bestFit="1" customWidth="1"/>
    <col min="11791" max="11792" width="13.85546875" customWidth="1"/>
    <col min="11793" max="11794" width="13.28515625" customWidth="1"/>
    <col min="11795" max="11795" width="20.28515625" customWidth="1"/>
    <col min="11796" max="11797" width="11.140625" customWidth="1"/>
    <col min="11798" max="11798" width="8.7109375" customWidth="1"/>
    <col min="11799" max="11799" width="20.85546875" customWidth="1"/>
    <col min="12038" max="12038" width="5.42578125" bestFit="1" customWidth="1"/>
    <col min="12039" max="12039" width="14" customWidth="1"/>
    <col min="12040" max="12040" width="20.7109375" customWidth="1"/>
    <col min="12041" max="12041" width="10.7109375" customWidth="1"/>
    <col min="12042" max="12042" width="10.5703125" customWidth="1"/>
    <col min="12043" max="12043" width="13.140625" customWidth="1"/>
    <col min="12044" max="12044" width="16.28515625" customWidth="1"/>
    <col min="12045" max="12045" width="11.28515625" customWidth="1"/>
    <col min="12046" max="12046" width="7.5703125" bestFit="1" customWidth="1"/>
    <col min="12047" max="12048" width="13.85546875" customWidth="1"/>
    <col min="12049" max="12050" width="13.28515625" customWidth="1"/>
    <col min="12051" max="12051" width="20.28515625" customWidth="1"/>
    <col min="12052" max="12053" width="11.140625" customWidth="1"/>
    <col min="12054" max="12054" width="8.7109375" customWidth="1"/>
    <col min="12055" max="12055" width="20.85546875" customWidth="1"/>
    <col min="12294" max="12294" width="5.42578125" bestFit="1" customWidth="1"/>
    <col min="12295" max="12295" width="14" customWidth="1"/>
    <col min="12296" max="12296" width="20.7109375" customWidth="1"/>
    <col min="12297" max="12297" width="10.7109375" customWidth="1"/>
    <col min="12298" max="12298" width="10.5703125" customWidth="1"/>
    <col min="12299" max="12299" width="13.140625" customWidth="1"/>
    <col min="12300" max="12300" width="16.28515625" customWidth="1"/>
    <col min="12301" max="12301" width="11.28515625" customWidth="1"/>
    <col min="12302" max="12302" width="7.5703125" bestFit="1" customWidth="1"/>
    <col min="12303" max="12304" width="13.85546875" customWidth="1"/>
    <col min="12305" max="12306" width="13.28515625" customWidth="1"/>
    <col min="12307" max="12307" width="20.28515625" customWidth="1"/>
    <col min="12308" max="12309" width="11.140625" customWidth="1"/>
    <col min="12310" max="12310" width="8.7109375" customWidth="1"/>
    <col min="12311" max="12311" width="20.85546875" customWidth="1"/>
    <col min="12550" max="12550" width="5.42578125" bestFit="1" customWidth="1"/>
    <col min="12551" max="12551" width="14" customWidth="1"/>
    <col min="12552" max="12552" width="20.7109375" customWidth="1"/>
    <col min="12553" max="12553" width="10.7109375" customWidth="1"/>
    <col min="12554" max="12554" width="10.5703125" customWidth="1"/>
    <col min="12555" max="12555" width="13.140625" customWidth="1"/>
    <col min="12556" max="12556" width="16.28515625" customWidth="1"/>
    <col min="12557" max="12557" width="11.28515625" customWidth="1"/>
    <col min="12558" max="12558" width="7.5703125" bestFit="1" customWidth="1"/>
    <col min="12559" max="12560" width="13.85546875" customWidth="1"/>
    <col min="12561" max="12562" width="13.28515625" customWidth="1"/>
    <col min="12563" max="12563" width="20.28515625" customWidth="1"/>
    <col min="12564" max="12565" width="11.140625" customWidth="1"/>
    <col min="12566" max="12566" width="8.7109375" customWidth="1"/>
    <col min="12567" max="12567" width="20.85546875" customWidth="1"/>
    <col min="12806" max="12806" width="5.42578125" bestFit="1" customWidth="1"/>
    <col min="12807" max="12807" width="14" customWidth="1"/>
    <col min="12808" max="12808" width="20.7109375" customWidth="1"/>
    <col min="12809" max="12809" width="10.7109375" customWidth="1"/>
    <col min="12810" max="12810" width="10.5703125" customWidth="1"/>
    <col min="12811" max="12811" width="13.140625" customWidth="1"/>
    <col min="12812" max="12812" width="16.28515625" customWidth="1"/>
    <col min="12813" max="12813" width="11.28515625" customWidth="1"/>
    <col min="12814" max="12814" width="7.5703125" bestFit="1" customWidth="1"/>
    <col min="12815" max="12816" width="13.85546875" customWidth="1"/>
    <col min="12817" max="12818" width="13.28515625" customWidth="1"/>
    <col min="12819" max="12819" width="20.28515625" customWidth="1"/>
    <col min="12820" max="12821" width="11.140625" customWidth="1"/>
    <col min="12822" max="12822" width="8.7109375" customWidth="1"/>
    <col min="12823" max="12823" width="20.85546875" customWidth="1"/>
    <col min="13062" max="13062" width="5.42578125" bestFit="1" customWidth="1"/>
    <col min="13063" max="13063" width="14" customWidth="1"/>
    <col min="13064" max="13064" width="20.7109375" customWidth="1"/>
    <col min="13065" max="13065" width="10.7109375" customWidth="1"/>
    <col min="13066" max="13066" width="10.5703125" customWidth="1"/>
    <col min="13067" max="13067" width="13.140625" customWidth="1"/>
    <col min="13068" max="13068" width="16.28515625" customWidth="1"/>
    <col min="13069" max="13069" width="11.28515625" customWidth="1"/>
    <col min="13070" max="13070" width="7.5703125" bestFit="1" customWidth="1"/>
    <col min="13071" max="13072" width="13.85546875" customWidth="1"/>
    <col min="13073" max="13074" width="13.28515625" customWidth="1"/>
    <col min="13075" max="13075" width="20.28515625" customWidth="1"/>
    <col min="13076" max="13077" width="11.140625" customWidth="1"/>
    <col min="13078" max="13078" width="8.7109375" customWidth="1"/>
    <col min="13079" max="13079" width="20.85546875" customWidth="1"/>
    <col min="13318" max="13318" width="5.42578125" bestFit="1" customWidth="1"/>
    <col min="13319" max="13319" width="14" customWidth="1"/>
    <col min="13320" max="13320" width="20.7109375" customWidth="1"/>
    <col min="13321" max="13321" width="10.7109375" customWidth="1"/>
    <col min="13322" max="13322" width="10.5703125" customWidth="1"/>
    <col min="13323" max="13323" width="13.140625" customWidth="1"/>
    <col min="13324" max="13324" width="16.28515625" customWidth="1"/>
    <col min="13325" max="13325" width="11.28515625" customWidth="1"/>
    <col min="13326" max="13326" width="7.5703125" bestFit="1" customWidth="1"/>
    <col min="13327" max="13328" width="13.85546875" customWidth="1"/>
    <col min="13329" max="13330" width="13.28515625" customWidth="1"/>
    <col min="13331" max="13331" width="20.28515625" customWidth="1"/>
    <col min="13332" max="13333" width="11.140625" customWidth="1"/>
    <col min="13334" max="13334" width="8.7109375" customWidth="1"/>
    <col min="13335" max="13335" width="20.85546875" customWidth="1"/>
    <col min="13574" max="13574" width="5.42578125" bestFit="1" customWidth="1"/>
    <col min="13575" max="13575" width="14" customWidth="1"/>
    <col min="13576" max="13576" width="20.7109375" customWidth="1"/>
    <col min="13577" max="13577" width="10.7109375" customWidth="1"/>
    <col min="13578" max="13578" width="10.5703125" customWidth="1"/>
    <col min="13579" max="13579" width="13.140625" customWidth="1"/>
    <col min="13580" max="13580" width="16.28515625" customWidth="1"/>
    <col min="13581" max="13581" width="11.28515625" customWidth="1"/>
    <col min="13582" max="13582" width="7.5703125" bestFit="1" customWidth="1"/>
    <col min="13583" max="13584" width="13.85546875" customWidth="1"/>
    <col min="13585" max="13586" width="13.28515625" customWidth="1"/>
    <col min="13587" max="13587" width="20.28515625" customWidth="1"/>
    <col min="13588" max="13589" width="11.140625" customWidth="1"/>
    <col min="13590" max="13590" width="8.7109375" customWidth="1"/>
    <col min="13591" max="13591" width="20.85546875" customWidth="1"/>
    <col min="13830" max="13830" width="5.42578125" bestFit="1" customWidth="1"/>
    <col min="13831" max="13831" width="14" customWidth="1"/>
    <col min="13832" max="13832" width="20.7109375" customWidth="1"/>
    <col min="13833" max="13833" width="10.7109375" customWidth="1"/>
    <col min="13834" max="13834" width="10.5703125" customWidth="1"/>
    <col min="13835" max="13835" width="13.140625" customWidth="1"/>
    <col min="13836" max="13836" width="16.28515625" customWidth="1"/>
    <col min="13837" max="13837" width="11.28515625" customWidth="1"/>
    <col min="13838" max="13838" width="7.5703125" bestFit="1" customWidth="1"/>
    <col min="13839" max="13840" width="13.85546875" customWidth="1"/>
    <col min="13841" max="13842" width="13.28515625" customWidth="1"/>
    <col min="13843" max="13843" width="20.28515625" customWidth="1"/>
    <col min="13844" max="13845" width="11.140625" customWidth="1"/>
    <col min="13846" max="13846" width="8.7109375" customWidth="1"/>
    <col min="13847" max="13847" width="20.85546875" customWidth="1"/>
    <col min="14086" max="14086" width="5.42578125" bestFit="1" customWidth="1"/>
    <col min="14087" max="14087" width="14" customWidth="1"/>
    <col min="14088" max="14088" width="20.7109375" customWidth="1"/>
    <col min="14089" max="14089" width="10.7109375" customWidth="1"/>
    <col min="14090" max="14090" width="10.5703125" customWidth="1"/>
    <col min="14091" max="14091" width="13.140625" customWidth="1"/>
    <col min="14092" max="14092" width="16.28515625" customWidth="1"/>
    <col min="14093" max="14093" width="11.28515625" customWidth="1"/>
    <col min="14094" max="14094" width="7.5703125" bestFit="1" customWidth="1"/>
    <col min="14095" max="14096" width="13.85546875" customWidth="1"/>
    <col min="14097" max="14098" width="13.28515625" customWidth="1"/>
    <col min="14099" max="14099" width="20.28515625" customWidth="1"/>
    <col min="14100" max="14101" width="11.140625" customWidth="1"/>
    <col min="14102" max="14102" width="8.7109375" customWidth="1"/>
    <col min="14103" max="14103" width="20.85546875" customWidth="1"/>
    <col min="14342" max="14342" width="5.42578125" bestFit="1" customWidth="1"/>
    <col min="14343" max="14343" width="14" customWidth="1"/>
    <col min="14344" max="14344" width="20.7109375" customWidth="1"/>
    <col min="14345" max="14345" width="10.7109375" customWidth="1"/>
    <col min="14346" max="14346" width="10.5703125" customWidth="1"/>
    <col min="14347" max="14347" width="13.140625" customWidth="1"/>
    <col min="14348" max="14348" width="16.28515625" customWidth="1"/>
    <col min="14349" max="14349" width="11.28515625" customWidth="1"/>
    <col min="14350" max="14350" width="7.5703125" bestFit="1" customWidth="1"/>
    <col min="14351" max="14352" width="13.85546875" customWidth="1"/>
    <col min="14353" max="14354" width="13.28515625" customWidth="1"/>
    <col min="14355" max="14355" width="20.28515625" customWidth="1"/>
    <col min="14356" max="14357" width="11.140625" customWidth="1"/>
    <col min="14358" max="14358" width="8.7109375" customWidth="1"/>
    <col min="14359" max="14359" width="20.85546875" customWidth="1"/>
    <col min="14598" max="14598" width="5.42578125" bestFit="1" customWidth="1"/>
    <col min="14599" max="14599" width="14" customWidth="1"/>
    <col min="14600" max="14600" width="20.7109375" customWidth="1"/>
    <col min="14601" max="14601" width="10.7109375" customWidth="1"/>
    <col min="14602" max="14602" width="10.5703125" customWidth="1"/>
    <col min="14603" max="14603" width="13.140625" customWidth="1"/>
    <col min="14604" max="14604" width="16.28515625" customWidth="1"/>
    <col min="14605" max="14605" width="11.28515625" customWidth="1"/>
    <col min="14606" max="14606" width="7.5703125" bestFit="1" customWidth="1"/>
    <col min="14607" max="14608" width="13.85546875" customWidth="1"/>
    <col min="14609" max="14610" width="13.28515625" customWidth="1"/>
    <col min="14611" max="14611" width="20.28515625" customWidth="1"/>
    <col min="14612" max="14613" width="11.140625" customWidth="1"/>
    <col min="14614" max="14614" width="8.7109375" customWidth="1"/>
    <col min="14615" max="14615" width="20.85546875" customWidth="1"/>
    <col min="14854" max="14854" width="5.42578125" bestFit="1" customWidth="1"/>
    <col min="14855" max="14855" width="14" customWidth="1"/>
    <col min="14856" max="14856" width="20.7109375" customWidth="1"/>
    <col min="14857" max="14857" width="10.7109375" customWidth="1"/>
    <col min="14858" max="14858" width="10.5703125" customWidth="1"/>
    <col min="14859" max="14859" width="13.140625" customWidth="1"/>
    <col min="14860" max="14860" width="16.28515625" customWidth="1"/>
    <col min="14861" max="14861" width="11.28515625" customWidth="1"/>
    <col min="14862" max="14862" width="7.5703125" bestFit="1" customWidth="1"/>
    <col min="14863" max="14864" width="13.85546875" customWidth="1"/>
    <col min="14865" max="14866" width="13.28515625" customWidth="1"/>
    <col min="14867" max="14867" width="20.28515625" customWidth="1"/>
    <col min="14868" max="14869" width="11.140625" customWidth="1"/>
    <col min="14870" max="14870" width="8.7109375" customWidth="1"/>
    <col min="14871" max="14871" width="20.85546875" customWidth="1"/>
    <col min="15110" max="15110" width="5.42578125" bestFit="1" customWidth="1"/>
    <col min="15111" max="15111" width="14" customWidth="1"/>
    <col min="15112" max="15112" width="20.7109375" customWidth="1"/>
    <col min="15113" max="15113" width="10.7109375" customWidth="1"/>
    <col min="15114" max="15114" width="10.5703125" customWidth="1"/>
    <col min="15115" max="15115" width="13.140625" customWidth="1"/>
    <col min="15116" max="15116" width="16.28515625" customWidth="1"/>
    <col min="15117" max="15117" width="11.28515625" customWidth="1"/>
    <col min="15118" max="15118" width="7.5703125" bestFit="1" customWidth="1"/>
    <col min="15119" max="15120" width="13.85546875" customWidth="1"/>
    <col min="15121" max="15122" width="13.28515625" customWidth="1"/>
    <col min="15123" max="15123" width="20.28515625" customWidth="1"/>
    <col min="15124" max="15125" width="11.140625" customWidth="1"/>
    <col min="15126" max="15126" width="8.7109375" customWidth="1"/>
    <col min="15127" max="15127" width="20.85546875" customWidth="1"/>
    <col min="15366" max="15366" width="5.42578125" bestFit="1" customWidth="1"/>
    <col min="15367" max="15367" width="14" customWidth="1"/>
    <col min="15368" max="15368" width="20.7109375" customWidth="1"/>
    <col min="15369" max="15369" width="10.7109375" customWidth="1"/>
    <col min="15370" max="15370" width="10.5703125" customWidth="1"/>
    <col min="15371" max="15371" width="13.140625" customWidth="1"/>
    <col min="15372" max="15372" width="16.28515625" customWidth="1"/>
    <col min="15373" max="15373" width="11.28515625" customWidth="1"/>
    <col min="15374" max="15374" width="7.5703125" bestFit="1" customWidth="1"/>
    <col min="15375" max="15376" width="13.85546875" customWidth="1"/>
    <col min="15377" max="15378" width="13.28515625" customWidth="1"/>
    <col min="15379" max="15379" width="20.28515625" customWidth="1"/>
    <col min="15380" max="15381" width="11.140625" customWidth="1"/>
    <col min="15382" max="15382" width="8.7109375" customWidth="1"/>
    <col min="15383" max="15383" width="20.85546875" customWidth="1"/>
    <col min="15622" max="15622" width="5.42578125" bestFit="1" customWidth="1"/>
    <col min="15623" max="15623" width="14" customWidth="1"/>
    <col min="15624" max="15624" width="20.7109375" customWidth="1"/>
    <col min="15625" max="15625" width="10.7109375" customWidth="1"/>
    <col min="15626" max="15626" width="10.5703125" customWidth="1"/>
    <col min="15627" max="15627" width="13.140625" customWidth="1"/>
    <col min="15628" max="15628" width="16.28515625" customWidth="1"/>
    <col min="15629" max="15629" width="11.28515625" customWidth="1"/>
    <col min="15630" max="15630" width="7.5703125" bestFit="1" customWidth="1"/>
    <col min="15631" max="15632" width="13.85546875" customWidth="1"/>
    <col min="15633" max="15634" width="13.28515625" customWidth="1"/>
    <col min="15635" max="15635" width="20.28515625" customWidth="1"/>
    <col min="15636" max="15637" width="11.140625" customWidth="1"/>
    <col min="15638" max="15638" width="8.7109375" customWidth="1"/>
    <col min="15639" max="15639" width="20.85546875" customWidth="1"/>
    <col min="15878" max="15878" width="5.42578125" bestFit="1" customWidth="1"/>
    <col min="15879" max="15879" width="14" customWidth="1"/>
    <col min="15880" max="15880" width="20.7109375" customWidth="1"/>
    <col min="15881" max="15881" width="10.7109375" customWidth="1"/>
    <col min="15882" max="15882" width="10.5703125" customWidth="1"/>
    <col min="15883" max="15883" width="13.140625" customWidth="1"/>
    <col min="15884" max="15884" width="16.28515625" customWidth="1"/>
    <col min="15885" max="15885" width="11.28515625" customWidth="1"/>
    <col min="15886" max="15886" width="7.5703125" bestFit="1" customWidth="1"/>
    <col min="15887" max="15888" width="13.85546875" customWidth="1"/>
    <col min="15889" max="15890" width="13.28515625" customWidth="1"/>
    <col min="15891" max="15891" width="20.28515625" customWidth="1"/>
    <col min="15892" max="15893" width="11.140625" customWidth="1"/>
    <col min="15894" max="15894" width="8.7109375" customWidth="1"/>
    <col min="15895" max="15895" width="20.85546875" customWidth="1"/>
    <col min="16134" max="16134" width="5.42578125" bestFit="1" customWidth="1"/>
    <col min="16135" max="16135" width="14" customWidth="1"/>
    <col min="16136" max="16136" width="20.7109375" customWidth="1"/>
    <col min="16137" max="16137" width="10.7109375" customWidth="1"/>
    <col min="16138" max="16138" width="10.5703125" customWidth="1"/>
    <col min="16139" max="16139" width="13.140625" customWidth="1"/>
    <col min="16140" max="16140" width="16.28515625" customWidth="1"/>
    <col min="16141" max="16141" width="11.28515625" customWidth="1"/>
    <col min="16142" max="16142" width="7.5703125" bestFit="1" customWidth="1"/>
    <col min="16143" max="16144" width="13.85546875" customWidth="1"/>
    <col min="16145" max="16146" width="13.28515625" customWidth="1"/>
    <col min="16147" max="16147" width="20.28515625" customWidth="1"/>
    <col min="16148" max="16149" width="11.140625" customWidth="1"/>
    <col min="16150" max="16150" width="8.7109375" customWidth="1"/>
    <col min="16151" max="16151" width="20.85546875" customWidth="1"/>
  </cols>
  <sheetData>
    <row r="1" spans="2:23" x14ac:dyDescent="0.25">
      <c r="D1"/>
    </row>
    <row r="2" spans="2:23" x14ac:dyDescent="0.25">
      <c r="D2"/>
    </row>
    <row r="3" spans="2:23" ht="16.5" customHeight="1" x14ac:dyDescent="0.25">
      <c r="D3"/>
    </row>
    <row r="4" spans="2:23" x14ac:dyDescent="0.25">
      <c r="D4"/>
    </row>
    <row r="5" spans="2:23" x14ac:dyDescent="0.25">
      <c r="D5"/>
    </row>
    <row r="6" spans="2:23" x14ac:dyDescent="0.25">
      <c r="D6"/>
    </row>
    <row r="7" spans="2:23" x14ac:dyDescent="0.25">
      <c r="D7"/>
    </row>
    <row r="8" spans="2:23" x14ac:dyDescent="0.25">
      <c r="D8"/>
    </row>
    <row r="9" spans="2:23" ht="15" customHeight="1" x14ac:dyDescent="0.25">
      <c r="D9" s="231" t="s">
        <v>28</v>
      </c>
      <c r="E9" s="231"/>
      <c r="F9" s="231"/>
      <c r="G9" s="231"/>
      <c r="H9" s="231"/>
      <c r="I9" s="231"/>
      <c r="J9" s="231"/>
      <c r="K9" s="231"/>
      <c r="L9" s="231"/>
      <c r="M9" s="231"/>
      <c r="N9" s="231"/>
      <c r="O9" s="231"/>
      <c r="P9" s="231"/>
      <c r="Q9" s="231"/>
      <c r="R9" s="231"/>
      <c r="S9" s="231"/>
      <c r="T9" s="231"/>
      <c r="U9" s="231"/>
      <c r="V9" s="231"/>
      <c r="W9" s="231"/>
    </row>
    <row r="10" spans="2:23" ht="15" customHeight="1" x14ac:dyDescent="0.25">
      <c r="D10" s="231"/>
      <c r="E10" s="231"/>
      <c r="F10" s="231"/>
      <c r="G10" s="231"/>
      <c r="H10" s="231"/>
      <c r="I10" s="231"/>
      <c r="J10" s="231"/>
      <c r="K10" s="231"/>
      <c r="L10" s="231"/>
      <c r="M10" s="231"/>
      <c r="N10" s="231"/>
      <c r="O10" s="231"/>
      <c r="P10" s="231"/>
      <c r="Q10" s="231"/>
      <c r="R10" s="231"/>
      <c r="S10" s="231"/>
      <c r="T10" s="231"/>
      <c r="U10" s="231"/>
      <c r="V10" s="231"/>
      <c r="W10" s="231"/>
    </row>
    <row r="11" spans="2:23" ht="15" customHeight="1" x14ac:dyDescent="0.25">
      <c r="D11" s="231" t="s">
        <v>18</v>
      </c>
      <c r="E11" s="231"/>
      <c r="F11" s="231"/>
      <c r="G11" s="231"/>
      <c r="H11" s="231"/>
      <c r="I11" s="231"/>
      <c r="J11" s="231"/>
      <c r="K11" s="231"/>
      <c r="L11" s="231"/>
      <c r="M11" s="231"/>
      <c r="N11" s="231"/>
      <c r="O11" s="231"/>
      <c r="P11" s="231"/>
      <c r="Q11" s="231"/>
      <c r="R11" s="231"/>
      <c r="S11" s="231"/>
      <c r="T11" s="231"/>
      <c r="U11" s="231"/>
      <c r="V11" s="231"/>
      <c r="W11" s="231"/>
    </row>
    <row r="12" spans="2:23" ht="15" customHeight="1" x14ac:dyDescent="0.25">
      <c r="D12" s="231"/>
      <c r="E12" s="231"/>
      <c r="F12" s="231"/>
      <c r="G12" s="231"/>
      <c r="H12" s="231"/>
      <c r="I12" s="231"/>
      <c r="J12" s="231"/>
      <c r="K12" s="231"/>
      <c r="L12" s="231"/>
      <c r="M12" s="231"/>
      <c r="N12" s="231"/>
      <c r="O12" s="231"/>
      <c r="P12" s="231"/>
      <c r="Q12" s="231"/>
      <c r="R12" s="231"/>
      <c r="S12" s="231"/>
      <c r="T12" s="231"/>
      <c r="U12" s="231"/>
      <c r="V12" s="231"/>
      <c r="W12" s="231"/>
    </row>
    <row r="13" spans="2:23" x14ac:dyDescent="0.25">
      <c r="B13" s="262" t="s">
        <v>30</v>
      </c>
      <c r="C13" s="263" t="s">
        <v>42</v>
      </c>
      <c r="D13" s="263"/>
      <c r="E13" s="263"/>
      <c r="F13" s="263"/>
      <c r="G13" s="263"/>
      <c r="H13" s="263"/>
      <c r="I13" s="263"/>
      <c r="J13" s="263"/>
      <c r="K13" s="263"/>
      <c r="L13" s="263"/>
      <c r="M13" s="263"/>
      <c r="N13" s="263"/>
      <c r="O13" s="263"/>
      <c r="P13" s="263"/>
      <c r="Q13" s="263"/>
      <c r="R13" s="263"/>
      <c r="S13" s="263"/>
      <c r="T13" s="263"/>
      <c r="U13" s="263"/>
      <c r="V13" s="263"/>
      <c r="W13" s="263"/>
    </row>
    <row r="14" spans="2:23" x14ac:dyDescent="0.25">
      <c r="B14" s="262"/>
      <c r="C14" s="263"/>
      <c r="D14" s="263"/>
      <c r="E14" s="263"/>
      <c r="F14" s="263"/>
      <c r="G14" s="263"/>
      <c r="H14" s="263"/>
      <c r="I14" s="263"/>
      <c r="J14" s="263"/>
      <c r="K14" s="263"/>
      <c r="L14" s="263"/>
      <c r="M14" s="263"/>
      <c r="N14" s="263"/>
      <c r="O14" s="263"/>
      <c r="P14" s="263"/>
      <c r="Q14" s="263"/>
      <c r="R14" s="263"/>
      <c r="S14" s="263"/>
      <c r="T14" s="263"/>
      <c r="U14" s="263"/>
      <c r="V14" s="263"/>
      <c r="W14" s="263"/>
    </row>
    <row r="15" spans="2:23" ht="18.75" customHeight="1" x14ac:dyDescent="0.25">
      <c r="B15" s="262" t="s">
        <v>29</v>
      </c>
      <c r="C15" s="263" t="str">
        <f>+'EVAL TEC'!C13:G13</f>
        <v>PRICEWATERHOUSESCOOPERS AG LTDA</v>
      </c>
      <c r="D15" s="263"/>
      <c r="E15" s="263"/>
      <c r="F15" s="263"/>
      <c r="G15" s="263"/>
      <c r="H15" s="263"/>
      <c r="I15" s="263"/>
      <c r="J15" s="263"/>
      <c r="K15" s="263"/>
      <c r="L15" s="263"/>
      <c r="M15" s="263"/>
      <c r="N15" s="263"/>
      <c r="O15" s="263"/>
      <c r="P15" s="263"/>
      <c r="Q15" s="263"/>
      <c r="R15" s="263"/>
      <c r="S15" s="263"/>
      <c r="T15" s="263"/>
      <c r="U15" s="263"/>
      <c r="V15" s="263"/>
      <c r="W15" s="263"/>
    </row>
    <row r="16" spans="2:23" ht="18.75" customHeight="1" x14ac:dyDescent="0.25">
      <c r="B16" s="262"/>
      <c r="C16" s="263" t="str">
        <f>+'EVAL TEC'!C14:G14</f>
        <v>FUNDACAO CPqD - CENTRO DE PESQUISA E DESENVOLVIMENTO EM TELECOMUNICACOES</v>
      </c>
      <c r="D16" s="263"/>
      <c r="E16" s="263"/>
      <c r="F16" s="263"/>
      <c r="G16" s="263"/>
      <c r="H16" s="263"/>
      <c r="I16" s="263"/>
      <c r="J16" s="263"/>
      <c r="K16" s="263"/>
      <c r="L16" s="263"/>
      <c r="M16" s="263"/>
      <c r="N16" s="263"/>
      <c r="O16" s="263"/>
      <c r="P16" s="263"/>
      <c r="Q16" s="263"/>
      <c r="R16" s="263"/>
      <c r="S16" s="263"/>
      <c r="T16" s="263"/>
      <c r="U16" s="263"/>
      <c r="V16" s="263"/>
      <c r="W16" s="263"/>
    </row>
    <row r="17" spans="2:24" ht="18.75" customHeight="1" x14ac:dyDescent="0.25">
      <c r="D17" s="30"/>
      <c r="E17" s="31"/>
      <c r="F17" s="31"/>
      <c r="G17" s="31"/>
      <c r="H17" s="31"/>
      <c r="I17" s="31"/>
      <c r="J17" s="31"/>
      <c r="K17" s="31"/>
      <c r="L17" s="31"/>
      <c r="M17" s="31"/>
      <c r="N17" s="31"/>
      <c r="O17" s="31"/>
      <c r="P17" s="31"/>
      <c r="Q17" s="31"/>
      <c r="R17" s="31"/>
      <c r="S17" s="31"/>
      <c r="T17" s="31"/>
      <c r="U17" s="31"/>
      <c r="V17" s="31"/>
      <c r="W17" s="31"/>
    </row>
    <row r="18" spans="2:24" ht="15.75" x14ac:dyDescent="0.25">
      <c r="D18" s="93" t="s">
        <v>199</v>
      </c>
      <c r="E18" s="94">
        <v>41205</v>
      </c>
      <c r="F18" s="95"/>
      <c r="G18" s="96" t="s">
        <v>200</v>
      </c>
      <c r="H18" s="96">
        <v>1997</v>
      </c>
      <c r="I18" s="96">
        <v>1998</v>
      </c>
      <c r="J18" s="96">
        <v>1999</v>
      </c>
      <c r="K18" s="96">
        <v>2000</v>
      </c>
      <c r="L18" s="96">
        <v>2001</v>
      </c>
      <c r="M18" s="96">
        <v>2002</v>
      </c>
      <c r="N18" s="96">
        <v>2003</v>
      </c>
      <c r="O18" s="96">
        <v>2004</v>
      </c>
      <c r="P18" s="96">
        <v>2005</v>
      </c>
      <c r="Q18" s="96">
        <v>2006</v>
      </c>
      <c r="R18" s="96">
        <v>2007</v>
      </c>
      <c r="S18" s="96">
        <v>2008</v>
      </c>
      <c r="T18" s="96">
        <v>2009</v>
      </c>
      <c r="U18" s="96">
        <v>2010</v>
      </c>
      <c r="V18" s="96">
        <v>2011</v>
      </c>
      <c r="W18" s="96">
        <v>2012</v>
      </c>
      <c r="X18" s="31"/>
    </row>
    <row r="19" spans="2:24" ht="15.75" x14ac:dyDescent="0.25">
      <c r="D19" s="97"/>
      <c r="E19" s="94">
        <v>35726</v>
      </c>
      <c r="F19" s="95"/>
      <c r="G19" s="96" t="s">
        <v>201</v>
      </c>
      <c r="H19" s="98">
        <v>172005</v>
      </c>
      <c r="I19" s="98">
        <v>203825</v>
      </c>
      <c r="J19" s="98">
        <v>236438</v>
      </c>
      <c r="K19" s="98">
        <v>260100</v>
      </c>
      <c r="L19" s="98">
        <v>286000</v>
      </c>
      <c r="M19" s="98">
        <v>309000</v>
      </c>
      <c r="N19" s="98">
        <v>332000</v>
      </c>
      <c r="O19" s="98">
        <v>358000</v>
      </c>
      <c r="P19" s="98">
        <v>381500</v>
      </c>
      <c r="Q19" s="98">
        <v>408000</v>
      </c>
      <c r="R19" s="98">
        <v>433700</v>
      </c>
      <c r="S19" s="98">
        <v>461500</v>
      </c>
      <c r="T19" s="98">
        <v>496900</v>
      </c>
      <c r="U19" s="98">
        <v>515000</v>
      </c>
      <c r="V19" s="98">
        <v>535600</v>
      </c>
      <c r="W19" s="98">
        <v>566700</v>
      </c>
      <c r="X19" s="31"/>
    </row>
    <row r="20" spans="2:24" ht="18.75" customHeight="1" x14ac:dyDescent="0.25">
      <c r="D20" s="93" t="s">
        <v>202</v>
      </c>
      <c r="E20" s="99">
        <v>4</v>
      </c>
      <c r="F20" s="31"/>
      <c r="G20" s="31"/>
      <c r="H20" s="31"/>
      <c r="I20" s="31"/>
      <c r="J20" s="31"/>
      <c r="K20" s="31"/>
      <c r="L20" s="31"/>
      <c r="M20" s="31"/>
      <c r="N20" s="31"/>
      <c r="O20" s="31"/>
      <c r="P20" s="31"/>
      <c r="Q20" s="31"/>
      <c r="R20" s="31"/>
      <c r="S20" s="31"/>
      <c r="T20" s="31"/>
      <c r="U20" s="31"/>
      <c r="V20" s="31"/>
      <c r="W20" s="31"/>
    </row>
    <row r="21" spans="2:24" ht="18.75" customHeight="1" x14ac:dyDescent="0.25">
      <c r="C21" s="31"/>
      <c r="D21" s="30"/>
      <c r="E21" s="31"/>
      <c r="F21" s="31"/>
      <c r="G21" s="31"/>
      <c r="H21" s="100"/>
      <c r="I21" s="31"/>
      <c r="J21" s="31"/>
      <c r="K21" s="31"/>
      <c r="L21" s="31"/>
      <c r="M21" s="31"/>
    </row>
    <row r="22" spans="2:24" s="102" customFormat="1" ht="23.25" x14ac:dyDescent="0.25">
      <c r="B22" s="101"/>
      <c r="C22" s="101"/>
      <c r="D22" s="260" t="s">
        <v>203</v>
      </c>
      <c r="E22" s="260"/>
      <c r="F22" s="260"/>
      <c r="G22" s="260"/>
      <c r="H22" s="261"/>
      <c r="I22" s="260"/>
      <c r="J22" s="260"/>
      <c r="K22" s="260"/>
      <c r="L22" s="260"/>
      <c r="M22" s="260"/>
      <c r="N22" s="260"/>
      <c r="O22" s="260"/>
      <c r="P22" s="260"/>
      <c r="Q22" s="260"/>
      <c r="R22" s="260"/>
      <c r="S22" s="260"/>
      <c r="T22" s="260"/>
      <c r="U22" s="260"/>
      <c r="V22" s="260"/>
      <c r="W22" s="260"/>
    </row>
    <row r="23" spans="2:24" s="102" customFormat="1" ht="63.75" customHeight="1" x14ac:dyDescent="0.25">
      <c r="B23" s="103" t="s">
        <v>204</v>
      </c>
      <c r="C23" s="104" t="s">
        <v>205</v>
      </c>
      <c r="D23" s="104" t="s">
        <v>206</v>
      </c>
      <c r="E23" s="103" t="s">
        <v>207</v>
      </c>
      <c r="F23" s="103" t="s">
        <v>208</v>
      </c>
      <c r="G23" s="104" t="s">
        <v>209</v>
      </c>
      <c r="H23" s="104" t="s">
        <v>210</v>
      </c>
      <c r="I23" s="104" t="s">
        <v>211</v>
      </c>
      <c r="J23" s="104" t="s">
        <v>212</v>
      </c>
      <c r="K23" s="104" t="s">
        <v>213</v>
      </c>
      <c r="L23" s="103" t="s">
        <v>214</v>
      </c>
      <c r="M23" s="103" t="s">
        <v>215</v>
      </c>
      <c r="N23" s="104" t="s">
        <v>216</v>
      </c>
      <c r="O23" s="104" t="s">
        <v>217</v>
      </c>
      <c r="P23" s="104" t="s">
        <v>218</v>
      </c>
      <c r="Q23" s="104" t="s">
        <v>219</v>
      </c>
      <c r="R23" s="103" t="s">
        <v>220</v>
      </c>
      <c r="S23" s="104" t="s">
        <v>221</v>
      </c>
      <c r="T23" s="104" t="s">
        <v>222</v>
      </c>
      <c r="U23" s="104" t="s">
        <v>0</v>
      </c>
      <c r="V23" s="104" t="s">
        <v>1</v>
      </c>
      <c r="W23" s="103" t="s">
        <v>32</v>
      </c>
    </row>
    <row r="24" spans="2:24" ht="132" x14ac:dyDescent="0.25">
      <c r="B24" s="164">
        <v>1</v>
      </c>
      <c r="C24" s="165" t="s">
        <v>223</v>
      </c>
      <c r="D24" s="166" t="s">
        <v>224</v>
      </c>
      <c r="E24" s="166" t="s">
        <v>225</v>
      </c>
      <c r="F24" s="167">
        <v>1</v>
      </c>
      <c r="G24" s="168">
        <v>37316</v>
      </c>
      <c r="H24" s="169">
        <v>38322</v>
      </c>
      <c r="I24" s="170">
        <f>+IF(G24&gt;=$E$19,1,0)</f>
        <v>1</v>
      </c>
      <c r="J24" s="170">
        <f>+(H24-G24)/30</f>
        <v>33.533333333333331</v>
      </c>
      <c r="K24" s="170">
        <f>+IF(J24&gt;=$E$20,1,0)</f>
        <v>1</v>
      </c>
      <c r="L24" s="171">
        <v>20000</v>
      </c>
      <c r="M24" s="172">
        <v>200</v>
      </c>
      <c r="N24" s="170">
        <v>30000000</v>
      </c>
      <c r="O24" s="173">
        <v>0.36873</v>
      </c>
      <c r="P24" s="174">
        <f>N24*O24</f>
        <v>11061900</v>
      </c>
      <c r="Q24" s="171">
        <v>2479.1799999999998</v>
      </c>
      <c r="R24" s="171">
        <f>P24*Q24</f>
        <v>27424441242</v>
      </c>
      <c r="S24" s="170">
        <f>+HLOOKUP(YEAR(H24),$H$18:$W$19,2,0)</f>
        <v>358000</v>
      </c>
      <c r="T24" s="171">
        <f>+R24/S24</f>
        <v>76604.584474860341</v>
      </c>
      <c r="U24" s="170">
        <v>165</v>
      </c>
      <c r="V24" s="172">
        <v>0</v>
      </c>
      <c r="W24" s="163" t="s">
        <v>337</v>
      </c>
      <c r="X24" s="102"/>
    </row>
    <row r="25" spans="2:24" ht="84" x14ac:dyDescent="0.25">
      <c r="B25" s="164">
        <v>2</v>
      </c>
      <c r="C25" s="165" t="s">
        <v>223</v>
      </c>
      <c r="D25" s="166" t="s">
        <v>226</v>
      </c>
      <c r="E25" s="166" t="s">
        <v>227</v>
      </c>
      <c r="F25" s="167">
        <v>1</v>
      </c>
      <c r="G25" s="169">
        <v>36981</v>
      </c>
      <c r="H25" s="169">
        <v>37226</v>
      </c>
      <c r="I25" s="170">
        <f t="shared" ref="I25:I31" si="0">+IF(G25&gt;=$E$19,1,0)</f>
        <v>1</v>
      </c>
      <c r="J25" s="170">
        <f t="shared" ref="J25:J31" si="1">+(H25-G25)/30</f>
        <v>8.1666666666666661</v>
      </c>
      <c r="K25" s="170">
        <f t="shared" ref="K25:K31" si="2">+IF(J25&gt;=$E$20,1,0)</f>
        <v>1</v>
      </c>
      <c r="L25" s="171">
        <v>2500</v>
      </c>
      <c r="M25" s="172">
        <v>31</v>
      </c>
      <c r="N25" s="170">
        <v>655660</v>
      </c>
      <c r="O25" s="173">
        <v>0.39510000000000001</v>
      </c>
      <c r="P25" s="174">
        <f t="shared" ref="P25" si="3">N25*O25</f>
        <v>259051.266</v>
      </c>
      <c r="Q25" s="174">
        <v>2303.35</v>
      </c>
      <c r="R25" s="171">
        <f>P25*Q25</f>
        <v>596685733.54110003</v>
      </c>
      <c r="S25" s="170">
        <f t="shared" ref="S25:S31" si="4">+HLOOKUP(YEAR(H25),$H$18:$W$19,2,0)</f>
        <v>286000</v>
      </c>
      <c r="T25" s="171">
        <f t="shared" ref="T25:T31" si="5">+R25/S25</f>
        <v>2086.3137536402101</v>
      </c>
      <c r="U25" s="170">
        <v>166</v>
      </c>
      <c r="V25" s="172">
        <v>0</v>
      </c>
      <c r="W25" s="163" t="s">
        <v>338</v>
      </c>
      <c r="X25" s="102"/>
    </row>
    <row r="26" spans="2:24" ht="84" x14ac:dyDescent="0.25">
      <c r="B26" s="164">
        <v>3</v>
      </c>
      <c r="C26" s="165" t="s">
        <v>223</v>
      </c>
      <c r="D26" s="166" t="s">
        <v>228</v>
      </c>
      <c r="E26" s="166" t="s">
        <v>229</v>
      </c>
      <c r="F26" s="167">
        <v>1</v>
      </c>
      <c r="G26" s="169">
        <v>39002</v>
      </c>
      <c r="H26" s="169">
        <v>39954</v>
      </c>
      <c r="I26" s="170">
        <f t="shared" si="0"/>
        <v>1</v>
      </c>
      <c r="J26" s="170">
        <f t="shared" si="1"/>
        <v>31.733333333333334</v>
      </c>
      <c r="K26" s="170">
        <f t="shared" si="2"/>
        <v>1</v>
      </c>
      <c r="L26" s="171">
        <v>1500</v>
      </c>
      <c r="M26" s="172">
        <v>18</v>
      </c>
      <c r="N26" s="175"/>
      <c r="O26" s="173"/>
      <c r="P26" s="174">
        <v>261530.34</v>
      </c>
      <c r="Q26" s="174">
        <v>2196.21</v>
      </c>
      <c r="R26" s="171">
        <f t="shared" ref="R26:R31" si="6">P26*Q26</f>
        <v>574375548.01139998</v>
      </c>
      <c r="S26" s="170">
        <f t="shared" si="4"/>
        <v>496900</v>
      </c>
      <c r="T26" s="171">
        <f t="shared" si="5"/>
        <v>1155.9177862978465</v>
      </c>
      <c r="U26" s="170">
        <v>167</v>
      </c>
      <c r="V26" s="172">
        <v>0</v>
      </c>
      <c r="W26" s="163" t="s">
        <v>339</v>
      </c>
      <c r="X26" s="102"/>
    </row>
    <row r="27" spans="2:24" ht="96" x14ac:dyDescent="0.25">
      <c r="B27" s="164">
        <v>4</v>
      </c>
      <c r="C27" s="165" t="s">
        <v>223</v>
      </c>
      <c r="D27" s="166" t="s">
        <v>228</v>
      </c>
      <c r="E27" s="166" t="s">
        <v>230</v>
      </c>
      <c r="F27" s="167">
        <v>1</v>
      </c>
      <c r="G27" s="169">
        <v>38869</v>
      </c>
      <c r="H27" s="169">
        <v>40527</v>
      </c>
      <c r="I27" s="170">
        <f t="shared" si="0"/>
        <v>1</v>
      </c>
      <c r="J27" s="170">
        <f t="shared" si="1"/>
        <v>55.266666666666666</v>
      </c>
      <c r="K27" s="170">
        <f t="shared" si="2"/>
        <v>1</v>
      </c>
      <c r="L27" s="171">
        <v>3500</v>
      </c>
      <c r="M27" s="172">
        <v>44</v>
      </c>
      <c r="N27" s="175"/>
      <c r="O27" s="173"/>
      <c r="P27" s="174">
        <v>894142.48</v>
      </c>
      <c r="Q27" s="174">
        <v>1899.89</v>
      </c>
      <c r="R27" s="171">
        <f t="shared" si="6"/>
        <v>1698772356.3271999</v>
      </c>
      <c r="S27" s="170">
        <f t="shared" si="4"/>
        <v>515000</v>
      </c>
      <c r="T27" s="171">
        <f t="shared" si="5"/>
        <v>3298.5870996644658</v>
      </c>
      <c r="U27" s="170">
        <v>168</v>
      </c>
      <c r="V27" s="172">
        <v>1</v>
      </c>
      <c r="W27" s="163" t="s">
        <v>336</v>
      </c>
      <c r="X27" s="102"/>
    </row>
    <row r="28" spans="2:24" ht="60" x14ac:dyDescent="0.25">
      <c r="B28" s="164">
        <v>5</v>
      </c>
      <c r="C28" s="165" t="s">
        <v>223</v>
      </c>
      <c r="D28" s="166" t="s">
        <v>228</v>
      </c>
      <c r="E28" s="166" t="s">
        <v>231</v>
      </c>
      <c r="F28" s="167">
        <v>1</v>
      </c>
      <c r="G28" s="169">
        <v>39717</v>
      </c>
      <c r="H28" s="169">
        <v>39752</v>
      </c>
      <c r="I28" s="170">
        <f t="shared" si="0"/>
        <v>1</v>
      </c>
      <c r="J28" s="170">
        <f t="shared" si="1"/>
        <v>1.1666666666666667</v>
      </c>
      <c r="K28" s="170">
        <f t="shared" si="2"/>
        <v>0</v>
      </c>
      <c r="L28" s="171">
        <v>400</v>
      </c>
      <c r="M28" s="172">
        <v>0</v>
      </c>
      <c r="N28" s="175"/>
      <c r="O28" s="173"/>
      <c r="P28" s="174">
        <v>40527.699999999997</v>
      </c>
      <c r="Q28" s="174">
        <v>2359.52</v>
      </c>
      <c r="R28" s="171">
        <f t="shared" si="6"/>
        <v>95625918.703999996</v>
      </c>
      <c r="S28" s="170">
        <f t="shared" si="4"/>
        <v>461500</v>
      </c>
      <c r="T28" s="171">
        <f t="shared" si="5"/>
        <v>207.20675775514624</v>
      </c>
      <c r="U28" s="170">
        <v>169</v>
      </c>
      <c r="V28" s="172">
        <v>0</v>
      </c>
      <c r="W28" s="163" t="s">
        <v>340</v>
      </c>
      <c r="X28" s="102"/>
    </row>
    <row r="29" spans="2:24" ht="53.25" customHeight="1" x14ac:dyDescent="0.25">
      <c r="B29" s="164">
        <v>6</v>
      </c>
      <c r="C29" s="165" t="s">
        <v>223</v>
      </c>
      <c r="D29" s="166" t="s">
        <v>232</v>
      </c>
      <c r="E29" s="166" t="s">
        <v>233</v>
      </c>
      <c r="F29" s="167">
        <v>1</v>
      </c>
      <c r="G29" s="169">
        <v>40039</v>
      </c>
      <c r="H29" s="169">
        <v>40496</v>
      </c>
      <c r="I29" s="170">
        <f t="shared" si="0"/>
        <v>1</v>
      </c>
      <c r="J29" s="170">
        <f t="shared" si="1"/>
        <v>15.233333333333333</v>
      </c>
      <c r="K29" s="170">
        <f t="shared" si="2"/>
        <v>1</v>
      </c>
      <c r="L29" s="171">
        <v>809</v>
      </c>
      <c r="M29" s="172">
        <v>2</v>
      </c>
      <c r="N29" s="175"/>
      <c r="O29" s="173"/>
      <c r="P29" s="174">
        <v>356500</v>
      </c>
      <c r="Q29" s="174">
        <v>1861.74</v>
      </c>
      <c r="R29" s="171">
        <f t="shared" si="6"/>
        <v>663710310</v>
      </c>
      <c r="S29" s="170">
        <f t="shared" si="4"/>
        <v>515000</v>
      </c>
      <c r="T29" s="171">
        <f t="shared" si="5"/>
        <v>1288.7578834951457</v>
      </c>
      <c r="U29" s="170">
        <v>170</v>
      </c>
      <c r="V29" s="172">
        <v>0</v>
      </c>
      <c r="W29" s="163" t="s">
        <v>341</v>
      </c>
      <c r="X29" s="102"/>
    </row>
    <row r="30" spans="2:24" ht="53.25" customHeight="1" x14ac:dyDescent="0.25">
      <c r="B30" s="164">
        <v>7</v>
      </c>
      <c r="C30" s="165" t="s">
        <v>223</v>
      </c>
      <c r="D30" s="166" t="s">
        <v>234</v>
      </c>
      <c r="E30" s="166" t="s">
        <v>235</v>
      </c>
      <c r="F30" s="167" t="s">
        <v>236</v>
      </c>
      <c r="G30" s="169">
        <v>41274</v>
      </c>
      <c r="H30" s="169">
        <v>41275</v>
      </c>
      <c r="I30" s="170">
        <f t="shared" si="0"/>
        <v>1</v>
      </c>
      <c r="J30" s="170">
        <f t="shared" si="1"/>
        <v>3.3333333333333333E-2</v>
      </c>
      <c r="K30" s="170">
        <f t="shared" si="2"/>
        <v>0</v>
      </c>
      <c r="L30" s="171">
        <v>224.11799999999999</v>
      </c>
      <c r="M30" s="172">
        <v>0</v>
      </c>
      <c r="N30" s="175"/>
      <c r="O30" s="173"/>
      <c r="P30" s="174">
        <v>5098117.54</v>
      </c>
      <c r="Q30" s="174"/>
      <c r="R30" s="171"/>
      <c r="S30" s="170"/>
      <c r="T30" s="171"/>
      <c r="U30" s="170">
        <v>0</v>
      </c>
      <c r="V30" s="172">
        <v>0</v>
      </c>
      <c r="W30" s="163" t="s">
        <v>342</v>
      </c>
      <c r="X30" s="102"/>
    </row>
    <row r="31" spans="2:24" ht="87.75" customHeight="1" x14ac:dyDescent="0.25">
      <c r="B31" s="164">
        <v>8</v>
      </c>
      <c r="C31" s="165" t="s">
        <v>223</v>
      </c>
      <c r="D31" s="166" t="s">
        <v>237</v>
      </c>
      <c r="E31" s="163" t="s">
        <v>238</v>
      </c>
      <c r="F31" s="167">
        <v>1</v>
      </c>
      <c r="G31" s="169">
        <v>40056</v>
      </c>
      <c r="H31" s="169">
        <v>40695</v>
      </c>
      <c r="I31" s="170">
        <f t="shared" si="0"/>
        <v>1</v>
      </c>
      <c r="J31" s="170">
        <f t="shared" si="1"/>
        <v>21.3</v>
      </c>
      <c r="K31" s="170">
        <f t="shared" si="2"/>
        <v>1</v>
      </c>
      <c r="L31" s="171">
        <v>5000</v>
      </c>
      <c r="M31" s="172">
        <v>48</v>
      </c>
      <c r="N31" s="175"/>
      <c r="O31" s="173"/>
      <c r="P31" s="174">
        <v>1600000</v>
      </c>
      <c r="Q31" s="174">
        <v>1797.83</v>
      </c>
      <c r="R31" s="171">
        <f t="shared" si="6"/>
        <v>2876528000</v>
      </c>
      <c r="S31" s="170">
        <f t="shared" si="4"/>
        <v>535600</v>
      </c>
      <c r="T31" s="171">
        <f t="shared" si="5"/>
        <v>5370.6646751306944</v>
      </c>
      <c r="U31" s="170">
        <v>174</v>
      </c>
      <c r="V31" s="172">
        <v>0</v>
      </c>
      <c r="W31" s="163" t="s">
        <v>343</v>
      </c>
      <c r="X31" s="102"/>
    </row>
    <row r="32" spans="2:24" ht="31.5" customHeight="1" x14ac:dyDescent="0.25">
      <c r="C32" s="105"/>
      <c r="L32" s="106">
        <f>+SUMPRODUCT(L24:L31,$V$24:$V$31)</f>
        <v>3500</v>
      </c>
      <c r="M32" s="106">
        <f>+SUMPRODUCT(M24:M31,$V$24:$V$31)</f>
        <v>44</v>
      </c>
      <c r="N32" s="107"/>
      <c r="O32" s="107"/>
      <c r="P32" s="107"/>
      <c r="Q32" s="107"/>
      <c r="R32" s="108"/>
      <c r="S32" s="108"/>
      <c r="T32" s="106">
        <f>+SUMPRODUCT(T24:T31,$V$24:$V$31)</f>
        <v>3298.5870996644658</v>
      </c>
    </row>
  </sheetData>
  <mergeCells count="8">
    <mergeCell ref="D22:W22"/>
    <mergeCell ref="D9:W10"/>
    <mergeCell ref="D11:W12"/>
    <mergeCell ref="B13:B14"/>
    <mergeCell ref="C13:W14"/>
    <mergeCell ref="B15:B16"/>
    <mergeCell ref="C15:W15"/>
    <mergeCell ref="C16:W16"/>
  </mergeCells>
  <printOptions horizontalCentered="1" verticalCentered="1"/>
  <pageMargins left="0.23622047244094491" right="0.23622047244094491" top="0.74803149606299213" bottom="0.74803149606299213" header="0.31496062992125984" footer="0.31496062992125984"/>
  <pageSetup scale="90" orientation="landscape"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8"/>
  <sheetViews>
    <sheetView showGridLines="0" zoomScale="85" zoomScaleNormal="85" workbookViewId="0">
      <selection activeCell="A3" sqref="A3:O3"/>
    </sheetView>
  </sheetViews>
  <sheetFormatPr baseColWidth="10" defaultColWidth="8.85546875" defaultRowHeight="15" x14ac:dyDescent="0.25"/>
  <cols>
    <col min="1" max="1" width="21.42578125" bestFit="1" customWidth="1"/>
    <col min="2" max="2" width="48.7109375" customWidth="1"/>
    <col min="3" max="3" width="8.85546875" customWidth="1"/>
    <col min="4" max="4" width="5.7109375" style="7" bestFit="1" customWidth="1"/>
    <col min="5" max="5" width="29.42578125" customWidth="1"/>
    <col min="6" max="6" width="2.7109375" customWidth="1"/>
    <col min="7" max="7" width="6.5703125" bestFit="1" customWidth="1"/>
    <col min="8" max="8" width="20.28515625" style="125" customWidth="1"/>
    <col min="9" max="9" width="32" customWidth="1"/>
    <col min="10" max="10" width="11.42578125" customWidth="1"/>
    <col min="11" max="11" width="11.5703125" bestFit="1" customWidth="1"/>
    <col min="12" max="12" width="8.42578125" customWidth="1"/>
    <col min="13" max="13" width="16.85546875" customWidth="1"/>
    <col min="14" max="14" width="13.5703125" customWidth="1"/>
    <col min="15" max="15" width="25" customWidth="1"/>
    <col min="16" max="241" width="11.42578125" customWidth="1"/>
    <col min="242" max="242" width="21.28515625" bestFit="1" customWidth="1"/>
    <col min="243" max="243" width="21.42578125" bestFit="1" customWidth="1"/>
    <col min="244" max="244" width="48.7109375" customWidth="1"/>
    <col min="251" max="251" width="21.42578125" bestFit="1" customWidth="1"/>
    <col min="252" max="252" width="48.7109375" customWidth="1"/>
    <col min="253" max="253" width="8.85546875" customWidth="1"/>
    <col min="254" max="254" width="5.7109375" bestFit="1" customWidth="1"/>
    <col min="255" max="255" width="11.42578125" customWidth="1"/>
    <col min="256" max="256" width="24.5703125" customWidth="1"/>
    <col min="257" max="257" width="0" hidden="1" customWidth="1"/>
    <col min="258" max="258" width="11.42578125" customWidth="1"/>
    <col min="259" max="259" width="6.5703125" bestFit="1" customWidth="1"/>
    <col min="260" max="260" width="18.7109375" customWidth="1"/>
    <col min="261" max="261" width="20.5703125" customWidth="1"/>
    <col min="262" max="262" width="11.42578125" customWidth="1"/>
    <col min="263" max="263" width="11.5703125" bestFit="1" customWidth="1"/>
    <col min="264" max="264" width="9.85546875" customWidth="1"/>
    <col min="265" max="265" width="8.42578125" customWidth="1"/>
    <col min="266" max="267" width="0" hidden="1" customWidth="1"/>
    <col min="268" max="268" width="11.42578125" customWidth="1"/>
    <col min="269" max="269" width="10.85546875" customWidth="1"/>
    <col min="270" max="270" width="13.5703125" customWidth="1"/>
    <col min="271" max="271" width="25" customWidth="1"/>
    <col min="272" max="497" width="11.42578125" customWidth="1"/>
    <col min="498" max="498" width="21.28515625" bestFit="1" customWidth="1"/>
    <col min="499" max="499" width="21.42578125" bestFit="1" customWidth="1"/>
    <col min="500" max="500" width="48.7109375" customWidth="1"/>
    <col min="507" max="507" width="21.42578125" bestFit="1" customWidth="1"/>
    <col min="508" max="508" width="48.7109375" customWidth="1"/>
    <col min="509" max="509" width="8.85546875" customWidth="1"/>
    <col min="510" max="510" width="5.7109375" bestFit="1" customWidth="1"/>
    <col min="511" max="511" width="11.42578125" customWidth="1"/>
    <col min="512" max="512" width="24.5703125" customWidth="1"/>
    <col min="513" max="513" width="0" hidden="1" customWidth="1"/>
    <col min="514" max="514" width="11.42578125" customWidth="1"/>
    <col min="515" max="515" width="6.5703125" bestFit="1" customWidth="1"/>
    <col min="516" max="516" width="18.7109375" customWidth="1"/>
    <col min="517" max="517" width="20.5703125" customWidth="1"/>
    <col min="518" max="518" width="11.42578125" customWidth="1"/>
    <col min="519" max="519" width="11.5703125" bestFit="1" customWidth="1"/>
    <col min="520" max="520" width="9.85546875" customWidth="1"/>
    <col min="521" max="521" width="8.42578125" customWidth="1"/>
    <col min="522" max="523" width="0" hidden="1" customWidth="1"/>
    <col min="524" max="524" width="11.42578125" customWidth="1"/>
    <col min="525" max="525" width="10.85546875" customWidth="1"/>
    <col min="526" max="526" width="13.5703125" customWidth="1"/>
    <col min="527" max="527" width="25" customWidth="1"/>
    <col min="528" max="753" width="11.42578125" customWidth="1"/>
    <col min="754" max="754" width="21.28515625" bestFit="1" customWidth="1"/>
    <col min="755" max="755" width="21.42578125" bestFit="1" customWidth="1"/>
    <col min="756" max="756" width="48.7109375" customWidth="1"/>
    <col min="763" max="763" width="21.42578125" bestFit="1" customWidth="1"/>
    <col min="764" max="764" width="48.7109375" customWidth="1"/>
    <col min="765" max="765" width="8.85546875" customWidth="1"/>
    <col min="766" max="766" width="5.7109375" bestFit="1" customWidth="1"/>
    <col min="767" max="767" width="11.42578125" customWidth="1"/>
    <col min="768" max="768" width="24.5703125" customWidth="1"/>
    <col min="769" max="769" width="0" hidden="1" customWidth="1"/>
    <col min="770" max="770" width="11.42578125" customWidth="1"/>
    <col min="771" max="771" width="6.5703125" bestFit="1" customWidth="1"/>
    <col min="772" max="772" width="18.7109375" customWidth="1"/>
    <col min="773" max="773" width="20.5703125" customWidth="1"/>
    <col min="774" max="774" width="11.42578125" customWidth="1"/>
    <col min="775" max="775" width="11.5703125" bestFit="1" customWidth="1"/>
    <col min="776" max="776" width="9.85546875" customWidth="1"/>
    <col min="777" max="777" width="8.42578125" customWidth="1"/>
    <col min="778" max="779" width="0" hidden="1" customWidth="1"/>
    <col min="780" max="780" width="11.42578125" customWidth="1"/>
    <col min="781" max="781" width="10.85546875" customWidth="1"/>
    <col min="782" max="782" width="13.5703125" customWidth="1"/>
    <col min="783" max="783" width="25" customWidth="1"/>
    <col min="784" max="1009" width="11.42578125" customWidth="1"/>
    <col min="1010" max="1010" width="21.28515625" bestFit="1" customWidth="1"/>
    <col min="1011" max="1011" width="21.42578125" bestFit="1" customWidth="1"/>
    <col min="1012" max="1012" width="48.7109375" customWidth="1"/>
    <col min="1019" max="1019" width="21.42578125" bestFit="1" customWidth="1"/>
    <col min="1020" max="1020" width="48.7109375" customWidth="1"/>
    <col min="1021" max="1021" width="8.85546875" customWidth="1"/>
    <col min="1022" max="1022" width="5.7109375" bestFit="1" customWidth="1"/>
    <col min="1023" max="1023" width="11.42578125" customWidth="1"/>
    <col min="1024" max="1024" width="24.5703125" customWidth="1"/>
    <col min="1025" max="1025" width="0" hidden="1" customWidth="1"/>
    <col min="1026" max="1026" width="11.42578125" customWidth="1"/>
    <col min="1027" max="1027" width="6.5703125" bestFit="1" customWidth="1"/>
    <col min="1028" max="1028" width="18.7109375" customWidth="1"/>
    <col min="1029" max="1029" width="20.5703125" customWidth="1"/>
    <col min="1030" max="1030" width="11.42578125" customWidth="1"/>
    <col min="1031" max="1031" width="11.5703125" bestFit="1" customWidth="1"/>
    <col min="1032" max="1032" width="9.85546875" customWidth="1"/>
    <col min="1033" max="1033" width="8.42578125" customWidth="1"/>
    <col min="1034" max="1035" width="0" hidden="1" customWidth="1"/>
    <col min="1036" max="1036" width="11.42578125" customWidth="1"/>
    <col min="1037" max="1037" width="10.85546875" customWidth="1"/>
    <col min="1038" max="1038" width="13.5703125" customWidth="1"/>
    <col min="1039" max="1039" width="25" customWidth="1"/>
    <col min="1040" max="1265" width="11.42578125" customWidth="1"/>
    <col min="1266" max="1266" width="21.28515625" bestFit="1" customWidth="1"/>
    <col min="1267" max="1267" width="21.42578125" bestFit="1" customWidth="1"/>
    <col min="1268" max="1268" width="48.7109375" customWidth="1"/>
    <col min="1275" max="1275" width="21.42578125" bestFit="1" customWidth="1"/>
    <col min="1276" max="1276" width="48.7109375" customWidth="1"/>
    <col min="1277" max="1277" width="8.85546875" customWidth="1"/>
    <col min="1278" max="1278" width="5.7109375" bestFit="1" customWidth="1"/>
    <col min="1279" max="1279" width="11.42578125" customWidth="1"/>
    <col min="1280" max="1280" width="24.5703125" customWidth="1"/>
    <col min="1281" max="1281" width="0" hidden="1" customWidth="1"/>
    <col min="1282" max="1282" width="11.42578125" customWidth="1"/>
    <col min="1283" max="1283" width="6.5703125" bestFit="1" customWidth="1"/>
    <col min="1284" max="1284" width="18.7109375" customWidth="1"/>
    <col min="1285" max="1285" width="20.5703125" customWidth="1"/>
    <col min="1286" max="1286" width="11.42578125" customWidth="1"/>
    <col min="1287" max="1287" width="11.5703125" bestFit="1" customWidth="1"/>
    <col min="1288" max="1288" width="9.85546875" customWidth="1"/>
    <col min="1289" max="1289" width="8.42578125" customWidth="1"/>
    <col min="1290" max="1291" width="0" hidden="1" customWidth="1"/>
    <col min="1292" max="1292" width="11.42578125" customWidth="1"/>
    <col min="1293" max="1293" width="10.85546875" customWidth="1"/>
    <col min="1294" max="1294" width="13.5703125" customWidth="1"/>
    <col min="1295" max="1295" width="25" customWidth="1"/>
    <col min="1296" max="1521" width="11.42578125" customWidth="1"/>
    <col min="1522" max="1522" width="21.28515625" bestFit="1" customWidth="1"/>
    <col min="1523" max="1523" width="21.42578125" bestFit="1" customWidth="1"/>
    <col min="1524" max="1524" width="48.7109375" customWidth="1"/>
    <col min="1531" max="1531" width="21.42578125" bestFit="1" customWidth="1"/>
    <col min="1532" max="1532" width="48.7109375" customWidth="1"/>
    <col min="1533" max="1533" width="8.85546875" customWidth="1"/>
    <col min="1534" max="1534" width="5.7109375" bestFit="1" customWidth="1"/>
    <col min="1535" max="1535" width="11.42578125" customWidth="1"/>
    <col min="1536" max="1536" width="24.5703125" customWidth="1"/>
    <col min="1537" max="1537" width="0" hidden="1" customWidth="1"/>
    <col min="1538" max="1538" width="11.42578125" customWidth="1"/>
    <col min="1539" max="1539" width="6.5703125" bestFit="1" customWidth="1"/>
    <col min="1540" max="1540" width="18.7109375" customWidth="1"/>
    <col min="1541" max="1541" width="20.5703125" customWidth="1"/>
    <col min="1542" max="1542" width="11.42578125" customWidth="1"/>
    <col min="1543" max="1543" width="11.5703125" bestFit="1" customWidth="1"/>
    <col min="1544" max="1544" width="9.85546875" customWidth="1"/>
    <col min="1545" max="1545" width="8.42578125" customWidth="1"/>
    <col min="1546" max="1547" width="0" hidden="1" customWidth="1"/>
    <col min="1548" max="1548" width="11.42578125" customWidth="1"/>
    <col min="1549" max="1549" width="10.85546875" customWidth="1"/>
    <col min="1550" max="1550" width="13.5703125" customWidth="1"/>
    <col min="1551" max="1551" width="25" customWidth="1"/>
    <col min="1552" max="1777" width="11.42578125" customWidth="1"/>
    <col min="1778" max="1778" width="21.28515625" bestFit="1" customWidth="1"/>
    <col min="1779" max="1779" width="21.42578125" bestFit="1" customWidth="1"/>
    <col min="1780" max="1780" width="48.7109375" customWidth="1"/>
    <col min="1787" max="1787" width="21.42578125" bestFit="1" customWidth="1"/>
    <col min="1788" max="1788" width="48.7109375" customWidth="1"/>
    <col min="1789" max="1789" width="8.85546875" customWidth="1"/>
    <col min="1790" max="1790" width="5.7109375" bestFit="1" customWidth="1"/>
    <col min="1791" max="1791" width="11.42578125" customWidth="1"/>
    <col min="1792" max="1792" width="24.5703125" customWidth="1"/>
    <col min="1793" max="1793" width="0" hidden="1" customWidth="1"/>
    <col min="1794" max="1794" width="11.42578125" customWidth="1"/>
    <col min="1795" max="1795" width="6.5703125" bestFit="1" customWidth="1"/>
    <col min="1796" max="1796" width="18.7109375" customWidth="1"/>
    <col min="1797" max="1797" width="20.5703125" customWidth="1"/>
    <col min="1798" max="1798" width="11.42578125" customWidth="1"/>
    <col min="1799" max="1799" width="11.5703125" bestFit="1" customWidth="1"/>
    <col min="1800" max="1800" width="9.85546875" customWidth="1"/>
    <col min="1801" max="1801" width="8.42578125" customWidth="1"/>
    <col min="1802" max="1803" width="0" hidden="1" customWidth="1"/>
    <col min="1804" max="1804" width="11.42578125" customWidth="1"/>
    <col min="1805" max="1805" width="10.85546875" customWidth="1"/>
    <col min="1806" max="1806" width="13.5703125" customWidth="1"/>
    <col min="1807" max="1807" width="25" customWidth="1"/>
    <col min="1808" max="2033" width="11.42578125" customWidth="1"/>
    <col min="2034" max="2034" width="21.28515625" bestFit="1" customWidth="1"/>
    <col min="2035" max="2035" width="21.42578125" bestFit="1" customWidth="1"/>
    <col min="2036" max="2036" width="48.7109375" customWidth="1"/>
    <col min="2043" max="2043" width="21.42578125" bestFit="1" customWidth="1"/>
    <col min="2044" max="2044" width="48.7109375" customWidth="1"/>
    <col min="2045" max="2045" width="8.85546875" customWidth="1"/>
    <col min="2046" max="2046" width="5.7109375" bestFit="1" customWidth="1"/>
    <col min="2047" max="2047" width="11.42578125" customWidth="1"/>
    <col min="2048" max="2048" width="24.5703125" customWidth="1"/>
    <col min="2049" max="2049" width="0" hidden="1" customWidth="1"/>
    <col min="2050" max="2050" width="11.42578125" customWidth="1"/>
    <col min="2051" max="2051" width="6.5703125" bestFit="1" customWidth="1"/>
    <col min="2052" max="2052" width="18.7109375" customWidth="1"/>
    <col min="2053" max="2053" width="20.5703125" customWidth="1"/>
    <col min="2054" max="2054" width="11.42578125" customWidth="1"/>
    <col min="2055" max="2055" width="11.5703125" bestFit="1" customWidth="1"/>
    <col min="2056" max="2056" width="9.85546875" customWidth="1"/>
    <col min="2057" max="2057" width="8.42578125" customWidth="1"/>
    <col min="2058" max="2059" width="0" hidden="1" customWidth="1"/>
    <col min="2060" max="2060" width="11.42578125" customWidth="1"/>
    <col min="2061" max="2061" width="10.85546875" customWidth="1"/>
    <col min="2062" max="2062" width="13.5703125" customWidth="1"/>
    <col min="2063" max="2063" width="25" customWidth="1"/>
    <col min="2064" max="2289" width="11.42578125" customWidth="1"/>
    <col min="2290" max="2290" width="21.28515625" bestFit="1" customWidth="1"/>
    <col min="2291" max="2291" width="21.42578125" bestFit="1" customWidth="1"/>
    <col min="2292" max="2292" width="48.7109375" customWidth="1"/>
    <col min="2299" max="2299" width="21.42578125" bestFit="1" customWidth="1"/>
    <col min="2300" max="2300" width="48.7109375" customWidth="1"/>
    <col min="2301" max="2301" width="8.85546875" customWidth="1"/>
    <col min="2302" max="2302" width="5.7109375" bestFit="1" customWidth="1"/>
    <col min="2303" max="2303" width="11.42578125" customWidth="1"/>
    <col min="2304" max="2304" width="24.5703125" customWidth="1"/>
    <col min="2305" max="2305" width="0" hidden="1" customWidth="1"/>
    <col min="2306" max="2306" width="11.42578125" customWidth="1"/>
    <col min="2307" max="2307" width="6.5703125" bestFit="1" customWidth="1"/>
    <col min="2308" max="2308" width="18.7109375" customWidth="1"/>
    <col min="2309" max="2309" width="20.5703125" customWidth="1"/>
    <col min="2310" max="2310" width="11.42578125" customWidth="1"/>
    <col min="2311" max="2311" width="11.5703125" bestFit="1" customWidth="1"/>
    <col min="2312" max="2312" width="9.85546875" customWidth="1"/>
    <col min="2313" max="2313" width="8.42578125" customWidth="1"/>
    <col min="2314" max="2315" width="0" hidden="1" customWidth="1"/>
    <col min="2316" max="2316" width="11.42578125" customWidth="1"/>
    <col min="2317" max="2317" width="10.85546875" customWidth="1"/>
    <col min="2318" max="2318" width="13.5703125" customWidth="1"/>
    <col min="2319" max="2319" width="25" customWidth="1"/>
    <col min="2320" max="2545" width="11.42578125" customWidth="1"/>
    <col min="2546" max="2546" width="21.28515625" bestFit="1" customWidth="1"/>
    <col min="2547" max="2547" width="21.42578125" bestFit="1" customWidth="1"/>
    <col min="2548" max="2548" width="48.7109375" customWidth="1"/>
    <col min="2555" max="2555" width="21.42578125" bestFit="1" customWidth="1"/>
    <col min="2556" max="2556" width="48.7109375" customWidth="1"/>
    <col min="2557" max="2557" width="8.85546875" customWidth="1"/>
    <col min="2558" max="2558" width="5.7109375" bestFit="1" customWidth="1"/>
    <col min="2559" max="2559" width="11.42578125" customWidth="1"/>
    <col min="2560" max="2560" width="24.5703125" customWidth="1"/>
    <col min="2561" max="2561" width="0" hidden="1" customWidth="1"/>
    <col min="2562" max="2562" width="11.42578125" customWidth="1"/>
    <col min="2563" max="2563" width="6.5703125" bestFit="1" customWidth="1"/>
    <col min="2564" max="2564" width="18.7109375" customWidth="1"/>
    <col min="2565" max="2565" width="20.5703125" customWidth="1"/>
    <col min="2566" max="2566" width="11.42578125" customWidth="1"/>
    <col min="2567" max="2567" width="11.5703125" bestFit="1" customWidth="1"/>
    <col min="2568" max="2568" width="9.85546875" customWidth="1"/>
    <col min="2569" max="2569" width="8.42578125" customWidth="1"/>
    <col min="2570" max="2571" width="0" hidden="1" customWidth="1"/>
    <col min="2572" max="2572" width="11.42578125" customWidth="1"/>
    <col min="2573" max="2573" width="10.85546875" customWidth="1"/>
    <col min="2574" max="2574" width="13.5703125" customWidth="1"/>
    <col min="2575" max="2575" width="25" customWidth="1"/>
    <col min="2576" max="2801" width="11.42578125" customWidth="1"/>
    <col min="2802" max="2802" width="21.28515625" bestFit="1" customWidth="1"/>
    <col min="2803" max="2803" width="21.42578125" bestFit="1" customWidth="1"/>
    <col min="2804" max="2804" width="48.7109375" customWidth="1"/>
    <col min="2811" max="2811" width="21.42578125" bestFit="1" customWidth="1"/>
    <col min="2812" max="2812" width="48.7109375" customWidth="1"/>
    <col min="2813" max="2813" width="8.85546875" customWidth="1"/>
    <col min="2814" max="2814" width="5.7109375" bestFit="1" customWidth="1"/>
    <col min="2815" max="2815" width="11.42578125" customWidth="1"/>
    <col min="2816" max="2816" width="24.5703125" customWidth="1"/>
    <col min="2817" max="2817" width="0" hidden="1" customWidth="1"/>
    <col min="2818" max="2818" width="11.42578125" customWidth="1"/>
    <col min="2819" max="2819" width="6.5703125" bestFit="1" customWidth="1"/>
    <col min="2820" max="2820" width="18.7109375" customWidth="1"/>
    <col min="2821" max="2821" width="20.5703125" customWidth="1"/>
    <col min="2822" max="2822" width="11.42578125" customWidth="1"/>
    <col min="2823" max="2823" width="11.5703125" bestFit="1" customWidth="1"/>
    <col min="2824" max="2824" width="9.85546875" customWidth="1"/>
    <col min="2825" max="2825" width="8.42578125" customWidth="1"/>
    <col min="2826" max="2827" width="0" hidden="1" customWidth="1"/>
    <col min="2828" max="2828" width="11.42578125" customWidth="1"/>
    <col min="2829" max="2829" width="10.85546875" customWidth="1"/>
    <col min="2830" max="2830" width="13.5703125" customWidth="1"/>
    <col min="2831" max="2831" width="25" customWidth="1"/>
    <col min="2832" max="3057" width="11.42578125" customWidth="1"/>
    <col min="3058" max="3058" width="21.28515625" bestFit="1" customWidth="1"/>
    <col min="3059" max="3059" width="21.42578125" bestFit="1" customWidth="1"/>
    <col min="3060" max="3060" width="48.7109375" customWidth="1"/>
    <col min="3067" max="3067" width="21.42578125" bestFit="1" customWidth="1"/>
    <col min="3068" max="3068" width="48.7109375" customWidth="1"/>
    <col min="3069" max="3069" width="8.85546875" customWidth="1"/>
    <col min="3070" max="3070" width="5.7109375" bestFit="1" customWidth="1"/>
    <col min="3071" max="3071" width="11.42578125" customWidth="1"/>
    <col min="3072" max="3072" width="24.5703125" customWidth="1"/>
    <col min="3073" max="3073" width="0" hidden="1" customWidth="1"/>
    <col min="3074" max="3074" width="11.42578125" customWidth="1"/>
    <col min="3075" max="3075" width="6.5703125" bestFit="1" customWidth="1"/>
    <col min="3076" max="3076" width="18.7109375" customWidth="1"/>
    <col min="3077" max="3077" width="20.5703125" customWidth="1"/>
    <col min="3078" max="3078" width="11.42578125" customWidth="1"/>
    <col min="3079" max="3079" width="11.5703125" bestFit="1" customWidth="1"/>
    <col min="3080" max="3080" width="9.85546875" customWidth="1"/>
    <col min="3081" max="3081" width="8.42578125" customWidth="1"/>
    <col min="3082" max="3083" width="0" hidden="1" customWidth="1"/>
    <col min="3084" max="3084" width="11.42578125" customWidth="1"/>
    <col min="3085" max="3085" width="10.85546875" customWidth="1"/>
    <col min="3086" max="3086" width="13.5703125" customWidth="1"/>
    <col min="3087" max="3087" width="25" customWidth="1"/>
    <col min="3088" max="3313" width="11.42578125" customWidth="1"/>
    <col min="3314" max="3314" width="21.28515625" bestFit="1" customWidth="1"/>
    <col min="3315" max="3315" width="21.42578125" bestFit="1" customWidth="1"/>
    <col min="3316" max="3316" width="48.7109375" customWidth="1"/>
    <col min="3323" max="3323" width="21.42578125" bestFit="1" customWidth="1"/>
    <col min="3324" max="3324" width="48.7109375" customWidth="1"/>
    <col min="3325" max="3325" width="8.85546875" customWidth="1"/>
    <col min="3326" max="3326" width="5.7109375" bestFit="1" customWidth="1"/>
    <col min="3327" max="3327" width="11.42578125" customWidth="1"/>
    <col min="3328" max="3328" width="24.5703125" customWidth="1"/>
    <col min="3329" max="3329" width="0" hidden="1" customWidth="1"/>
    <col min="3330" max="3330" width="11.42578125" customWidth="1"/>
    <col min="3331" max="3331" width="6.5703125" bestFit="1" customWidth="1"/>
    <col min="3332" max="3332" width="18.7109375" customWidth="1"/>
    <col min="3333" max="3333" width="20.5703125" customWidth="1"/>
    <col min="3334" max="3334" width="11.42578125" customWidth="1"/>
    <col min="3335" max="3335" width="11.5703125" bestFit="1" customWidth="1"/>
    <col min="3336" max="3336" width="9.85546875" customWidth="1"/>
    <col min="3337" max="3337" width="8.42578125" customWidth="1"/>
    <col min="3338" max="3339" width="0" hidden="1" customWidth="1"/>
    <col min="3340" max="3340" width="11.42578125" customWidth="1"/>
    <col min="3341" max="3341" width="10.85546875" customWidth="1"/>
    <col min="3342" max="3342" width="13.5703125" customWidth="1"/>
    <col min="3343" max="3343" width="25" customWidth="1"/>
    <col min="3344" max="3569" width="11.42578125" customWidth="1"/>
    <col min="3570" max="3570" width="21.28515625" bestFit="1" customWidth="1"/>
    <col min="3571" max="3571" width="21.42578125" bestFit="1" customWidth="1"/>
    <col min="3572" max="3572" width="48.7109375" customWidth="1"/>
    <col min="3579" max="3579" width="21.42578125" bestFit="1" customWidth="1"/>
    <col min="3580" max="3580" width="48.7109375" customWidth="1"/>
    <col min="3581" max="3581" width="8.85546875" customWidth="1"/>
    <col min="3582" max="3582" width="5.7109375" bestFit="1" customWidth="1"/>
    <col min="3583" max="3583" width="11.42578125" customWidth="1"/>
    <col min="3584" max="3584" width="24.5703125" customWidth="1"/>
    <col min="3585" max="3585" width="0" hidden="1" customWidth="1"/>
    <col min="3586" max="3586" width="11.42578125" customWidth="1"/>
    <col min="3587" max="3587" width="6.5703125" bestFit="1" customWidth="1"/>
    <col min="3588" max="3588" width="18.7109375" customWidth="1"/>
    <col min="3589" max="3589" width="20.5703125" customWidth="1"/>
    <col min="3590" max="3590" width="11.42578125" customWidth="1"/>
    <col min="3591" max="3591" width="11.5703125" bestFit="1" customWidth="1"/>
    <col min="3592" max="3592" width="9.85546875" customWidth="1"/>
    <col min="3593" max="3593" width="8.42578125" customWidth="1"/>
    <col min="3594" max="3595" width="0" hidden="1" customWidth="1"/>
    <col min="3596" max="3596" width="11.42578125" customWidth="1"/>
    <col min="3597" max="3597" width="10.85546875" customWidth="1"/>
    <col min="3598" max="3598" width="13.5703125" customWidth="1"/>
    <col min="3599" max="3599" width="25" customWidth="1"/>
    <col min="3600" max="3825" width="11.42578125" customWidth="1"/>
    <col min="3826" max="3826" width="21.28515625" bestFit="1" customWidth="1"/>
    <col min="3827" max="3827" width="21.42578125" bestFit="1" customWidth="1"/>
    <col min="3828" max="3828" width="48.7109375" customWidth="1"/>
    <col min="3835" max="3835" width="21.42578125" bestFit="1" customWidth="1"/>
    <col min="3836" max="3836" width="48.7109375" customWidth="1"/>
    <col min="3837" max="3837" width="8.85546875" customWidth="1"/>
    <col min="3838" max="3838" width="5.7109375" bestFit="1" customWidth="1"/>
    <col min="3839" max="3839" width="11.42578125" customWidth="1"/>
    <col min="3840" max="3840" width="24.5703125" customWidth="1"/>
    <col min="3841" max="3841" width="0" hidden="1" customWidth="1"/>
    <col min="3842" max="3842" width="11.42578125" customWidth="1"/>
    <col min="3843" max="3843" width="6.5703125" bestFit="1" customWidth="1"/>
    <col min="3844" max="3844" width="18.7109375" customWidth="1"/>
    <col min="3845" max="3845" width="20.5703125" customWidth="1"/>
    <col min="3846" max="3846" width="11.42578125" customWidth="1"/>
    <col min="3847" max="3847" width="11.5703125" bestFit="1" customWidth="1"/>
    <col min="3848" max="3848" width="9.85546875" customWidth="1"/>
    <col min="3849" max="3849" width="8.42578125" customWidth="1"/>
    <col min="3850" max="3851" width="0" hidden="1" customWidth="1"/>
    <col min="3852" max="3852" width="11.42578125" customWidth="1"/>
    <col min="3853" max="3853" width="10.85546875" customWidth="1"/>
    <col min="3854" max="3854" width="13.5703125" customWidth="1"/>
    <col min="3855" max="3855" width="25" customWidth="1"/>
    <col min="3856" max="4081" width="11.42578125" customWidth="1"/>
    <col min="4082" max="4082" width="21.28515625" bestFit="1" customWidth="1"/>
    <col min="4083" max="4083" width="21.42578125" bestFit="1" customWidth="1"/>
    <col min="4084" max="4084" width="48.7109375" customWidth="1"/>
    <col min="4091" max="4091" width="21.42578125" bestFit="1" customWidth="1"/>
    <col min="4092" max="4092" width="48.7109375" customWidth="1"/>
    <col min="4093" max="4093" width="8.85546875" customWidth="1"/>
    <col min="4094" max="4094" width="5.7109375" bestFit="1" customWidth="1"/>
    <col min="4095" max="4095" width="11.42578125" customWidth="1"/>
    <col min="4096" max="4096" width="24.5703125" customWidth="1"/>
    <col min="4097" max="4097" width="0" hidden="1" customWidth="1"/>
    <col min="4098" max="4098" width="11.42578125" customWidth="1"/>
    <col min="4099" max="4099" width="6.5703125" bestFit="1" customWidth="1"/>
    <col min="4100" max="4100" width="18.7109375" customWidth="1"/>
    <col min="4101" max="4101" width="20.5703125" customWidth="1"/>
    <col min="4102" max="4102" width="11.42578125" customWidth="1"/>
    <col min="4103" max="4103" width="11.5703125" bestFit="1" customWidth="1"/>
    <col min="4104" max="4104" width="9.85546875" customWidth="1"/>
    <col min="4105" max="4105" width="8.42578125" customWidth="1"/>
    <col min="4106" max="4107" width="0" hidden="1" customWidth="1"/>
    <col min="4108" max="4108" width="11.42578125" customWidth="1"/>
    <col min="4109" max="4109" width="10.85546875" customWidth="1"/>
    <col min="4110" max="4110" width="13.5703125" customWidth="1"/>
    <col min="4111" max="4111" width="25" customWidth="1"/>
    <col min="4112" max="4337" width="11.42578125" customWidth="1"/>
    <col min="4338" max="4338" width="21.28515625" bestFit="1" customWidth="1"/>
    <col min="4339" max="4339" width="21.42578125" bestFit="1" customWidth="1"/>
    <col min="4340" max="4340" width="48.7109375" customWidth="1"/>
    <col min="4347" max="4347" width="21.42578125" bestFit="1" customWidth="1"/>
    <col min="4348" max="4348" width="48.7109375" customWidth="1"/>
    <col min="4349" max="4349" width="8.85546875" customWidth="1"/>
    <col min="4350" max="4350" width="5.7109375" bestFit="1" customWidth="1"/>
    <col min="4351" max="4351" width="11.42578125" customWidth="1"/>
    <col min="4352" max="4352" width="24.5703125" customWidth="1"/>
    <col min="4353" max="4353" width="0" hidden="1" customWidth="1"/>
    <col min="4354" max="4354" width="11.42578125" customWidth="1"/>
    <col min="4355" max="4355" width="6.5703125" bestFit="1" customWidth="1"/>
    <col min="4356" max="4356" width="18.7109375" customWidth="1"/>
    <col min="4357" max="4357" width="20.5703125" customWidth="1"/>
    <col min="4358" max="4358" width="11.42578125" customWidth="1"/>
    <col min="4359" max="4359" width="11.5703125" bestFit="1" customWidth="1"/>
    <col min="4360" max="4360" width="9.85546875" customWidth="1"/>
    <col min="4361" max="4361" width="8.42578125" customWidth="1"/>
    <col min="4362" max="4363" width="0" hidden="1" customWidth="1"/>
    <col min="4364" max="4364" width="11.42578125" customWidth="1"/>
    <col min="4365" max="4365" width="10.85546875" customWidth="1"/>
    <col min="4366" max="4366" width="13.5703125" customWidth="1"/>
    <col min="4367" max="4367" width="25" customWidth="1"/>
    <col min="4368" max="4593" width="11.42578125" customWidth="1"/>
    <col min="4594" max="4594" width="21.28515625" bestFit="1" customWidth="1"/>
    <col min="4595" max="4595" width="21.42578125" bestFit="1" customWidth="1"/>
    <col min="4596" max="4596" width="48.7109375" customWidth="1"/>
    <col min="4603" max="4603" width="21.42578125" bestFit="1" customWidth="1"/>
    <col min="4604" max="4604" width="48.7109375" customWidth="1"/>
    <col min="4605" max="4605" width="8.85546875" customWidth="1"/>
    <col min="4606" max="4606" width="5.7109375" bestFit="1" customWidth="1"/>
    <col min="4607" max="4607" width="11.42578125" customWidth="1"/>
    <col min="4608" max="4608" width="24.5703125" customWidth="1"/>
    <col min="4609" max="4609" width="0" hidden="1" customWidth="1"/>
    <col min="4610" max="4610" width="11.42578125" customWidth="1"/>
    <col min="4611" max="4611" width="6.5703125" bestFit="1" customWidth="1"/>
    <col min="4612" max="4612" width="18.7109375" customWidth="1"/>
    <col min="4613" max="4613" width="20.5703125" customWidth="1"/>
    <col min="4614" max="4614" width="11.42578125" customWidth="1"/>
    <col min="4615" max="4615" width="11.5703125" bestFit="1" customWidth="1"/>
    <col min="4616" max="4616" width="9.85546875" customWidth="1"/>
    <col min="4617" max="4617" width="8.42578125" customWidth="1"/>
    <col min="4618" max="4619" width="0" hidden="1" customWidth="1"/>
    <col min="4620" max="4620" width="11.42578125" customWidth="1"/>
    <col min="4621" max="4621" width="10.85546875" customWidth="1"/>
    <col min="4622" max="4622" width="13.5703125" customWidth="1"/>
    <col min="4623" max="4623" width="25" customWidth="1"/>
    <col min="4624" max="4849" width="11.42578125" customWidth="1"/>
    <col min="4850" max="4850" width="21.28515625" bestFit="1" customWidth="1"/>
    <col min="4851" max="4851" width="21.42578125" bestFit="1" customWidth="1"/>
    <col min="4852" max="4852" width="48.7109375" customWidth="1"/>
    <col min="4859" max="4859" width="21.42578125" bestFit="1" customWidth="1"/>
    <col min="4860" max="4860" width="48.7109375" customWidth="1"/>
    <col min="4861" max="4861" width="8.85546875" customWidth="1"/>
    <col min="4862" max="4862" width="5.7109375" bestFit="1" customWidth="1"/>
    <col min="4863" max="4863" width="11.42578125" customWidth="1"/>
    <col min="4864" max="4864" width="24.5703125" customWidth="1"/>
    <col min="4865" max="4865" width="0" hidden="1" customWidth="1"/>
    <col min="4866" max="4866" width="11.42578125" customWidth="1"/>
    <col min="4867" max="4867" width="6.5703125" bestFit="1" customWidth="1"/>
    <col min="4868" max="4868" width="18.7109375" customWidth="1"/>
    <col min="4869" max="4869" width="20.5703125" customWidth="1"/>
    <col min="4870" max="4870" width="11.42578125" customWidth="1"/>
    <col min="4871" max="4871" width="11.5703125" bestFit="1" customWidth="1"/>
    <col min="4872" max="4872" width="9.85546875" customWidth="1"/>
    <col min="4873" max="4873" width="8.42578125" customWidth="1"/>
    <col min="4874" max="4875" width="0" hidden="1" customWidth="1"/>
    <col min="4876" max="4876" width="11.42578125" customWidth="1"/>
    <col min="4877" max="4877" width="10.85546875" customWidth="1"/>
    <col min="4878" max="4878" width="13.5703125" customWidth="1"/>
    <col min="4879" max="4879" width="25" customWidth="1"/>
    <col min="4880" max="5105" width="11.42578125" customWidth="1"/>
    <col min="5106" max="5106" width="21.28515625" bestFit="1" customWidth="1"/>
    <col min="5107" max="5107" width="21.42578125" bestFit="1" customWidth="1"/>
    <col min="5108" max="5108" width="48.7109375" customWidth="1"/>
    <col min="5115" max="5115" width="21.42578125" bestFit="1" customWidth="1"/>
    <col min="5116" max="5116" width="48.7109375" customWidth="1"/>
    <col min="5117" max="5117" width="8.85546875" customWidth="1"/>
    <col min="5118" max="5118" width="5.7109375" bestFit="1" customWidth="1"/>
    <col min="5119" max="5119" width="11.42578125" customWidth="1"/>
    <col min="5120" max="5120" width="24.5703125" customWidth="1"/>
    <col min="5121" max="5121" width="0" hidden="1" customWidth="1"/>
    <col min="5122" max="5122" width="11.42578125" customWidth="1"/>
    <col min="5123" max="5123" width="6.5703125" bestFit="1" customWidth="1"/>
    <col min="5124" max="5124" width="18.7109375" customWidth="1"/>
    <col min="5125" max="5125" width="20.5703125" customWidth="1"/>
    <col min="5126" max="5126" width="11.42578125" customWidth="1"/>
    <col min="5127" max="5127" width="11.5703125" bestFit="1" customWidth="1"/>
    <col min="5128" max="5128" width="9.85546875" customWidth="1"/>
    <col min="5129" max="5129" width="8.42578125" customWidth="1"/>
    <col min="5130" max="5131" width="0" hidden="1" customWidth="1"/>
    <col min="5132" max="5132" width="11.42578125" customWidth="1"/>
    <col min="5133" max="5133" width="10.85546875" customWidth="1"/>
    <col min="5134" max="5134" width="13.5703125" customWidth="1"/>
    <col min="5135" max="5135" width="25" customWidth="1"/>
    <col min="5136" max="5361" width="11.42578125" customWidth="1"/>
    <col min="5362" max="5362" width="21.28515625" bestFit="1" customWidth="1"/>
    <col min="5363" max="5363" width="21.42578125" bestFit="1" customWidth="1"/>
    <col min="5364" max="5364" width="48.7109375" customWidth="1"/>
    <col min="5371" max="5371" width="21.42578125" bestFit="1" customWidth="1"/>
    <col min="5372" max="5372" width="48.7109375" customWidth="1"/>
    <col min="5373" max="5373" width="8.85546875" customWidth="1"/>
    <col min="5374" max="5374" width="5.7109375" bestFit="1" customWidth="1"/>
    <col min="5375" max="5375" width="11.42578125" customWidth="1"/>
    <col min="5376" max="5376" width="24.5703125" customWidth="1"/>
    <col min="5377" max="5377" width="0" hidden="1" customWidth="1"/>
    <col min="5378" max="5378" width="11.42578125" customWidth="1"/>
    <col min="5379" max="5379" width="6.5703125" bestFit="1" customWidth="1"/>
    <col min="5380" max="5380" width="18.7109375" customWidth="1"/>
    <col min="5381" max="5381" width="20.5703125" customWidth="1"/>
    <col min="5382" max="5382" width="11.42578125" customWidth="1"/>
    <col min="5383" max="5383" width="11.5703125" bestFit="1" customWidth="1"/>
    <col min="5384" max="5384" width="9.85546875" customWidth="1"/>
    <col min="5385" max="5385" width="8.42578125" customWidth="1"/>
    <col min="5386" max="5387" width="0" hidden="1" customWidth="1"/>
    <col min="5388" max="5388" width="11.42578125" customWidth="1"/>
    <col min="5389" max="5389" width="10.85546875" customWidth="1"/>
    <col min="5390" max="5390" width="13.5703125" customWidth="1"/>
    <col min="5391" max="5391" width="25" customWidth="1"/>
    <col min="5392" max="5617" width="11.42578125" customWidth="1"/>
    <col min="5618" max="5618" width="21.28515625" bestFit="1" customWidth="1"/>
    <col min="5619" max="5619" width="21.42578125" bestFit="1" customWidth="1"/>
    <col min="5620" max="5620" width="48.7109375" customWidth="1"/>
    <col min="5627" max="5627" width="21.42578125" bestFit="1" customWidth="1"/>
    <col min="5628" max="5628" width="48.7109375" customWidth="1"/>
    <col min="5629" max="5629" width="8.85546875" customWidth="1"/>
    <col min="5630" max="5630" width="5.7109375" bestFit="1" customWidth="1"/>
    <col min="5631" max="5631" width="11.42578125" customWidth="1"/>
    <col min="5632" max="5632" width="24.5703125" customWidth="1"/>
    <col min="5633" max="5633" width="0" hidden="1" customWidth="1"/>
    <col min="5634" max="5634" width="11.42578125" customWidth="1"/>
    <col min="5635" max="5635" width="6.5703125" bestFit="1" customWidth="1"/>
    <col min="5636" max="5636" width="18.7109375" customWidth="1"/>
    <col min="5637" max="5637" width="20.5703125" customWidth="1"/>
    <col min="5638" max="5638" width="11.42578125" customWidth="1"/>
    <col min="5639" max="5639" width="11.5703125" bestFit="1" customWidth="1"/>
    <col min="5640" max="5640" width="9.85546875" customWidth="1"/>
    <col min="5641" max="5641" width="8.42578125" customWidth="1"/>
    <col min="5642" max="5643" width="0" hidden="1" customWidth="1"/>
    <col min="5644" max="5644" width="11.42578125" customWidth="1"/>
    <col min="5645" max="5645" width="10.85546875" customWidth="1"/>
    <col min="5646" max="5646" width="13.5703125" customWidth="1"/>
    <col min="5647" max="5647" width="25" customWidth="1"/>
    <col min="5648" max="5873" width="11.42578125" customWidth="1"/>
    <col min="5874" max="5874" width="21.28515625" bestFit="1" customWidth="1"/>
    <col min="5875" max="5875" width="21.42578125" bestFit="1" customWidth="1"/>
    <col min="5876" max="5876" width="48.7109375" customWidth="1"/>
    <col min="5883" max="5883" width="21.42578125" bestFit="1" customWidth="1"/>
    <col min="5884" max="5884" width="48.7109375" customWidth="1"/>
    <col min="5885" max="5885" width="8.85546875" customWidth="1"/>
    <col min="5886" max="5886" width="5.7109375" bestFit="1" customWidth="1"/>
    <col min="5887" max="5887" width="11.42578125" customWidth="1"/>
    <col min="5888" max="5888" width="24.5703125" customWidth="1"/>
    <col min="5889" max="5889" width="0" hidden="1" customWidth="1"/>
    <col min="5890" max="5890" width="11.42578125" customWidth="1"/>
    <col min="5891" max="5891" width="6.5703125" bestFit="1" customWidth="1"/>
    <col min="5892" max="5892" width="18.7109375" customWidth="1"/>
    <col min="5893" max="5893" width="20.5703125" customWidth="1"/>
    <col min="5894" max="5894" width="11.42578125" customWidth="1"/>
    <col min="5895" max="5895" width="11.5703125" bestFit="1" customWidth="1"/>
    <col min="5896" max="5896" width="9.85546875" customWidth="1"/>
    <col min="5897" max="5897" width="8.42578125" customWidth="1"/>
    <col min="5898" max="5899" width="0" hidden="1" customWidth="1"/>
    <col min="5900" max="5900" width="11.42578125" customWidth="1"/>
    <col min="5901" max="5901" width="10.85546875" customWidth="1"/>
    <col min="5902" max="5902" width="13.5703125" customWidth="1"/>
    <col min="5903" max="5903" width="25" customWidth="1"/>
    <col min="5904" max="6129" width="11.42578125" customWidth="1"/>
    <col min="6130" max="6130" width="21.28515625" bestFit="1" customWidth="1"/>
    <col min="6131" max="6131" width="21.42578125" bestFit="1" customWidth="1"/>
    <col min="6132" max="6132" width="48.7109375" customWidth="1"/>
    <col min="6139" max="6139" width="21.42578125" bestFit="1" customWidth="1"/>
    <col min="6140" max="6140" width="48.7109375" customWidth="1"/>
    <col min="6141" max="6141" width="8.85546875" customWidth="1"/>
    <col min="6142" max="6142" width="5.7109375" bestFit="1" customWidth="1"/>
    <col min="6143" max="6143" width="11.42578125" customWidth="1"/>
    <col min="6144" max="6144" width="24.5703125" customWidth="1"/>
    <col min="6145" max="6145" width="0" hidden="1" customWidth="1"/>
    <col min="6146" max="6146" width="11.42578125" customWidth="1"/>
    <col min="6147" max="6147" width="6.5703125" bestFit="1" customWidth="1"/>
    <col min="6148" max="6148" width="18.7109375" customWidth="1"/>
    <col min="6149" max="6149" width="20.5703125" customWidth="1"/>
    <col min="6150" max="6150" width="11.42578125" customWidth="1"/>
    <col min="6151" max="6151" width="11.5703125" bestFit="1" customWidth="1"/>
    <col min="6152" max="6152" width="9.85546875" customWidth="1"/>
    <col min="6153" max="6153" width="8.42578125" customWidth="1"/>
    <col min="6154" max="6155" width="0" hidden="1" customWidth="1"/>
    <col min="6156" max="6156" width="11.42578125" customWidth="1"/>
    <col min="6157" max="6157" width="10.85546875" customWidth="1"/>
    <col min="6158" max="6158" width="13.5703125" customWidth="1"/>
    <col min="6159" max="6159" width="25" customWidth="1"/>
    <col min="6160" max="6385" width="11.42578125" customWidth="1"/>
    <col min="6386" max="6386" width="21.28515625" bestFit="1" customWidth="1"/>
    <col min="6387" max="6387" width="21.42578125" bestFit="1" customWidth="1"/>
    <col min="6388" max="6388" width="48.7109375" customWidth="1"/>
    <col min="6395" max="6395" width="21.42578125" bestFit="1" customWidth="1"/>
    <col min="6396" max="6396" width="48.7109375" customWidth="1"/>
    <col min="6397" max="6397" width="8.85546875" customWidth="1"/>
    <col min="6398" max="6398" width="5.7109375" bestFit="1" customWidth="1"/>
    <col min="6399" max="6399" width="11.42578125" customWidth="1"/>
    <col min="6400" max="6400" width="24.5703125" customWidth="1"/>
    <col min="6401" max="6401" width="0" hidden="1" customWidth="1"/>
    <col min="6402" max="6402" width="11.42578125" customWidth="1"/>
    <col min="6403" max="6403" width="6.5703125" bestFit="1" customWidth="1"/>
    <col min="6404" max="6404" width="18.7109375" customWidth="1"/>
    <col min="6405" max="6405" width="20.5703125" customWidth="1"/>
    <col min="6406" max="6406" width="11.42578125" customWidth="1"/>
    <col min="6407" max="6407" width="11.5703125" bestFit="1" customWidth="1"/>
    <col min="6408" max="6408" width="9.85546875" customWidth="1"/>
    <col min="6409" max="6409" width="8.42578125" customWidth="1"/>
    <col min="6410" max="6411" width="0" hidden="1" customWidth="1"/>
    <col min="6412" max="6412" width="11.42578125" customWidth="1"/>
    <col min="6413" max="6413" width="10.85546875" customWidth="1"/>
    <col min="6414" max="6414" width="13.5703125" customWidth="1"/>
    <col min="6415" max="6415" width="25" customWidth="1"/>
    <col min="6416" max="6641" width="11.42578125" customWidth="1"/>
    <col min="6642" max="6642" width="21.28515625" bestFit="1" customWidth="1"/>
    <col min="6643" max="6643" width="21.42578125" bestFit="1" customWidth="1"/>
    <col min="6644" max="6644" width="48.7109375" customWidth="1"/>
    <col min="6651" max="6651" width="21.42578125" bestFit="1" customWidth="1"/>
    <col min="6652" max="6652" width="48.7109375" customWidth="1"/>
    <col min="6653" max="6653" width="8.85546875" customWidth="1"/>
    <col min="6654" max="6654" width="5.7109375" bestFit="1" customWidth="1"/>
    <col min="6655" max="6655" width="11.42578125" customWidth="1"/>
    <col min="6656" max="6656" width="24.5703125" customWidth="1"/>
    <col min="6657" max="6657" width="0" hidden="1" customWidth="1"/>
    <col min="6658" max="6658" width="11.42578125" customWidth="1"/>
    <col min="6659" max="6659" width="6.5703125" bestFit="1" customWidth="1"/>
    <col min="6660" max="6660" width="18.7109375" customWidth="1"/>
    <col min="6661" max="6661" width="20.5703125" customWidth="1"/>
    <col min="6662" max="6662" width="11.42578125" customWidth="1"/>
    <col min="6663" max="6663" width="11.5703125" bestFit="1" customWidth="1"/>
    <col min="6664" max="6664" width="9.85546875" customWidth="1"/>
    <col min="6665" max="6665" width="8.42578125" customWidth="1"/>
    <col min="6666" max="6667" width="0" hidden="1" customWidth="1"/>
    <col min="6668" max="6668" width="11.42578125" customWidth="1"/>
    <col min="6669" max="6669" width="10.85546875" customWidth="1"/>
    <col min="6670" max="6670" width="13.5703125" customWidth="1"/>
    <col min="6671" max="6671" width="25" customWidth="1"/>
    <col min="6672" max="6897" width="11.42578125" customWidth="1"/>
    <col min="6898" max="6898" width="21.28515625" bestFit="1" customWidth="1"/>
    <col min="6899" max="6899" width="21.42578125" bestFit="1" customWidth="1"/>
    <col min="6900" max="6900" width="48.7109375" customWidth="1"/>
    <col min="6907" max="6907" width="21.42578125" bestFit="1" customWidth="1"/>
    <col min="6908" max="6908" width="48.7109375" customWidth="1"/>
    <col min="6909" max="6909" width="8.85546875" customWidth="1"/>
    <col min="6910" max="6910" width="5.7109375" bestFit="1" customWidth="1"/>
    <col min="6911" max="6911" width="11.42578125" customWidth="1"/>
    <col min="6912" max="6912" width="24.5703125" customWidth="1"/>
    <col min="6913" max="6913" width="0" hidden="1" customWidth="1"/>
    <col min="6914" max="6914" width="11.42578125" customWidth="1"/>
    <col min="6915" max="6915" width="6.5703125" bestFit="1" customWidth="1"/>
    <col min="6916" max="6916" width="18.7109375" customWidth="1"/>
    <col min="6917" max="6917" width="20.5703125" customWidth="1"/>
    <col min="6918" max="6918" width="11.42578125" customWidth="1"/>
    <col min="6919" max="6919" width="11.5703125" bestFit="1" customWidth="1"/>
    <col min="6920" max="6920" width="9.85546875" customWidth="1"/>
    <col min="6921" max="6921" width="8.42578125" customWidth="1"/>
    <col min="6922" max="6923" width="0" hidden="1" customWidth="1"/>
    <col min="6924" max="6924" width="11.42578125" customWidth="1"/>
    <col min="6925" max="6925" width="10.85546875" customWidth="1"/>
    <col min="6926" max="6926" width="13.5703125" customWidth="1"/>
    <col min="6927" max="6927" width="25" customWidth="1"/>
    <col min="6928" max="7153" width="11.42578125" customWidth="1"/>
    <col min="7154" max="7154" width="21.28515625" bestFit="1" customWidth="1"/>
    <col min="7155" max="7155" width="21.42578125" bestFit="1" customWidth="1"/>
    <col min="7156" max="7156" width="48.7109375" customWidth="1"/>
    <col min="7163" max="7163" width="21.42578125" bestFit="1" customWidth="1"/>
    <col min="7164" max="7164" width="48.7109375" customWidth="1"/>
    <col min="7165" max="7165" width="8.85546875" customWidth="1"/>
    <col min="7166" max="7166" width="5.7109375" bestFit="1" customWidth="1"/>
    <col min="7167" max="7167" width="11.42578125" customWidth="1"/>
    <col min="7168" max="7168" width="24.5703125" customWidth="1"/>
    <col min="7169" max="7169" width="0" hidden="1" customWidth="1"/>
    <col min="7170" max="7170" width="11.42578125" customWidth="1"/>
    <col min="7171" max="7171" width="6.5703125" bestFit="1" customWidth="1"/>
    <col min="7172" max="7172" width="18.7109375" customWidth="1"/>
    <col min="7173" max="7173" width="20.5703125" customWidth="1"/>
    <col min="7174" max="7174" width="11.42578125" customWidth="1"/>
    <col min="7175" max="7175" width="11.5703125" bestFit="1" customWidth="1"/>
    <col min="7176" max="7176" width="9.85546875" customWidth="1"/>
    <col min="7177" max="7177" width="8.42578125" customWidth="1"/>
    <col min="7178" max="7179" width="0" hidden="1" customWidth="1"/>
    <col min="7180" max="7180" width="11.42578125" customWidth="1"/>
    <col min="7181" max="7181" width="10.85546875" customWidth="1"/>
    <col min="7182" max="7182" width="13.5703125" customWidth="1"/>
    <col min="7183" max="7183" width="25" customWidth="1"/>
    <col min="7184" max="7409" width="11.42578125" customWidth="1"/>
    <col min="7410" max="7410" width="21.28515625" bestFit="1" customWidth="1"/>
    <col min="7411" max="7411" width="21.42578125" bestFit="1" customWidth="1"/>
    <col min="7412" max="7412" width="48.7109375" customWidth="1"/>
    <col min="7419" max="7419" width="21.42578125" bestFit="1" customWidth="1"/>
    <col min="7420" max="7420" width="48.7109375" customWidth="1"/>
    <col min="7421" max="7421" width="8.85546875" customWidth="1"/>
    <col min="7422" max="7422" width="5.7109375" bestFit="1" customWidth="1"/>
    <col min="7423" max="7423" width="11.42578125" customWidth="1"/>
    <col min="7424" max="7424" width="24.5703125" customWidth="1"/>
    <col min="7425" max="7425" width="0" hidden="1" customWidth="1"/>
    <col min="7426" max="7426" width="11.42578125" customWidth="1"/>
    <col min="7427" max="7427" width="6.5703125" bestFit="1" customWidth="1"/>
    <col min="7428" max="7428" width="18.7109375" customWidth="1"/>
    <col min="7429" max="7429" width="20.5703125" customWidth="1"/>
    <col min="7430" max="7430" width="11.42578125" customWidth="1"/>
    <col min="7431" max="7431" width="11.5703125" bestFit="1" customWidth="1"/>
    <col min="7432" max="7432" width="9.85546875" customWidth="1"/>
    <col min="7433" max="7433" width="8.42578125" customWidth="1"/>
    <col min="7434" max="7435" width="0" hidden="1" customWidth="1"/>
    <col min="7436" max="7436" width="11.42578125" customWidth="1"/>
    <col min="7437" max="7437" width="10.85546875" customWidth="1"/>
    <col min="7438" max="7438" width="13.5703125" customWidth="1"/>
    <col min="7439" max="7439" width="25" customWidth="1"/>
    <col min="7440" max="7665" width="11.42578125" customWidth="1"/>
    <col min="7666" max="7666" width="21.28515625" bestFit="1" customWidth="1"/>
    <col min="7667" max="7667" width="21.42578125" bestFit="1" customWidth="1"/>
    <col min="7668" max="7668" width="48.7109375" customWidth="1"/>
    <col min="7675" max="7675" width="21.42578125" bestFit="1" customWidth="1"/>
    <col min="7676" max="7676" width="48.7109375" customWidth="1"/>
    <col min="7677" max="7677" width="8.85546875" customWidth="1"/>
    <col min="7678" max="7678" width="5.7109375" bestFit="1" customWidth="1"/>
    <col min="7679" max="7679" width="11.42578125" customWidth="1"/>
    <col min="7680" max="7680" width="24.5703125" customWidth="1"/>
    <col min="7681" max="7681" width="0" hidden="1" customWidth="1"/>
    <col min="7682" max="7682" width="11.42578125" customWidth="1"/>
    <col min="7683" max="7683" width="6.5703125" bestFit="1" customWidth="1"/>
    <col min="7684" max="7684" width="18.7109375" customWidth="1"/>
    <col min="7685" max="7685" width="20.5703125" customWidth="1"/>
    <col min="7686" max="7686" width="11.42578125" customWidth="1"/>
    <col min="7687" max="7687" width="11.5703125" bestFit="1" customWidth="1"/>
    <col min="7688" max="7688" width="9.85546875" customWidth="1"/>
    <col min="7689" max="7689" width="8.42578125" customWidth="1"/>
    <col min="7690" max="7691" width="0" hidden="1" customWidth="1"/>
    <col min="7692" max="7692" width="11.42578125" customWidth="1"/>
    <col min="7693" max="7693" width="10.85546875" customWidth="1"/>
    <col min="7694" max="7694" width="13.5703125" customWidth="1"/>
    <col min="7695" max="7695" width="25" customWidth="1"/>
    <col min="7696" max="7921" width="11.42578125" customWidth="1"/>
    <col min="7922" max="7922" width="21.28515625" bestFit="1" customWidth="1"/>
    <col min="7923" max="7923" width="21.42578125" bestFit="1" customWidth="1"/>
    <col min="7924" max="7924" width="48.7109375" customWidth="1"/>
    <col min="7931" max="7931" width="21.42578125" bestFit="1" customWidth="1"/>
    <col min="7932" max="7932" width="48.7109375" customWidth="1"/>
    <col min="7933" max="7933" width="8.85546875" customWidth="1"/>
    <col min="7934" max="7934" width="5.7109375" bestFit="1" customWidth="1"/>
    <col min="7935" max="7935" width="11.42578125" customWidth="1"/>
    <col min="7936" max="7936" width="24.5703125" customWidth="1"/>
    <col min="7937" max="7937" width="0" hidden="1" customWidth="1"/>
    <col min="7938" max="7938" width="11.42578125" customWidth="1"/>
    <col min="7939" max="7939" width="6.5703125" bestFit="1" customWidth="1"/>
    <col min="7940" max="7940" width="18.7109375" customWidth="1"/>
    <col min="7941" max="7941" width="20.5703125" customWidth="1"/>
    <col min="7942" max="7942" width="11.42578125" customWidth="1"/>
    <col min="7943" max="7943" width="11.5703125" bestFit="1" customWidth="1"/>
    <col min="7944" max="7944" width="9.85546875" customWidth="1"/>
    <col min="7945" max="7945" width="8.42578125" customWidth="1"/>
    <col min="7946" max="7947" width="0" hidden="1" customWidth="1"/>
    <col min="7948" max="7948" width="11.42578125" customWidth="1"/>
    <col min="7949" max="7949" width="10.85546875" customWidth="1"/>
    <col min="7950" max="7950" width="13.5703125" customWidth="1"/>
    <col min="7951" max="7951" width="25" customWidth="1"/>
    <col min="7952" max="8177" width="11.42578125" customWidth="1"/>
    <col min="8178" max="8178" width="21.28515625" bestFit="1" customWidth="1"/>
    <col min="8179" max="8179" width="21.42578125" bestFit="1" customWidth="1"/>
    <col min="8180" max="8180" width="48.7109375" customWidth="1"/>
    <col min="8187" max="8187" width="21.42578125" bestFit="1" customWidth="1"/>
    <col min="8188" max="8188" width="48.7109375" customWidth="1"/>
    <col min="8189" max="8189" width="8.85546875" customWidth="1"/>
    <col min="8190" max="8190" width="5.7109375" bestFit="1" customWidth="1"/>
    <col min="8191" max="8191" width="11.42578125" customWidth="1"/>
    <col min="8192" max="8192" width="24.5703125" customWidth="1"/>
    <col min="8193" max="8193" width="0" hidden="1" customWidth="1"/>
    <col min="8194" max="8194" width="11.42578125" customWidth="1"/>
    <col min="8195" max="8195" width="6.5703125" bestFit="1" customWidth="1"/>
    <col min="8196" max="8196" width="18.7109375" customWidth="1"/>
    <col min="8197" max="8197" width="20.5703125" customWidth="1"/>
    <col min="8198" max="8198" width="11.42578125" customWidth="1"/>
    <col min="8199" max="8199" width="11.5703125" bestFit="1" customWidth="1"/>
    <col min="8200" max="8200" width="9.85546875" customWidth="1"/>
    <col min="8201" max="8201" width="8.42578125" customWidth="1"/>
    <col min="8202" max="8203" width="0" hidden="1" customWidth="1"/>
    <col min="8204" max="8204" width="11.42578125" customWidth="1"/>
    <col min="8205" max="8205" width="10.85546875" customWidth="1"/>
    <col min="8206" max="8206" width="13.5703125" customWidth="1"/>
    <col min="8207" max="8207" width="25" customWidth="1"/>
    <col min="8208" max="8433" width="11.42578125" customWidth="1"/>
    <col min="8434" max="8434" width="21.28515625" bestFit="1" customWidth="1"/>
    <col min="8435" max="8435" width="21.42578125" bestFit="1" customWidth="1"/>
    <col min="8436" max="8436" width="48.7109375" customWidth="1"/>
    <col min="8443" max="8443" width="21.42578125" bestFit="1" customWidth="1"/>
    <col min="8444" max="8444" width="48.7109375" customWidth="1"/>
    <col min="8445" max="8445" width="8.85546875" customWidth="1"/>
    <col min="8446" max="8446" width="5.7109375" bestFit="1" customWidth="1"/>
    <col min="8447" max="8447" width="11.42578125" customWidth="1"/>
    <col min="8448" max="8448" width="24.5703125" customWidth="1"/>
    <col min="8449" max="8449" width="0" hidden="1" customWidth="1"/>
    <col min="8450" max="8450" width="11.42578125" customWidth="1"/>
    <col min="8451" max="8451" width="6.5703125" bestFit="1" customWidth="1"/>
    <col min="8452" max="8452" width="18.7109375" customWidth="1"/>
    <col min="8453" max="8453" width="20.5703125" customWidth="1"/>
    <col min="8454" max="8454" width="11.42578125" customWidth="1"/>
    <col min="8455" max="8455" width="11.5703125" bestFit="1" customWidth="1"/>
    <col min="8456" max="8456" width="9.85546875" customWidth="1"/>
    <col min="8457" max="8457" width="8.42578125" customWidth="1"/>
    <col min="8458" max="8459" width="0" hidden="1" customWidth="1"/>
    <col min="8460" max="8460" width="11.42578125" customWidth="1"/>
    <col min="8461" max="8461" width="10.85546875" customWidth="1"/>
    <col min="8462" max="8462" width="13.5703125" customWidth="1"/>
    <col min="8463" max="8463" width="25" customWidth="1"/>
    <col min="8464" max="8689" width="11.42578125" customWidth="1"/>
    <col min="8690" max="8690" width="21.28515625" bestFit="1" customWidth="1"/>
    <col min="8691" max="8691" width="21.42578125" bestFit="1" customWidth="1"/>
    <col min="8692" max="8692" width="48.7109375" customWidth="1"/>
    <col min="8699" max="8699" width="21.42578125" bestFit="1" customWidth="1"/>
    <col min="8700" max="8700" width="48.7109375" customWidth="1"/>
    <col min="8701" max="8701" width="8.85546875" customWidth="1"/>
    <col min="8702" max="8702" width="5.7109375" bestFit="1" customWidth="1"/>
    <col min="8703" max="8703" width="11.42578125" customWidth="1"/>
    <col min="8704" max="8704" width="24.5703125" customWidth="1"/>
    <col min="8705" max="8705" width="0" hidden="1" customWidth="1"/>
    <col min="8706" max="8706" width="11.42578125" customWidth="1"/>
    <col min="8707" max="8707" width="6.5703125" bestFit="1" customWidth="1"/>
    <col min="8708" max="8708" width="18.7109375" customWidth="1"/>
    <col min="8709" max="8709" width="20.5703125" customWidth="1"/>
    <col min="8710" max="8710" width="11.42578125" customWidth="1"/>
    <col min="8711" max="8711" width="11.5703125" bestFit="1" customWidth="1"/>
    <col min="8712" max="8712" width="9.85546875" customWidth="1"/>
    <col min="8713" max="8713" width="8.42578125" customWidth="1"/>
    <col min="8714" max="8715" width="0" hidden="1" customWidth="1"/>
    <col min="8716" max="8716" width="11.42578125" customWidth="1"/>
    <col min="8717" max="8717" width="10.85546875" customWidth="1"/>
    <col min="8718" max="8718" width="13.5703125" customWidth="1"/>
    <col min="8719" max="8719" width="25" customWidth="1"/>
    <col min="8720" max="8945" width="11.42578125" customWidth="1"/>
    <col min="8946" max="8946" width="21.28515625" bestFit="1" customWidth="1"/>
    <col min="8947" max="8947" width="21.42578125" bestFit="1" customWidth="1"/>
    <col min="8948" max="8948" width="48.7109375" customWidth="1"/>
    <col min="8955" max="8955" width="21.42578125" bestFit="1" customWidth="1"/>
    <col min="8956" max="8956" width="48.7109375" customWidth="1"/>
    <col min="8957" max="8957" width="8.85546875" customWidth="1"/>
    <col min="8958" max="8958" width="5.7109375" bestFit="1" customWidth="1"/>
    <col min="8959" max="8959" width="11.42578125" customWidth="1"/>
    <col min="8960" max="8960" width="24.5703125" customWidth="1"/>
    <col min="8961" max="8961" width="0" hidden="1" customWidth="1"/>
    <col min="8962" max="8962" width="11.42578125" customWidth="1"/>
    <col min="8963" max="8963" width="6.5703125" bestFit="1" customWidth="1"/>
    <col min="8964" max="8964" width="18.7109375" customWidth="1"/>
    <col min="8965" max="8965" width="20.5703125" customWidth="1"/>
    <col min="8966" max="8966" width="11.42578125" customWidth="1"/>
    <col min="8967" max="8967" width="11.5703125" bestFit="1" customWidth="1"/>
    <col min="8968" max="8968" width="9.85546875" customWidth="1"/>
    <col min="8969" max="8969" width="8.42578125" customWidth="1"/>
    <col min="8970" max="8971" width="0" hidden="1" customWidth="1"/>
    <col min="8972" max="8972" width="11.42578125" customWidth="1"/>
    <col min="8973" max="8973" width="10.85546875" customWidth="1"/>
    <col min="8974" max="8974" width="13.5703125" customWidth="1"/>
    <col min="8975" max="8975" width="25" customWidth="1"/>
    <col min="8976" max="9201" width="11.42578125" customWidth="1"/>
    <col min="9202" max="9202" width="21.28515625" bestFit="1" customWidth="1"/>
    <col min="9203" max="9203" width="21.42578125" bestFit="1" customWidth="1"/>
    <col min="9204" max="9204" width="48.7109375" customWidth="1"/>
    <col min="9211" max="9211" width="21.42578125" bestFit="1" customWidth="1"/>
    <col min="9212" max="9212" width="48.7109375" customWidth="1"/>
    <col min="9213" max="9213" width="8.85546875" customWidth="1"/>
    <col min="9214" max="9214" width="5.7109375" bestFit="1" customWidth="1"/>
    <col min="9215" max="9215" width="11.42578125" customWidth="1"/>
    <col min="9216" max="9216" width="24.5703125" customWidth="1"/>
    <col min="9217" max="9217" width="0" hidden="1" customWidth="1"/>
    <col min="9218" max="9218" width="11.42578125" customWidth="1"/>
    <col min="9219" max="9219" width="6.5703125" bestFit="1" customWidth="1"/>
    <col min="9220" max="9220" width="18.7109375" customWidth="1"/>
    <col min="9221" max="9221" width="20.5703125" customWidth="1"/>
    <col min="9222" max="9222" width="11.42578125" customWidth="1"/>
    <col min="9223" max="9223" width="11.5703125" bestFit="1" customWidth="1"/>
    <col min="9224" max="9224" width="9.85546875" customWidth="1"/>
    <col min="9225" max="9225" width="8.42578125" customWidth="1"/>
    <col min="9226" max="9227" width="0" hidden="1" customWidth="1"/>
    <col min="9228" max="9228" width="11.42578125" customWidth="1"/>
    <col min="9229" max="9229" width="10.85546875" customWidth="1"/>
    <col min="9230" max="9230" width="13.5703125" customWidth="1"/>
    <col min="9231" max="9231" width="25" customWidth="1"/>
    <col min="9232" max="9457" width="11.42578125" customWidth="1"/>
    <col min="9458" max="9458" width="21.28515625" bestFit="1" customWidth="1"/>
    <col min="9459" max="9459" width="21.42578125" bestFit="1" customWidth="1"/>
    <col min="9460" max="9460" width="48.7109375" customWidth="1"/>
    <col min="9467" max="9467" width="21.42578125" bestFit="1" customWidth="1"/>
    <col min="9468" max="9468" width="48.7109375" customWidth="1"/>
    <col min="9469" max="9469" width="8.85546875" customWidth="1"/>
    <col min="9470" max="9470" width="5.7109375" bestFit="1" customWidth="1"/>
    <col min="9471" max="9471" width="11.42578125" customWidth="1"/>
    <col min="9472" max="9472" width="24.5703125" customWidth="1"/>
    <col min="9473" max="9473" width="0" hidden="1" customWidth="1"/>
    <col min="9474" max="9474" width="11.42578125" customWidth="1"/>
    <col min="9475" max="9475" width="6.5703125" bestFit="1" customWidth="1"/>
    <col min="9476" max="9476" width="18.7109375" customWidth="1"/>
    <col min="9477" max="9477" width="20.5703125" customWidth="1"/>
    <col min="9478" max="9478" width="11.42578125" customWidth="1"/>
    <col min="9479" max="9479" width="11.5703125" bestFit="1" customWidth="1"/>
    <col min="9480" max="9480" width="9.85546875" customWidth="1"/>
    <col min="9481" max="9481" width="8.42578125" customWidth="1"/>
    <col min="9482" max="9483" width="0" hidden="1" customWidth="1"/>
    <col min="9484" max="9484" width="11.42578125" customWidth="1"/>
    <col min="9485" max="9485" width="10.85546875" customWidth="1"/>
    <col min="9486" max="9486" width="13.5703125" customWidth="1"/>
    <col min="9487" max="9487" width="25" customWidth="1"/>
    <col min="9488" max="9713" width="11.42578125" customWidth="1"/>
    <col min="9714" max="9714" width="21.28515625" bestFit="1" customWidth="1"/>
    <col min="9715" max="9715" width="21.42578125" bestFit="1" customWidth="1"/>
    <col min="9716" max="9716" width="48.7109375" customWidth="1"/>
    <col min="9723" max="9723" width="21.42578125" bestFit="1" customWidth="1"/>
    <col min="9724" max="9724" width="48.7109375" customWidth="1"/>
    <col min="9725" max="9725" width="8.85546875" customWidth="1"/>
    <col min="9726" max="9726" width="5.7109375" bestFit="1" customWidth="1"/>
    <col min="9727" max="9727" width="11.42578125" customWidth="1"/>
    <col min="9728" max="9728" width="24.5703125" customWidth="1"/>
    <col min="9729" max="9729" width="0" hidden="1" customWidth="1"/>
    <col min="9730" max="9730" width="11.42578125" customWidth="1"/>
    <col min="9731" max="9731" width="6.5703125" bestFit="1" customWidth="1"/>
    <col min="9732" max="9732" width="18.7109375" customWidth="1"/>
    <col min="9733" max="9733" width="20.5703125" customWidth="1"/>
    <col min="9734" max="9734" width="11.42578125" customWidth="1"/>
    <col min="9735" max="9735" width="11.5703125" bestFit="1" customWidth="1"/>
    <col min="9736" max="9736" width="9.85546875" customWidth="1"/>
    <col min="9737" max="9737" width="8.42578125" customWidth="1"/>
    <col min="9738" max="9739" width="0" hidden="1" customWidth="1"/>
    <col min="9740" max="9740" width="11.42578125" customWidth="1"/>
    <col min="9741" max="9741" width="10.85546875" customWidth="1"/>
    <col min="9742" max="9742" width="13.5703125" customWidth="1"/>
    <col min="9743" max="9743" width="25" customWidth="1"/>
    <col min="9744" max="9969" width="11.42578125" customWidth="1"/>
    <col min="9970" max="9970" width="21.28515625" bestFit="1" customWidth="1"/>
    <col min="9971" max="9971" width="21.42578125" bestFit="1" customWidth="1"/>
    <col min="9972" max="9972" width="48.7109375" customWidth="1"/>
    <col min="9979" max="9979" width="21.42578125" bestFit="1" customWidth="1"/>
    <col min="9980" max="9980" width="48.7109375" customWidth="1"/>
    <col min="9981" max="9981" width="8.85546875" customWidth="1"/>
    <col min="9982" max="9982" width="5.7109375" bestFit="1" customWidth="1"/>
    <col min="9983" max="9983" width="11.42578125" customWidth="1"/>
    <col min="9984" max="9984" width="24.5703125" customWidth="1"/>
    <col min="9985" max="9985" width="0" hidden="1" customWidth="1"/>
    <col min="9986" max="9986" width="11.42578125" customWidth="1"/>
    <col min="9987" max="9987" width="6.5703125" bestFit="1" customWidth="1"/>
    <col min="9988" max="9988" width="18.7109375" customWidth="1"/>
    <col min="9989" max="9989" width="20.5703125" customWidth="1"/>
    <col min="9990" max="9990" width="11.42578125" customWidth="1"/>
    <col min="9991" max="9991" width="11.5703125" bestFit="1" customWidth="1"/>
    <col min="9992" max="9992" width="9.85546875" customWidth="1"/>
    <col min="9993" max="9993" width="8.42578125" customWidth="1"/>
    <col min="9994" max="9995" width="0" hidden="1" customWidth="1"/>
    <col min="9996" max="9996" width="11.42578125" customWidth="1"/>
    <col min="9997" max="9997" width="10.85546875" customWidth="1"/>
    <col min="9998" max="9998" width="13.5703125" customWidth="1"/>
    <col min="9999" max="9999" width="25" customWidth="1"/>
    <col min="10000" max="10225" width="11.42578125" customWidth="1"/>
    <col min="10226" max="10226" width="21.28515625" bestFit="1" customWidth="1"/>
    <col min="10227" max="10227" width="21.42578125" bestFit="1" customWidth="1"/>
    <col min="10228" max="10228" width="48.7109375" customWidth="1"/>
    <col min="10235" max="10235" width="21.42578125" bestFit="1" customWidth="1"/>
    <col min="10236" max="10236" width="48.7109375" customWidth="1"/>
    <col min="10237" max="10237" width="8.85546875" customWidth="1"/>
    <col min="10238" max="10238" width="5.7109375" bestFit="1" customWidth="1"/>
    <col min="10239" max="10239" width="11.42578125" customWidth="1"/>
    <col min="10240" max="10240" width="24.5703125" customWidth="1"/>
    <col min="10241" max="10241" width="0" hidden="1" customWidth="1"/>
    <col min="10242" max="10242" width="11.42578125" customWidth="1"/>
    <col min="10243" max="10243" width="6.5703125" bestFit="1" customWidth="1"/>
    <col min="10244" max="10244" width="18.7109375" customWidth="1"/>
    <col min="10245" max="10245" width="20.5703125" customWidth="1"/>
    <col min="10246" max="10246" width="11.42578125" customWidth="1"/>
    <col min="10247" max="10247" width="11.5703125" bestFit="1" customWidth="1"/>
    <col min="10248" max="10248" width="9.85546875" customWidth="1"/>
    <col min="10249" max="10249" width="8.42578125" customWidth="1"/>
    <col min="10250" max="10251" width="0" hidden="1" customWidth="1"/>
    <col min="10252" max="10252" width="11.42578125" customWidth="1"/>
    <col min="10253" max="10253" width="10.85546875" customWidth="1"/>
    <col min="10254" max="10254" width="13.5703125" customWidth="1"/>
    <col min="10255" max="10255" width="25" customWidth="1"/>
    <col min="10256" max="10481" width="11.42578125" customWidth="1"/>
    <col min="10482" max="10482" width="21.28515625" bestFit="1" customWidth="1"/>
    <col min="10483" max="10483" width="21.42578125" bestFit="1" customWidth="1"/>
    <col min="10484" max="10484" width="48.7109375" customWidth="1"/>
    <col min="10491" max="10491" width="21.42578125" bestFit="1" customWidth="1"/>
    <col min="10492" max="10492" width="48.7109375" customWidth="1"/>
    <col min="10493" max="10493" width="8.85546875" customWidth="1"/>
    <col min="10494" max="10494" width="5.7109375" bestFit="1" customWidth="1"/>
    <col min="10495" max="10495" width="11.42578125" customWidth="1"/>
    <col min="10496" max="10496" width="24.5703125" customWidth="1"/>
    <col min="10497" max="10497" width="0" hidden="1" customWidth="1"/>
    <col min="10498" max="10498" width="11.42578125" customWidth="1"/>
    <col min="10499" max="10499" width="6.5703125" bestFit="1" customWidth="1"/>
    <col min="10500" max="10500" width="18.7109375" customWidth="1"/>
    <col min="10501" max="10501" width="20.5703125" customWidth="1"/>
    <col min="10502" max="10502" width="11.42578125" customWidth="1"/>
    <col min="10503" max="10503" width="11.5703125" bestFit="1" customWidth="1"/>
    <col min="10504" max="10504" width="9.85546875" customWidth="1"/>
    <col min="10505" max="10505" width="8.42578125" customWidth="1"/>
    <col min="10506" max="10507" width="0" hidden="1" customWidth="1"/>
    <col min="10508" max="10508" width="11.42578125" customWidth="1"/>
    <col min="10509" max="10509" width="10.85546875" customWidth="1"/>
    <col min="10510" max="10510" width="13.5703125" customWidth="1"/>
    <col min="10511" max="10511" width="25" customWidth="1"/>
    <col min="10512" max="10737" width="11.42578125" customWidth="1"/>
    <col min="10738" max="10738" width="21.28515625" bestFit="1" customWidth="1"/>
    <col min="10739" max="10739" width="21.42578125" bestFit="1" customWidth="1"/>
    <col min="10740" max="10740" width="48.7109375" customWidth="1"/>
    <col min="10747" max="10747" width="21.42578125" bestFit="1" customWidth="1"/>
    <col min="10748" max="10748" width="48.7109375" customWidth="1"/>
    <col min="10749" max="10749" width="8.85546875" customWidth="1"/>
    <col min="10750" max="10750" width="5.7109375" bestFit="1" customWidth="1"/>
    <col min="10751" max="10751" width="11.42578125" customWidth="1"/>
    <col min="10752" max="10752" width="24.5703125" customWidth="1"/>
    <col min="10753" max="10753" width="0" hidden="1" customWidth="1"/>
    <col min="10754" max="10754" width="11.42578125" customWidth="1"/>
    <col min="10755" max="10755" width="6.5703125" bestFit="1" customWidth="1"/>
    <col min="10756" max="10756" width="18.7109375" customWidth="1"/>
    <col min="10757" max="10757" width="20.5703125" customWidth="1"/>
    <col min="10758" max="10758" width="11.42578125" customWidth="1"/>
    <col min="10759" max="10759" width="11.5703125" bestFit="1" customWidth="1"/>
    <col min="10760" max="10760" width="9.85546875" customWidth="1"/>
    <col min="10761" max="10761" width="8.42578125" customWidth="1"/>
    <col min="10762" max="10763" width="0" hidden="1" customWidth="1"/>
    <col min="10764" max="10764" width="11.42578125" customWidth="1"/>
    <col min="10765" max="10765" width="10.85546875" customWidth="1"/>
    <col min="10766" max="10766" width="13.5703125" customWidth="1"/>
    <col min="10767" max="10767" width="25" customWidth="1"/>
    <col min="10768" max="10993" width="11.42578125" customWidth="1"/>
    <col min="10994" max="10994" width="21.28515625" bestFit="1" customWidth="1"/>
    <col min="10995" max="10995" width="21.42578125" bestFit="1" customWidth="1"/>
    <col min="10996" max="10996" width="48.7109375" customWidth="1"/>
    <col min="11003" max="11003" width="21.42578125" bestFit="1" customWidth="1"/>
    <col min="11004" max="11004" width="48.7109375" customWidth="1"/>
    <col min="11005" max="11005" width="8.85546875" customWidth="1"/>
    <col min="11006" max="11006" width="5.7109375" bestFit="1" customWidth="1"/>
    <col min="11007" max="11007" width="11.42578125" customWidth="1"/>
    <col min="11008" max="11008" width="24.5703125" customWidth="1"/>
    <col min="11009" max="11009" width="0" hidden="1" customWidth="1"/>
    <col min="11010" max="11010" width="11.42578125" customWidth="1"/>
    <col min="11011" max="11011" width="6.5703125" bestFit="1" customWidth="1"/>
    <col min="11012" max="11012" width="18.7109375" customWidth="1"/>
    <col min="11013" max="11013" width="20.5703125" customWidth="1"/>
    <col min="11014" max="11014" width="11.42578125" customWidth="1"/>
    <col min="11015" max="11015" width="11.5703125" bestFit="1" customWidth="1"/>
    <col min="11016" max="11016" width="9.85546875" customWidth="1"/>
    <col min="11017" max="11017" width="8.42578125" customWidth="1"/>
    <col min="11018" max="11019" width="0" hidden="1" customWidth="1"/>
    <col min="11020" max="11020" width="11.42578125" customWidth="1"/>
    <col min="11021" max="11021" width="10.85546875" customWidth="1"/>
    <col min="11022" max="11022" width="13.5703125" customWidth="1"/>
    <col min="11023" max="11023" width="25" customWidth="1"/>
    <col min="11024" max="11249" width="11.42578125" customWidth="1"/>
    <col min="11250" max="11250" width="21.28515625" bestFit="1" customWidth="1"/>
    <col min="11251" max="11251" width="21.42578125" bestFit="1" customWidth="1"/>
    <col min="11252" max="11252" width="48.7109375" customWidth="1"/>
    <col min="11259" max="11259" width="21.42578125" bestFit="1" customWidth="1"/>
    <col min="11260" max="11260" width="48.7109375" customWidth="1"/>
    <col min="11261" max="11261" width="8.85546875" customWidth="1"/>
    <col min="11262" max="11262" width="5.7109375" bestFit="1" customWidth="1"/>
    <col min="11263" max="11263" width="11.42578125" customWidth="1"/>
    <col min="11264" max="11264" width="24.5703125" customWidth="1"/>
    <col min="11265" max="11265" width="0" hidden="1" customWidth="1"/>
    <col min="11266" max="11266" width="11.42578125" customWidth="1"/>
    <col min="11267" max="11267" width="6.5703125" bestFit="1" customWidth="1"/>
    <col min="11268" max="11268" width="18.7109375" customWidth="1"/>
    <col min="11269" max="11269" width="20.5703125" customWidth="1"/>
    <col min="11270" max="11270" width="11.42578125" customWidth="1"/>
    <col min="11271" max="11271" width="11.5703125" bestFit="1" customWidth="1"/>
    <col min="11272" max="11272" width="9.85546875" customWidth="1"/>
    <col min="11273" max="11273" width="8.42578125" customWidth="1"/>
    <col min="11274" max="11275" width="0" hidden="1" customWidth="1"/>
    <col min="11276" max="11276" width="11.42578125" customWidth="1"/>
    <col min="11277" max="11277" width="10.85546875" customWidth="1"/>
    <col min="11278" max="11278" width="13.5703125" customWidth="1"/>
    <col min="11279" max="11279" width="25" customWidth="1"/>
    <col min="11280" max="11505" width="11.42578125" customWidth="1"/>
    <col min="11506" max="11506" width="21.28515625" bestFit="1" customWidth="1"/>
    <col min="11507" max="11507" width="21.42578125" bestFit="1" customWidth="1"/>
    <col min="11508" max="11508" width="48.7109375" customWidth="1"/>
    <col min="11515" max="11515" width="21.42578125" bestFit="1" customWidth="1"/>
    <col min="11516" max="11516" width="48.7109375" customWidth="1"/>
    <col min="11517" max="11517" width="8.85546875" customWidth="1"/>
    <col min="11518" max="11518" width="5.7109375" bestFit="1" customWidth="1"/>
    <col min="11519" max="11519" width="11.42578125" customWidth="1"/>
    <col min="11520" max="11520" width="24.5703125" customWidth="1"/>
    <col min="11521" max="11521" width="0" hidden="1" customWidth="1"/>
    <col min="11522" max="11522" width="11.42578125" customWidth="1"/>
    <col min="11523" max="11523" width="6.5703125" bestFit="1" customWidth="1"/>
    <col min="11524" max="11524" width="18.7109375" customWidth="1"/>
    <col min="11525" max="11525" width="20.5703125" customWidth="1"/>
    <col min="11526" max="11526" width="11.42578125" customWidth="1"/>
    <col min="11527" max="11527" width="11.5703125" bestFit="1" customWidth="1"/>
    <col min="11528" max="11528" width="9.85546875" customWidth="1"/>
    <col min="11529" max="11529" width="8.42578125" customWidth="1"/>
    <col min="11530" max="11531" width="0" hidden="1" customWidth="1"/>
    <col min="11532" max="11532" width="11.42578125" customWidth="1"/>
    <col min="11533" max="11533" width="10.85546875" customWidth="1"/>
    <col min="11534" max="11534" width="13.5703125" customWidth="1"/>
    <col min="11535" max="11535" width="25" customWidth="1"/>
    <col min="11536" max="11761" width="11.42578125" customWidth="1"/>
    <col min="11762" max="11762" width="21.28515625" bestFit="1" customWidth="1"/>
    <col min="11763" max="11763" width="21.42578125" bestFit="1" customWidth="1"/>
    <col min="11764" max="11764" width="48.7109375" customWidth="1"/>
    <col min="11771" max="11771" width="21.42578125" bestFit="1" customWidth="1"/>
    <col min="11772" max="11772" width="48.7109375" customWidth="1"/>
    <col min="11773" max="11773" width="8.85546875" customWidth="1"/>
    <col min="11774" max="11774" width="5.7109375" bestFit="1" customWidth="1"/>
    <col min="11775" max="11775" width="11.42578125" customWidth="1"/>
    <col min="11776" max="11776" width="24.5703125" customWidth="1"/>
    <col min="11777" max="11777" width="0" hidden="1" customWidth="1"/>
    <col min="11778" max="11778" width="11.42578125" customWidth="1"/>
    <col min="11779" max="11779" width="6.5703125" bestFit="1" customWidth="1"/>
    <col min="11780" max="11780" width="18.7109375" customWidth="1"/>
    <col min="11781" max="11781" width="20.5703125" customWidth="1"/>
    <col min="11782" max="11782" width="11.42578125" customWidth="1"/>
    <col min="11783" max="11783" width="11.5703125" bestFit="1" customWidth="1"/>
    <col min="11784" max="11784" width="9.85546875" customWidth="1"/>
    <col min="11785" max="11785" width="8.42578125" customWidth="1"/>
    <col min="11786" max="11787" width="0" hidden="1" customWidth="1"/>
    <col min="11788" max="11788" width="11.42578125" customWidth="1"/>
    <col min="11789" max="11789" width="10.85546875" customWidth="1"/>
    <col min="11790" max="11790" width="13.5703125" customWidth="1"/>
    <col min="11791" max="11791" width="25" customWidth="1"/>
    <col min="11792" max="12017" width="11.42578125" customWidth="1"/>
    <col min="12018" max="12018" width="21.28515625" bestFit="1" customWidth="1"/>
    <col min="12019" max="12019" width="21.42578125" bestFit="1" customWidth="1"/>
    <col min="12020" max="12020" width="48.7109375" customWidth="1"/>
    <col min="12027" max="12027" width="21.42578125" bestFit="1" customWidth="1"/>
    <col min="12028" max="12028" width="48.7109375" customWidth="1"/>
    <col min="12029" max="12029" width="8.85546875" customWidth="1"/>
    <col min="12030" max="12030" width="5.7109375" bestFit="1" customWidth="1"/>
    <col min="12031" max="12031" width="11.42578125" customWidth="1"/>
    <col min="12032" max="12032" width="24.5703125" customWidth="1"/>
    <col min="12033" max="12033" width="0" hidden="1" customWidth="1"/>
    <col min="12034" max="12034" width="11.42578125" customWidth="1"/>
    <col min="12035" max="12035" width="6.5703125" bestFit="1" customWidth="1"/>
    <col min="12036" max="12036" width="18.7109375" customWidth="1"/>
    <col min="12037" max="12037" width="20.5703125" customWidth="1"/>
    <col min="12038" max="12038" width="11.42578125" customWidth="1"/>
    <col min="12039" max="12039" width="11.5703125" bestFit="1" customWidth="1"/>
    <col min="12040" max="12040" width="9.85546875" customWidth="1"/>
    <col min="12041" max="12041" width="8.42578125" customWidth="1"/>
    <col min="12042" max="12043" width="0" hidden="1" customWidth="1"/>
    <col min="12044" max="12044" width="11.42578125" customWidth="1"/>
    <col min="12045" max="12045" width="10.85546875" customWidth="1"/>
    <col min="12046" max="12046" width="13.5703125" customWidth="1"/>
    <col min="12047" max="12047" width="25" customWidth="1"/>
    <col min="12048" max="12273" width="11.42578125" customWidth="1"/>
    <col min="12274" max="12274" width="21.28515625" bestFit="1" customWidth="1"/>
    <col min="12275" max="12275" width="21.42578125" bestFit="1" customWidth="1"/>
    <col min="12276" max="12276" width="48.7109375" customWidth="1"/>
    <col min="12283" max="12283" width="21.42578125" bestFit="1" customWidth="1"/>
    <col min="12284" max="12284" width="48.7109375" customWidth="1"/>
    <col min="12285" max="12285" width="8.85546875" customWidth="1"/>
    <col min="12286" max="12286" width="5.7109375" bestFit="1" customWidth="1"/>
    <col min="12287" max="12287" width="11.42578125" customWidth="1"/>
    <col min="12288" max="12288" width="24.5703125" customWidth="1"/>
    <col min="12289" max="12289" width="0" hidden="1" customWidth="1"/>
    <col min="12290" max="12290" width="11.42578125" customWidth="1"/>
    <col min="12291" max="12291" width="6.5703125" bestFit="1" customWidth="1"/>
    <col min="12292" max="12292" width="18.7109375" customWidth="1"/>
    <col min="12293" max="12293" width="20.5703125" customWidth="1"/>
    <col min="12294" max="12294" width="11.42578125" customWidth="1"/>
    <col min="12295" max="12295" width="11.5703125" bestFit="1" customWidth="1"/>
    <col min="12296" max="12296" width="9.85546875" customWidth="1"/>
    <col min="12297" max="12297" width="8.42578125" customWidth="1"/>
    <col min="12298" max="12299" width="0" hidden="1" customWidth="1"/>
    <col min="12300" max="12300" width="11.42578125" customWidth="1"/>
    <col min="12301" max="12301" width="10.85546875" customWidth="1"/>
    <col min="12302" max="12302" width="13.5703125" customWidth="1"/>
    <col min="12303" max="12303" width="25" customWidth="1"/>
    <col min="12304" max="12529" width="11.42578125" customWidth="1"/>
    <col min="12530" max="12530" width="21.28515625" bestFit="1" customWidth="1"/>
    <col min="12531" max="12531" width="21.42578125" bestFit="1" customWidth="1"/>
    <col min="12532" max="12532" width="48.7109375" customWidth="1"/>
    <col min="12539" max="12539" width="21.42578125" bestFit="1" customWidth="1"/>
    <col min="12540" max="12540" width="48.7109375" customWidth="1"/>
    <col min="12541" max="12541" width="8.85546875" customWidth="1"/>
    <col min="12542" max="12542" width="5.7109375" bestFit="1" customWidth="1"/>
    <col min="12543" max="12543" width="11.42578125" customWidth="1"/>
    <col min="12544" max="12544" width="24.5703125" customWidth="1"/>
    <col min="12545" max="12545" width="0" hidden="1" customWidth="1"/>
    <col min="12546" max="12546" width="11.42578125" customWidth="1"/>
    <col min="12547" max="12547" width="6.5703125" bestFit="1" customWidth="1"/>
    <col min="12548" max="12548" width="18.7109375" customWidth="1"/>
    <col min="12549" max="12549" width="20.5703125" customWidth="1"/>
    <col min="12550" max="12550" width="11.42578125" customWidth="1"/>
    <col min="12551" max="12551" width="11.5703125" bestFit="1" customWidth="1"/>
    <col min="12552" max="12552" width="9.85546875" customWidth="1"/>
    <col min="12553" max="12553" width="8.42578125" customWidth="1"/>
    <col min="12554" max="12555" width="0" hidden="1" customWidth="1"/>
    <col min="12556" max="12556" width="11.42578125" customWidth="1"/>
    <col min="12557" max="12557" width="10.85546875" customWidth="1"/>
    <col min="12558" max="12558" width="13.5703125" customWidth="1"/>
    <col min="12559" max="12559" width="25" customWidth="1"/>
    <col min="12560" max="12785" width="11.42578125" customWidth="1"/>
    <col min="12786" max="12786" width="21.28515625" bestFit="1" customWidth="1"/>
    <col min="12787" max="12787" width="21.42578125" bestFit="1" customWidth="1"/>
    <col min="12788" max="12788" width="48.7109375" customWidth="1"/>
    <col min="12795" max="12795" width="21.42578125" bestFit="1" customWidth="1"/>
    <col min="12796" max="12796" width="48.7109375" customWidth="1"/>
    <col min="12797" max="12797" width="8.85546875" customWidth="1"/>
    <col min="12798" max="12798" width="5.7109375" bestFit="1" customWidth="1"/>
    <col min="12799" max="12799" width="11.42578125" customWidth="1"/>
    <col min="12800" max="12800" width="24.5703125" customWidth="1"/>
    <col min="12801" max="12801" width="0" hidden="1" customWidth="1"/>
    <col min="12802" max="12802" width="11.42578125" customWidth="1"/>
    <col min="12803" max="12803" width="6.5703125" bestFit="1" customWidth="1"/>
    <col min="12804" max="12804" width="18.7109375" customWidth="1"/>
    <col min="12805" max="12805" width="20.5703125" customWidth="1"/>
    <col min="12806" max="12806" width="11.42578125" customWidth="1"/>
    <col min="12807" max="12807" width="11.5703125" bestFit="1" customWidth="1"/>
    <col min="12808" max="12808" width="9.85546875" customWidth="1"/>
    <col min="12809" max="12809" width="8.42578125" customWidth="1"/>
    <col min="12810" max="12811" width="0" hidden="1" customWidth="1"/>
    <col min="12812" max="12812" width="11.42578125" customWidth="1"/>
    <col min="12813" max="12813" width="10.85546875" customWidth="1"/>
    <col min="12814" max="12814" width="13.5703125" customWidth="1"/>
    <col min="12815" max="12815" width="25" customWidth="1"/>
    <col min="12816" max="13041" width="11.42578125" customWidth="1"/>
    <col min="13042" max="13042" width="21.28515625" bestFit="1" customWidth="1"/>
    <col min="13043" max="13043" width="21.42578125" bestFit="1" customWidth="1"/>
    <col min="13044" max="13044" width="48.7109375" customWidth="1"/>
    <col min="13051" max="13051" width="21.42578125" bestFit="1" customWidth="1"/>
    <col min="13052" max="13052" width="48.7109375" customWidth="1"/>
    <col min="13053" max="13053" width="8.85546875" customWidth="1"/>
    <col min="13054" max="13054" width="5.7109375" bestFit="1" customWidth="1"/>
    <col min="13055" max="13055" width="11.42578125" customWidth="1"/>
    <col min="13056" max="13056" width="24.5703125" customWidth="1"/>
    <col min="13057" max="13057" width="0" hidden="1" customWidth="1"/>
    <col min="13058" max="13058" width="11.42578125" customWidth="1"/>
    <col min="13059" max="13059" width="6.5703125" bestFit="1" customWidth="1"/>
    <col min="13060" max="13060" width="18.7109375" customWidth="1"/>
    <col min="13061" max="13061" width="20.5703125" customWidth="1"/>
    <col min="13062" max="13062" width="11.42578125" customWidth="1"/>
    <col min="13063" max="13063" width="11.5703125" bestFit="1" customWidth="1"/>
    <col min="13064" max="13064" width="9.85546875" customWidth="1"/>
    <col min="13065" max="13065" width="8.42578125" customWidth="1"/>
    <col min="13066" max="13067" width="0" hidden="1" customWidth="1"/>
    <col min="13068" max="13068" width="11.42578125" customWidth="1"/>
    <col min="13069" max="13069" width="10.85546875" customWidth="1"/>
    <col min="13070" max="13070" width="13.5703125" customWidth="1"/>
    <col min="13071" max="13071" width="25" customWidth="1"/>
    <col min="13072" max="13297" width="11.42578125" customWidth="1"/>
    <col min="13298" max="13298" width="21.28515625" bestFit="1" customWidth="1"/>
    <col min="13299" max="13299" width="21.42578125" bestFit="1" customWidth="1"/>
    <col min="13300" max="13300" width="48.7109375" customWidth="1"/>
    <col min="13307" max="13307" width="21.42578125" bestFit="1" customWidth="1"/>
    <col min="13308" max="13308" width="48.7109375" customWidth="1"/>
    <col min="13309" max="13309" width="8.85546875" customWidth="1"/>
    <col min="13310" max="13310" width="5.7109375" bestFit="1" customWidth="1"/>
    <col min="13311" max="13311" width="11.42578125" customWidth="1"/>
    <col min="13312" max="13312" width="24.5703125" customWidth="1"/>
    <col min="13313" max="13313" width="0" hidden="1" customWidth="1"/>
    <col min="13314" max="13314" width="11.42578125" customWidth="1"/>
    <col min="13315" max="13315" width="6.5703125" bestFit="1" customWidth="1"/>
    <col min="13316" max="13316" width="18.7109375" customWidth="1"/>
    <col min="13317" max="13317" width="20.5703125" customWidth="1"/>
    <col min="13318" max="13318" width="11.42578125" customWidth="1"/>
    <col min="13319" max="13319" width="11.5703125" bestFit="1" customWidth="1"/>
    <col min="13320" max="13320" width="9.85546875" customWidth="1"/>
    <col min="13321" max="13321" width="8.42578125" customWidth="1"/>
    <col min="13322" max="13323" width="0" hidden="1" customWidth="1"/>
    <col min="13324" max="13324" width="11.42578125" customWidth="1"/>
    <col min="13325" max="13325" width="10.85546875" customWidth="1"/>
    <col min="13326" max="13326" width="13.5703125" customWidth="1"/>
    <col min="13327" max="13327" width="25" customWidth="1"/>
    <col min="13328" max="13553" width="11.42578125" customWidth="1"/>
    <col min="13554" max="13554" width="21.28515625" bestFit="1" customWidth="1"/>
    <col min="13555" max="13555" width="21.42578125" bestFit="1" customWidth="1"/>
    <col min="13556" max="13556" width="48.7109375" customWidth="1"/>
    <col min="13563" max="13563" width="21.42578125" bestFit="1" customWidth="1"/>
    <col min="13564" max="13564" width="48.7109375" customWidth="1"/>
    <col min="13565" max="13565" width="8.85546875" customWidth="1"/>
    <col min="13566" max="13566" width="5.7109375" bestFit="1" customWidth="1"/>
    <col min="13567" max="13567" width="11.42578125" customWidth="1"/>
    <col min="13568" max="13568" width="24.5703125" customWidth="1"/>
    <col min="13569" max="13569" width="0" hidden="1" customWidth="1"/>
    <col min="13570" max="13570" width="11.42578125" customWidth="1"/>
    <col min="13571" max="13571" width="6.5703125" bestFit="1" customWidth="1"/>
    <col min="13572" max="13572" width="18.7109375" customWidth="1"/>
    <col min="13573" max="13573" width="20.5703125" customWidth="1"/>
    <col min="13574" max="13574" width="11.42578125" customWidth="1"/>
    <col min="13575" max="13575" width="11.5703125" bestFit="1" customWidth="1"/>
    <col min="13576" max="13576" width="9.85546875" customWidth="1"/>
    <col min="13577" max="13577" width="8.42578125" customWidth="1"/>
    <col min="13578" max="13579" width="0" hidden="1" customWidth="1"/>
    <col min="13580" max="13580" width="11.42578125" customWidth="1"/>
    <col min="13581" max="13581" width="10.85546875" customWidth="1"/>
    <col min="13582" max="13582" width="13.5703125" customWidth="1"/>
    <col min="13583" max="13583" width="25" customWidth="1"/>
    <col min="13584" max="13809" width="11.42578125" customWidth="1"/>
    <col min="13810" max="13810" width="21.28515625" bestFit="1" customWidth="1"/>
    <col min="13811" max="13811" width="21.42578125" bestFit="1" customWidth="1"/>
    <col min="13812" max="13812" width="48.7109375" customWidth="1"/>
    <col min="13819" max="13819" width="21.42578125" bestFit="1" customWidth="1"/>
    <col min="13820" max="13820" width="48.7109375" customWidth="1"/>
    <col min="13821" max="13821" width="8.85546875" customWidth="1"/>
    <col min="13822" max="13822" width="5.7109375" bestFit="1" customWidth="1"/>
    <col min="13823" max="13823" width="11.42578125" customWidth="1"/>
    <col min="13824" max="13824" width="24.5703125" customWidth="1"/>
    <col min="13825" max="13825" width="0" hidden="1" customWidth="1"/>
    <col min="13826" max="13826" width="11.42578125" customWidth="1"/>
    <col min="13827" max="13827" width="6.5703125" bestFit="1" customWidth="1"/>
    <col min="13828" max="13828" width="18.7109375" customWidth="1"/>
    <col min="13829" max="13829" width="20.5703125" customWidth="1"/>
    <col min="13830" max="13830" width="11.42578125" customWidth="1"/>
    <col min="13831" max="13831" width="11.5703125" bestFit="1" customWidth="1"/>
    <col min="13832" max="13832" width="9.85546875" customWidth="1"/>
    <col min="13833" max="13833" width="8.42578125" customWidth="1"/>
    <col min="13834" max="13835" width="0" hidden="1" customWidth="1"/>
    <col min="13836" max="13836" width="11.42578125" customWidth="1"/>
    <col min="13837" max="13837" width="10.85546875" customWidth="1"/>
    <col min="13838" max="13838" width="13.5703125" customWidth="1"/>
    <col min="13839" max="13839" width="25" customWidth="1"/>
    <col min="13840" max="14065" width="11.42578125" customWidth="1"/>
    <col min="14066" max="14066" width="21.28515625" bestFit="1" customWidth="1"/>
    <col min="14067" max="14067" width="21.42578125" bestFit="1" customWidth="1"/>
    <col min="14068" max="14068" width="48.7109375" customWidth="1"/>
    <col min="14075" max="14075" width="21.42578125" bestFit="1" customWidth="1"/>
    <col min="14076" max="14076" width="48.7109375" customWidth="1"/>
    <col min="14077" max="14077" width="8.85546875" customWidth="1"/>
    <col min="14078" max="14078" width="5.7109375" bestFit="1" customWidth="1"/>
    <col min="14079" max="14079" width="11.42578125" customWidth="1"/>
    <col min="14080" max="14080" width="24.5703125" customWidth="1"/>
    <col min="14081" max="14081" width="0" hidden="1" customWidth="1"/>
    <col min="14082" max="14082" width="11.42578125" customWidth="1"/>
    <col min="14083" max="14083" width="6.5703125" bestFit="1" customWidth="1"/>
    <col min="14084" max="14084" width="18.7109375" customWidth="1"/>
    <col min="14085" max="14085" width="20.5703125" customWidth="1"/>
    <col min="14086" max="14086" width="11.42578125" customWidth="1"/>
    <col min="14087" max="14087" width="11.5703125" bestFit="1" customWidth="1"/>
    <col min="14088" max="14088" width="9.85546875" customWidth="1"/>
    <col min="14089" max="14089" width="8.42578125" customWidth="1"/>
    <col min="14090" max="14091" width="0" hidden="1" customWidth="1"/>
    <col min="14092" max="14092" width="11.42578125" customWidth="1"/>
    <col min="14093" max="14093" width="10.85546875" customWidth="1"/>
    <col min="14094" max="14094" width="13.5703125" customWidth="1"/>
    <col min="14095" max="14095" width="25" customWidth="1"/>
    <col min="14096" max="14321" width="11.42578125" customWidth="1"/>
    <col min="14322" max="14322" width="21.28515625" bestFit="1" customWidth="1"/>
    <col min="14323" max="14323" width="21.42578125" bestFit="1" customWidth="1"/>
    <col min="14324" max="14324" width="48.7109375" customWidth="1"/>
    <col min="14331" max="14331" width="21.42578125" bestFit="1" customWidth="1"/>
    <col min="14332" max="14332" width="48.7109375" customWidth="1"/>
    <col min="14333" max="14333" width="8.85546875" customWidth="1"/>
    <col min="14334" max="14334" width="5.7109375" bestFit="1" customWidth="1"/>
    <col min="14335" max="14335" width="11.42578125" customWidth="1"/>
    <col min="14336" max="14336" width="24.5703125" customWidth="1"/>
    <col min="14337" max="14337" width="0" hidden="1" customWidth="1"/>
    <col min="14338" max="14338" width="11.42578125" customWidth="1"/>
    <col min="14339" max="14339" width="6.5703125" bestFit="1" customWidth="1"/>
    <col min="14340" max="14340" width="18.7109375" customWidth="1"/>
    <col min="14341" max="14341" width="20.5703125" customWidth="1"/>
    <col min="14342" max="14342" width="11.42578125" customWidth="1"/>
    <col min="14343" max="14343" width="11.5703125" bestFit="1" customWidth="1"/>
    <col min="14344" max="14344" width="9.85546875" customWidth="1"/>
    <col min="14345" max="14345" width="8.42578125" customWidth="1"/>
    <col min="14346" max="14347" width="0" hidden="1" customWidth="1"/>
    <col min="14348" max="14348" width="11.42578125" customWidth="1"/>
    <col min="14349" max="14349" width="10.85546875" customWidth="1"/>
    <col min="14350" max="14350" width="13.5703125" customWidth="1"/>
    <col min="14351" max="14351" width="25" customWidth="1"/>
    <col min="14352" max="14577" width="11.42578125" customWidth="1"/>
    <col min="14578" max="14578" width="21.28515625" bestFit="1" customWidth="1"/>
    <col min="14579" max="14579" width="21.42578125" bestFit="1" customWidth="1"/>
    <col min="14580" max="14580" width="48.7109375" customWidth="1"/>
    <col min="14587" max="14587" width="21.42578125" bestFit="1" customWidth="1"/>
    <col min="14588" max="14588" width="48.7109375" customWidth="1"/>
    <col min="14589" max="14589" width="8.85546875" customWidth="1"/>
    <col min="14590" max="14590" width="5.7109375" bestFit="1" customWidth="1"/>
    <col min="14591" max="14591" width="11.42578125" customWidth="1"/>
    <col min="14592" max="14592" width="24.5703125" customWidth="1"/>
    <col min="14593" max="14593" width="0" hidden="1" customWidth="1"/>
    <col min="14594" max="14594" width="11.42578125" customWidth="1"/>
    <col min="14595" max="14595" width="6.5703125" bestFit="1" customWidth="1"/>
    <col min="14596" max="14596" width="18.7109375" customWidth="1"/>
    <col min="14597" max="14597" width="20.5703125" customWidth="1"/>
    <col min="14598" max="14598" width="11.42578125" customWidth="1"/>
    <col min="14599" max="14599" width="11.5703125" bestFit="1" customWidth="1"/>
    <col min="14600" max="14600" width="9.85546875" customWidth="1"/>
    <col min="14601" max="14601" width="8.42578125" customWidth="1"/>
    <col min="14602" max="14603" width="0" hidden="1" customWidth="1"/>
    <col min="14604" max="14604" width="11.42578125" customWidth="1"/>
    <col min="14605" max="14605" width="10.85546875" customWidth="1"/>
    <col min="14606" max="14606" width="13.5703125" customWidth="1"/>
    <col min="14607" max="14607" width="25" customWidth="1"/>
    <col min="14608" max="14833" width="11.42578125" customWidth="1"/>
    <col min="14834" max="14834" width="21.28515625" bestFit="1" customWidth="1"/>
    <col min="14835" max="14835" width="21.42578125" bestFit="1" customWidth="1"/>
    <col min="14836" max="14836" width="48.7109375" customWidth="1"/>
    <col min="14843" max="14843" width="21.42578125" bestFit="1" customWidth="1"/>
    <col min="14844" max="14844" width="48.7109375" customWidth="1"/>
    <col min="14845" max="14845" width="8.85546875" customWidth="1"/>
    <col min="14846" max="14846" width="5.7109375" bestFit="1" customWidth="1"/>
    <col min="14847" max="14847" width="11.42578125" customWidth="1"/>
    <col min="14848" max="14848" width="24.5703125" customWidth="1"/>
    <col min="14849" max="14849" width="0" hidden="1" customWidth="1"/>
    <col min="14850" max="14850" width="11.42578125" customWidth="1"/>
    <col min="14851" max="14851" width="6.5703125" bestFit="1" customWidth="1"/>
    <col min="14852" max="14852" width="18.7109375" customWidth="1"/>
    <col min="14853" max="14853" width="20.5703125" customWidth="1"/>
    <col min="14854" max="14854" width="11.42578125" customWidth="1"/>
    <col min="14855" max="14855" width="11.5703125" bestFit="1" customWidth="1"/>
    <col min="14856" max="14856" width="9.85546875" customWidth="1"/>
    <col min="14857" max="14857" width="8.42578125" customWidth="1"/>
    <col min="14858" max="14859" width="0" hidden="1" customWidth="1"/>
    <col min="14860" max="14860" width="11.42578125" customWidth="1"/>
    <col min="14861" max="14861" width="10.85546875" customWidth="1"/>
    <col min="14862" max="14862" width="13.5703125" customWidth="1"/>
    <col min="14863" max="14863" width="25" customWidth="1"/>
    <col min="14864" max="15089" width="11.42578125" customWidth="1"/>
    <col min="15090" max="15090" width="21.28515625" bestFit="1" customWidth="1"/>
    <col min="15091" max="15091" width="21.42578125" bestFit="1" customWidth="1"/>
    <col min="15092" max="15092" width="48.7109375" customWidth="1"/>
    <col min="15099" max="15099" width="21.42578125" bestFit="1" customWidth="1"/>
    <col min="15100" max="15100" width="48.7109375" customWidth="1"/>
    <col min="15101" max="15101" width="8.85546875" customWidth="1"/>
    <col min="15102" max="15102" width="5.7109375" bestFit="1" customWidth="1"/>
    <col min="15103" max="15103" width="11.42578125" customWidth="1"/>
    <col min="15104" max="15104" width="24.5703125" customWidth="1"/>
    <col min="15105" max="15105" width="0" hidden="1" customWidth="1"/>
    <col min="15106" max="15106" width="11.42578125" customWidth="1"/>
    <col min="15107" max="15107" width="6.5703125" bestFit="1" customWidth="1"/>
    <col min="15108" max="15108" width="18.7109375" customWidth="1"/>
    <col min="15109" max="15109" width="20.5703125" customWidth="1"/>
    <col min="15110" max="15110" width="11.42578125" customWidth="1"/>
    <col min="15111" max="15111" width="11.5703125" bestFit="1" customWidth="1"/>
    <col min="15112" max="15112" width="9.85546875" customWidth="1"/>
    <col min="15113" max="15113" width="8.42578125" customWidth="1"/>
    <col min="15114" max="15115" width="0" hidden="1" customWidth="1"/>
    <col min="15116" max="15116" width="11.42578125" customWidth="1"/>
    <col min="15117" max="15117" width="10.85546875" customWidth="1"/>
    <col min="15118" max="15118" width="13.5703125" customWidth="1"/>
    <col min="15119" max="15119" width="25" customWidth="1"/>
    <col min="15120" max="15345" width="11.42578125" customWidth="1"/>
    <col min="15346" max="15346" width="21.28515625" bestFit="1" customWidth="1"/>
    <col min="15347" max="15347" width="21.42578125" bestFit="1" customWidth="1"/>
    <col min="15348" max="15348" width="48.7109375" customWidth="1"/>
    <col min="15355" max="15355" width="21.42578125" bestFit="1" customWidth="1"/>
    <col min="15356" max="15356" width="48.7109375" customWidth="1"/>
    <col min="15357" max="15357" width="8.85546875" customWidth="1"/>
    <col min="15358" max="15358" width="5.7109375" bestFit="1" customWidth="1"/>
    <col min="15359" max="15359" width="11.42578125" customWidth="1"/>
    <col min="15360" max="15360" width="24.5703125" customWidth="1"/>
    <col min="15361" max="15361" width="0" hidden="1" customWidth="1"/>
    <col min="15362" max="15362" width="11.42578125" customWidth="1"/>
    <col min="15363" max="15363" width="6.5703125" bestFit="1" customWidth="1"/>
    <col min="15364" max="15364" width="18.7109375" customWidth="1"/>
    <col min="15365" max="15365" width="20.5703125" customWidth="1"/>
    <col min="15366" max="15366" width="11.42578125" customWidth="1"/>
    <col min="15367" max="15367" width="11.5703125" bestFit="1" customWidth="1"/>
    <col min="15368" max="15368" width="9.85546875" customWidth="1"/>
    <col min="15369" max="15369" width="8.42578125" customWidth="1"/>
    <col min="15370" max="15371" width="0" hidden="1" customWidth="1"/>
    <col min="15372" max="15372" width="11.42578125" customWidth="1"/>
    <col min="15373" max="15373" width="10.85546875" customWidth="1"/>
    <col min="15374" max="15374" width="13.5703125" customWidth="1"/>
    <col min="15375" max="15375" width="25" customWidth="1"/>
    <col min="15376" max="15601" width="11.42578125" customWidth="1"/>
    <col min="15602" max="15602" width="21.28515625" bestFit="1" customWidth="1"/>
    <col min="15603" max="15603" width="21.42578125" bestFit="1" customWidth="1"/>
    <col min="15604" max="15604" width="48.7109375" customWidth="1"/>
    <col min="15611" max="15611" width="21.42578125" bestFit="1" customWidth="1"/>
    <col min="15612" max="15612" width="48.7109375" customWidth="1"/>
    <col min="15613" max="15613" width="8.85546875" customWidth="1"/>
    <col min="15614" max="15614" width="5.7109375" bestFit="1" customWidth="1"/>
    <col min="15615" max="15615" width="11.42578125" customWidth="1"/>
    <col min="15616" max="15616" width="24.5703125" customWidth="1"/>
    <col min="15617" max="15617" width="0" hidden="1" customWidth="1"/>
    <col min="15618" max="15618" width="11.42578125" customWidth="1"/>
    <col min="15619" max="15619" width="6.5703125" bestFit="1" customWidth="1"/>
    <col min="15620" max="15620" width="18.7109375" customWidth="1"/>
    <col min="15621" max="15621" width="20.5703125" customWidth="1"/>
    <col min="15622" max="15622" width="11.42578125" customWidth="1"/>
    <col min="15623" max="15623" width="11.5703125" bestFit="1" customWidth="1"/>
    <col min="15624" max="15624" width="9.85546875" customWidth="1"/>
    <col min="15625" max="15625" width="8.42578125" customWidth="1"/>
    <col min="15626" max="15627" width="0" hidden="1" customWidth="1"/>
    <col min="15628" max="15628" width="11.42578125" customWidth="1"/>
    <col min="15629" max="15629" width="10.85546875" customWidth="1"/>
    <col min="15630" max="15630" width="13.5703125" customWidth="1"/>
    <col min="15631" max="15631" width="25" customWidth="1"/>
    <col min="15632" max="15857" width="11.42578125" customWidth="1"/>
    <col min="15858" max="15858" width="21.28515625" bestFit="1" customWidth="1"/>
    <col min="15859" max="15859" width="21.42578125" bestFit="1" customWidth="1"/>
    <col min="15860" max="15860" width="48.7109375" customWidth="1"/>
    <col min="15867" max="15867" width="21.42578125" bestFit="1" customWidth="1"/>
    <col min="15868" max="15868" width="48.7109375" customWidth="1"/>
    <col min="15869" max="15869" width="8.85546875" customWidth="1"/>
    <col min="15870" max="15870" width="5.7109375" bestFit="1" customWidth="1"/>
    <col min="15871" max="15871" width="11.42578125" customWidth="1"/>
    <col min="15872" max="15872" width="24.5703125" customWidth="1"/>
    <col min="15873" max="15873" width="0" hidden="1" customWidth="1"/>
    <col min="15874" max="15874" width="11.42578125" customWidth="1"/>
    <col min="15875" max="15875" width="6.5703125" bestFit="1" customWidth="1"/>
    <col min="15876" max="15876" width="18.7109375" customWidth="1"/>
    <col min="15877" max="15877" width="20.5703125" customWidth="1"/>
    <col min="15878" max="15878" width="11.42578125" customWidth="1"/>
    <col min="15879" max="15879" width="11.5703125" bestFit="1" customWidth="1"/>
    <col min="15880" max="15880" width="9.85546875" customWidth="1"/>
    <col min="15881" max="15881" width="8.42578125" customWidth="1"/>
    <col min="15882" max="15883" width="0" hidden="1" customWidth="1"/>
    <col min="15884" max="15884" width="11.42578125" customWidth="1"/>
    <col min="15885" max="15885" width="10.85546875" customWidth="1"/>
    <col min="15886" max="15886" width="13.5703125" customWidth="1"/>
    <col min="15887" max="15887" width="25" customWidth="1"/>
    <col min="15888" max="16113" width="11.42578125" customWidth="1"/>
    <col min="16114" max="16114" width="21.28515625" bestFit="1" customWidth="1"/>
    <col min="16115" max="16115" width="21.42578125" bestFit="1" customWidth="1"/>
    <col min="16116" max="16116" width="48.7109375" customWidth="1"/>
    <col min="16123" max="16123" width="21.42578125" bestFit="1" customWidth="1"/>
    <col min="16124" max="16124" width="48.7109375" customWidth="1"/>
    <col min="16125" max="16125" width="8.85546875" customWidth="1"/>
    <col min="16126" max="16126" width="5.7109375" bestFit="1" customWidth="1"/>
    <col min="16127" max="16127" width="11.42578125" customWidth="1"/>
    <col min="16128" max="16128" width="24.5703125" customWidth="1"/>
    <col min="16129" max="16129" width="0" hidden="1" customWidth="1"/>
    <col min="16130" max="16130" width="11.42578125" customWidth="1"/>
    <col min="16131" max="16131" width="6.5703125" bestFit="1" customWidth="1"/>
    <col min="16132" max="16132" width="18.7109375" customWidth="1"/>
    <col min="16133" max="16133" width="20.5703125" customWidth="1"/>
    <col min="16134" max="16134" width="11.42578125" customWidth="1"/>
    <col min="16135" max="16135" width="11.5703125" bestFit="1" customWidth="1"/>
    <col min="16136" max="16136" width="9.85546875" customWidth="1"/>
    <col min="16137" max="16137" width="8.42578125" customWidth="1"/>
    <col min="16138" max="16139" width="0" hidden="1" customWidth="1"/>
    <col min="16140" max="16140" width="11.42578125" customWidth="1"/>
    <col min="16141" max="16141" width="10.85546875" customWidth="1"/>
    <col min="16142" max="16142" width="13.5703125" customWidth="1"/>
    <col min="16143" max="16143" width="25" customWidth="1"/>
    <col min="16144" max="16369" width="11.42578125" customWidth="1"/>
    <col min="16370" max="16370" width="21.28515625" bestFit="1" customWidth="1"/>
    <col min="16371" max="16371" width="21.42578125" bestFit="1" customWidth="1"/>
    <col min="16372" max="16372" width="48.7109375" customWidth="1"/>
  </cols>
  <sheetData>
    <row r="2" spans="1:19" ht="21" customHeight="1" x14ac:dyDescent="0.35">
      <c r="A2" s="264" t="s">
        <v>242</v>
      </c>
      <c r="B2" s="264"/>
      <c r="C2" s="264"/>
      <c r="D2" s="264"/>
      <c r="E2" s="264"/>
      <c r="F2" s="264"/>
      <c r="G2" s="264"/>
      <c r="H2" s="264"/>
      <c r="I2" s="264"/>
      <c r="J2" s="264"/>
      <c r="K2" s="264"/>
      <c r="L2" s="264"/>
      <c r="M2" s="264"/>
      <c r="N2" s="264"/>
      <c r="O2" s="264"/>
    </row>
    <row r="3" spans="1:19" ht="21" x14ac:dyDescent="0.35">
      <c r="A3" s="264" t="s">
        <v>243</v>
      </c>
      <c r="B3" s="264"/>
      <c r="C3" s="264"/>
      <c r="D3" s="264"/>
      <c r="E3" s="264"/>
      <c r="F3" s="265"/>
      <c r="G3" s="264"/>
      <c r="H3" s="264"/>
      <c r="I3" s="264"/>
      <c r="J3" s="264"/>
      <c r="K3" s="264"/>
      <c r="L3" s="264"/>
      <c r="M3" s="264"/>
      <c r="N3" s="264"/>
      <c r="O3" s="264"/>
    </row>
    <row r="4" spans="1:19" ht="21" customHeight="1" x14ac:dyDescent="0.35">
      <c r="A4" s="264" t="s">
        <v>244</v>
      </c>
      <c r="B4" s="264"/>
      <c r="C4" s="264"/>
      <c r="D4" s="264"/>
      <c r="E4" s="264"/>
      <c r="F4" s="115"/>
      <c r="G4" s="266" t="s">
        <v>245</v>
      </c>
      <c r="H4" s="267"/>
      <c r="I4" s="267"/>
      <c r="J4" s="267"/>
      <c r="K4" s="267"/>
      <c r="L4" s="267"/>
      <c r="M4" s="267"/>
      <c r="N4" s="267"/>
      <c r="O4" s="268"/>
    </row>
    <row r="5" spans="1:19" x14ac:dyDescent="0.25">
      <c r="A5" s="116" t="s">
        <v>204</v>
      </c>
      <c r="B5" s="116" t="s">
        <v>4</v>
      </c>
      <c r="C5" s="116" t="s">
        <v>1</v>
      </c>
      <c r="D5" s="117" t="s">
        <v>0</v>
      </c>
      <c r="E5" s="118" t="s">
        <v>37</v>
      </c>
      <c r="F5" s="119"/>
      <c r="G5" s="120" t="s">
        <v>204</v>
      </c>
      <c r="H5" s="121" t="s">
        <v>246</v>
      </c>
      <c r="I5" s="122" t="s">
        <v>240</v>
      </c>
      <c r="J5" s="122" t="s">
        <v>247</v>
      </c>
      <c r="K5" s="122" t="s">
        <v>248</v>
      </c>
      <c r="L5" s="122" t="s">
        <v>249</v>
      </c>
      <c r="M5" s="123" t="s">
        <v>1</v>
      </c>
      <c r="N5" s="123" t="s">
        <v>0</v>
      </c>
      <c r="O5" s="123" t="s">
        <v>32</v>
      </c>
    </row>
    <row r="6" spans="1:19" x14ac:dyDescent="0.25">
      <c r="A6" s="179" t="s">
        <v>250</v>
      </c>
      <c r="B6" s="180" t="s">
        <v>38</v>
      </c>
      <c r="C6" s="165" t="s">
        <v>39</v>
      </c>
      <c r="D6" s="177">
        <v>88</v>
      </c>
      <c r="E6" s="181">
        <v>19101085</v>
      </c>
      <c r="F6" s="182"/>
      <c r="G6" s="183">
        <v>1</v>
      </c>
      <c r="H6" s="165" t="s">
        <v>251</v>
      </c>
      <c r="I6" s="165" t="s">
        <v>252</v>
      </c>
      <c r="J6" s="176">
        <v>40425</v>
      </c>
      <c r="K6" s="176">
        <v>41152</v>
      </c>
      <c r="L6" s="178">
        <f>+ROUND((K6-J6)/30,2)</f>
        <v>24.23</v>
      </c>
      <c r="M6" s="183">
        <v>1</v>
      </c>
      <c r="N6" s="183">
        <v>33</v>
      </c>
      <c r="O6" s="184"/>
    </row>
    <row r="7" spans="1:19" ht="25.5" customHeight="1" x14ac:dyDescent="0.25">
      <c r="A7" s="179" t="s">
        <v>253</v>
      </c>
      <c r="B7" s="185" t="s">
        <v>254</v>
      </c>
      <c r="C7" s="165" t="s">
        <v>39</v>
      </c>
      <c r="D7" s="177">
        <v>15</v>
      </c>
      <c r="E7" s="177" t="s">
        <v>255</v>
      </c>
      <c r="F7" s="182"/>
      <c r="G7" s="183">
        <v>2</v>
      </c>
      <c r="H7" s="165" t="s">
        <v>251</v>
      </c>
      <c r="I7" s="165" t="s">
        <v>252</v>
      </c>
      <c r="J7" s="176">
        <v>39413</v>
      </c>
      <c r="K7" s="176">
        <v>39493</v>
      </c>
      <c r="L7" s="178">
        <f t="shared" ref="L7:L11" si="0">+ROUND((K7-J7)/30,2)</f>
        <v>2.67</v>
      </c>
      <c r="M7" s="183">
        <v>1</v>
      </c>
      <c r="N7" s="183">
        <v>37</v>
      </c>
      <c r="O7" s="184"/>
    </row>
    <row r="8" spans="1:19" ht="38.25" x14ac:dyDescent="0.25">
      <c r="A8" s="179" t="s">
        <v>256</v>
      </c>
      <c r="B8" s="185" t="s">
        <v>257</v>
      </c>
      <c r="C8" s="165" t="s">
        <v>39</v>
      </c>
      <c r="D8" s="177">
        <v>89</v>
      </c>
      <c r="E8" s="177" t="s">
        <v>258</v>
      </c>
      <c r="F8" s="182"/>
      <c r="G8" s="183">
        <v>3</v>
      </c>
      <c r="H8" s="165" t="s">
        <v>251</v>
      </c>
      <c r="I8" s="165" t="s">
        <v>252</v>
      </c>
      <c r="J8" s="176">
        <v>39517</v>
      </c>
      <c r="K8" s="176">
        <v>40255</v>
      </c>
      <c r="L8" s="178">
        <f t="shared" si="0"/>
        <v>24.6</v>
      </c>
      <c r="M8" s="183">
        <v>1</v>
      </c>
      <c r="N8" s="183" t="s">
        <v>259</v>
      </c>
      <c r="O8" s="184"/>
    </row>
    <row r="9" spans="1:19" ht="176.25" customHeight="1" x14ac:dyDescent="0.3">
      <c r="A9" s="179" t="s">
        <v>260</v>
      </c>
      <c r="B9" s="185" t="s">
        <v>261</v>
      </c>
      <c r="C9" s="165" t="s">
        <v>39</v>
      </c>
      <c r="D9" s="186" t="s">
        <v>262</v>
      </c>
      <c r="E9" s="177" t="s">
        <v>263</v>
      </c>
      <c r="F9" s="182"/>
      <c r="G9" s="183">
        <v>4</v>
      </c>
      <c r="H9" s="187" t="s">
        <v>264</v>
      </c>
      <c r="I9" s="165" t="s">
        <v>265</v>
      </c>
      <c r="J9" s="188">
        <v>36357</v>
      </c>
      <c r="K9" s="176">
        <v>36647</v>
      </c>
      <c r="L9" s="178">
        <f t="shared" si="0"/>
        <v>9.67</v>
      </c>
      <c r="M9" s="183">
        <v>1</v>
      </c>
      <c r="N9" s="183"/>
      <c r="O9" s="184"/>
      <c r="P9" s="115"/>
      <c r="Q9" s="115"/>
      <c r="R9" s="115"/>
      <c r="S9" s="124"/>
    </row>
    <row r="10" spans="1:19" x14ac:dyDescent="0.25">
      <c r="A10" s="179" t="s">
        <v>266</v>
      </c>
      <c r="B10" s="180" t="s">
        <v>267</v>
      </c>
      <c r="C10" s="183" t="s">
        <v>39</v>
      </c>
      <c r="D10" s="186">
        <v>87</v>
      </c>
      <c r="E10" s="165"/>
      <c r="F10" s="189"/>
      <c r="G10" s="183">
        <v>5</v>
      </c>
      <c r="H10" s="187" t="s">
        <v>264</v>
      </c>
      <c r="I10" s="165" t="s">
        <v>265</v>
      </c>
      <c r="J10" s="188">
        <v>36801</v>
      </c>
      <c r="K10" s="176">
        <v>36883</v>
      </c>
      <c r="L10" s="178">
        <f t="shared" si="0"/>
        <v>2.73</v>
      </c>
      <c r="M10" s="183">
        <v>1</v>
      </c>
      <c r="N10" s="183"/>
      <c r="O10" s="184"/>
    </row>
    <row r="11" spans="1:19" ht="51" x14ac:dyDescent="0.25">
      <c r="A11" s="179" t="s">
        <v>268</v>
      </c>
      <c r="B11" s="190">
        <v>1</v>
      </c>
      <c r="C11" s="183" t="s">
        <v>39</v>
      </c>
      <c r="D11" s="186">
        <v>87</v>
      </c>
      <c r="E11" s="190"/>
      <c r="F11" s="189"/>
      <c r="G11" s="183">
        <v>6</v>
      </c>
      <c r="H11" s="187" t="s">
        <v>264</v>
      </c>
      <c r="I11" s="165" t="s">
        <v>265</v>
      </c>
      <c r="J11" s="191">
        <v>28886</v>
      </c>
      <c r="K11" s="191">
        <v>33269</v>
      </c>
      <c r="L11" s="178">
        <f t="shared" si="0"/>
        <v>146.1</v>
      </c>
      <c r="M11" s="183">
        <v>0</v>
      </c>
      <c r="N11" s="183"/>
      <c r="O11" s="184" t="s">
        <v>269</v>
      </c>
    </row>
    <row r="12" spans="1:19" ht="18.75" x14ac:dyDescent="0.3">
      <c r="A12" s="179" t="s">
        <v>270</v>
      </c>
      <c r="B12" s="169" t="s">
        <v>10</v>
      </c>
      <c r="C12" s="183" t="s">
        <v>39</v>
      </c>
      <c r="D12" s="177">
        <v>15</v>
      </c>
      <c r="E12" s="169">
        <v>28216</v>
      </c>
      <c r="F12" s="189"/>
      <c r="G12" s="192"/>
      <c r="H12" s="193"/>
      <c r="I12" s="192"/>
      <c r="J12" s="189"/>
      <c r="K12" s="194" t="s">
        <v>271</v>
      </c>
      <c r="L12" s="178">
        <f>+SUMPRODUCT(L6:L11,M6:M11)</f>
        <v>63.9</v>
      </c>
      <c r="M12" s="195"/>
      <c r="N12" s="195"/>
      <c r="O12" s="195"/>
    </row>
    <row r="13" spans="1:19" ht="111" customHeight="1" x14ac:dyDescent="0.25">
      <c r="A13" s="196" t="s">
        <v>272</v>
      </c>
      <c r="B13" s="185" t="s">
        <v>273</v>
      </c>
      <c r="C13" s="183" t="s">
        <v>39</v>
      </c>
      <c r="D13" s="177">
        <v>15</v>
      </c>
      <c r="E13" s="183"/>
      <c r="F13" s="192"/>
      <c r="G13" s="192"/>
      <c r="H13" s="193"/>
      <c r="I13" s="192"/>
      <c r="J13" s="192"/>
      <c r="K13" s="192"/>
      <c r="L13" s="192"/>
      <c r="M13" s="192"/>
      <c r="N13" s="192"/>
      <c r="O13" s="192"/>
      <c r="P13" s="126"/>
    </row>
    <row r="14" spans="1:19" ht="41.25" customHeight="1" x14ac:dyDescent="0.25">
      <c r="A14" s="179" t="s">
        <v>274</v>
      </c>
      <c r="B14" s="197">
        <v>10</v>
      </c>
      <c r="C14" s="165">
        <f>+IF(E14&gt;=B14,1,0)</f>
        <v>0</v>
      </c>
      <c r="D14" s="177"/>
      <c r="E14" s="178">
        <f>E15/12</f>
        <v>5.3250000000000002</v>
      </c>
      <c r="F14" s="189"/>
      <c r="G14" s="192"/>
      <c r="H14" s="193"/>
      <c r="I14" s="192"/>
      <c r="J14" s="192"/>
      <c r="K14" s="192"/>
      <c r="L14" s="192"/>
      <c r="M14" s="192"/>
      <c r="N14" s="192"/>
      <c r="O14" s="192"/>
    </row>
    <row r="15" spans="1:19" ht="25.5" x14ac:dyDescent="0.25">
      <c r="A15" s="179" t="s">
        <v>275</v>
      </c>
      <c r="B15" s="197">
        <v>120</v>
      </c>
      <c r="C15" s="165">
        <f>+IF(E15&gt;=B15,1,0)</f>
        <v>0</v>
      </c>
      <c r="D15" s="183"/>
      <c r="E15" s="197">
        <f>+L12</f>
        <v>63.9</v>
      </c>
      <c r="F15" s="192"/>
      <c r="G15" s="192"/>
      <c r="H15" s="193"/>
      <c r="I15" s="192"/>
      <c r="J15" s="192"/>
      <c r="K15" s="192"/>
      <c r="L15" s="192"/>
      <c r="M15" s="192"/>
      <c r="N15" s="192"/>
      <c r="O15" s="192"/>
      <c r="P15" s="126"/>
    </row>
    <row r="16" spans="1:19" x14ac:dyDescent="0.25">
      <c r="G16" s="128"/>
      <c r="H16" s="129"/>
      <c r="I16" s="130"/>
      <c r="J16" s="130"/>
      <c r="K16" s="130"/>
      <c r="L16" s="130"/>
      <c r="M16" s="130"/>
      <c r="N16" s="130"/>
      <c r="O16" s="126"/>
    </row>
    <row r="17" spans="7:15" ht="18.75" x14ac:dyDescent="0.25">
      <c r="G17" s="113"/>
      <c r="H17" s="131"/>
      <c r="I17" s="113"/>
      <c r="J17" s="269"/>
      <c r="K17" s="269"/>
      <c r="L17" s="269"/>
      <c r="M17" s="113"/>
      <c r="N17" s="113"/>
    </row>
    <row r="18" spans="7:15" x14ac:dyDescent="0.25">
      <c r="G18" s="132"/>
      <c r="H18" s="133"/>
      <c r="I18" s="134"/>
      <c r="J18" s="135"/>
      <c r="K18" s="135"/>
      <c r="L18" s="133"/>
      <c r="M18" s="136"/>
      <c r="N18" s="137"/>
      <c r="O18" s="126"/>
    </row>
  </sheetData>
  <mergeCells count="5">
    <mergeCell ref="A2:O2"/>
    <mergeCell ref="A3:O3"/>
    <mergeCell ref="A4:E4"/>
    <mergeCell ref="G4:O4"/>
    <mergeCell ref="J17:L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EVAL JURÍDICA</vt:lpstr>
      <vt:lpstr>GARANTÍAS</vt:lpstr>
      <vt:lpstr>EVAL FINANC</vt:lpstr>
      <vt:lpstr>EVAL TEC</vt:lpstr>
      <vt:lpstr>RUP CIIU</vt:lpstr>
      <vt:lpstr>CAP ORG TEC</vt:lpstr>
      <vt:lpstr>EXP PROB</vt:lpstr>
      <vt:lpstr>EXP ACREDITADA</vt:lpstr>
      <vt:lpstr>DIR GENERAL</vt:lpstr>
      <vt:lpstr>JURIDICO</vt:lpstr>
      <vt:lpstr>TECNICO</vt:lpstr>
      <vt:lpstr>ADMINISTRATIVO</vt:lpstr>
      <vt:lpstr>'EVAL JURÍDICA'!_Toc254162224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Albis</dc:creator>
  <cp:lastModifiedBy>Carolina Albis</cp:lastModifiedBy>
  <dcterms:created xsi:type="dcterms:W3CDTF">2012-11-01T16:00:34Z</dcterms:created>
  <dcterms:modified xsi:type="dcterms:W3CDTF">2012-11-14T16:35:45Z</dcterms:modified>
</cp:coreProperties>
</file>