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6" windowWidth="9180" windowHeight="3996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'Hoja1'!$A$1:$H$192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<sst xmlns="http://schemas.openxmlformats.org/spreadsheetml/2006/main" count="625" uniqueCount="150">
  <si>
    <t xml:space="preserve"> </t>
  </si>
  <si>
    <t>DESCRIPCION</t>
  </si>
  <si>
    <t>%</t>
  </si>
  <si>
    <t>PRESUPUESTO</t>
  </si>
  <si>
    <t>GASTOS DE PERSONAL</t>
  </si>
  <si>
    <t>GASTOS GENERALES</t>
  </si>
  <si>
    <t>TRANSFERENCIAS CORRIENTES</t>
  </si>
  <si>
    <t>A -  FUNCIONAMIENTO</t>
  </si>
  <si>
    <t>Transferencias al Sector Público</t>
  </si>
  <si>
    <t>Otras Transferencias</t>
  </si>
  <si>
    <t>Sentencias y Conciliaciones</t>
  </si>
  <si>
    <t>TOTAL ACUMULADO</t>
  </si>
  <si>
    <t>SALDO SIN</t>
  </si>
  <si>
    <t>AFECTAR</t>
  </si>
  <si>
    <t>Servicios Personales Asociados a Nómina</t>
  </si>
  <si>
    <t>Sueldos de Personal de Nómina</t>
  </si>
  <si>
    <t>Recursos Corrientes</t>
  </si>
  <si>
    <t>Prima Técnica</t>
  </si>
  <si>
    <t>Otros</t>
  </si>
  <si>
    <t>Auxilios Funerarios</t>
  </si>
  <si>
    <t>Bonos Pensionales</t>
  </si>
  <si>
    <t>Sueldos de Vacaciones</t>
  </si>
  <si>
    <t>Prima Técnica  Salarial</t>
  </si>
  <si>
    <t>Prima Técnica  No Salarial</t>
  </si>
  <si>
    <t>Gastos de Representación</t>
  </si>
  <si>
    <t>Subsidio de Alimentación</t>
  </si>
  <si>
    <t>Recursos Corriente</t>
  </si>
  <si>
    <t>Auxilio de Transporte</t>
  </si>
  <si>
    <t>Prima de Servicio</t>
  </si>
  <si>
    <t>Prima de Vacaciones</t>
  </si>
  <si>
    <t>Prima de Navidad</t>
  </si>
  <si>
    <t>Primas Extraordinarias</t>
  </si>
  <si>
    <t>Prima de Riesgo</t>
  </si>
  <si>
    <t>Bonificación por Servicios Prestados</t>
  </si>
  <si>
    <t>Prima de Dirección</t>
  </si>
  <si>
    <t>Bonificación Especial de Recreación</t>
  </si>
  <si>
    <t>Bonificación de Dirección</t>
  </si>
  <si>
    <t>Horas Extras, Días Festivos e Indemnizac.</t>
  </si>
  <si>
    <t>por Vacaciones</t>
  </si>
  <si>
    <t>Horas Extras</t>
  </si>
  <si>
    <t>Recargos Nocturnos y Festivos</t>
  </si>
  <si>
    <t>Indemnización Por Vacaciones</t>
  </si>
  <si>
    <t>Pagos Pasivos Exigibles Vigencias Expiradas</t>
  </si>
  <si>
    <t>Contribuciones Inherentes a la Nómina</t>
  </si>
  <si>
    <t>Sector Privado y Público</t>
  </si>
  <si>
    <t>Administradas por el Sector Privado</t>
  </si>
  <si>
    <t>Administradas por el Sector Público</t>
  </si>
  <si>
    <t>Aportes al ICBF</t>
  </si>
  <si>
    <t>Aportes al Sena</t>
  </si>
  <si>
    <t>Aportes a la ESAP</t>
  </si>
  <si>
    <t>Aportes a Escuelas Industriales e Institutos</t>
  </si>
  <si>
    <t>Técnicos</t>
  </si>
  <si>
    <t>Adquisición de Bienes y Servicios</t>
  </si>
  <si>
    <t>Gastos Judiciales</t>
  </si>
  <si>
    <t>Capacitacion, Bienestar Social y Estimulos</t>
  </si>
  <si>
    <t>Orden Nacional</t>
  </si>
  <si>
    <t>Cuota de Auditaje Contranal.</t>
  </si>
  <si>
    <t>Transferencias  de  Previsión  y  Seguri-</t>
  </si>
  <si>
    <t>dad Social</t>
  </si>
  <si>
    <t>Pensiones y Jubilaciones</t>
  </si>
  <si>
    <t>Otras Transferencias de Prevision y Seguridad</t>
  </si>
  <si>
    <t>Social</t>
  </si>
  <si>
    <t>Planes Complementarios de Salud</t>
  </si>
  <si>
    <t>Ley 314 de  1996</t>
  </si>
  <si>
    <t>Destinatarios de la Otras Transferencia Ctes</t>
  </si>
  <si>
    <t xml:space="preserve">Provisión para Gastos  Institucionales y/o  </t>
  </si>
  <si>
    <t>Sectoriales Contigentes.</t>
  </si>
  <si>
    <t>Distribucion Previo Concepto DGPPN</t>
  </si>
  <si>
    <t>Transferir al Instituto Nacional de Radio y Tele-</t>
  </si>
  <si>
    <t>visión en Liquidación</t>
  </si>
  <si>
    <t>Cajas de Compensacion Familiar</t>
  </si>
  <si>
    <t>Fondos Administradores de Pensiones</t>
  </si>
  <si>
    <t>Empresas Promotoras de Salud</t>
  </si>
  <si>
    <t>Administradora de Accidentes de Trabajo y</t>
  </si>
  <si>
    <t>Enfermedades Profesionales</t>
  </si>
  <si>
    <t>Aportes Fondo Nacional de Ahorro</t>
  </si>
  <si>
    <t>Mesadas Pensionales Audiovisuales</t>
  </si>
  <si>
    <t>1</t>
  </si>
  <si>
    <t>0</t>
  </si>
  <si>
    <t>10</t>
  </si>
  <si>
    <t>2</t>
  </si>
  <si>
    <t>4</t>
  </si>
  <si>
    <t>5</t>
  </si>
  <si>
    <t>12</t>
  </si>
  <si>
    <t>13</t>
  </si>
  <si>
    <t>14</t>
  </si>
  <si>
    <t>15</t>
  </si>
  <si>
    <t>16</t>
  </si>
  <si>
    <t>17</t>
  </si>
  <si>
    <t>19</t>
  </si>
  <si>
    <t>21</t>
  </si>
  <si>
    <t>92</t>
  </si>
  <si>
    <t>9</t>
  </si>
  <si>
    <t>3</t>
  </si>
  <si>
    <t>999</t>
  </si>
  <si>
    <t>Pago Pasivos Exigibles Vigencias Expiradas</t>
  </si>
  <si>
    <t>Reecursos Corrientes</t>
  </si>
  <si>
    <t>Servicios Personales Indirectos</t>
  </si>
  <si>
    <t>Honorarios</t>
  </si>
  <si>
    <t>6</t>
  </si>
  <si>
    <t>7</t>
  </si>
  <si>
    <t>8</t>
  </si>
  <si>
    <t>Materiales y Suministros</t>
  </si>
  <si>
    <t>36</t>
  </si>
  <si>
    <t>Mesadas Pensionales</t>
  </si>
  <si>
    <t xml:space="preserve">10 </t>
  </si>
  <si>
    <t>33</t>
  </si>
  <si>
    <t>Transferir a laAdmón Postal Nacional Adpostal</t>
  </si>
  <si>
    <t>en Liquidación</t>
  </si>
  <si>
    <t>MINISTERIO DE TECNOLOGIAS DE LA INFORMACION Y LAS COMUNICACIONES</t>
  </si>
  <si>
    <t>Fondos Administradores de Pensiones Privados</t>
  </si>
  <si>
    <t>Empresas Privadas Promotoras de Salud</t>
  </si>
  <si>
    <t xml:space="preserve">Administradoras Privadas de Aportes para </t>
  </si>
  <si>
    <t>Accidentes de Trabajo y Enf.  Profesionales</t>
  </si>
  <si>
    <t>Fondo Nacional del Ahorro</t>
  </si>
  <si>
    <t>Fondos Administradores de Pensiones Publicos</t>
  </si>
  <si>
    <t>COMPROMETIDO</t>
  </si>
  <si>
    <t>Otros Materiales y Suministros</t>
  </si>
  <si>
    <t xml:space="preserve"> Recursos Corrientes</t>
  </si>
  <si>
    <t xml:space="preserve">  </t>
  </si>
  <si>
    <t xml:space="preserve">Sectoriales Contigentes.Distribucion Previo </t>
  </si>
  <si>
    <t>Concepto DGPPPN</t>
  </si>
  <si>
    <t>OBLIGADO</t>
  </si>
  <si>
    <t>COMP</t>
  </si>
  <si>
    <t>OBLIG</t>
  </si>
  <si>
    <t>5=(1-2-4)</t>
  </si>
  <si>
    <t>Otros Gastos por Adquisicion de Servicios</t>
  </si>
  <si>
    <t>=C10-C11</t>
  </si>
  <si>
    <t>Remuneracion Servicios Técnicos</t>
  </si>
  <si>
    <t>Transferencias para cunbrir el Deficit entre Subsidios y Contribuciones</t>
  </si>
  <si>
    <t>CDP X COMPROM.</t>
  </si>
  <si>
    <t>157.576.291,00</t>
  </si>
  <si>
    <t>16.000.000,00</t>
  </si>
  <si>
    <t>5.500.000,00</t>
  </si>
  <si>
    <t>580.000.000,00</t>
  </si>
  <si>
    <t>8.450.000,00</t>
  </si>
  <si>
    <t>180.000.000,00</t>
  </si>
  <si>
    <t>15.000.000,00</t>
  </si>
  <si>
    <t>933.334,00</t>
  </si>
  <si>
    <t>125.000.000,00</t>
  </si>
  <si>
    <t>90.000.000,00</t>
  </si>
  <si>
    <t>120.000.000,00</t>
  </si>
  <si>
    <t>7.000.000,00</t>
  </si>
  <si>
    <t>320.000.000,00</t>
  </si>
  <si>
    <t>94.000.000,00</t>
  </si>
  <si>
    <t>32.000.000,00</t>
  </si>
  <si>
    <t>Indemnización por Vacaciones</t>
  </si>
  <si>
    <t>Otros Servicios Personales Indirectos</t>
  </si>
  <si>
    <t>Prima  de Coordinación</t>
  </si>
  <si>
    <t>INFORME DE APROPIACION  PRESUPUESTAL  A JUNIO 30 DE 2014</t>
  </si>
</sst>
</file>

<file path=xl/styles.xml><?xml version="1.0" encoding="utf-8"?>
<styleSheet xmlns="http://schemas.openxmlformats.org/spreadsheetml/2006/main">
  <numFmts count="4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_ ;[Red]\-#,##0\ "/>
    <numFmt numFmtId="195" formatCode="d/m/yyyy"/>
    <numFmt numFmtId="196" formatCode="#,##0.00_ ;[Red]\-#,##0.00\ "/>
    <numFmt numFmtId="197" formatCode="#,##0.00_ ;\-#,##0.00\ "/>
    <numFmt numFmtId="198" formatCode="0.0%"/>
    <numFmt numFmtId="199" formatCode="#,##0.0"/>
    <numFmt numFmtId="200" formatCode="#,##0_ ;\-#,##0\ "/>
    <numFmt numFmtId="201" formatCode="0.000%"/>
    <numFmt numFmtId="202" formatCode="0.0000%"/>
    <numFmt numFmtId="203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Bookman Old Style"/>
      <family val="1"/>
    </font>
    <font>
      <b/>
      <i/>
      <sz val="14"/>
      <name val="Bookman Old Style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304">
    <xf numFmtId="0" fontId="0" fillId="0" borderId="0" xfId="0" applyAlignment="1">
      <alignment/>
    </xf>
    <xf numFmtId="197" fontId="11" fillId="0" borderId="10" xfId="49" applyNumberFormat="1" applyFont="1" applyBorder="1" applyAlignment="1">
      <alignment/>
    </xf>
    <xf numFmtId="197" fontId="12" fillId="0" borderId="10" xfId="49" applyNumberFormat="1" applyFont="1" applyBorder="1" applyAlignment="1">
      <alignment/>
    </xf>
    <xf numFmtId="197" fontId="12" fillId="0" borderId="11" xfId="49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33" borderId="10" xfId="0" applyFont="1" applyFill="1" applyBorder="1" applyAlignment="1">
      <alignment/>
    </xf>
    <xf numFmtId="197" fontId="11" fillId="0" borderId="10" xfId="49" applyNumberFormat="1" applyFont="1" applyBorder="1" applyAlignment="1">
      <alignment horizontal="right"/>
    </xf>
    <xf numFmtId="0" fontId="10" fillId="0" borderId="10" xfId="0" applyFont="1" applyBorder="1" applyAlignment="1">
      <alignment horizontal="left"/>
    </xf>
    <xf numFmtId="197" fontId="12" fillId="0" borderId="10" xfId="49" applyNumberFormat="1" applyFont="1" applyBorder="1" applyAlignment="1">
      <alignment horizontal="right"/>
    </xf>
    <xf numFmtId="197" fontId="11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197" fontId="13" fillId="0" borderId="10" xfId="49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197" fontId="12" fillId="0" borderId="11" xfId="49" applyNumberFormat="1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197" fontId="11" fillId="0" borderId="11" xfId="49" applyNumberFormat="1" applyFont="1" applyBorder="1" applyAlignment="1">
      <alignment horizontal="right"/>
    </xf>
    <xf numFmtId="0" fontId="10" fillId="0" borderId="12" xfId="0" applyFont="1" applyBorder="1" applyAlignment="1">
      <alignment horizontal="left"/>
    </xf>
    <xf numFmtId="197" fontId="12" fillId="0" borderId="12" xfId="49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197" fontId="1" fillId="0" borderId="13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197" fontId="1" fillId="0" borderId="12" xfId="49" applyNumberFormat="1" applyFont="1" applyBorder="1" applyAlignment="1">
      <alignment horizontal="right"/>
    </xf>
    <xf numFmtId="197" fontId="1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197" fontId="11" fillId="0" borderId="10" xfId="0" applyNumberFormat="1" applyFont="1" applyBorder="1" applyAlignment="1">
      <alignment horizontal="right"/>
    </xf>
    <xf numFmtId="0" fontId="10" fillId="0" borderId="14" xfId="0" applyFont="1" applyBorder="1" applyAlignment="1">
      <alignment horizontal="left"/>
    </xf>
    <xf numFmtId="197" fontId="12" fillId="0" borderId="14" xfId="49" applyNumberFormat="1" applyFont="1" applyBorder="1" applyAlignment="1">
      <alignment horizontal="right"/>
    </xf>
    <xf numFmtId="197" fontId="12" fillId="0" borderId="15" xfId="49" applyNumberFormat="1" applyFont="1" applyBorder="1" applyAlignment="1">
      <alignment horizontal="right"/>
    </xf>
    <xf numFmtId="197" fontId="1" fillId="0" borderId="16" xfId="49" applyNumberFormat="1" applyFont="1" applyBorder="1" applyAlignment="1">
      <alignment horizontal="right"/>
    </xf>
    <xf numFmtId="0" fontId="15" fillId="0" borderId="16" xfId="0" applyFont="1" applyBorder="1" applyAlignment="1">
      <alignment/>
    </xf>
    <xf numFmtId="0" fontId="9" fillId="0" borderId="17" xfId="0" applyFont="1" applyBorder="1" applyAlignment="1">
      <alignment horizontal="left"/>
    </xf>
    <xf numFmtId="197" fontId="11" fillId="0" borderId="17" xfId="49" applyNumberFormat="1" applyFont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2" fillId="0" borderId="18" xfId="0" applyNumberFormat="1" applyFont="1" applyBorder="1" applyAlignment="1" quotePrefix="1">
      <alignment horizontal="center"/>
    </xf>
    <xf numFmtId="49" fontId="12" fillId="0" borderId="19" xfId="0" applyNumberFormat="1" applyFont="1" applyBorder="1" applyAlignment="1" quotePrefix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1" fillId="0" borderId="28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0" fontId="15" fillId="0" borderId="32" xfId="0" applyFont="1" applyBorder="1" applyAlignment="1">
      <alignment/>
    </xf>
    <xf numFmtId="197" fontId="1" fillId="0" borderId="33" xfId="49" applyNumberFormat="1" applyFont="1" applyBorder="1" applyAlignment="1">
      <alignment horizontal="right"/>
    </xf>
    <xf numFmtId="0" fontId="7" fillId="34" borderId="34" xfId="0" applyFont="1" applyFill="1" applyBorder="1" applyAlignment="1">
      <alignment horizontal="center"/>
    </xf>
    <xf numFmtId="0" fontId="7" fillId="34" borderId="35" xfId="0" applyFont="1" applyFill="1" applyBorder="1" applyAlignment="1">
      <alignment horizontal="center"/>
    </xf>
    <xf numFmtId="0" fontId="7" fillId="34" borderId="3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4" borderId="37" xfId="0" applyFont="1" applyFill="1" applyBorder="1" applyAlignment="1">
      <alignment/>
    </xf>
    <xf numFmtId="198" fontId="11" fillId="34" borderId="0" xfId="49" applyNumberFormat="1" applyFont="1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97" fontId="0" fillId="34" borderId="38" xfId="0" applyNumberFormat="1" applyFill="1" applyBorder="1" applyAlignment="1">
      <alignment/>
    </xf>
    <xf numFmtId="0" fontId="0" fillId="34" borderId="38" xfId="0" applyFill="1" applyBorder="1" applyAlignment="1">
      <alignment/>
    </xf>
    <xf numFmtId="4" fontId="0" fillId="34" borderId="38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0" fontId="2" fillId="34" borderId="37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0" fillId="34" borderId="37" xfId="0" applyFill="1" applyBorder="1" applyAlignment="1">
      <alignment/>
    </xf>
    <xf numFmtId="2" fontId="0" fillId="34" borderId="0" xfId="0" applyNumberForma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49" fontId="1" fillId="34" borderId="13" xfId="0" applyNumberFormat="1" applyFont="1" applyFill="1" applyBorder="1" applyAlignment="1">
      <alignment horizontal="center"/>
    </xf>
    <xf numFmtId="0" fontId="0" fillId="34" borderId="39" xfId="0" applyFill="1" applyBorder="1" applyAlignment="1">
      <alignment/>
    </xf>
    <xf numFmtId="0" fontId="1" fillId="34" borderId="39" xfId="0" applyFont="1" applyFill="1" applyBorder="1" applyAlignment="1">
      <alignment horizontal="center"/>
    </xf>
    <xf numFmtId="0" fontId="8" fillId="34" borderId="40" xfId="0" applyFont="1" applyFill="1" applyBorder="1" applyAlignment="1">
      <alignment horizontal="left"/>
    </xf>
    <xf numFmtId="197" fontId="1" fillId="34" borderId="41" xfId="49" applyNumberFormat="1" applyFont="1" applyFill="1" applyBorder="1" applyAlignment="1">
      <alignment/>
    </xf>
    <xf numFmtId="198" fontId="1" fillId="34" borderId="41" xfId="49" applyNumberFormat="1" applyFont="1" applyFill="1" applyBorder="1" applyAlignment="1">
      <alignment horizontal="center"/>
    </xf>
    <xf numFmtId="198" fontId="1" fillId="34" borderId="41" xfId="49" applyNumberFormat="1" applyFont="1" applyFill="1" applyBorder="1" applyAlignment="1">
      <alignment/>
    </xf>
    <xf numFmtId="0" fontId="9" fillId="34" borderId="14" xfId="0" applyFont="1" applyFill="1" applyBorder="1" applyAlignment="1">
      <alignment horizontal="center"/>
    </xf>
    <xf numFmtId="197" fontId="11" fillId="34" borderId="14" xfId="49" applyNumberFormat="1" applyFont="1" applyFill="1" applyBorder="1" applyAlignment="1">
      <alignment/>
    </xf>
    <xf numFmtId="197" fontId="12" fillId="34" borderId="14" xfId="49" applyNumberFormat="1" applyFont="1" applyFill="1" applyBorder="1" applyAlignment="1">
      <alignment/>
    </xf>
    <xf numFmtId="197" fontId="12" fillId="34" borderId="14" xfId="49" applyNumberFormat="1" applyFont="1" applyFill="1" applyBorder="1" applyAlignment="1">
      <alignment horizontal="center"/>
    </xf>
    <xf numFmtId="197" fontId="12" fillId="34" borderId="42" xfId="49" applyNumberFormat="1" applyFont="1" applyFill="1" applyBorder="1" applyAlignment="1">
      <alignment/>
    </xf>
    <xf numFmtId="198" fontId="11" fillId="34" borderId="16" xfId="49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197" fontId="11" fillId="34" borderId="10" xfId="0" applyNumberFormat="1" applyFont="1" applyFill="1" applyBorder="1" applyAlignment="1">
      <alignment horizontal="right"/>
    </xf>
    <xf numFmtId="198" fontId="11" fillId="34" borderId="17" xfId="49" applyNumberFormat="1" applyFont="1" applyFill="1" applyBorder="1" applyAlignment="1">
      <alignment horizontal="center"/>
    </xf>
    <xf numFmtId="197" fontId="11" fillId="34" borderId="10" xfId="0" applyNumberFormat="1" applyFont="1" applyFill="1" applyBorder="1" applyAlignment="1">
      <alignment horizontal="right"/>
    </xf>
    <xf numFmtId="197" fontId="11" fillId="34" borderId="15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left"/>
    </xf>
    <xf numFmtId="197" fontId="13" fillId="34" borderId="10" xfId="49" applyNumberFormat="1" applyFont="1" applyFill="1" applyBorder="1" applyAlignment="1">
      <alignment horizontal="right"/>
    </xf>
    <xf numFmtId="198" fontId="12" fillId="34" borderId="10" xfId="49" applyNumberFormat="1" applyFont="1" applyFill="1" applyBorder="1" applyAlignment="1">
      <alignment horizontal="center"/>
    </xf>
    <xf numFmtId="197" fontId="12" fillId="34" borderId="10" xfId="49" applyNumberFormat="1" applyFont="1" applyFill="1" applyBorder="1" applyAlignment="1">
      <alignment/>
    </xf>
    <xf numFmtId="198" fontId="11" fillId="34" borderId="10" xfId="49" applyNumberFormat="1" applyFont="1" applyFill="1" applyBorder="1" applyAlignment="1">
      <alignment horizontal="center"/>
    </xf>
    <xf numFmtId="4" fontId="11" fillId="34" borderId="10" xfId="49" applyNumberFormat="1" applyFont="1" applyFill="1" applyBorder="1" applyAlignment="1">
      <alignment horizontal="right"/>
    </xf>
    <xf numFmtId="197" fontId="11" fillId="34" borderId="10" xfId="49" applyNumberFormat="1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197" fontId="12" fillId="34" borderId="10" xfId="49" applyNumberFormat="1" applyFont="1" applyFill="1" applyBorder="1" applyAlignment="1">
      <alignment horizontal="right"/>
    </xf>
    <xf numFmtId="4" fontId="12" fillId="34" borderId="10" xfId="49" applyNumberFormat="1" applyFont="1" applyFill="1" applyBorder="1" applyAlignment="1">
      <alignment horizontal="right"/>
    </xf>
    <xf numFmtId="4" fontId="12" fillId="34" borderId="11" xfId="49" applyNumberFormat="1" applyFont="1" applyFill="1" applyBorder="1" applyAlignment="1">
      <alignment horizontal="right"/>
    </xf>
    <xf numFmtId="197" fontId="11" fillId="34" borderId="10" xfId="49" applyNumberFormat="1" applyFont="1" applyFill="1" applyBorder="1" applyAlignment="1">
      <alignment horizontal="right"/>
    </xf>
    <xf numFmtId="4" fontId="11" fillId="34" borderId="11" xfId="49" applyNumberFormat="1" applyFont="1" applyFill="1" applyBorder="1" applyAlignment="1">
      <alignment horizontal="right"/>
    </xf>
    <xf numFmtId="198" fontId="12" fillId="34" borderId="11" xfId="49" applyNumberFormat="1" applyFont="1" applyFill="1" applyBorder="1" applyAlignment="1">
      <alignment horizontal="center"/>
    </xf>
    <xf numFmtId="198" fontId="11" fillId="34" borderId="10" xfId="0" applyNumberFormat="1" applyFont="1" applyFill="1" applyBorder="1" applyAlignment="1">
      <alignment horizontal="center"/>
    </xf>
    <xf numFmtId="198" fontId="11" fillId="34" borderId="10" xfId="49" applyNumberFormat="1" applyFont="1" applyFill="1" applyBorder="1" applyAlignment="1">
      <alignment horizontal="right"/>
    </xf>
    <xf numFmtId="198" fontId="12" fillId="34" borderId="11" xfId="49" applyNumberFormat="1" applyFont="1" applyFill="1" applyBorder="1" applyAlignment="1">
      <alignment horizontal="right"/>
    </xf>
    <xf numFmtId="198" fontId="12" fillId="34" borderId="10" xfId="49" applyNumberFormat="1" applyFont="1" applyFill="1" applyBorder="1" applyAlignment="1">
      <alignment horizontal="right"/>
    </xf>
    <xf numFmtId="198" fontId="12" fillId="34" borderId="43" xfId="49" applyNumberFormat="1" applyFont="1" applyFill="1" applyBorder="1" applyAlignment="1">
      <alignment horizontal="center"/>
    </xf>
    <xf numFmtId="4" fontId="11" fillId="34" borderId="15" xfId="49" applyNumberFormat="1" applyFont="1" applyFill="1" applyBorder="1" applyAlignment="1">
      <alignment horizontal="right"/>
    </xf>
    <xf numFmtId="4" fontId="12" fillId="34" borderId="15" xfId="49" applyNumberFormat="1" applyFont="1" applyFill="1" applyBorder="1" applyAlignment="1">
      <alignment horizontal="right"/>
    </xf>
    <xf numFmtId="197" fontId="12" fillId="34" borderId="17" xfId="49" applyNumberFormat="1" applyFont="1" applyFill="1" applyBorder="1" applyAlignment="1">
      <alignment horizontal="right"/>
    </xf>
    <xf numFmtId="198" fontId="12" fillId="34" borderId="17" xfId="49" applyNumberFormat="1" applyFont="1" applyFill="1" applyBorder="1" applyAlignment="1">
      <alignment horizontal="right"/>
    </xf>
    <xf numFmtId="4" fontId="12" fillId="34" borderId="17" xfId="49" applyNumberFormat="1" applyFont="1" applyFill="1" applyBorder="1" applyAlignment="1">
      <alignment horizontal="right"/>
    </xf>
    <xf numFmtId="198" fontId="12" fillId="34" borderId="17" xfId="49" applyNumberFormat="1" applyFont="1" applyFill="1" applyBorder="1" applyAlignment="1">
      <alignment horizontal="center"/>
    </xf>
    <xf numFmtId="0" fontId="9" fillId="34" borderId="17" xfId="0" applyFont="1" applyFill="1" applyBorder="1" applyAlignment="1">
      <alignment horizontal="left"/>
    </xf>
    <xf numFmtId="197" fontId="11" fillId="34" borderId="17" xfId="49" applyNumberFormat="1" applyFont="1" applyFill="1" applyBorder="1" applyAlignment="1">
      <alignment horizontal="right"/>
    </xf>
    <xf numFmtId="4" fontId="11" fillId="34" borderId="37" xfId="49" applyNumberFormat="1" applyFont="1" applyFill="1" applyBorder="1" applyAlignment="1">
      <alignment horizontal="right"/>
    </xf>
    <xf numFmtId="4" fontId="11" fillId="34" borderId="17" xfId="49" applyNumberFormat="1" applyFont="1" applyFill="1" applyBorder="1" applyAlignment="1">
      <alignment horizontal="right"/>
    </xf>
    <xf numFmtId="4" fontId="12" fillId="34" borderId="43" xfId="49" applyNumberFormat="1" applyFont="1" applyFill="1" applyBorder="1" applyAlignment="1">
      <alignment horizontal="right"/>
    </xf>
    <xf numFmtId="4" fontId="11" fillId="34" borderId="44" xfId="49" applyNumberFormat="1" applyFont="1" applyFill="1" applyBorder="1" applyAlignment="1">
      <alignment horizontal="right"/>
    </xf>
    <xf numFmtId="0" fontId="10" fillId="34" borderId="12" xfId="0" applyFont="1" applyFill="1" applyBorder="1" applyAlignment="1">
      <alignment horizontal="left"/>
    </xf>
    <xf numFmtId="197" fontId="12" fillId="34" borderId="12" xfId="49" applyNumberFormat="1" applyFont="1" applyFill="1" applyBorder="1" applyAlignment="1">
      <alignment horizontal="right"/>
    </xf>
    <xf numFmtId="198" fontId="12" fillId="34" borderId="12" xfId="49" applyNumberFormat="1" applyFont="1" applyFill="1" applyBorder="1" applyAlignment="1">
      <alignment horizontal="center"/>
    </xf>
    <xf numFmtId="4" fontId="12" fillId="34" borderId="45" xfId="49" applyNumberFormat="1" applyFont="1" applyFill="1" applyBorder="1" applyAlignment="1">
      <alignment horizontal="right"/>
    </xf>
    <xf numFmtId="4" fontId="12" fillId="34" borderId="12" xfId="49" applyNumberFormat="1" applyFont="1" applyFill="1" applyBorder="1" applyAlignment="1">
      <alignment horizontal="right"/>
    </xf>
    <xf numFmtId="197" fontId="12" fillId="34" borderId="12" xfId="49" applyNumberFormat="1" applyFont="1" applyFill="1" applyBorder="1" applyAlignment="1">
      <alignment/>
    </xf>
    <xf numFmtId="0" fontId="10" fillId="34" borderId="17" xfId="0" applyFont="1" applyFill="1" applyBorder="1" applyAlignment="1">
      <alignment horizontal="left"/>
    </xf>
    <xf numFmtId="4" fontId="12" fillId="34" borderId="46" xfId="49" applyNumberFormat="1" applyFont="1" applyFill="1" applyBorder="1" applyAlignment="1">
      <alignment horizontal="right"/>
    </xf>
    <xf numFmtId="197" fontId="12" fillId="34" borderId="17" xfId="49" applyNumberFormat="1" applyFont="1" applyFill="1" applyBorder="1" applyAlignment="1">
      <alignment/>
    </xf>
    <xf numFmtId="10" fontId="11" fillId="34" borderId="10" xfId="49" applyNumberFormat="1" applyFont="1" applyFill="1" applyBorder="1" applyAlignment="1">
      <alignment horizontal="center"/>
    </xf>
    <xf numFmtId="10" fontId="12" fillId="34" borderId="10" xfId="49" applyNumberFormat="1" applyFont="1" applyFill="1" applyBorder="1" applyAlignment="1">
      <alignment horizontal="center"/>
    </xf>
    <xf numFmtId="4" fontId="12" fillId="34" borderId="44" xfId="49" applyNumberFormat="1" applyFont="1" applyFill="1" applyBorder="1" applyAlignment="1">
      <alignment horizontal="right"/>
    </xf>
    <xf numFmtId="10" fontId="12" fillId="34" borderId="10" xfId="49" applyNumberFormat="1" applyFont="1" applyFill="1" applyBorder="1" applyAlignment="1">
      <alignment horizontal="right"/>
    </xf>
    <xf numFmtId="197" fontId="12" fillId="34" borderId="42" xfId="49" applyNumberFormat="1" applyFont="1" applyFill="1" applyBorder="1" applyAlignment="1">
      <alignment horizontal="right"/>
    </xf>
    <xf numFmtId="198" fontId="12" fillId="34" borderId="42" xfId="49" applyNumberFormat="1" applyFont="1" applyFill="1" applyBorder="1" applyAlignment="1">
      <alignment horizontal="right"/>
    </xf>
    <xf numFmtId="197" fontId="12" fillId="34" borderId="11" xfId="49" applyNumberFormat="1" applyFont="1" applyFill="1" applyBorder="1" applyAlignment="1">
      <alignment horizontal="right"/>
    </xf>
    <xf numFmtId="197" fontId="12" fillId="34" borderId="43" xfId="49" applyNumberFormat="1" applyFont="1" applyFill="1" applyBorder="1" applyAlignment="1">
      <alignment horizontal="right"/>
    </xf>
    <xf numFmtId="4" fontId="12" fillId="34" borderId="47" xfId="49" applyNumberFormat="1" applyFont="1" applyFill="1" applyBorder="1" applyAlignment="1">
      <alignment horizontal="right"/>
    </xf>
    <xf numFmtId="197" fontId="11" fillId="34" borderId="42" xfId="49" applyNumberFormat="1" applyFont="1" applyFill="1" applyBorder="1" applyAlignment="1">
      <alignment/>
    </xf>
    <xf numFmtId="0" fontId="10" fillId="34" borderId="48" xfId="0" applyFont="1" applyFill="1" applyBorder="1" applyAlignment="1">
      <alignment horizontal="left"/>
    </xf>
    <xf numFmtId="0" fontId="10" fillId="34" borderId="48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197" fontId="11" fillId="34" borderId="14" xfId="49" applyNumberFormat="1" applyFont="1" applyFill="1" applyBorder="1" applyAlignment="1">
      <alignment horizontal="right"/>
    </xf>
    <xf numFmtId="198" fontId="11" fillId="34" borderId="14" xfId="49" applyNumberFormat="1" applyFont="1" applyFill="1" applyBorder="1" applyAlignment="1">
      <alignment horizontal="center"/>
    </xf>
    <xf numFmtId="4" fontId="11" fillId="34" borderId="0" xfId="49" applyNumberFormat="1" applyFont="1" applyFill="1" applyBorder="1" applyAlignment="1">
      <alignment horizontal="right"/>
    </xf>
    <xf numFmtId="4" fontId="11" fillId="34" borderId="14" xfId="49" applyNumberFormat="1" applyFont="1" applyFill="1" applyBorder="1" applyAlignment="1">
      <alignment horizontal="right"/>
    </xf>
    <xf numFmtId="0" fontId="10" fillId="34" borderId="49" xfId="0" applyFont="1" applyFill="1" applyBorder="1" applyAlignment="1">
      <alignment horizontal="left"/>
    </xf>
    <xf numFmtId="197" fontId="13" fillId="34" borderId="11" xfId="49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 horizontal="left"/>
    </xf>
    <xf numFmtId="197" fontId="11" fillId="34" borderId="11" xfId="49" applyNumberFormat="1" applyFont="1" applyFill="1" applyBorder="1" applyAlignment="1">
      <alignment horizontal="right"/>
    </xf>
    <xf numFmtId="4" fontId="11" fillId="34" borderId="43" xfId="49" applyNumberFormat="1" applyFont="1" applyFill="1" applyBorder="1" applyAlignment="1">
      <alignment horizontal="right"/>
    </xf>
    <xf numFmtId="0" fontId="10" fillId="34" borderId="11" xfId="0" applyFont="1" applyFill="1" applyBorder="1" applyAlignment="1">
      <alignment horizontal="left"/>
    </xf>
    <xf numFmtId="198" fontId="12" fillId="34" borderId="38" xfId="49" applyNumberFormat="1" applyFont="1" applyFill="1" applyBorder="1" applyAlignment="1">
      <alignment horizontal="right"/>
    </xf>
    <xf numFmtId="198" fontId="12" fillId="34" borderId="49" xfId="49" applyNumberFormat="1" applyFont="1" applyFill="1" applyBorder="1" applyAlignment="1">
      <alignment horizontal="center"/>
    </xf>
    <xf numFmtId="198" fontId="11" fillId="34" borderId="42" xfId="49" applyNumberFormat="1" applyFont="1" applyFill="1" applyBorder="1" applyAlignment="1">
      <alignment horizontal="center"/>
    </xf>
    <xf numFmtId="198" fontId="12" fillId="34" borderId="38" xfId="49" applyNumberFormat="1" applyFont="1" applyFill="1" applyBorder="1" applyAlignment="1">
      <alignment horizontal="center"/>
    </xf>
    <xf numFmtId="4" fontId="12" fillId="34" borderId="14" xfId="49" applyNumberFormat="1" applyFont="1" applyFill="1" applyBorder="1" applyAlignment="1">
      <alignment horizontal="right"/>
    </xf>
    <xf numFmtId="198" fontId="12" fillId="34" borderId="14" xfId="49" applyNumberFormat="1" applyFont="1" applyFill="1" applyBorder="1" applyAlignment="1">
      <alignment horizontal="center"/>
    </xf>
    <xf numFmtId="197" fontId="12" fillId="34" borderId="14" xfId="49" applyNumberFormat="1" applyFont="1" applyFill="1" applyBorder="1" applyAlignment="1">
      <alignment horizontal="right"/>
    </xf>
    <xf numFmtId="198" fontId="11" fillId="34" borderId="42" xfId="49" applyNumberFormat="1" applyFont="1" applyFill="1" applyBorder="1" applyAlignment="1">
      <alignment/>
    </xf>
    <xf numFmtId="0" fontId="9" fillId="34" borderId="14" xfId="0" applyFont="1" applyFill="1" applyBorder="1" applyAlignment="1">
      <alignment horizontal="left"/>
    </xf>
    <xf numFmtId="198" fontId="11" fillId="34" borderId="50" xfId="49" applyNumberFormat="1" applyFont="1" applyFill="1" applyBorder="1" applyAlignment="1">
      <alignment/>
    </xf>
    <xf numFmtId="0" fontId="10" fillId="34" borderId="14" xfId="0" applyFont="1" applyFill="1" applyBorder="1" applyAlignment="1">
      <alignment horizontal="left"/>
    </xf>
    <xf numFmtId="198" fontId="11" fillId="34" borderId="11" xfId="49" applyNumberFormat="1" applyFont="1" applyFill="1" applyBorder="1" applyAlignment="1">
      <alignment horizontal="right"/>
    </xf>
    <xf numFmtId="198" fontId="11" fillId="34" borderId="42" xfId="49" applyNumberFormat="1" applyFont="1" applyFill="1" applyBorder="1" applyAlignment="1">
      <alignment horizontal="right"/>
    </xf>
    <xf numFmtId="197" fontId="12" fillId="34" borderId="51" xfId="49" applyNumberFormat="1" applyFont="1" applyFill="1" applyBorder="1" applyAlignment="1">
      <alignment horizontal="right"/>
    </xf>
    <xf numFmtId="198" fontId="12" fillId="34" borderId="12" xfId="49" applyNumberFormat="1" applyFont="1" applyFill="1" applyBorder="1" applyAlignment="1">
      <alignment horizontal="right"/>
    </xf>
    <xf numFmtId="0" fontId="10" fillId="34" borderId="52" xfId="0" applyFont="1" applyFill="1" applyBorder="1" applyAlignment="1">
      <alignment horizontal="left"/>
    </xf>
    <xf numFmtId="197" fontId="12" fillId="34" borderId="53" xfId="49" applyNumberFormat="1" applyFont="1" applyFill="1" applyBorder="1" applyAlignment="1">
      <alignment horizontal="right"/>
    </xf>
    <xf numFmtId="197" fontId="11" fillId="34" borderId="53" xfId="49" applyNumberFormat="1" applyFont="1" applyFill="1" applyBorder="1" applyAlignment="1">
      <alignment/>
    </xf>
    <xf numFmtId="4" fontId="11" fillId="34" borderId="52" xfId="49" applyNumberFormat="1" applyFont="1" applyFill="1" applyBorder="1" applyAlignment="1">
      <alignment horizontal="right"/>
    </xf>
    <xf numFmtId="198" fontId="11" fillId="34" borderId="53" xfId="49" applyNumberFormat="1" applyFont="1" applyFill="1" applyBorder="1" applyAlignment="1">
      <alignment horizontal="center"/>
    </xf>
    <xf numFmtId="4" fontId="11" fillId="34" borderId="54" xfId="49" applyNumberFormat="1" applyFont="1" applyFill="1" applyBorder="1" applyAlignment="1">
      <alignment horizontal="right"/>
    </xf>
    <xf numFmtId="197" fontId="12" fillId="34" borderId="53" xfId="49" applyNumberFormat="1" applyFont="1" applyFill="1" applyBorder="1" applyAlignment="1">
      <alignment/>
    </xf>
    <xf numFmtId="198" fontId="11" fillId="34" borderId="38" xfId="49" applyNumberFormat="1" applyFont="1" applyFill="1" applyBorder="1" applyAlignment="1">
      <alignment horizontal="center"/>
    </xf>
    <xf numFmtId="4" fontId="11" fillId="34" borderId="38" xfId="49" applyNumberFormat="1" applyFont="1" applyFill="1" applyBorder="1" applyAlignment="1">
      <alignment horizontal="right"/>
    </xf>
    <xf numFmtId="198" fontId="12" fillId="34" borderId="42" xfId="49" applyNumberFormat="1" applyFont="1" applyFill="1" applyBorder="1" applyAlignment="1">
      <alignment horizontal="center"/>
    </xf>
    <xf numFmtId="198" fontId="11" fillId="34" borderId="11" xfId="49" applyNumberFormat="1" applyFont="1" applyFill="1" applyBorder="1" applyAlignment="1">
      <alignment horizontal="center"/>
    </xf>
    <xf numFmtId="4" fontId="12" fillId="34" borderId="42" xfId="49" applyNumberFormat="1" applyFont="1" applyFill="1" applyBorder="1" applyAlignment="1">
      <alignment horizontal="right"/>
    </xf>
    <xf numFmtId="4" fontId="12" fillId="34" borderId="37" xfId="49" applyNumberFormat="1" applyFont="1" applyFill="1" applyBorder="1" applyAlignment="1">
      <alignment horizontal="right"/>
    </xf>
    <xf numFmtId="197" fontId="11" fillId="34" borderId="55" xfId="49" applyNumberFormat="1" applyFont="1" applyFill="1" applyBorder="1" applyAlignment="1">
      <alignment horizontal="right"/>
    </xf>
    <xf numFmtId="198" fontId="11" fillId="34" borderId="17" xfId="49" applyNumberFormat="1" applyFont="1" applyFill="1" applyBorder="1" applyAlignment="1">
      <alignment horizontal="right"/>
    </xf>
    <xf numFmtId="198" fontId="12" fillId="34" borderId="14" xfId="49" applyNumberFormat="1" applyFont="1" applyFill="1" applyBorder="1" applyAlignment="1">
      <alignment horizontal="right"/>
    </xf>
    <xf numFmtId="197" fontId="12" fillId="34" borderId="15" xfId="49" applyNumberFormat="1" applyFont="1" applyFill="1" applyBorder="1" applyAlignment="1">
      <alignment horizontal="right"/>
    </xf>
    <xf numFmtId="197" fontId="11" fillId="34" borderId="38" xfId="49" applyNumberFormat="1" applyFont="1" applyFill="1" applyBorder="1" applyAlignment="1">
      <alignment horizontal="right"/>
    </xf>
    <xf numFmtId="197" fontId="12" fillId="34" borderId="47" xfId="49" applyNumberFormat="1" applyFont="1" applyFill="1" applyBorder="1" applyAlignment="1">
      <alignment horizontal="right"/>
    </xf>
    <xf numFmtId="197" fontId="11" fillId="34" borderId="42" xfId="49" applyNumberFormat="1" applyFont="1" applyFill="1" applyBorder="1" applyAlignment="1">
      <alignment horizontal="right"/>
    </xf>
    <xf numFmtId="197" fontId="12" fillId="34" borderId="38" xfId="49" applyNumberFormat="1" applyFont="1" applyFill="1" applyBorder="1" applyAlignment="1">
      <alignment horizontal="right"/>
    </xf>
    <xf numFmtId="197" fontId="11" fillId="34" borderId="49" xfId="49" applyNumberFormat="1" applyFont="1" applyFill="1" applyBorder="1" applyAlignment="1">
      <alignment horizontal="right"/>
    </xf>
    <xf numFmtId="0" fontId="10" fillId="34" borderId="56" xfId="0" applyFont="1" applyFill="1" applyBorder="1" applyAlignment="1">
      <alignment horizontal="left"/>
    </xf>
    <xf numFmtId="0" fontId="10" fillId="34" borderId="35" xfId="0" applyFont="1" applyFill="1" applyBorder="1" applyAlignment="1">
      <alignment horizontal="left"/>
    </xf>
    <xf numFmtId="197" fontId="12" fillId="34" borderId="39" xfId="49" applyNumberFormat="1" applyFont="1" applyFill="1" applyBorder="1" applyAlignment="1">
      <alignment horizontal="right"/>
    </xf>
    <xf numFmtId="198" fontId="11" fillId="34" borderId="39" xfId="49" applyNumberFormat="1" applyFont="1" applyFill="1" applyBorder="1" applyAlignment="1">
      <alignment horizontal="right"/>
    </xf>
    <xf numFmtId="4" fontId="11" fillId="34" borderId="39" xfId="49" applyNumberFormat="1" applyFont="1" applyFill="1" applyBorder="1" applyAlignment="1">
      <alignment horizontal="right"/>
    </xf>
    <xf numFmtId="198" fontId="11" fillId="34" borderId="39" xfId="49" applyNumberFormat="1" applyFont="1" applyFill="1" applyBorder="1" applyAlignment="1">
      <alignment horizontal="center"/>
    </xf>
    <xf numFmtId="197" fontId="12" fillId="34" borderId="39" xfId="49" applyNumberFormat="1" applyFont="1" applyFill="1" applyBorder="1" applyAlignment="1">
      <alignment/>
    </xf>
    <xf numFmtId="0" fontId="8" fillId="34" borderId="56" xfId="0" applyFont="1" applyFill="1" applyBorder="1" applyAlignment="1">
      <alignment/>
    </xf>
    <xf numFmtId="197" fontId="1" fillId="34" borderId="56" xfId="0" applyNumberFormat="1" applyFont="1" applyFill="1" applyBorder="1" applyAlignment="1">
      <alignment horizontal="right"/>
    </xf>
    <xf numFmtId="198" fontId="11" fillId="34" borderId="56" xfId="49" applyNumberFormat="1" applyFont="1" applyFill="1" applyBorder="1" applyAlignment="1">
      <alignment horizontal="right"/>
    </xf>
    <xf numFmtId="198" fontId="11" fillId="34" borderId="56" xfId="49" applyNumberFormat="1" applyFont="1" applyFill="1" applyBorder="1" applyAlignment="1">
      <alignment horizontal="center"/>
    </xf>
    <xf numFmtId="4" fontId="11" fillId="34" borderId="56" xfId="49" applyNumberFormat="1" applyFont="1" applyFill="1" applyBorder="1" applyAlignment="1">
      <alignment horizontal="right"/>
    </xf>
    <xf numFmtId="197" fontId="11" fillId="34" borderId="56" xfId="49" applyNumberFormat="1" applyFont="1" applyFill="1" applyBorder="1" applyAlignment="1">
      <alignment/>
    </xf>
    <xf numFmtId="197" fontId="11" fillId="34" borderId="17" xfId="49" applyNumberFormat="1" applyFont="1" applyFill="1" applyBorder="1" applyAlignment="1">
      <alignment/>
    </xf>
    <xf numFmtId="0" fontId="10" fillId="34" borderId="10" xfId="0" applyFont="1" applyFill="1" applyBorder="1" applyAlignment="1">
      <alignment/>
    </xf>
    <xf numFmtId="197" fontId="12" fillId="34" borderId="50" xfId="49" applyNumberFormat="1" applyFont="1" applyFill="1" applyBorder="1" applyAlignment="1">
      <alignment horizontal="right"/>
    </xf>
    <xf numFmtId="198" fontId="12" fillId="34" borderId="50" xfId="49" applyNumberFormat="1" applyFont="1" applyFill="1" applyBorder="1" applyAlignment="1">
      <alignment horizontal="right"/>
    </xf>
    <xf numFmtId="4" fontId="11" fillId="34" borderId="46" xfId="49" applyNumberFormat="1" applyFont="1" applyFill="1" applyBorder="1" applyAlignment="1">
      <alignment horizontal="right"/>
    </xf>
    <xf numFmtId="198" fontId="12" fillId="34" borderId="11" xfId="49" applyNumberFormat="1" applyFont="1" applyFill="1" applyBorder="1" applyAlignment="1">
      <alignment/>
    </xf>
    <xf numFmtId="198" fontId="12" fillId="34" borderId="10" xfId="49" applyNumberFormat="1" applyFont="1" applyFill="1" applyBorder="1" applyAlignment="1">
      <alignment/>
    </xf>
    <xf numFmtId="197" fontId="12" fillId="34" borderId="11" xfId="49" applyNumberFormat="1" applyFont="1" applyFill="1" applyBorder="1" applyAlignment="1">
      <alignment/>
    </xf>
    <xf numFmtId="198" fontId="11" fillId="34" borderId="14" xfId="49" applyNumberFormat="1" applyFont="1" applyFill="1" applyBorder="1" applyAlignment="1">
      <alignment/>
    </xf>
    <xf numFmtId="198" fontId="12" fillId="34" borderId="49" xfId="49" applyNumberFormat="1" applyFont="1" applyFill="1" applyBorder="1" applyAlignment="1">
      <alignment/>
    </xf>
    <xf numFmtId="4" fontId="12" fillId="34" borderId="49" xfId="49" applyNumberFormat="1" applyFont="1" applyFill="1" applyBorder="1" applyAlignment="1">
      <alignment horizontal="right"/>
    </xf>
    <xf numFmtId="198" fontId="11" fillId="34" borderId="49" xfId="49" applyNumberFormat="1" applyFont="1" applyFill="1" applyBorder="1" applyAlignment="1">
      <alignment/>
    </xf>
    <xf numFmtId="198" fontId="11" fillId="34" borderId="49" xfId="49" applyNumberFormat="1" applyFont="1" applyFill="1" applyBorder="1" applyAlignment="1">
      <alignment horizontal="center"/>
    </xf>
    <xf numFmtId="4" fontId="11" fillId="34" borderId="49" xfId="49" applyNumberFormat="1" applyFont="1" applyFill="1" applyBorder="1" applyAlignment="1">
      <alignment horizontal="right"/>
    </xf>
    <xf numFmtId="0" fontId="8" fillId="34" borderId="40" xfId="0" applyFont="1" applyFill="1" applyBorder="1" applyAlignment="1">
      <alignment/>
    </xf>
    <xf numFmtId="197" fontId="1" fillId="34" borderId="41" xfId="49" applyNumberFormat="1" applyFont="1" applyFill="1" applyBorder="1" applyAlignment="1">
      <alignment horizontal="right"/>
    </xf>
    <xf numFmtId="198" fontId="1" fillId="34" borderId="41" xfId="49" applyNumberFormat="1" applyFont="1" applyFill="1" applyBorder="1" applyAlignment="1">
      <alignment horizontal="right"/>
    </xf>
    <xf numFmtId="197" fontId="1" fillId="34" borderId="57" xfId="49" applyNumberFormat="1" applyFont="1" applyFill="1" applyBorder="1" applyAlignment="1">
      <alignment horizontal="right"/>
    </xf>
    <xf numFmtId="197" fontId="11" fillId="34" borderId="16" xfId="49" applyNumberFormat="1" applyFont="1" applyFill="1" applyBorder="1" applyAlignment="1">
      <alignment/>
    </xf>
    <xf numFmtId="0" fontId="9" fillId="34" borderId="58" xfId="0" applyFont="1" applyFill="1" applyBorder="1" applyAlignment="1">
      <alignment/>
    </xf>
    <xf numFmtId="197" fontId="1" fillId="34" borderId="17" xfId="49" applyNumberFormat="1" applyFont="1" applyFill="1" applyBorder="1" applyAlignment="1">
      <alignment horizontal="right"/>
    </xf>
    <xf numFmtId="197" fontId="11" fillId="34" borderId="11" xfId="0" applyNumberFormat="1" applyFont="1" applyFill="1" applyBorder="1" applyAlignment="1">
      <alignment horizontal="right"/>
    </xf>
    <xf numFmtId="198" fontId="11" fillId="34" borderId="11" xfId="0" applyNumberFormat="1" applyFont="1" applyFill="1" applyBorder="1" applyAlignment="1">
      <alignment horizontal="right"/>
    </xf>
    <xf numFmtId="0" fontId="14" fillId="34" borderId="15" xfId="0" applyFont="1" applyFill="1" applyBorder="1" applyAlignment="1">
      <alignment/>
    </xf>
    <xf numFmtId="197" fontId="13" fillId="34" borderId="15" xfId="49" applyNumberFormat="1" applyFont="1" applyFill="1" applyBorder="1" applyAlignment="1">
      <alignment horizontal="right"/>
    </xf>
    <xf numFmtId="0" fontId="9" fillId="34" borderId="17" xfId="0" applyFont="1" applyFill="1" applyBorder="1" applyAlignment="1">
      <alignment/>
    </xf>
    <xf numFmtId="197" fontId="11" fillId="34" borderId="17" xfId="0" applyNumberFormat="1" applyFont="1" applyFill="1" applyBorder="1" applyAlignment="1">
      <alignment horizontal="right"/>
    </xf>
    <xf numFmtId="198" fontId="11" fillId="34" borderId="17" xfId="0" applyNumberFormat="1" applyFont="1" applyFill="1" applyBorder="1" applyAlignment="1">
      <alignment horizontal="right"/>
    </xf>
    <xf numFmtId="10" fontId="11" fillId="34" borderId="17" xfId="0" applyNumberFormat="1" applyFont="1" applyFill="1" applyBorder="1" applyAlignment="1">
      <alignment horizontal="right"/>
    </xf>
    <xf numFmtId="198" fontId="12" fillId="34" borderId="15" xfId="49" applyNumberFormat="1" applyFont="1" applyFill="1" applyBorder="1" applyAlignment="1">
      <alignment horizontal="right"/>
    </xf>
    <xf numFmtId="198" fontId="12" fillId="34" borderId="15" xfId="49" applyNumberFormat="1" applyFont="1" applyFill="1" applyBorder="1" applyAlignment="1">
      <alignment horizontal="center"/>
    </xf>
    <xf numFmtId="197" fontId="11" fillId="34" borderId="11" xfId="49" applyNumberFormat="1" applyFont="1" applyFill="1" applyBorder="1" applyAlignment="1">
      <alignment/>
    </xf>
    <xf numFmtId="197" fontId="12" fillId="34" borderId="46" xfId="49" applyNumberFormat="1" applyFont="1" applyFill="1" applyBorder="1" applyAlignment="1">
      <alignment horizontal="right"/>
    </xf>
    <xf numFmtId="198" fontId="12" fillId="34" borderId="46" xfId="49" applyNumberFormat="1" applyFont="1" applyFill="1" applyBorder="1" applyAlignment="1">
      <alignment horizontal="center"/>
    </xf>
    <xf numFmtId="0" fontId="9" fillId="34" borderId="42" xfId="0" applyFont="1" applyFill="1" applyBorder="1" applyAlignment="1">
      <alignment/>
    </xf>
    <xf numFmtId="197" fontId="11" fillId="34" borderId="15" xfId="49" applyNumberFormat="1" applyFont="1" applyFill="1" applyBorder="1" applyAlignment="1">
      <alignment horizontal="right"/>
    </xf>
    <xf numFmtId="0" fontId="10" fillId="34" borderId="42" xfId="0" applyFont="1" applyFill="1" applyBorder="1" applyAlignment="1">
      <alignment/>
    </xf>
    <xf numFmtId="0" fontId="9" fillId="34" borderId="48" xfId="0" applyFont="1" applyFill="1" applyBorder="1" applyAlignment="1">
      <alignment/>
    </xf>
    <xf numFmtId="198" fontId="12" fillId="34" borderId="15" xfId="49" applyNumberFormat="1" applyFont="1" applyFill="1" applyBorder="1" applyAlignment="1">
      <alignment/>
    </xf>
    <xf numFmtId="4" fontId="12" fillId="34" borderId="13" xfId="49" applyNumberFormat="1" applyFont="1" applyFill="1" applyBorder="1" applyAlignment="1">
      <alignment horizontal="right"/>
    </xf>
    <xf numFmtId="198" fontId="11" fillId="34" borderId="10" xfId="49" applyNumberFormat="1" applyFont="1" applyFill="1" applyBorder="1" applyAlignment="1">
      <alignment/>
    </xf>
    <xf numFmtId="4" fontId="11" fillId="34" borderId="50" xfId="49" applyNumberFormat="1" applyFont="1" applyFill="1" applyBorder="1" applyAlignment="1">
      <alignment horizontal="right"/>
    </xf>
    <xf numFmtId="197" fontId="11" fillId="34" borderId="12" xfId="49" applyNumberFormat="1" applyFont="1" applyFill="1" applyBorder="1" applyAlignment="1">
      <alignment horizontal="right"/>
    </xf>
    <xf numFmtId="198" fontId="11" fillId="34" borderId="12" xfId="0" applyNumberFormat="1" applyFont="1" applyFill="1" applyBorder="1" applyAlignment="1">
      <alignment horizontal="right"/>
    </xf>
    <xf numFmtId="4" fontId="11" fillId="34" borderId="59" xfId="0" applyNumberFormat="1" applyFont="1" applyFill="1" applyBorder="1" applyAlignment="1">
      <alignment horizontal="right"/>
    </xf>
    <xf numFmtId="198" fontId="11" fillId="34" borderId="12" xfId="0" applyNumberFormat="1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right"/>
    </xf>
    <xf numFmtId="197" fontId="11" fillId="34" borderId="12" xfId="49" applyNumberFormat="1" applyFont="1" applyFill="1" applyBorder="1" applyAlignment="1">
      <alignment/>
    </xf>
    <xf numFmtId="198" fontId="12" fillId="34" borderId="14" xfId="49" applyNumberFormat="1" applyFont="1" applyFill="1" applyBorder="1" applyAlignment="1">
      <alignment/>
    </xf>
    <xf numFmtId="198" fontId="11" fillId="34" borderId="10" xfId="0" applyNumberFormat="1" applyFont="1" applyFill="1" applyBorder="1" applyAlignment="1">
      <alignment horizontal="right"/>
    </xf>
    <xf numFmtId="4" fontId="11" fillId="34" borderId="15" xfId="0" applyNumberFormat="1" applyFont="1" applyFill="1" applyBorder="1" applyAlignment="1">
      <alignment horizontal="right"/>
    </xf>
    <xf numFmtId="198" fontId="11" fillId="34" borderId="10" xfId="0" applyNumberFormat="1" applyFont="1" applyFill="1" applyBorder="1" applyAlignment="1">
      <alignment horizontal="center"/>
    </xf>
    <xf numFmtId="4" fontId="11" fillId="34" borderId="10" xfId="0" applyNumberFormat="1" applyFont="1" applyFill="1" applyBorder="1" applyAlignment="1">
      <alignment horizontal="right"/>
    </xf>
    <xf numFmtId="0" fontId="10" fillId="34" borderId="17" xfId="0" applyFont="1" applyFill="1" applyBorder="1" applyAlignment="1">
      <alignment/>
    </xf>
    <xf numFmtId="197" fontId="11" fillId="34" borderId="46" xfId="49" applyNumberFormat="1" applyFont="1" applyFill="1" applyBorder="1" applyAlignment="1">
      <alignment horizontal="right"/>
    </xf>
    <xf numFmtId="4" fontId="11" fillId="34" borderId="14" xfId="0" applyNumberFormat="1" applyFont="1" applyFill="1" applyBorder="1" applyAlignment="1">
      <alignment horizontal="right"/>
    </xf>
    <xf numFmtId="198" fontId="11" fillId="34" borderId="17" xfId="0" applyNumberFormat="1" applyFont="1" applyFill="1" applyBorder="1" applyAlignment="1">
      <alignment horizontal="center"/>
    </xf>
    <xf numFmtId="4" fontId="11" fillId="34" borderId="17" xfId="0" applyNumberFormat="1" applyFont="1" applyFill="1" applyBorder="1" applyAlignment="1">
      <alignment horizontal="right"/>
    </xf>
    <xf numFmtId="198" fontId="12" fillId="34" borderId="10" xfId="0" applyNumberFormat="1" applyFont="1" applyFill="1" applyBorder="1" applyAlignment="1">
      <alignment horizontal="right"/>
    </xf>
    <xf numFmtId="198" fontId="12" fillId="34" borderId="10" xfId="0" applyNumberFormat="1" applyFont="1" applyFill="1" applyBorder="1" applyAlignment="1">
      <alignment horizontal="center"/>
    </xf>
    <xf numFmtId="4" fontId="12" fillId="34" borderId="10" xfId="0" applyNumberFormat="1" applyFont="1" applyFill="1" applyBorder="1" applyAlignment="1">
      <alignment horizontal="right"/>
    </xf>
    <xf numFmtId="4" fontId="11" fillId="34" borderId="11" xfId="0" applyNumberFormat="1" applyFont="1" applyFill="1" applyBorder="1" applyAlignment="1">
      <alignment horizontal="right"/>
    </xf>
    <xf numFmtId="198" fontId="11" fillId="34" borderId="10" xfId="0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/>
    </xf>
    <xf numFmtId="197" fontId="11" fillId="34" borderId="11" xfId="0" applyNumberFormat="1" applyFont="1" applyFill="1" applyBorder="1" applyAlignment="1">
      <alignment horizontal="right"/>
    </xf>
    <xf numFmtId="197" fontId="11" fillId="34" borderId="43" xfId="0" applyNumberFormat="1" applyFont="1" applyFill="1" applyBorder="1" applyAlignment="1">
      <alignment horizontal="right"/>
    </xf>
    <xf numFmtId="198" fontId="11" fillId="34" borderId="11" xfId="49" applyNumberFormat="1" applyFont="1" applyFill="1" applyBorder="1" applyAlignment="1">
      <alignment/>
    </xf>
    <xf numFmtId="0" fontId="10" fillId="34" borderId="11" xfId="0" applyFont="1" applyFill="1" applyBorder="1" applyAlignment="1">
      <alignment/>
    </xf>
    <xf numFmtId="197" fontId="12" fillId="34" borderId="11" xfId="0" applyNumberFormat="1" applyFont="1" applyFill="1" applyBorder="1" applyAlignment="1">
      <alignment horizontal="right"/>
    </xf>
    <xf numFmtId="4" fontId="12" fillId="34" borderId="17" xfId="0" applyNumberFormat="1" applyFont="1" applyFill="1" applyBorder="1" applyAlignment="1">
      <alignment horizontal="right"/>
    </xf>
    <xf numFmtId="197" fontId="12" fillId="34" borderId="44" xfId="49" applyNumberFormat="1" applyFont="1" applyFill="1" applyBorder="1" applyAlignment="1">
      <alignment horizontal="right"/>
    </xf>
    <xf numFmtId="4" fontId="12" fillId="34" borderId="44" xfId="0" applyNumberFormat="1" applyFont="1" applyFill="1" applyBorder="1" applyAlignment="1">
      <alignment horizontal="right"/>
    </xf>
    <xf numFmtId="0" fontId="10" fillId="34" borderId="10" xfId="0" applyFont="1" applyFill="1" applyBorder="1" applyAlignment="1">
      <alignment horizontal="left" wrapText="1"/>
    </xf>
    <xf numFmtId="197" fontId="11" fillId="34" borderId="10" xfId="49" applyNumberFormat="1" applyFont="1" applyFill="1" applyBorder="1" applyAlignment="1">
      <alignment horizontal="right" wrapText="1"/>
    </xf>
    <xf numFmtId="197" fontId="11" fillId="34" borderId="44" xfId="49" applyNumberFormat="1" applyFont="1" applyFill="1" applyBorder="1" applyAlignment="1">
      <alignment horizontal="right"/>
    </xf>
    <xf numFmtId="0" fontId="10" fillId="34" borderId="60" xfId="0" applyFont="1" applyFill="1" applyBorder="1" applyAlignment="1">
      <alignment horizontal="left"/>
    </xf>
    <xf numFmtId="197" fontId="12" fillId="34" borderId="59" xfId="49" applyNumberFormat="1" applyFont="1" applyFill="1" applyBorder="1" applyAlignment="1">
      <alignment horizontal="right"/>
    </xf>
    <xf numFmtId="198" fontId="12" fillId="34" borderId="12" xfId="0" applyNumberFormat="1" applyFont="1" applyFill="1" applyBorder="1" applyAlignment="1">
      <alignment horizontal="right"/>
    </xf>
    <xf numFmtId="198" fontId="12" fillId="34" borderId="12" xfId="0" applyNumberFormat="1" applyFont="1" applyFill="1" applyBorder="1" applyAlignment="1">
      <alignment horizontal="center"/>
    </xf>
    <xf numFmtId="0" fontId="0" fillId="34" borderId="61" xfId="0" applyFill="1" applyBorder="1" applyAlignment="1">
      <alignment/>
    </xf>
    <xf numFmtId="4" fontId="0" fillId="34" borderId="62" xfId="0" applyNumberFormat="1" applyFont="1" applyFill="1" applyBorder="1" applyAlignment="1">
      <alignment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4" fontId="0" fillId="34" borderId="61" xfId="0" applyNumberFormat="1" applyFill="1" applyBorder="1" applyAlignment="1">
      <alignment horizontal="right"/>
    </xf>
    <xf numFmtId="197" fontId="0" fillId="34" borderId="0" xfId="0" applyNumberFormat="1" applyFill="1" applyBorder="1" applyAlignment="1">
      <alignment/>
    </xf>
    <xf numFmtId="197" fontId="0" fillId="34" borderId="0" xfId="0" applyNumberFormat="1" applyFill="1" applyAlignment="1">
      <alignment/>
    </xf>
    <xf numFmtId="10" fontId="0" fillId="34" borderId="0" xfId="0" applyNumberFormat="1" applyFill="1" applyAlignment="1">
      <alignment/>
    </xf>
    <xf numFmtId="4" fontId="0" fillId="34" borderId="0" xfId="0" applyNumberFormat="1" applyFont="1" applyFill="1" applyAlignment="1">
      <alignment/>
    </xf>
    <xf numFmtId="198" fontId="0" fillId="34" borderId="0" xfId="0" applyNumberFormat="1" applyFill="1" applyAlignment="1">
      <alignment/>
    </xf>
    <xf numFmtId="0" fontId="16" fillId="34" borderId="0" xfId="0" applyFont="1" applyFill="1" applyAlignment="1">
      <alignment/>
    </xf>
    <xf numFmtId="199" fontId="0" fillId="34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49.140625" style="64" customWidth="1"/>
    <col min="2" max="2" width="19.00390625" style="64" customWidth="1"/>
    <col min="3" max="3" width="18.28125" style="64" customWidth="1"/>
    <col min="4" max="4" width="8.421875" style="64" customWidth="1"/>
    <col min="5" max="5" width="18.00390625" style="64" customWidth="1"/>
    <col min="6" max="6" width="7.57421875" style="64" customWidth="1"/>
    <col min="7" max="7" width="18.28125" style="64" customWidth="1"/>
    <col min="8" max="8" width="18.7109375" style="64" customWidth="1"/>
    <col min="9" max="16384" width="11.57421875" style="64" customWidth="1"/>
  </cols>
  <sheetData>
    <row r="1" spans="1:8" ht="21">
      <c r="A1" s="61" t="s">
        <v>109</v>
      </c>
      <c r="B1" s="62"/>
      <c r="C1" s="62"/>
      <c r="D1" s="62"/>
      <c r="E1" s="62"/>
      <c r="F1" s="62"/>
      <c r="G1" s="62"/>
      <c r="H1" s="63"/>
    </row>
    <row r="2" spans="1:8" ht="5.25" customHeight="1">
      <c r="A2" s="65" t="s">
        <v>0</v>
      </c>
      <c r="B2" s="66"/>
      <c r="C2" s="67"/>
      <c r="D2" s="68"/>
      <c r="E2" s="67"/>
      <c r="F2" s="68"/>
      <c r="G2" s="68"/>
      <c r="H2" s="69"/>
    </row>
    <row r="3" spans="1:8" ht="12.75" customHeight="1">
      <c r="A3" s="65"/>
      <c r="B3" s="68"/>
      <c r="C3" s="67"/>
      <c r="D3" s="68"/>
      <c r="E3" s="68"/>
      <c r="F3" s="68"/>
      <c r="G3" s="68"/>
      <c r="H3" s="71"/>
    </row>
    <row r="4" spans="1:8" ht="17.25">
      <c r="A4" s="73" t="s">
        <v>149</v>
      </c>
      <c r="B4" s="74"/>
      <c r="C4" s="74"/>
      <c r="D4" s="74"/>
      <c r="E4" s="74"/>
      <c r="F4" s="74"/>
      <c r="G4" s="74"/>
      <c r="H4" s="75"/>
    </row>
    <row r="5" spans="1:8" ht="12.75">
      <c r="A5" s="76"/>
      <c r="B5" s="77"/>
      <c r="C5" s="77"/>
      <c r="D5" s="68"/>
      <c r="E5" s="67"/>
      <c r="F5" s="68"/>
      <c r="G5" s="68"/>
      <c r="H5" s="70"/>
    </row>
    <row r="6" spans="1:8" ht="15">
      <c r="A6" s="78" t="s">
        <v>1</v>
      </c>
      <c r="B6" s="79" t="s">
        <v>3</v>
      </c>
      <c r="C6" s="79" t="s">
        <v>116</v>
      </c>
      <c r="D6" s="79" t="s">
        <v>2</v>
      </c>
      <c r="E6" s="79" t="s">
        <v>122</v>
      </c>
      <c r="F6" s="79" t="s">
        <v>2</v>
      </c>
      <c r="G6" s="79" t="s">
        <v>130</v>
      </c>
      <c r="H6" s="79" t="s">
        <v>12</v>
      </c>
    </row>
    <row r="7" spans="1:8" ht="12.75">
      <c r="A7" s="80"/>
      <c r="B7" s="79">
        <v>2014</v>
      </c>
      <c r="C7" s="81" t="s">
        <v>127</v>
      </c>
      <c r="D7" s="79" t="s">
        <v>123</v>
      </c>
      <c r="E7" s="79"/>
      <c r="F7" s="79" t="s">
        <v>124</v>
      </c>
      <c r="G7" s="81"/>
      <c r="H7" s="79" t="s">
        <v>13</v>
      </c>
    </row>
    <row r="8" spans="1:8" ht="13.5" thickBot="1">
      <c r="A8" s="82"/>
      <c r="B8" s="83">
        <v>1</v>
      </c>
      <c r="C8" s="83">
        <v>2</v>
      </c>
      <c r="D8" s="83"/>
      <c r="E8" s="83">
        <v>3</v>
      </c>
      <c r="F8" s="83"/>
      <c r="G8" s="83">
        <v>4</v>
      </c>
      <c r="H8" s="83" t="s">
        <v>125</v>
      </c>
    </row>
    <row r="9" spans="1:8" ht="19.5" customHeight="1" thickBot="1">
      <c r="A9" s="84" t="s">
        <v>7</v>
      </c>
      <c r="B9" s="85">
        <v>100133200000</v>
      </c>
      <c r="C9" s="85">
        <v>24693978741</v>
      </c>
      <c r="D9" s="86">
        <v>0.24661130115685906</v>
      </c>
      <c r="E9" s="85">
        <v>20968347860.989998</v>
      </c>
      <c r="F9" s="87">
        <v>0.209404551746973</v>
      </c>
      <c r="G9" s="85">
        <v>5204322043</v>
      </c>
      <c r="H9" s="85">
        <v>70584899216</v>
      </c>
    </row>
    <row r="10" spans="1:8" ht="14.25" customHeight="1" thickBot="1">
      <c r="A10" s="88"/>
      <c r="B10" s="89"/>
      <c r="C10" s="90"/>
      <c r="D10" s="91"/>
      <c r="E10" s="91"/>
      <c r="F10" s="91"/>
      <c r="G10" s="90"/>
      <c r="H10" s="90"/>
    </row>
    <row r="11" spans="1:8" ht="14.25" customHeight="1" thickBot="1">
      <c r="A11" s="84" t="s">
        <v>4</v>
      </c>
      <c r="B11" s="85">
        <v>38606085000</v>
      </c>
      <c r="C11" s="85">
        <v>16049613998</v>
      </c>
      <c r="D11" s="93">
        <v>0.41572757242802527</v>
      </c>
      <c r="E11" s="85">
        <v>15350163451</v>
      </c>
      <c r="F11" s="93">
        <v>0.3976099480431647</v>
      </c>
      <c r="G11" s="85">
        <v>4667938509</v>
      </c>
      <c r="H11" s="85">
        <v>17888532493</v>
      </c>
    </row>
    <row r="12" spans="1:8" ht="14.25" customHeight="1">
      <c r="A12" s="94" t="s">
        <v>14</v>
      </c>
      <c r="B12" s="95">
        <v>27594000000</v>
      </c>
      <c r="C12" s="95">
        <v>10955649750</v>
      </c>
      <c r="D12" s="96">
        <v>0.3970301424222657</v>
      </c>
      <c r="E12" s="95">
        <v>10955649750</v>
      </c>
      <c r="F12" s="96">
        <v>0.3970301424222657</v>
      </c>
      <c r="G12" s="97">
        <v>3752005175</v>
      </c>
      <c r="H12" s="95">
        <v>12886345075</v>
      </c>
    </row>
    <row r="13" spans="1:8" ht="14.25" customHeight="1">
      <c r="A13" s="99"/>
      <c r="B13" s="100"/>
      <c r="C13" s="100"/>
      <c r="D13" s="101"/>
      <c r="E13" s="101"/>
      <c r="F13" s="101"/>
      <c r="G13" s="101"/>
      <c r="H13" s="102"/>
    </row>
    <row r="14" spans="1:8" ht="14.25" customHeight="1">
      <c r="A14" s="94" t="s">
        <v>15</v>
      </c>
      <c r="B14" s="95">
        <v>18858400000</v>
      </c>
      <c r="C14" s="95">
        <v>8412701341</v>
      </c>
      <c r="D14" s="103">
        <v>0.44609836152589827</v>
      </c>
      <c r="E14" s="104">
        <v>8412701341</v>
      </c>
      <c r="F14" s="103">
        <v>0.44609836152589827</v>
      </c>
      <c r="G14" s="104">
        <v>1129048093</v>
      </c>
      <c r="H14" s="105">
        <v>9316650566</v>
      </c>
    </row>
    <row r="15" spans="1:8" ht="13.5" customHeight="1">
      <c r="A15" s="106" t="s">
        <v>16</v>
      </c>
      <c r="B15" s="107">
        <v>18858400000</v>
      </c>
      <c r="C15" s="107">
        <v>8412701341</v>
      </c>
      <c r="D15" s="101">
        <v>0.44609836152589827</v>
      </c>
      <c r="E15" s="108">
        <v>8412701341</v>
      </c>
      <c r="F15" s="101">
        <v>0.44609836152589827</v>
      </c>
      <c r="G15" s="108">
        <v>1129048093</v>
      </c>
      <c r="H15" s="102">
        <v>9316650566</v>
      </c>
    </row>
    <row r="16" spans="1:8" ht="13.5" customHeight="1">
      <c r="A16" s="106"/>
      <c r="B16" s="107"/>
      <c r="C16" s="107"/>
      <c r="D16" s="101"/>
      <c r="E16" s="109"/>
      <c r="F16" s="101"/>
      <c r="G16" s="108"/>
      <c r="H16" s="102"/>
    </row>
    <row r="17" spans="1:8" ht="13.5" customHeight="1">
      <c r="A17" s="94" t="s">
        <v>21</v>
      </c>
      <c r="B17" s="110">
        <v>500000000</v>
      </c>
      <c r="C17" s="110">
        <v>299730456</v>
      </c>
      <c r="D17" s="103">
        <v>0.599460912</v>
      </c>
      <c r="E17" s="111">
        <v>299730456</v>
      </c>
      <c r="F17" s="103">
        <v>0.599460912</v>
      </c>
      <c r="G17" s="104" t="s">
        <v>131</v>
      </c>
      <c r="H17" s="105">
        <v>42693253</v>
      </c>
    </row>
    <row r="18" spans="1:8" ht="13.5" customHeight="1">
      <c r="A18" s="106" t="s">
        <v>16</v>
      </c>
      <c r="B18" s="107">
        <v>500000000</v>
      </c>
      <c r="C18" s="107">
        <v>299730456</v>
      </c>
      <c r="D18" s="112">
        <v>0.599460912</v>
      </c>
      <c r="E18" s="109">
        <v>299730456</v>
      </c>
      <c r="F18" s="112">
        <v>0.599460912</v>
      </c>
      <c r="G18" s="109" t="s">
        <v>131</v>
      </c>
      <c r="H18" s="102">
        <v>42693253</v>
      </c>
    </row>
    <row r="19" spans="1:8" ht="13.5" customHeight="1">
      <c r="A19" s="106"/>
      <c r="B19" s="107"/>
      <c r="C19" s="107"/>
      <c r="D19" s="101"/>
      <c r="E19" s="109"/>
      <c r="F19" s="101"/>
      <c r="G19" s="108"/>
      <c r="H19" s="102"/>
    </row>
    <row r="20" spans="1:8" ht="13.5" customHeight="1">
      <c r="A20" s="94" t="s">
        <v>17</v>
      </c>
      <c r="B20" s="95">
        <v>1500000000</v>
      </c>
      <c r="C20" s="95">
        <v>1442222737</v>
      </c>
      <c r="D20" s="113">
        <v>0.9614818246666667</v>
      </c>
      <c r="E20" s="95">
        <v>1442222737</v>
      </c>
      <c r="F20" s="103">
        <v>0.9614818246666667</v>
      </c>
      <c r="G20" s="104">
        <v>0</v>
      </c>
      <c r="H20" s="105">
        <v>57777263</v>
      </c>
    </row>
    <row r="21" spans="1:8" ht="13.5" customHeight="1">
      <c r="A21" s="106" t="s">
        <v>16</v>
      </c>
      <c r="B21" s="107">
        <v>1500000000</v>
      </c>
      <c r="C21" s="107">
        <v>1442222737</v>
      </c>
      <c r="D21" s="101">
        <v>0.9614818246666667</v>
      </c>
      <c r="E21" s="107">
        <v>1442222737</v>
      </c>
      <c r="F21" s="112">
        <v>0.9614818246666667</v>
      </c>
      <c r="G21" s="107">
        <v>0</v>
      </c>
      <c r="H21" s="102">
        <v>57777263</v>
      </c>
    </row>
    <row r="22" spans="1:8" ht="13.5" customHeight="1">
      <c r="A22" s="106"/>
      <c r="B22" s="107"/>
      <c r="C22" s="107"/>
      <c r="D22" s="101"/>
      <c r="E22" s="108"/>
      <c r="F22" s="101"/>
      <c r="G22" s="108"/>
      <c r="H22" s="102"/>
    </row>
    <row r="23" spans="1:8" ht="13.5" customHeight="1">
      <c r="A23" s="99" t="s">
        <v>22</v>
      </c>
      <c r="B23" s="110">
        <v>575598356</v>
      </c>
      <c r="C23" s="110">
        <v>518069120</v>
      </c>
      <c r="D23" s="103">
        <v>0.9000531613749084</v>
      </c>
      <c r="E23" s="111">
        <v>518069120</v>
      </c>
      <c r="F23" s="103">
        <v>0.9000531613749084</v>
      </c>
      <c r="G23" s="104">
        <v>0</v>
      </c>
      <c r="H23" s="105">
        <v>57529236</v>
      </c>
    </row>
    <row r="24" spans="1:8" ht="13.5" customHeight="1">
      <c r="A24" s="106" t="s">
        <v>16</v>
      </c>
      <c r="B24" s="107">
        <v>575598356</v>
      </c>
      <c r="C24" s="107">
        <v>518069120</v>
      </c>
      <c r="D24" s="112">
        <v>0.9000531613749084</v>
      </c>
      <c r="E24" s="109">
        <v>518069120</v>
      </c>
      <c r="F24" s="112">
        <v>0.9000531613749084</v>
      </c>
      <c r="G24" s="109">
        <v>0</v>
      </c>
      <c r="H24" s="102">
        <v>57529236</v>
      </c>
    </row>
    <row r="25" spans="1:8" ht="13.5" customHeight="1">
      <c r="A25" s="106"/>
      <c r="B25" s="107"/>
      <c r="C25" s="107"/>
      <c r="D25" s="101"/>
      <c r="E25" s="109"/>
      <c r="F25" s="101"/>
      <c r="G25" s="108"/>
      <c r="H25" s="102"/>
    </row>
    <row r="26" spans="1:8" ht="13.5" customHeight="1">
      <c r="A26" s="99" t="s">
        <v>23</v>
      </c>
      <c r="B26" s="110">
        <v>924401644</v>
      </c>
      <c r="C26" s="110">
        <v>924153617</v>
      </c>
      <c r="D26" s="103">
        <v>0.9997316891400941</v>
      </c>
      <c r="E26" s="111">
        <v>924153617</v>
      </c>
      <c r="F26" s="103">
        <v>0.9997316891400941</v>
      </c>
      <c r="G26" s="104">
        <v>0</v>
      </c>
      <c r="H26" s="105">
        <v>248027</v>
      </c>
    </row>
    <row r="27" spans="1:8" ht="13.5" customHeight="1">
      <c r="A27" s="106" t="s">
        <v>16</v>
      </c>
      <c r="B27" s="107">
        <v>924401644</v>
      </c>
      <c r="C27" s="107">
        <v>924153617</v>
      </c>
      <c r="D27" s="112">
        <v>0.9997316891400941</v>
      </c>
      <c r="E27" s="109">
        <v>924153617</v>
      </c>
      <c r="F27" s="112">
        <v>0.9997316891400941</v>
      </c>
      <c r="G27" s="109">
        <v>0</v>
      </c>
      <c r="H27" s="102">
        <v>248027</v>
      </c>
    </row>
    <row r="28" spans="1:8" ht="13.5" customHeight="1">
      <c r="A28" s="106"/>
      <c r="B28" s="107"/>
      <c r="C28" s="107"/>
      <c r="D28" s="101"/>
      <c r="E28" s="109"/>
      <c r="F28" s="101"/>
      <c r="G28" s="108"/>
      <c r="H28" s="102"/>
    </row>
    <row r="29" spans="1:8" ht="13.5" customHeight="1">
      <c r="A29" s="94" t="s">
        <v>18</v>
      </c>
      <c r="B29" s="95">
        <v>6492100000</v>
      </c>
      <c r="C29" s="95">
        <v>674896314</v>
      </c>
      <c r="D29" s="103">
        <v>0.10395654934458803</v>
      </c>
      <c r="E29" s="111">
        <v>674896314</v>
      </c>
      <c r="F29" s="114">
        <v>0.10395654934458803</v>
      </c>
      <c r="G29" s="104">
        <v>2439396732</v>
      </c>
      <c r="H29" s="105">
        <v>3377806954</v>
      </c>
    </row>
    <row r="30" spans="1:8" ht="13.5" customHeight="1">
      <c r="A30" s="106" t="s">
        <v>16</v>
      </c>
      <c r="B30" s="107">
        <v>6492100000</v>
      </c>
      <c r="C30" s="107">
        <v>674896314</v>
      </c>
      <c r="D30" s="112">
        <v>0.10395654934458803</v>
      </c>
      <c r="E30" s="107">
        <v>674896314</v>
      </c>
      <c r="F30" s="115">
        <v>0.10395654934458803</v>
      </c>
      <c r="G30" s="107">
        <v>2439396732</v>
      </c>
      <c r="H30" s="107">
        <v>3377806954</v>
      </c>
    </row>
    <row r="31" spans="1:8" ht="13.5" customHeight="1">
      <c r="A31" s="106"/>
      <c r="B31" s="107"/>
      <c r="C31" s="107"/>
      <c r="D31" s="116"/>
      <c r="E31" s="108"/>
      <c r="F31" s="101"/>
      <c r="G31" s="108"/>
      <c r="H31" s="102"/>
    </row>
    <row r="32" spans="1:8" ht="13.5" customHeight="1">
      <c r="A32" s="99" t="s">
        <v>24</v>
      </c>
      <c r="B32" s="110">
        <v>221035611</v>
      </c>
      <c r="C32" s="110">
        <v>93643947</v>
      </c>
      <c r="D32" s="103">
        <v>0.4236600001978867</v>
      </c>
      <c r="E32" s="111">
        <v>93643947</v>
      </c>
      <c r="F32" s="103">
        <v>0.4236600001978867</v>
      </c>
      <c r="G32" s="104" t="s">
        <v>132</v>
      </c>
      <c r="H32" s="105">
        <v>111391664</v>
      </c>
    </row>
    <row r="33" spans="1:8" ht="13.5" customHeight="1">
      <c r="A33" s="106" t="s">
        <v>16</v>
      </c>
      <c r="B33" s="107">
        <v>221035611</v>
      </c>
      <c r="C33" s="107">
        <v>93643947</v>
      </c>
      <c r="D33" s="117">
        <v>0.4236600001978867</v>
      </c>
      <c r="E33" s="109">
        <v>93643947</v>
      </c>
      <c r="F33" s="101">
        <v>0.4236600001978867</v>
      </c>
      <c r="G33" s="108" t="s">
        <v>132</v>
      </c>
      <c r="H33" s="102">
        <v>111391664</v>
      </c>
    </row>
    <row r="34" spans="1:8" ht="13.5" customHeight="1">
      <c r="A34" s="106"/>
      <c r="B34" s="107"/>
      <c r="C34" s="107"/>
      <c r="D34" s="116"/>
      <c r="E34" s="109"/>
      <c r="F34" s="101"/>
      <c r="G34" s="108"/>
      <c r="H34" s="102"/>
    </row>
    <row r="35" spans="1:8" ht="13.5" customHeight="1">
      <c r="A35" s="99" t="s">
        <v>25</v>
      </c>
      <c r="B35" s="110">
        <v>94656126</v>
      </c>
      <c r="C35" s="110">
        <v>32208671</v>
      </c>
      <c r="D35" s="103">
        <v>0.34027032756443043</v>
      </c>
      <c r="E35" s="111">
        <v>32208671</v>
      </c>
      <c r="F35" s="103">
        <v>0.34027032756443043</v>
      </c>
      <c r="G35" s="104" t="s">
        <v>133</v>
      </c>
      <c r="H35" s="105">
        <v>56947455</v>
      </c>
    </row>
    <row r="36" spans="1:8" ht="13.5" customHeight="1">
      <c r="A36" s="106" t="s">
        <v>26</v>
      </c>
      <c r="B36" s="107">
        <v>94656126</v>
      </c>
      <c r="C36" s="107">
        <v>32208671</v>
      </c>
      <c r="D36" s="117">
        <v>0.34027032756443043</v>
      </c>
      <c r="E36" s="109">
        <v>32208671</v>
      </c>
      <c r="F36" s="101">
        <v>0.34027032756443043</v>
      </c>
      <c r="G36" s="108" t="s">
        <v>133</v>
      </c>
      <c r="H36" s="102">
        <v>56947455</v>
      </c>
    </row>
    <row r="37" spans="1:8" ht="13.5" customHeight="1">
      <c r="A37" s="106"/>
      <c r="B37" s="107"/>
      <c r="C37" s="107"/>
      <c r="D37" s="116"/>
      <c r="E37" s="108"/>
      <c r="F37" s="101"/>
      <c r="G37" s="108"/>
      <c r="H37" s="102"/>
    </row>
    <row r="38" spans="1:8" ht="13.5" customHeight="1">
      <c r="A38" s="99" t="s">
        <v>27</v>
      </c>
      <c r="B38" s="110">
        <v>81398728</v>
      </c>
      <c r="C38" s="110">
        <v>20415342</v>
      </c>
      <c r="D38" s="103">
        <v>0.25080664651172435</v>
      </c>
      <c r="E38" s="118">
        <v>20415342</v>
      </c>
      <c r="F38" s="103">
        <v>0.25080664651172435</v>
      </c>
      <c r="G38" s="104">
        <v>3000000</v>
      </c>
      <c r="H38" s="105">
        <v>57983386</v>
      </c>
    </row>
    <row r="39" spans="1:8" ht="13.5" customHeight="1">
      <c r="A39" s="106" t="s">
        <v>16</v>
      </c>
      <c r="B39" s="107">
        <v>81398728</v>
      </c>
      <c r="C39" s="107">
        <v>20415342</v>
      </c>
      <c r="D39" s="117">
        <v>0.25080664651172435</v>
      </c>
      <c r="E39" s="119">
        <v>20415342</v>
      </c>
      <c r="F39" s="101">
        <v>0.25080664651172435</v>
      </c>
      <c r="G39" s="108">
        <v>3000000</v>
      </c>
      <c r="H39" s="102">
        <v>57983386</v>
      </c>
    </row>
    <row r="40" spans="1:8" ht="13.5" customHeight="1">
      <c r="A40" s="106"/>
      <c r="B40" s="120"/>
      <c r="C40" s="120"/>
      <c r="D40" s="121"/>
      <c r="E40" s="122"/>
      <c r="F40" s="123"/>
      <c r="G40" s="122"/>
      <c r="H40" s="102"/>
    </row>
    <row r="41" spans="1:8" ht="14.25" customHeight="1">
      <c r="A41" s="124" t="s">
        <v>28</v>
      </c>
      <c r="B41" s="125">
        <v>964149779</v>
      </c>
      <c r="C41" s="125">
        <v>6667856</v>
      </c>
      <c r="D41" s="96">
        <v>0.006915788547828937</v>
      </c>
      <c r="E41" s="126">
        <v>6667856</v>
      </c>
      <c r="F41" s="96">
        <v>0.006915788547828937</v>
      </c>
      <c r="G41" s="127">
        <v>505067743</v>
      </c>
      <c r="H41" s="105">
        <v>452414180</v>
      </c>
    </row>
    <row r="42" spans="1:8" ht="14.25" customHeight="1">
      <c r="A42" s="106" t="s">
        <v>16</v>
      </c>
      <c r="B42" s="107">
        <v>964149779</v>
      </c>
      <c r="C42" s="107">
        <v>6667856</v>
      </c>
      <c r="D42" s="117">
        <v>0.006915788547828937</v>
      </c>
      <c r="E42" s="128">
        <v>6667856</v>
      </c>
      <c r="F42" s="101">
        <v>0.006915788547828937</v>
      </c>
      <c r="G42" s="108">
        <v>505067743</v>
      </c>
      <c r="H42" s="102">
        <v>452414180</v>
      </c>
    </row>
    <row r="43" spans="1:8" ht="14.25" customHeight="1">
      <c r="A43" s="106"/>
      <c r="B43" s="107"/>
      <c r="C43" s="107"/>
      <c r="D43" s="116"/>
      <c r="E43" s="119"/>
      <c r="F43" s="101"/>
      <c r="G43" s="108"/>
      <c r="H43" s="102"/>
    </row>
    <row r="44" spans="1:8" ht="14.25" customHeight="1">
      <c r="A44" s="99" t="s">
        <v>29</v>
      </c>
      <c r="B44" s="110">
        <v>1003109523</v>
      </c>
      <c r="C44" s="110">
        <v>243096563</v>
      </c>
      <c r="D44" s="103">
        <v>0.24234299189282046</v>
      </c>
      <c r="E44" s="129">
        <v>243096563</v>
      </c>
      <c r="F44" s="103">
        <v>0.24234299189282046</v>
      </c>
      <c r="G44" s="104">
        <v>117131689</v>
      </c>
      <c r="H44" s="105">
        <v>642881271</v>
      </c>
    </row>
    <row r="45" spans="1:8" ht="14.25" customHeight="1">
      <c r="A45" s="130" t="s">
        <v>16</v>
      </c>
      <c r="B45" s="131">
        <v>1003109523</v>
      </c>
      <c r="C45" s="131">
        <v>243096563</v>
      </c>
      <c r="D45" s="132">
        <v>0.24234299189282046</v>
      </c>
      <c r="E45" s="133">
        <v>243096563</v>
      </c>
      <c r="F45" s="132">
        <v>0.24234299189282046</v>
      </c>
      <c r="G45" s="134">
        <v>117131689</v>
      </c>
      <c r="H45" s="135">
        <v>642881271</v>
      </c>
    </row>
    <row r="46" spans="1:8" ht="14.25" customHeight="1">
      <c r="A46" s="136"/>
      <c r="B46" s="120"/>
      <c r="C46" s="120"/>
      <c r="D46" s="121"/>
      <c r="E46" s="137"/>
      <c r="F46" s="123"/>
      <c r="G46" s="122"/>
      <c r="H46" s="138"/>
    </row>
    <row r="47" spans="1:8" ht="14.25" customHeight="1">
      <c r="A47" s="99" t="s">
        <v>30</v>
      </c>
      <c r="B47" s="110">
        <v>1962269250</v>
      </c>
      <c r="C47" s="110">
        <v>1677847</v>
      </c>
      <c r="D47" s="139">
        <v>0.0008550544223225227</v>
      </c>
      <c r="E47" s="129">
        <v>1677847</v>
      </c>
      <c r="F47" s="139">
        <v>0.0008550544223225227</v>
      </c>
      <c r="G47" s="104">
        <v>984684718</v>
      </c>
      <c r="H47" s="105">
        <v>975906685</v>
      </c>
    </row>
    <row r="48" spans="1:8" ht="14.25" customHeight="1">
      <c r="A48" s="106" t="s">
        <v>16</v>
      </c>
      <c r="B48" s="107">
        <v>1962269250</v>
      </c>
      <c r="C48" s="107">
        <v>1677847</v>
      </c>
      <c r="D48" s="140">
        <v>0.0008550544223225227</v>
      </c>
      <c r="E48" s="141">
        <v>1677847</v>
      </c>
      <c r="F48" s="140">
        <v>0.0008550544223225227</v>
      </c>
      <c r="G48" s="108">
        <v>984684718</v>
      </c>
      <c r="H48" s="102">
        <v>975906685</v>
      </c>
    </row>
    <row r="49" spans="1:8" ht="14.25" customHeight="1">
      <c r="A49" s="99"/>
      <c r="B49" s="107"/>
      <c r="C49" s="107"/>
      <c r="D49" s="116"/>
      <c r="E49" s="119"/>
      <c r="F49" s="101"/>
      <c r="G49" s="108"/>
      <c r="H49" s="102"/>
    </row>
    <row r="50" spans="1:8" ht="14.25" customHeight="1">
      <c r="A50" s="99" t="s">
        <v>31</v>
      </c>
      <c r="B50" s="110">
        <v>856379182</v>
      </c>
      <c r="C50" s="110">
        <v>0</v>
      </c>
      <c r="D50" s="103">
        <v>0</v>
      </c>
      <c r="E50" s="118">
        <v>0</v>
      </c>
      <c r="F50" s="103">
        <v>0</v>
      </c>
      <c r="G50" s="104" t="s">
        <v>134</v>
      </c>
      <c r="H50" s="105">
        <v>276379182</v>
      </c>
    </row>
    <row r="51" spans="1:8" ht="13.5">
      <c r="A51" s="106" t="s">
        <v>16</v>
      </c>
      <c r="B51" s="107">
        <v>856379182</v>
      </c>
      <c r="C51" s="107">
        <v>0</v>
      </c>
      <c r="D51" s="101">
        <v>0</v>
      </c>
      <c r="E51" s="119">
        <v>0</v>
      </c>
      <c r="F51" s="101">
        <v>0</v>
      </c>
      <c r="G51" s="108" t="s">
        <v>134</v>
      </c>
      <c r="H51" s="102">
        <v>276379182</v>
      </c>
    </row>
    <row r="52" spans="1:8" ht="12.75">
      <c r="A52" s="99"/>
      <c r="B52" s="107"/>
      <c r="C52" s="107"/>
      <c r="D52" s="142"/>
      <c r="E52" s="119"/>
      <c r="F52" s="101"/>
      <c r="G52" s="108"/>
      <c r="H52" s="102"/>
    </row>
    <row r="53" spans="1:8" ht="12.75">
      <c r="A53" s="99" t="s">
        <v>32</v>
      </c>
      <c r="B53" s="110">
        <v>42128664</v>
      </c>
      <c r="C53" s="110">
        <v>5064665</v>
      </c>
      <c r="D53" s="103">
        <v>0.1202189796476812</v>
      </c>
      <c r="E53" s="118">
        <v>5064665</v>
      </c>
      <c r="F53" s="103">
        <v>0.1202189796476812</v>
      </c>
      <c r="G53" s="104" t="s">
        <v>135</v>
      </c>
      <c r="H53" s="105">
        <v>28613999</v>
      </c>
    </row>
    <row r="54" spans="1:8" ht="13.5">
      <c r="A54" s="106" t="s">
        <v>16</v>
      </c>
      <c r="B54" s="107">
        <v>42128664</v>
      </c>
      <c r="C54" s="107">
        <v>5064665</v>
      </c>
      <c r="D54" s="101">
        <v>0.1202189796476812</v>
      </c>
      <c r="E54" s="119">
        <v>5064665</v>
      </c>
      <c r="F54" s="101">
        <v>0.1202189796476812</v>
      </c>
      <c r="G54" s="108" t="s">
        <v>135</v>
      </c>
      <c r="H54" s="102">
        <v>28613999</v>
      </c>
    </row>
    <row r="55" spans="1:8" ht="12.75">
      <c r="A55" s="99"/>
      <c r="B55" s="107"/>
      <c r="C55" s="107"/>
      <c r="D55" s="142"/>
      <c r="E55" s="119"/>
      <c r="F55" s="101"/>
      <c r="G55" s="108"/>
      <c r="H55" s="102"/>
    </row>
    <row r="56" spans="1:8" ht="12.75">
      <c r="A56" s="99" t="s">
        <v>33</v>
      </c>
      <c r="B56" s="110">
        <v>626504204</v>
      </c>
      <c r="C56" s="110">
        <v>220350812</v>
      </c>
      <c r="D56" s="103">
        <v>0.35171481786257897</v>
      </c>
      <c r="E56" s="129">
        <v>220350812</v>
      </c>
      <c r="F56" s="103">
        <v>0.35171481786257897</v>
      </c>
      <c r="G56" s="104">
        <v>25891739</v>
      </c>
      <c r="H56" s="105">
        <v>380261653</v>
      </c>
    </row>
    <row r="57" spans="1:8" ht="13.5">
      <c r="A57" s="106" t="s">
        <v>16</v>
      </c>
      <c r="B57" s="107">
        <v>626504204</v>
      </c>
      <c r="C57" s="107">
        <v>220350812</v>
      </c>
      <c r="D57" s="101">
        <v>0.35171481786257897</v>
      </c>
      <c r="E57" s="141">
        <v>220350812</v>
      </c>
      <c r="F57" s="101">
        <v>0.35171481786257897</v>
      </c>
      <c r="G57" s="108">
        <v>25891739</v>
      </c>
      <c r="H57" s="102">
        <v>380261653</v>
      </c>
    </row>
    <row r="58" spans="1:8" ht="12.75">
      <c r="A58" s="99"/>
      <c r="B58" s="107"/>
      <c r="C58" s="107"/>
      <c r="D58" s="142"/>
      <c r="E58" s="141"/>
      <c r="F58" s="101"/>
      <c r="G58" s="108"/>
      <c r="H58" s="102"/>
    </row>
    <row r="59" spans="1:8" ht="12.75">
      <c r="A59" s="99" t="s">
        <v>35</v>
      </c>
      <c r="B59" s="110">
        <v>139417695</v>
      </c>
      <c r="C59" s="110">
        <v>26818730</v>
      </c>
      <c r="D59" s="103">
        <v>0.19236245442158545</v>
      </c>
      <c r="E59" s="129">
        <v>26818730</v>
      </c>
      <c r="F59" s="103">
        <v>0.19236245442158545</v>
      </c>
      <c r="G59" s="104">
        <v>13670843</v>
      </c>
      <c r="H59" s="105">
        <v>98928122</v>
      </c>
    </row>
    <row r="60" spans="1:8" ht="13.5">
      <c r="A60" s="106" t="s">
        <v>16</v>
      </c>
      <c r="B60" s="107">
        <v>139417695</v>
      </c>
      <c r="C60" s="107">
        <v>26818730</v>
      </c>
      <c r="D60" s="101">
        <v>0.19236245442158545</v>
      </c>
      <c r="E60" s="141">
        <v>26818730</v>
      </c>
      <c r="F60" s="101">
        <v>0.19236245442158545</v>
      </c>
      <c r="G60" s="108">
        <v>13670843</v>
      </c>
      <c r="H60" s="102">
        <v>98928122</v>
      </c>
    </row>
    <row r="61" spans="1:8" ht="12.75">
      <c r="A61" s="99"/>
      <c r="B61" s="107"/>
      <c r="C61" s="107"/>
      <c r="D61" s="142"/>
      <c r="E61" s="141"/>
      <c r="F61" s="101"/>
      <c r="G61" s="108"/>
      <c r="H61" s="102"/>
    </row>
    <row r="62" spans="1:8" ht="12.75">
      <c r="A62" s="99" t="s">
        <v>148</v>
      </c>
      <c r="B62" s="110">
        <v>96000000</v>
      </c>
      <c r="C62" s="110">
        <v>24951881</v>
      </c>
      <c r="D62" s="114">
        <v>0.2599154270833333</v>
      </c>
      <c r="E62" s="129">
        <v>24951881</v>
      </c>
      <c r="F62" s="103">
        <v>0.2599154270833333</v>
      </c>
      <c r="G62" s="104">
        <v>0</v>
      </c>
      <c r="H62" s="105">
        <v>71048119</v>
      </c>
    </row>
    <row r="63" spans="1:8" ht="13.5">
      <c r="A63" s="106" t="s">
        <v>16</v>
      </c>
      <c r="B63" s="107">
        <v>96000000</v>
      </c>
      <c r="C63" s="107">
        <v>24951881</v>
      </c>
      <c r="D63" s="116">
        <v>0.2599154270833333</v>
      </c>
      <c r="E63" s="141">
        <v>24951881</v>
      </c>
      <c r="F63" s="101">
        <v>0.2599154270833333</v>
      </c>
      <c r="G63" s="108">
        <v>0</v>
      </c>
      <c r="H63" s="102">
        <v>71048119</v>
      </c>
    </row>
    <row r="64" spans="1:8" ht="13.5">
      <c r="A64" s="106"/>
      <c r="B64" s="107"/>
      <c r="C64" s="107"/>
      <c r="D64" s="142"/>
      <c r="E64" s="141"/>
      <c r="F64" s="101"/>
      <c r="G64" s="108"/>
      <c r="H64" s="102"/>
    </row>
    <row r="65" spans="1:8" ht="12.75">
      <c r="A65" s="99" t="s">
        <v>36</v>
      </c>
      <c r="B65" s="110">
        <v>405051238</v>
      </c>
      <c r="C65" s="110">
        <v>0</v>
      </c>
      <c r="D65" s="103">
        <v>0</v>
      </c>
      <c r="E65" s="129">
        <v>0</v>
      </c>
      <c r="F65" s="103">
        <v>0</v>
      </c>
      <c r="G65" s="104" t="s">
        <v>136</v>
      </c>
      <c r="H65" s="105">
        <v>225051238</v>
      </c>
    </row>
    <row r="66" spans="1:8" ht="13.5">
      <c r="A66" s="106" t="s">
        <v>16</v>
      </c>
      <c r="B66" s="107">
        <v>405051238</v>
      </c>
      <c r="C66" s="107">
        <v>0</v>
      </c>
      <c r="D66" s="101">
        <v>0</v>
      </c>
      <c r="E66" s="141">
        <v>0</v>
      </c>
      <c r="F66" s="101">
        <v>0</v>
      </c>
      <c r="G66" s="108" t="s">
        <v>136</v>
      </c>
      <c r="H66" s="102">
        <v>225051238</v>
      </c>
    </row>
    <row r="67" spans="1:8" ht="12.75">
      <c r="A67" s="99"/>
      <c r="B67" s="107"/>
      <c r="C67" s="107"/>
      <c r="D67" s="142"/>
      <c r="E67" s="141"/>
      <c r="F67" s="101"/>
      <c r="G67" s="108"/>
      <c r="H67" s="102"/>
    </row>
    <row r="68" spans="1:8" ht="12.75">
      <c r="A68" s="99" t="s">
        <v>37</v>
      </c>
      <c r="B68" s="107"/>
      <c r="C68" s="107"/>
      <c r="D68" s="103"/>
      <c r="E68" s="118"/>
      <c r="F68" s="103"/>
      <c r="G68" s="104"/>
      <c r="H68" s="102"/>
    </row>
    <row r="69" spans="1:8" ht="12.75">
      <c r="A69" s="99" t="s">
        <v>38</v>
      </c>
      <c r="B69" s="110">
        <v>243500000</v>
      </c>
      <c r="C69" s="110">
        <v>126098902</v>
      </c>
      <c r="D69" s="114">
        <v>0.5178599671457905</v>
      </c>
      <c r="E69" s="118">
        <v>126098902</v>
      </c>
      <c r="F69" s="114">
        <v>0.5178599671457905</v>
      </c>
      <c r="G69" s="104">
        <v>25984059</v>
      </c>
      <c r="H69" s="105">
        <v>91417039</v>
      </c>
    </row>
    <row r="70" spans="1:8" ht="13.5">
      <c r="A70" s="106" t="s">
        <v>16</v>
      </c>
      <c r="B70" s="143">
        <v>243500000</v>
      </c>
      <c r="C70" s="143">
        <v>126098902</v>
      </c>
      <c r="D70" s="116">
        <v>0.5178599671457905</v>
      </c>
      <c r="E70" s="143">
        <v>126098902</v>
      </c>
      <c r="F70" s="144">
        <v>0.5178599671457905</v>
      </c>
      <c r="G70" s="143">
        <v>25984059</v>
      </c>
      <c r="H70" s="143">
        <v>91417039</v>
      </c>
    </row>
    <row r="71" spans="1:8" ht="12.75">
      <c r="A71" s="99"/>
      <c r="B71" s="145"/>
      <c r="C71" s="146"/>
      <c r="D71" s="112"/>
      <c r="E71" s="147"/>
      <c r="F71" s="112"/>
      <c r="G71" s="109"/>
      <c r="H71" s="102"/>
    </row>
    <row r="72" spans="1:8" ht="12.75">
      <c r="A72" s="94" t="s">
        <v>39</v>
      </c>
      <c r="B72" s="110">
        <v>165149664</v>
      </c>
      <c r="C72" s="110">
        <v>76843402</v>
      </c>
      <c r="D72" s="103">
        <v>0.46529553944475477</v>
      </c>
      <c r="E72" s="129">
        <v>76843402</v>
      </c>
      <c r="F72" s="103">
        <v>0.46529553944475477</v>
      </c>
      <c r="G72" s="104" t="s">
        <v>137</v>
      </c>
      <c r="H72" s="148">
        <v>73306262</v>
      </c>
    </row>
    <row r="73" spans="1:8" ht="13.5">
      <c r="A73" s="149" t="s">
        <v>16</v>
      </c>
      <c r="B73" s="107">
        <v>165149664</v>
      </c>
      <c r="C73" s="107">
        <v>76843402</v>
      </c>
      <c r="D73" s="101">
        <v>0.46529553944475477</v>
      </c>
      <c r="E73" s="141">
        <v>76843402</v>
      </c>
      <c r="F73" s="101">
        <v>0.46529553944475477</v>
      </c>
      <c r="G73" s="108" t="s">
        <v>137</v>
      </c>
      <c r="H73" s="92">
        <v>73306262</v>
      </c>
    </row>
    <row r="74" spans="1:8" ht="13.5">
      <c r="A74" s="150"/>
      <c r="B74" s="100" t="s">
        <v>119</v>
      </c>
      <c r="C74" s="107"/>
      <c r="D74" s="101"/>
      <c r="E74" s="108"/>
      <c r="F74" s="101"/>
      <c r="G74" s="108"/>
      <c r="H74" s="92"/>
    </row>
    <row r="75" spans="1:8" ht="12.75">
      <c r="A75" s="151" t="s">
        <v>146</v>
      </c>
      <c r="B75" s="152">
        <v>78350336</v>
      </c>
      <c r="C75" s="152">
        <v>49255500</v>
      </c>
      <c r="D75" s="153">
        <v>0.6286571636399875</v>
      </c>
      <c r="E75" s="154">
        <v>49255500</v>
      </c>
      <c r="F75" s="153">
        <v>0.6286571636399875</v>
      </c>
      <c r="G75" s="155">
        <v>10984059</v>
      </c>
      <c r="H75" s="105">
        <v>18110777</v>
      </c>
    </row>
    <row r="76" spans="1:8" ht="13.5">
      <c r="A76" s="149" t="s">
        <v>16</v>
      </c>
      <c r="B76" s="145">
        <v>78350336</v>
      </c>
      <c r="C76" s="107">
        <v>49255500</v>
      </c>
      <c r="D76" s="101">
        <v>0.6286571636399875</v>
      </c>
      <c r="E76" s="141">
        <v>49255500</v>
      </c>
      <c r="F76" s="101">
        <v>0.6286571636399875</v>
      </c>
      <c r="G76" s="109">
        <v>10984059</v>
      </c>
      <c r="H76" s="92">
        <v>18110777</v>
      </c>
    </row>
    <row r="77" spans="1:8" ht="13.5">
      <c r="A77" s="156"/>
      <c r="B77" s="157"/>
      <c r="C77" s="145"/>
      <c r="D77" s="112"/>
      <c r="E77" s="147"/>
      <c r="F77" s="112"/>
      <c r="G77" s="109"/>
      <c r="H77" s="102"/>
    </row>
    <row r="78" spans="1:8" ht="12.75">
      <c r="A78" s="158" t="s">
        <v>97</v>
      </c>
      <c r="B78" s="159">
        <v>1909985000</v>
      </c>
      <c r="C78" s="159">
        <v>1843051666</v>
      </c>
      <c r="D78" s="114">
        <v>0.9649560944195896</v>
      </c>
      <c r="E78" s="160">
        <v>1143601119</v>
      </c>
      <c r="F78" s="103">
        <v>0.5987487435765202</v>
      </c>
      <c r="G78" s="104">
        <v>933334</v>
      </c>
      <c r="H78" s="105">
        <v>66000000</v>
      </c>
    </row>
    <row r="79" spans="1:8" ht="13.5">
      <c r="A79" s="161" t="s">
        <v>16</v>
      </c>
      <c r="B79" s="145">
        <v>1909985000</v>
      </c>
      <c r="C79" s="145">
        <v>1843051666</v>
      </c>
      <c r="D79" s="162">
        <v>0.9649560944195896</v>
      </c>
      <c r="E79" s="145">
        <v>1143601119</v>
      </c>
      <c r="F79" s="101">
        <v>0.5987487435765202</v>
      </c>
      <c r="G79" s="145">
        <v>933334</v>
      </c>
      <c r="H79" s="145">
        <v>66000000</v>
      </c>
    </row>
    <row r="80" spans="1:8" ht="13.5">
      <c r="A80" s="161"/>
      <c r="B80" s="145"/>
      <c r="C80" s="145"/>
      <c r="D80" s="101"/>
      <c r="E80" s="141"/>
      <c r="F80" s="101"/>
      <c r="G80" s="108"/>
      <c r="H80" s="92"/>
    </row>
    <row r="81" spans="1:8" ht="13.5">
      <c r="A81" s="161"/>
      <c r="B81" s="145"/>
      <c r="C81" s="145"/>
      <c r="D81" s="163"/>
      <c r="E81" s="147"/>
      <c r="F81" s="101"/>
      <c r="G81" s="108"/>
      <c r="H81" s="92"/>
    </row>
    <row r="82" spans="1:8" ht="12.75">
      <c r="A82" s="99" t="s">
        <v>128</v>
      </c>
      <c r="B82" s="110">
        <v>171000000</v>
      </c>
      <c r="C82" s="110">
        <v>162066666</v>
      </c>
      <c r="D82" s="164">
        <v>0.9477582807017544</v>
      </c>
      <c r="E82" s="104">
        <v>91566666</v>
      </c>
      <c r="F82" s="164">
        <v>0.5354775789473685</v>
      </c>
      <c r="G82" s="104" t="s">
        <v>138</v>
      </c>
      <c r="H82" s="148">
        <v>8000000</v>
      </c>
    </row>
    <row r="83" spans="1:8" ht="13.5">
      <c r="A83" s="106" t="s">
        <v>16</v>
      </c>
      <c r="B83" s="107">
        <v>171000000</v>
      </c>
      <c r="C83" s="107">
        <v>162066666</v>
      </c>
      <c r="D83" s="165">
        <v>0.9477582807017544</v>
      </c>
      <c r="E83" s="166">
        <v>91566666</v>
      </c>
      <c r="F83" s="167">
        <v>0.5354775789473685</v>
      </c>
      <c r="G83" s="166" t="s">
        <v>138</v>
      </c>
      <c r="H83" s="92">
        <v>8000000</v>
      </c>
    </row>
    <row r="84" spans="1:8" ht="13.5">
      <c r="A84" s="136"/>
      <c r="B84" s="168"/>
      <c r="C84" s="120"/>
      <c r="D84" s="169"/>
      <c r="E84" s="104"/>
      <c r="F84" s="103"/>
      <c r="G84" s="104"/>
      <c r="H84" s="92"/>
    </row>
    <row r="85" spans="1:8" ht="12.75">
      <c r="A85" s="170" t="s">
        <v>147</v>
      </c>
      <c r="B85" s="152">
        <v>1738985000</v>
      </c>
      <c r="C85" s="152">
        <v>1680985000</v>
      </c>
      <c r="D85" s="171">
        <v>0.9666472108730093</v>
      </c>
      <c r="E85" s="127">
        <v>1052034453</v>
      </c>
      <c r="F85" s="96">
        <v>0.604970401124794</v>
      </c>
      <c r="G85" s="127">
        <v>0</v>
      </c>
      <c r="H85" s="148">
        <v>58000000</v>
      </c>
    </row>
    <row r="86" spans="1:8" ht="13.5">
      <c r="A86" s="172" t="s">
        <v>16</v>
      </c>
      <c r="B86" s="168">
        <v>1738985000</v>
      </c>
      <c r="C86" s="107">
        <v>1680985000</v>
      </c>
      <c r="D86" s="162">
        <v>0.9666472108730093</v>
      </c>
      <c r="E86" s="166">
        <v>1052034453</v>
      </c>
      <c r="F86" s="167">
        <v>0.604970401124794</v>
      </c>
      <c r="G86" s="166">
        <v>0</v>
      </c>
      <c r="H86" s="92">
        <v>58000000</v>
      </c>
    </row>
    <row r="87" spans="1:8" ht="13.5">
      <c r="A87" s="172"/>
      <c r="B87" s="168"/>
      <c r="C87" s="168"/>
      <c r="D87" s="171"/>
      <c r="E87" s="127"/>
      <c r="F87" s="96"/>
      <c r="G87" s="127"/>
      <c r="H87" s="92"/>
    </row>
    <row r="88" spans="1:8" ht="12.75">
      <c r="A88" s="158" t="s">
        <v>43</v>
      </c>
      <c r="B88" s="145"/>
      <c r="C88" s="145"/>
      <c r="D88" s="121"/>
      <c r="E88" s="122"/>
      <c r="F88" s="123"/>
      <c r="G88" s="122"/>
      <c r="H88" s="92"/>
    </row>
    <row r="89" spans="1:8" ht="13.5" customHeight="1">
      <c r="A89" s="99" t="s">
        <v>44</v>
      </c>
      <c r="B89" s="159">
        <v>9102100000</v>
      </c>
      <c r="C89" s="159">
        <v>3250912582</v>
      </c>
      <c r="D89" s="173">
        <v>0.35716071917469594</v>
      </c>
      <c r="E89" s="104">
        <v>3250912582</v>
      </c>
      <c r="F89" s="174">
        <v>0.35716071917469594</v>
      </c>
      <c r="G89" s="104">
        <v>915000000</v>
      </c>
      <c r="H89" s="105">
        <v>4936187418</v>
      </c>
    </row>
    <row r="90" spans="1:8" ht="13.5">
      <c r="A90" s="130" t="s">
        <v>16</v>
      </c>
      <c r="B90" s="175">
        <v>9102100000</v>
      </c>
      <c r="C90" s="131">
        <v>3250912582</v>
      </c>
      <c r="D90" s="176">
        <v>0.35716071917469594</v>
      </c>
      <c r="E90" s="131">
        <v>3250912582</v>
      </c>
      <c r="F90" s="176">
        <v>0.35716071917469594</v>
      </c>
      <c r="G90" s="131">
        <v>915000000</v>
      </c>
      <c r="H90" s="135">
        <v>4936187418</v>
      </c>
    </row>
    <row r="91" spans="1:8" ht="13.5">
      <c r="A91" s="177"/>
      <c r="B91" s="178"/>
      <c r="C91" s="178"/>
      <c r="D91" s="179"/>
      <c r="E91" s="180"/>
      <c r="F91" s="181"/>
      <c r="G91" s="182"/>
      <c r="H91" s="183"/>
    </row>
    <row r="92" spans="1:8" ht="13.5" customHeight="1">
      <c r="A92" s="99" t="s">
        <v>45</v>
      </c>
      <c r="B92" s="110">
        <v>4290335256</v>
      </c>
      <c r="C92" s="110">
        <v>1629342466</v>
      </c>
      <c r="D92" s="114">
        <v>0.3797704302295205</v>
      </c>
      <c r="E92" s="118">
        <v>1629342466</v>
      </c>
      <c r="F92" s="114">
        <v>0.3797704302295205</v>
      </c>
      <c r="G92" s="104">
        <v>342000000</v>
      </c>
      <c r="H92" s="105">
        <v>2318992790</v>
      </c>
    </row>
    <row r="93" spans="1:8" ht="13.5">
      <c r="A93" s="136" t="s">
        <v>16</v>
      </c>
      <c r="B93" s="120">
        <v>4290335256</v>
      </c>
      <c r="C93" s="120">
        <v>1629342466</v>
      </c>
      <c r="D93" s="121">
        <v>0.3797704302295205</v>
      </c>
      <c r="E93" s="120">
        <v>1629342466</v>
      </c>
      <c r="F93" s="121">
        <v>0.3797704302295205</v>
      </c>
      <c r="G93" s="120">
        <v>342000000</v>
      </c>
      <c r="H93" s="102">
        <v>2318992790</v>
      </c>
    </row>
    <row r="94" spans="1:8" ht="13.5">
      <c r="A94" s="106"/>
      <c r="B94" s="107"/>
      <c r="C94" s="107"/>
      <c r="D94" s="101"/>
      <c r="E94" s="119"/>
      <c r="F94" s="101"/>
      <c r="G94" s="108"/>
      <c r="H94" s="102"/>
    </row>
    <row r="95" spans="1:8" ht="12.75">
      <c r="A95" s="170" t="s">
        <v>70</v>
      </c>
      <c r="B95" s="152">
        <v>981641059</v>
      </c>
      <c r="C95" s="152">
        <v>325427700</v>
      </c>
      <c r="D95" s="153">
        <v>0.3315139449561268</v>
      </c>
      <c r="E95" s="111">
        <v>325427700</v>
      </c>
      <c r="F95" s="184">
        <v>0.3315139449561268</v>
      </c>
      <c r="G95" s="185" t="s">
        <v>139</v>
      </c>
      <c r="H95" s="105">
        <v>531213359</v>
      </c>
    </row>
    <row r="96" spans="1:8" ht="13.5">
      <c r="A96" s="161" t="s">
        <v>16</v>
      </c>
      <c r="B96" s="146">
        <v>981641059</v>
      </c>
      <c r="C96" s="107">
        <v>325427700</v>
      </c>
      <c r="D96" s="186">
        <v>0.3315139449561268</v>
      </c>
      <c r="E96" s="108">
        <v>325427700</v>
      </c>
      <c r="F96" s="186">
        <v>0.3315139449561268</v>
      </c>
      <c r="G96" s="108" t="s">
        <v>139</v>
      </c>
      <c r="H96" s="102">
        <v>531213359</v>
      </c>
    </row>
    <row r="97" spans="1:8" ht="13.5">
      <c r="A97" s="161"/>
      <c r="B97" s="145"/>
      <c r="C97" s="168"/>
      <c r="D97" s="112"/>
      <c r="E97" s="128"/>
      <c r="F97" s="112"/>
      <c r="G97" s="109"/>
      <c r="H97" s="102"/>
    </row>
    <row r="98" spans="1:8" ht="12.75">
      <c r="A98" s="158" t="s">
        <v>110</v>
      </c>
      <c r="B98" s="159">
        <v>1272748278</v>
      </c>
      <c r="C98" s="159">
        <v>575354693</v>
      </c>
      <c r="D98" s="187">
        <v>0.4520569408305261</v>
      </c>
      <c r="E98" s="160">
        <v>575354693</v>
      </c>
      <c r="F98" s="187">
        <v>0.4520569408305261</v>
      </c>
      <c r="G98" s="111" t="s">
        <v>140</v>
      </c>
      <c r="H98" s="105">
        <v>607393585</v>
      </c>
    </row>
    <row r="99" spans="1:8" ht="13.5">
      <c r="A99" s="106" t="s">
        <v>16</v>
      </c>
      <c r="B99" s="107">
        <v>1272748278</v>
      </c>
      <c r="C99" s="143">
        <v>575354693</v>
      </c>
      <c r="D99" s="101">
        <v>0.4520569408305261</v>
      </c>
      <c r="E99" s="188">
        <v>575354693</v>
      </c>
      <c r="F99" s="101">
        <v>0.4520569408305261</v>
      </c>
      <c r="G99" s="188" t="s">
        <v>140</v>
      </c>
      <c r="H99" s="102">
        <v>607393585</v>
      </c>
    </row>
    <row r="100" spans="1:8" ht="13.5">
      <c r="A100" s="161"/>
      <c r="B100" s="145"/>
      <c r="C100" s="145"/>
      <c r="D100" s="112"/>
      <c r="E100" s="128"/>
      <c r="F100" s="112"/>
      <c r="G100" s="109"/>
      <c r="H100" s="102"/>
    </row>
    <row r="101" spans="1:8" ht="12.75">
      <c r="A101" s="158" t="s">
        <v>111</v>
      </c>
      <c r="B101" s="159">
        <v>1918149001</v>
      </c>
      <c r="C101" s="159">
        <v>688293481</v>
      </c>
      <c r="D101" s="187">
        <v>0.35883212442889884</v>
      </c>
      <c r="E101" s="160">
        <v>688293481</v>
      </c>
      <c r="F101" s="187">
        <v>0.35883212442889884</v>
      </c>
      <c r="G101" s="111" t="s">
        <v>141</v>
      </c>
      <c r="H101" s="105">
        <v>1109855520</v>
      </c>
    </row>
    <row r="102" spans="1:8" ht="13.5">
      <c r="A102" s="161" t="s">
        <v>16</v>
      </c>
      <c r="B102" s="145">
        <v>1918149001</v>
      </c>
      <c r="C102" s="107">
        <v>688293481</v>
      </c>
      <c r="D102" s="101">
        <v>0.35883212442889884</v>
      </c>
      <c r="E102" s="128">
        <v>688293481</v>
      </c>
      <c r="F102" s="101">
        <v>0.35883212442889884</v>
      </c>
      <c r="G102" s="108" t="s">
        <v>141</v>
      </c>
      <c r="H102" s="102">
        <v>1109855520</v>
      </c>
    </row>
    <row r="103" spans="1:8" ht="13.5">
      <c r="A103" s="106"/>
      <c r="B103" s="107"/>
      <c r="C103" s="107"/>
      <c r="D103" s="101"/>
      <c r="E103" s="119"/>
      <c r="F103" s="101"/>
      <c r="G103" s="108"/>
      <c r="H103" s="102"/>
    </row>
    <row r="104" spans="1:8" ht="12.75">
      <c r="A104" s="170" t="s">
        <v>112</v>
      </c>
      <c r="B104" s="168"/>
      <c r="C104" s="168"/>
      <c r="D104" s="167"/>
      <c r="E104" s="189"/>
      <c r="F104" s="167"/>
      <c r="G104" s="166"/>
      <c r="H104" s="102"/>
    </row>
    <row r="105" spans="1:8" ht="12.75">
      <c r="A105" s="158" t="s">
        <v>113</v>
      </c>
      <c r="B105" s="159">
        <v>117796918</v>
      </c>
      <c r="C105" s="159">
        <v>40266592</v>
      </c>
      <c r="D105" s="187">
        <v>0.34183060714712415</v>
      </c>
      <c r="E105" s="160">
        <v>40266592</v>
      </c>
      <c r="F105" s="187">
        <v>0.34183060714712415</v>
      </c>
      <c r="G105" s="111" t="s">
        <v>142</v>
      </c>
      <c r="H105" s="105">
        <v>70530326</v>
      </c>
    </row>
    <row r="106" spans="1:8" ht="13.5">
      <c r="A106" s="161" t="s">
        <v>16</v>
      </c>
      <c r="B106" s="145">
        <v>117796918</v>
      </c>
      <c r="C106" s="107">
        <v>40266592</v>
      </c>
      <c r="D106" s="101">
        <v>0.34183060714712415</v>
      </c>
      <c r="E106" s="128">
        <v>40266592</v>
      </c>
      <c r="F106" s="101">
        <v>0.34183060714712415</v>
      </c>
      <c r="G106" s="108" t="s">
        <v>142</v>
      </c>
      <c r="H106" s="102">
        <v>70530326</v>
      </c>
    </row>
    <row r="107" spans="1:8" ht="13.5">
      <c r="A107" s="106"/>
      <c r="B107" s="107"/>
      <c r="C107" s="107"/>
      <c r="D107" s="105"/>
      <c r="E107" s="118"/>
      <c r="F107" s="103"/>
      <c r="G107" s="104"/>
      <c r="H107" s="102"/>
    </row>
    <row r="108" spans="1:8" ht="12.75">
      <c r="A108" s="124" t="s">
        <v>46</v>
      </c>
      <c r="B108" s="190">
        <v>3584713421</v>
      </c>
      <c r="C108" s="125">
        <v>1214836216</v>
      </c>
      <c r="D108" s="96">
        <v>0.3388935385694253</v>
      </c>
      <c r="E108" s="127">
        <v>1214836216</v>
      </c>
      <c r="F108" s="191">
        <v>0.3388935385694253</v>
      </c>
      <c r="G108" s="127">
        <v>415000000</v>
      </c>
      <c r="H108" s="105">
        <v>1954877205</v>
      </c>
    </row>
    <row r="109" spans="1:8" ht="13.5">
      <c r="A109" s="172" t="s">
        <v>16</v>
      </c>
      <c r="B109" s="168">
        <v>3584713421</v>
      </c>
      <c r="C109" s="168">
        <v>1214836216</v>
      </c>
      <c r="D109" s="167">
        <v>0.3388935385694253</v>
      </c>
      <c r="E109" s="168">
        <v>1214836216</v>
      </c>
      <c r="F109" s="192">
        <v>0.3388935385694253</v>
      </c>
      <c r="G109" s="168">
        <v>415000000</v>
      </c>
      <c r="H109" s="102">
        <v>1954877205</v>
      </c>
    </row>
    <row r="110" spans="1:8" ht="13.5">
      <c r="A110" s="161"/>
      <c r="B110" s="145"/>
      <c r="C110" s="145"/>
      <c r="D110" s="112"/>
      <c r="E110" s="128"/>
      <c r="F110" s="112"/>
      <c r="G110" s="109"/>
      <c r="H110" s="102"/>
    </row>
    <row r="111" spans="1:8" ht="12.75">
      <c r="A111" s="158" t="s">
        <v>114</v>
      </c>
      <c r="B111" s="159">
        <v>2218538550</v>
      </c>
      <c r="C111" s="159">
        <v>818208128</v>
      </c>
      <c r="D111" s="187">
        <v>0.36880500814376205</v>
      </c>
      <c r="E111" s="160">
        <v>818208128</v>
      </c>
      <c r="F111" s="187">
        <v>0.36880500814376205</v>
      </c>
      <c r="G111" s="111" t="s">
        <v>143</v>
      </c>
      <c r="H111" s="105">
        <v>1080330422</v>
      </c>
    </row>
    <row r="112" spans="1:8" ht="13.5">
      <c r="A112" s="106" t="s">
        <v>16</v>
      </c>
      <c r="B112" s="193">
        <v>2218538550</v>
      </c>
      <c r="C112" s="107">
        <v>818208128</v>
      </c>
      <c r="D112" s="101">
        <v>0.36880500814376205</v>
      </c>
      <c r="E112" s="119">
        <v>818208128</v>
      </c>
      <c r="F112" s="101">
        <v>0.36880500814376205</v>
      </c>
      <c r="G112" s="108" t="s">
        <v>143</v>
      </c>
      <c r="H112" s="102">
        <v>1080330422</v>
      </c>
    </row>
    <row r="113" spans="1:8" ht="13.5">
      <c r="A113" s="106"/>
      <c r="B113" s="107"/>
      <c r="C113" s="107"/>
      <c r="D113" s="101"/>
      <c r="E113" s="119"/>
      <c r="F113" s="101"/>
      <c r="G113" s="119"/>
      <c r="H113" s="102"/>
    </row>
    <row r="114" spans="1:8" ht="12.75">
      <c r="A114" s="158" t="s">
        <v>115</v>
      </c>
      <c r="B114" s="159">
        <v>1366174871</v>
      </c>
      <c r="C114" s="159">
        <v>396628088</v>
      </c>
      <c r="D114" s="187">
        <v>0.29032014599249645</v>
      </c>
      <c r="E114" s="160">
        <v>396628088</v>
      </c>
      <c r="F114" s="187">
        <v>0.29032014599249645</v>
      </c>
      <c r="G114" s="111">
        <v>95000000</v>
      </c>
      <c r="H114" s="105">
        <v>874546783</v>
      </c>
    </row>
    <row r="115" spans="1:8" ht="13.5">
      <c r="A115" s="161" t="s">
        <v>16</v>
      </c>
      <c r="B115" s="145">
        <v>1366174871</v>
      </c>
      <c r="C115" s="107">
        <v>396628088</v>
      </c>
      <c r="D115" s="101">
        <v>0.29032014599249645</v>
      </c>
      <c r="E115" s="128">
        <v>396628088</v>
      </c>
      <c r="F115" s="101">
        <v>0.29032014599249645</v>
      </c>
      <c r="G115" s="128">
        <v>95000000</v>
      </c>
      <c r="H115" s="102">
        <v>874546783</v>
      </c>
    </row>
    <row r="116" spans="1:8" ht="13.5">
      <c r="A116" s="106"/>
      <c r="B116" s="107"/>
      <c r="C116" s="107"/>
      <c r="D116" s="101"/>
      <c r="E116" s="119"/>
      <c r="F116" s="101"/>
      <c r="G116" s="119"/>
      <c r="H116" s="105"/>
    </row>
    <row r="117" spans="1:8" ht="12.75">
      <c r="A117" s="158" t="s">
        <v>47</v>
      </c>
      <c r="B117" s="159">
        <v>736230794</v>
      </c>
      <c r="C117" s="159">
        <v>244052500</v>
      </c>
      <c r="D117" s="103">
        <v>0.33148912268942665</v>
      </c>
      <c r="E117" s="160">
        <v>244052500</v>
      </c>
      <c r="F117" s="103">
        <v>0.33148912268942665</v>
      </c>
      <c r="G117" s="104" t="s">
        <v>144</v>
      </c>
      <c r="H117" s="105">
        <v>398178294</v>
      </c>
    </row>
    <row r="118" spans="1:8" ht="13.5">
      <c r="A118" s="161" t="s">
        <v>16</v>
      </c>
      <c r="B118" s="145">
        <v>736230794</v>
      </c>
      <c r="C118" s="107">
        <v>244052500</v>
      </c>
      <c r="D118" s="101">
        <v>0.33148912268942665</v>
      </c>
      <c r="E118" s="128">
        <v>244052500</v>
      </c>
      <c r="F118" s="101">
        <v>0.33148912268942665</v>
      </c>
      <c r="G118" s="108" t="s">
        <v>144</v>
      </c>
      <c r="H118" s="102">
        <v>398178294</v>
      </c>
    </row>
    <row r="119" spans="1:8" ht="13.5">
      <c r="A119" s="106"/>
      <c r="B119" s="107"/>
      <c r="C119" s="107"/>
      <c r="D119" s="116"/>
      <c r="E119" s="119"/>
      <c r="F119" s="101"/>
      <c r="G119" s="108"/>
      <c r="H119" s="102"/>
    </row>
    <row r="120" spans="1:8" ht="12.75">
      <c r="A120" s="99" t="s">
        <v>48</v>
      </c>
      <c r="B120" s="194">
        <v>122705132</v>
      </c>
      <c r="C120" s="152">
        <v>40667500</v>
      </c>
      <c r="D120" s="96">
        <v>0.3314246057776948</v>
      </c>
      <c r="E120" s="126">
        <v>40667500</v>
      </c>
      <c r="F120" s="96">
        <v>0.3314246057776948</v>
      </c>
      <c r="G120" s="127" t="s">
        <v>132</v>
      </c>
      <c r="H120" s="105">
        <v>66037632</v>
      </c>
    </row>
    <row r="121" spans="1:8" ht="13.5">
      <c r="A121" s="172" t="s">
        <v>16</v>
      </c>
      <c r="B121" s="195">
        <v>122705132</v>
      </c>
      <c r="C121" s="145">
        <v>40667500</v>
      </c>
      <c r="D121" s="112">
        <v>0.3314246057776948</v>
      </c>
      <c r="E121" s="128">
        <v>40667500</v>
      </c>
      <c r="F121" s="112">
        <v>0.3314246057776948</v>
      </c>
      <c r="G121" s="109" t="s">
        <v>132</v>
      </c>
      <c r="H121" s="102">
        <v>66037632</v>
      </c>
    </row>
    <row r="122" spans="1:8" ht="13.5">
      <c r="A122" s="106"/>
      <c r="B122" s="143"/>
      <c r="C122" s="107"/>
      <c r="D122" s="116"/>
      <c r="E122" s="119"/>
      <c r="F122" s="101"/>
      <c r="G122" s="108"/>
      <c r="H122" s="102"/>
    </row>
    <row r="123" spans="1:8" ht="12.75">
      <c r="A123" s="99" t="s">
        <v>49</v>
      </c>
      <c r="B123" s="196">
        <v>122705132</v>
      </c>
      <c r="C123" s="196">
        <v>40667500</v>
      </c>
      <c r="D123" s="103">
        <v>0.3314246057776948</v>
      </c>
      <c r="E123" s="104">
        <v>40667500</v>
      </c>
      <c r="F123" s="103">
        <v>0.3314246057776948</v>
      </c>
      <c r="G123" s="104" t="s">
        <v>132</v>
      </c>
      <c r="H123" s="105">
        <v>66037632</v>
      </c>
    </row>
    <row r="124" spans="1:8" ht="13.5">
      <c r="A124" s="172" t="s">
        <v>16</v>
      </c>
      <c r="B124" s="197">
        <v>122705132</v>
      </c>
      <c r="C124" s="168">
        <v>40667500</v>
      </c>
      <c r="D124" s="167">
        <v>0.3314246057776948</v>
      </c>
      <c r="E124" s="189">
        <v>40667500</v>
      </c>
      <c r="F124" s="167">
        <v>0.3314246057776948</v>
      </c>
      <c r="G124" s="109" t="s">
        <v>132</v>
      </c>
      <c r="H124" s="90">
        <v>66037632</v>
      </c>
    </row>
    <row r="125" spans="1:8" ht="13.5">
      <c r="A125" s="106"/>
      <c r="B125" s="143"/>
      <c r="C125" s="107"/>
      <c r="D125" s="144"/>
      <c r="E125" s="108"/>
      <c r="F125" s="101"/>
      <c r="G125" s="108"/>
      <c r="H125" s="102"/>
    </row>
    <row r="126" spans="1:8" ht="12.75">
      <c r="A126" s="124" t="s">
        <v>50</v>
      </c>
      <c r="B126" s="197"/>
      <c r="C126" s="168"/>
      <c r="D126" s="89"/>
      <c r="E126" s="126"/>
      <c r="F126" s="153"/>
      <c r="G126" s="155"/>
      <c r="H126" s="102"/>
    </row>
    <row r="127" spans="1:8" ht="12.75">
      <c r="A127" s="99" t="s">
        <v>51</v>
      </c>
      <c r="B127" s="198">
        <v>245410265</v>
      </c>
      <c r="C127" s="159">
        <v>81346400</v>
      </c>
      <c r="D127" s="103">
        <v>0.3314710572518228</v>
      </c>
      <c r="E127" s="160">
        <v>81346400</v>
      </c>
      <c r="F127" s="103">
        <v>0.3314710572518228</v>
      </c>
      <c r="G127" s="104" t="s">
        <v>145</v>
      </c>
      <c r="H127" s="105">
        <v>132063865</v>
      </c>
    </row>
    <row r="128" spans="1:8" ht="13.5">
      <c r="A128" s="199" t="s">
        <v>16</v>
      </c>
      <c r="B128" s="131">
        <v>245410265</v>
      </c>
      <c r="C128" s="131">
        <v>81346400</v>
      </c>
      <c r="D128" s="132">
        <v>0.3314710572518228</v>
      </c>
      <c r="E128" s="134">
        <v>81346400</v>
      </c>
      <c r="F128" s="132">
        <v>0.3314710572518228</v>
      </c>
      <c r="G128" s="134" t="s">
        <v>145</v>
      </c>
      <c r="H128" s="135">
        <v>132063865</v>
      </c>
    </row>
    <row r="129" spans="1:8" ht="13.5">
      <c r="A129" s="200"/>
      <c r="B129" s="201"/>
      <c r="C129" s="201"/>
      <c r="D129" s="202"/>
      <c r="E129" s="203"/>
      <c r="F129" s="204"/>
      <c r="G129" s="203"/>
      <c r="H129" s="205"/>
    </row>
    <row r="130" spans="1:8" ht="15">
      <c r="A130" s="206" t="s">
        <v>5</v>
      </c>
      <c r="B130" s="207">
        <v>1611775000</v>
      </c>
      <c r="C130" s="207">
        <v>1249375000</v>
      </c>
      <c r="D130" s="208">
        <v>0.7751547207271486</v>
      </c>
      <c r="E130" s="207">
        <v>873915463</v>
      </c>
      <c r="F130" s="209">
        <v>0.542206860759101</v>
      </c>
      <c r="G130" s="210">
        <v>350000000</v>
      </c>
      <c r="H130" s="211">
        <v>362400000</v>
      </c>
    </row>
    <row r="131" spans="1:8" ht="12.75">
      <c r="A131" s="94" t="s">
        <v>52</v>
      </c>
      <c r="B131" s="110">
        <v>1611775000</v>
      </c>
      <c r="C131" s="110">
        <v>1249375000</v>
      </c>
      <c r="D131" s="116">
        <v>0.7751547207271486</v>
      </c>
      <c r="E131" s="126">
        <v>873915463</v>
      </c>
      <c r="F131" s="96">
        <v>0.542206860759101</v>
      </c>
      <c r="G131" s="127">
        <v>350000000</v>
      </c>
      <c r="H131" s="212">
        <v>362400000</v>
      </c>
    </row>
    <row r="132" spans="1:8" ht="13.5">
      <c r="A132" s="106" t="s">
        <v>16</v>
      </c>
      <c r="B132" s="107">
        <v>1611775000</v>
      </c>
      <c r="C132" s="107">
        <v>1249375000</v>
      </c>
      <c r="D132" s="116">
        <v>0.7751547207271486</v>
      </c>
      <c r="E132" s="107">
        <v>873915463</v>
      </c>
      <c r="F132" s="101">
        <v>0.542206860759101</v>
      </c>
      <c r="G132" s="107">
        <v>350000000</v>
      </c>
      <c r="H132" s="102">
        <v>12400000</v>
      </c>
    </row>
    <row r="133" spans="1:8" ht="13.5">
      <c r="A133" s="213"/>
      <c r="B133" s="107"/>
      <c r="C133" s="214"/>
      <c r="D133" s="215"/>
      <c r="E133" s="137"/>
      <c r="F133" s="123"/>
      <c r="G133" s="122"/>
      <c r="H133" s="102"/>
    </row>
    <row r="134" spans="1:8" ht="12.75">
      <c r="A134" s="94" t="s">
        <v>53</v>
      </c>
      <c r="B134" s="95">
        <v>5150000</v>
      </c>
      <c r="C134" s="125">
        <v>0</v>
      </c>
      <c r="D134" s="191">
        <v>0</v>
      </c>
      <c r="E134" s="216">
        <v>0</v>
      </c>
      <c r="F134" s="96">
        <v>0</v>
      </c>
      <c r="G134" s="127">
        <v>0</v>
      </c>
      <c r="H134" s="105">
        <v>5150000</v>
      </c>
    </row>
    <row r="135" spans="1:8" ht="13.5">
      <c r="A135" s="106" t="s">
        <v>16</v>
      </c>
      <c r="B135" s="107">
        <v>5150000</v>
      </c>
      <c r="C135" s="107">
        <v>0</v>
      </c>
      <c r="D135" s="116">
        <v>0</v>
      </c>
      <c r="E135" s="134">
        <v>0</v>
      </c>
      <c r="F135" s="101">
        <v>0</v>
      </c>
      <c r="G135" s="108">
        <v>0</v>
      </c>
      <c r="H135" s="102">
        <v>5150000</v>
      </c>
    </row>
    <row r="136" spans="1:8" ht="13.5">
      <c r="A136" s="161"/>
      <c r="B136" s="145"/>
      <c r="C136" s="145"/>
      <c r="D136" s="217"/>
      <c r="E136" s="128"/>
      <c r="F136" s="112"/>
      <c r="G136" s="109"/>
      <c r="H136" s="102"/>
    </row>
    <row r="137" spans="1:8" ht="13.5">
      <c r="A137" s="106"/>
      <c r="B137" s="107"/>
      <c r="C137" s="107"/>
      <c r="D137" s="114"/>
      <c r="E137" s="118"/>
      <c r="F137" s="103"/>
      <c r="G137" s="104"/>
      <c r="H137" s="102"/>
    </row>
    <row r="138" spans="1:8" ht="12.75">
      <c r="A138" s="158" t="s">
        <v>54</v>
      </c>
      <c r="B138" s="152">
        <v>353511200</v>
      </c>
      <c r="C138" s="152">
        <v>0</v>
      </c>
      <c r="D138" s="191">
        <v>0</v>
      </c>
      <c r="E138" s="126">
        <v>0</v>
      </c>
      <c r="F138" s="96">
        <v>0</v>
      </c>
      <c r="G138" s="127">
        <v>350000000</v>
      </c>
      <c r="H138" s="105">
        <v>353511200</v>
      </c>
    </row>
    <row r="139" spans="1:8" ht="13.5">
      <c r="A139" s="106" t="s">
        <v>16</v>
      </c>
      <c r="B139" s="107">
        <v>353511200</v>
      </c>
      <c r="C139" s="107">
        <v>0</v>
      </c>
      <c r="D139" s="218">
        <v>0</v>
      </c>
      <c r="E139" s="134">
        <v>0</v>
      </c>
      <c r="F139" s="101">
        <v>0</v>
      </c>
      <c r="G139" s="108">
        <v>350000000</v>
      </c>
      <c r="H139" s="102">
        <v>3511200</v>
      </c>
    </row>
    <row r="140" spans="1:8" ht="13.5">
      <c r="A140" s="161"/>
      <c r="B140" s="145"/>
      <c r="C140" s="145"/>
      <c r="D140" s="217"/>
      <c r="E140" s="109"/>
      <c r="F140" s="112"/>
      <c r="G140" s="109"/>
      <c r="H140" s="219"/>
    </row>
    <row r="141" spans="1:8" ht="12.75">
      <c r="A141" s="124" t="s">
        <v>117</v>
      </c>
      <c r="B141" s="152">
        <v>2090800</v>
      </c>
      <c r="C141" s="152">
        <v>0</v>
      </c>
      <c r="D141" s="220">
        <v>0</v>
      </c>
      <c r="E141" s="126">
        <v>0</v>
      </c>
      <c r="F141" s="153">
        <v>0</v>
      </c>
      <c r="G141" s="155">
        <v>0</v>
      </c>
      <c r="H141" s="212">
        <v>2090800</v>
      </c>
    </row>
    <row r="142" spans="1:8" ht="13.5">
      <c r="A142" s="106" t="s">
        <v>16</v>
      </c>
      <c r="B142" s="145">
        <v>2090800</v>
      </c>
      <c r="C142" s="107">
        <v>0</v>
      </c>
      <c r="D142" s="221">
        <v>0</v>
      </c>
      <c r="E142" s="134">
        <v>0</v>
      </c>
      <c r="F142" s="163">
        <v>0</v>
      </c>
      <c r="G142" s="222">
        <v>0</v>
      </c>
      <c r="H142" s="102">
        <v>2090800</v>
      </c>
    </row>
    <row r="143" spans="1:8" ht="13.5">
      <c r="A143" s="161"/>
      <c r="B143" s="145"/>
      <c r="C143" s="145"/>
      <c r="D143" s="221"/>
      <c r="E143" s="108"/>
      <c r="F143" s="163"/>
      <c r="G143" s="222"/>
      <c r="H143" s="102"/>
    </row>
    <row r="144" spans="1:8" ht="12.75">
      <c r="A144" s="158" t="s">
        <v>126</v>
      </c>
      <c r="B144" s="159">
        <v>1251023000</v>
      </c>
      <c r="C144" s="159">
        <v>1249375000</v>
      </c>
      <c r="D144" s="223">
        <v>0.998682678096246</v>
      </c>
      <c r="E144" s="104">
        <v>873915463</v>
      </c>
      <c r="F144" s="224">
        <v>0.6985606683490232</v>
      </c>
      <c r="G144" s="225">
        <v>0</v>
      </c>
      <c r="H144" s="105">
        <v>1648000</v>
      </c>
    </row>
    <row r="145" spans="1:8" ht="14.25" thickBot="1">
      <c r="A145" s="161" t="s">
        <v>16</v>
      </c>
      <c r="B145" s="145">
        <v>1251023000</v>
      </c>
      <c r="C145" s="145">
        <v>1249375000</v>
      </c>
      <c r="D145" s="221">
        <v>0.998682678096246</v>
      </c>
      <c r="E145" s="134">
        <v>873915463</v>
      </c>
      <c r="F145" s="163">
        <v>0.6985606683490232</v>
      </c>
      <c r="G145" s="222">
        <v>0</v>
      </c>
      <c r="H145" s="219">
        <v>1648000</v>
      </c>
    </row>
    <row r="146" spans="1:8" ht="15.75" thickBot="1">
      <c r="A146" s="226" t="s">
        <v>6</v>
      </c>
      <c r="B146" s="227">
        <v>59915340000</v>
      </c>
      <c r="C146" s="227">
        <v>7394989743</v>
      </c>
      <c r="D146" s="228">
        <v>0.1234239802861838</v>
      </c>
      <c r="E146" s="227">
        <v>4744268946.99</v>
      </c>
      <c r="F146" s="228">
        <v>0.07918287615475436</v>
      </c>
      <c r="G146" s="229">
        <v>186383534</v>
      </c>
      <c r="H146" s="230">
        <v>52333966723</v>
      </c>
    </row>
    <row r="147" spans="1:8" ht="12.75">
      <c r="A147" s="231"/>
      <c r="B147" s="232"/>
      <c r="C147" s="232"/>
      <c r="D147" s="121"/>
      <c r="E147" s="137"/>
      <c r="F147" s="123"/>
      <c r="G147" s="137"/>
      <c r="H147" s="138"/>
    </row>
    <row r="148" spans="1:8" ht="12.75">
      <c r="A148" s="94" t="s">
        <v>8</v>
      </c>
      <c r="B148" s="233">
        <v>295100000</v>
      </c>
      <c r="C148" s="233">
        <v>0</v>
      </c>
      <c r="D148" s="234">
        <v>0</v>
      </c>
      <c r="E148" s="233">
        <v>0</v>
      </c>
      <c r="F148" s="234">
        <v>0</v>
      </c>
      <c r="G148" s="233">
        <v>0</v>
      </c>
      <c r="H148" s="105">
        <v>295100000</v>
      </c>
    </row>
    <row r="149" spans="1:8" ht="12.75">
      <c r="A149" s="235"/>
      <c r="B149" s="236"/>
      <c r="C149" s="100"/>
      <c r="D149" s="114"/>
      <c r="E149" s="118"/>
      <c r="F149" s="103"/>
      <c r="G149" s="104"/>
      <c r="H149" s="102"/>
    </row>
    <row r="150" spans="1:8" ht="12.75">
      <c r="A150" s="94" t="s">
        <v>8</v>
      </c>
      <c r="B150" s="125">
        <v>295100000</v>
      </c>
      <c r="C150" s="125">
        <v>0</v>
      </c>
      <c r="D150" s="191">
        <v>0</v>
      </c>
      <c r="E150" s="125">
        <v>0</v>
      </c>
      <c r="F150" s="191">
        <v>0</v>
      </c>
      <c r="G150" s="125">
        <v>0</v>
      </c>
      <c r="H150" s="105">
        <v>295100000</v>
      </c>
    </row>
    <row r="151" spans="1:8" ht="12.75">
      <c r="A151" s="94"/>
      <c r="B151" s="110"/>
      <c r="C151" s="110"/>
      <c r="D151" s="116"/>
      <c r="E151" s="119"/>
      <c r="F151" s="101"/>
      <c r="G151" s="108"/>
      <c r="H151" s="102"/>
    </row>
    <row r="152" spans="1:8" ht="12.75">
      <c r="A152" s="94" t="s">
        <v>55</v>
      </c>
      <c r="B152" s="110">
        <v>295100000</v>
      </c>
      <c r="C152" s="110">
        <v>0</v>
      </c>
      <c r="D152" s="114">
        <v>0</v>
      </c>
      <c r="E152" s="110">
        <v>0</v>
      </c>
      <c r="F152" s="103">
        <v>0</v>
      </c>
      <c r="G152" s="104">
        <v>0</v>
      </c>
      <c r="H152" s="105">
        <v>295100000</v>
      </c>
    </row>
    <row r="153" spans="1:8" ht="13.5">
      <c r="A153" s="213" t="s">
        <v>56</v>
      </c>
      <c r="B153" s="107">
        <v>295100000</v>
      </c>
      <c r="C153" s="107">
        <v>0</v>
      </c>
      <c r="D153" s="116">
        <v>0</v>
      </c>
      <c r="E153" s="128">
        <v>0</v>
      </c>
      <c r="F153" s="101">
        <v>0</v>
      </c>
      <c r="G153" s="108">
        <v>0</v>
      </c>
      <c r="H153" s="102">
        <v>295100000</v>
      </c>
    </row>
    <row r="154" spans="1:8" ht="13.5">
      <c r="A154" s="106" t="s">
        <v>16</v>
      </c>
      <c r="B154" s="107">
        <v>295100000</v>
      </c>
      <c r="C154" s="107">
        <v>0</v>
      </c>
      <c r="D154" s="116">
        <v>0</v>
      </c>
      <c r="E154" s="134">
        <v>0</v>
      </c>
      <c r="F154" s="101">
        <v>0</v>
      </c>
      <c r="G154" s="108">
        <v>0</v>
      </c>
      <c r="H154" s="102">
        <v>295100000</v>
      </c>
    </row>
    <row r="155" spans="1:8" ht="13.5">
      <c r="A155" s="136"/>
      <c r="B155" s="120"/>
      <c r="C155" s="120"/>
      <c r="D155" s="121"/>
      <c r="E155" s="137"/>
      <c r="F155" s="123"/>
      <c r="G155" s="122"/>
      <c r="H155" s="102"/>
    </row>
    <row r="156" spans="1:8" ht="12.75">
      <c r="A156" s="237" t="s">
        <v>57</v>
      </c>
      <c r="B156" s="238">
        <v>6815500000</v>
      </c>
      <c r="C156" s="238">
        <v>5310762500</v>
      </c>
      <c r="D156" s="239">
        <v>0.8985698482263191</v>
      </c>
      <c r="E156" s="238">
        <v>3068428910</v>
      </c>
      <c r="F156" s="240">
        <v>0.5200785934157054</v>
      </c>
      <c r="G156" s="238">
        <v>480250</v>
      </c>
      <c r="H156" s="105">
        <v>1504737500</v>
      </c>
    </row>
    <row r="157" spans="1:8" ht="12.75">
      <c r="A157" s="94" t="s">
        <v>58</v>
      </c>
      <c r="B157" s="100" t="s">
        <v>0</v>
      </c>
      <c r="C157" s="100"/>
      <c r="D157" s="241"/>
      <c r="E157" s="119"/>
      <c r="F157" s="242"/>
      <c r="G157" s="119"/>
      <c r="H157" s="102"/>
    </row>
    <row r="158" spans="1:8" ht="12.75">
      <c r="A158" s="94"/>
      <c r="B158" s="100"/>
      <c r="C158" s="100"/>
      <c r="D158" s="243"/>
      <c r="E158" s="160"/>
      <c r="F158" s="187"/>
      <c r="G158" s="111"/>
      <c r="H158" s="102"/>
    </row>
    <row r="159" spans="1:8" ht="13.5">
      <c r="A159" s="213" t="s">
        <v>59</v>
      </c>
      <c r="B159" s="107">
        <v>891100000</v>
      </c>
      <c r="C159" s="107">
        <v>2252794</v>
      </c>
      <c r="D159" s="116">
        <v>0.002528104589832791</v>
      </c>
      <c r="E159" s="107">
        <v>2252794</v>
      </c>
      <c r="F159" s="116">
        <v>0.002528104589832791</v>
      </c>
      <c r="G159" s="107">
        <v>0</v>
      </c>
      <c r="H159" s="107">
        <v>888847206</v>
      </c>
    </row>
    <row r="160" spans="1:8" ht="13.5">
      <c r="A160" s="213"/>
      <c r="B160" s="107"/>
      <c r="C160" s="193"/>
      <c r="D160" s="244"/>
      <c r="E160" s="137"/>
      <c r="F160" s="245"/>
      <c r="G160" s="137"/>
      <c r="H160" s="102"/>
    </row>
    <row r="161" spans="1:8" ht="12.75">
      <c r="A161" s="246" t="s">
        <v>104</v>
      </c>
      <c r="B161" s="110">
        <v>2252794</v>
      </c>
      <c r="C161" s="247">
        <v>2252794</v>
      </c>
      <c r="D161" s="114">
        <v>1</v>
      </c>
      <c r="E161" s="216">
        <v>2252794</v>
      </c>
      <c r="F161" s="245">
        <v>1</v>
      </c>
      <c r="G161" s="216">
        <v>0</v>
      </c>
      <c r="H161" s="102">
        <v>0</v>
      </c>
    </row>
    <row r="162" spans="1:8" ht="13.5">
      <c r="A162" s="248" t="s">
        <v>16</v>
      </c>
      <c r="B162" s="107">
        <v>2252794</v>
      </c>
      <c r="C162" s="107">
        <v>2252794</v>
      </c>
      <c r="D162" s="218">
        <v>1</v>
      </c>
      <c r="E162" s="134">
        <v>2252794</v>
      </c>
      <c r="F162" s="101">
        <v>1</v>
      </c>
      <c r="G162" s="137">
        <v>0</v>
      </c>
      <c r="H162" s="102">
        <v>0</v>
      </c>
    </row>
    <row r="163" spans="1:8" ht="13.5">
      <c r="A163" s="150"/>
      <c r="B163" s="107"/>
      <c r="C163" s="107"/>
      <c r="D163" s="105"/>
      <c r="E163" s="118"/>
      <c r="F163" s="103"/>
      <c r="G163" s="104"/>
      <c r="H163" s="102"/>
    </row>
    <row r="164" spans="1:8" ht="12.75">
      <c r="A164" s="249" t="s">
        <v>20</v>
      </c>
      <c r="B164" s="110">
        <v>888847206</v>
      </c>
      <c r="C164" s="110">
        <v>0</v>
      </c>
      <c r="D164" s="114">
        <v>0</v>
      </c>
      <c r="E164" s="111">
        <v>0</v>
      </c>
      <c r="F164" s="103">
        <v>0</v>
      </c>
      <c r="G164" s="104">
        <v>0</v>
      </c>
      <c r="H164" s="105">
        <v>888847206</v>
      </c>
    </row>
    <row r="165" spans="1:8" ht="13.5">
      <c r="A165" s="149" t="s">
        <v>16</v>
      </c>
      <c r="B165" s="107">
        <v>888847206</v>
      </c>
      <c r="C165" s="107">
        <v>0</v>
      </c>
      <c r="D165" s="250">
        <v>0</v>
      </c>
      <c r="E165" s="251">
        <v>0</v>
      </c>
      <c r="F165" s="186">
        <v>0</v>
      </c>
      <c r="G165" s="108">
        <v>0</v>
      </c>
      <c r="H165" s="102">
        <v>888847206</v>
      </c>
    </row>
    <row r="166" spans="1:8" ht="13.5">
      <c r="A166" s="149"/>
      <c r="B166" s="107"/>
      <c r="C166" s="107"/>
      <c r="D166" s="252"/>
      <c r="E166" s="127"/>
      <c r="F166" s="103"/>
      <c r="G166" s="104"/>
      <c r="H166" s="102"/>
    </row>
    <row r="167" spans="1:8" ht="13.5">
      <c r="A167" s="136" t="s">
        <v>60</v>
      </c>
      <c r="B167" s="168"/>
      <c r="C167" s="120"/>
      <c r="D167" s="171"/>
      <c r="E167" s="127"/>
      <c r="F167" s="96"/>
      <c r="G167" s="253"/>
      <c r="H167" s="138"/>
    </row>
    <row r="168" spans="1:8" ht="13.5">
      <c r="A168" s="106" t="s">
        <v>61</v>
      </c>
      <c r="B168" s="120">
        <v>5924400000</v>
      </c>
      <c r="C168" s="107">
        <v>5308509706</v>
      </c>
      <c r="D168" s="116">
        <v>0.8960417436364864</v>
      </c>
      <c r="E168" s="107">
        <v>3066176116</v>
      </c>
      <c r="F168" s="116">
        <v>0.5175504888258726</v>
      </c>
      <c r="G168" s="107">
        <v>480250</v>
      </c>
      <c r="H168" s="102">
        <v>615410044</v>
      </c>
    </row>
    <row r="169" spans="1:8" ht="13.5">
      <c r="A169" s="106"/>
      <c r="B169" s="107"/>
      <c r="C169" s="107"/>
      <c r="D169" s="105"/>
      <c r="E169" s="104"/>
      <c r="F169" s="103"/>
      <c r="G169" s="104"/>
      <c r="H169" s="102"/>
    </row>
    <row r="170" spans="1:8" ht="13.5">
      <c r="A170" s="130" t="s">
        <v>19</v>
      </c>
      <c r="B170" s="131">
        <v>104900000</v>
      </c>
      <c r="C170" s="254">
        <v>6098956</v>
      </c>
      <c r="D170" s="255">
        <v>0.05814066730219256</v>
      </c>
      <c r="E170" s="256">
        <v>6098956</v>
      </c>
      <c r="F170" s="257">
        <v>0.05814066730219256</v>
      </c>
      <c r="G170" s="258">
        <v>0</v>
      </c>
      <c r="H170" s="259">
        <v>98801044</v>
      </c>
    </row>
    <row r="171" spans="1:8" ht="13.5">
      <c r="A171" s="136" t="s">
        <v>16</v>
      </c>
      <c r="B171" s="120">
        <v>104900000</v>
      </c>
      <c r="C171" s="120">
        <v>6098956</v>
      </c>
      <c r="D171" s="260">
        <v>0.05814066730219256</v>
      </c>
      <c r="E171" s="134">
        <v>6098956</v>
      </c>
      <c r="F171" s="167">
        <v>0.05814066730219256</v>
      </c>
      <c r="G171" s="166">
        <v>0</v>
      </c>
      <c r="H171" s="138">
        <v>98801044</v>
      </c>
    </row>
    <row r="172" spans="1:8" ht="13.5">
      <c r="A172" s="106"/>
      <c r="B172" s="107"/>
      <c r="C172" s="107"/>
      <c r="D172" s="105"/>
      <c r="E172" s="118"/>
      <c r="F172" s="103"/>
      <c r="G172" s="104"/>
      <c r="H172" s="102"/>
    </row>
    <row r="173" spans="1:8" ht="13.5">
      <c r="A173" s="213" t="s">
        <v>62</v>
      </c>
      <c r="B173" s="100"/>
      <c r="C173" s="107"/>
      <c r="D173" s="261"/>
      <c r="E173" s="262"/>
      <c r="F173" s="263"/>
      <c r="G173" s="264"/>
      <c r="H173" s="102"/>
    </row>
    <row r="174" spans="1:8" ht="13.5">
      <c r="A174" s="265" t="s">
        <v>63</v>
      </c>
      <c r="B174" s="125">
        <v>5819500000</v>
      </c>
      <c r="C174" s="266">
        <v>5302410750</v>
      </c>
      <c r="D174" s="239">
        <v>0.9111454162728757</v>
      </c>
      <c r="E174" s="267">
        <v>3060077160</v>
      </c>
      <c r="F174" s="268">
        <v>0.525831628146748</v>
      </c>
      <c r="G174" s="269">
        <v>480250</v>
      </c>
      <c r="H174" s="105">
        <v>516609000</v>
      </c>
    </row>
    <row r="175" spans="1:8" ht="13.5">
      <c r="A175" s="106" t="s">
        <v>16</v>
      </c>
      <c r="B175" s="107">
        <v>5819500000</v>
      </c>
      <c r="C175" s="193">
        <v>5302410750</v>
      </c>
      <c r="D175" s="270">
        <v>0.9111454162728757</v>
      </c>
      <c r="E175" s="134">
        <v>3060077160</v>
      </c>
      <c r="F175" s="271">
        <v>0.525831628146748</v>
      </c>
      <c r="G175" s="272">
        <v>480250</v>
      </c>
      <c r="H175" s="102">
        <v>516609000</v>
      </c>
    </row>
    <row r="176" spans="1:8" ht="13.5">
      <c r="A176" s="106"/>
      <c r="B176" s="107"/>
      <c r="C176" s="193"/>
      <c r="D176" s="261"/>
      <c r="E176" s="273"/>
      <c r="F176" s="263"/>
      <c r="G176" s="264"/>
      <c r="H176" s="102"/>
    </row>
    <row r="177" spans="1:8" ht="12.75">
      <c r="A177" s="94" t="s">
        <v>9</v>
      </c>
      <c r="B177" s="95">
        <v>52804740000</v>
      </c>
      <c r="C177" s="95">
        <v>2084227243</v>
      </c>
      <c r="D177" s="274">
        <v>0.03947045744378251</v>
      </c>
      <c r="E177" s="95">
        <v>1675840036.99</v>
      </c>
      <c r="F177" s="263">
        <v>0.03173654556371265</v>
      </c>
      <c r="G177" s="95">
        <v>185903284</v>
      </c>
      <c r="H177" s="102">
        <v>50720512757</v>
      </c>
    </row>
    <row r="178" spans="1:8" ht="12.75">
      <c r="A178" s="94"/>
      <c r="B178" s="95"/>
      <c r="C178" s="98"/>
      <c r="D178" s="105"/>
      <c r="E178" s="104"/>
      <c r="F178" s="103"/>
      <c r="G178" s="104"/>
      <c r="H178" s="102"/>
    </row>
    <row r="179" spans="1:8" ht="12.75">
      <c r="A179" s="275" t="s">
        <v>10</v>
      </c>
      <c r="B179" s="276">
        <v>2804740000</v>
      </c>
      <c r="C179" s="277">
        <v>2084227243</v>
      </c>
      <c r="D179" s="278">
        <v>0.743108895298673</v>
      </c>
      <c r="E179" s="160">
        <v>1675840036.99</v>
      </c>
      <c r="F179" s="187">
        <v>0.5975028120217917</v>
      </c>
      <c r="G179" s="111">
        <v>185903284</v>
      </c>
      <c r="H179" s="105">
        <v>534609473</v>
      </c>
    </row>
    <row r="180" spans="1:8" ht="13.5">
      <c r="A180" s="279" t="s">
        <v>118</v>
      </c>
      <c r="B180" s="280">
        <v>2804740000</v>
      </c>
      <c r="C180" s="193">
        <v>2084227243</v>
      </c>
      <c r="D180" s="270">
        <v>0.743108895298673</v>
      </c>
      <c r="E180" s="134">
        <v>1675840036.99</v>
      </c>
      <c r="F180" s="271">
        <v>0.5975028120217917</v>
      </c>
      <c r="G180" s="281">
        <v>185903284</v>
      </c>
      <c r="H180" s="102">
        <v>534609473</v>
      </c>
    </row>
    <row r="181" spans="1:8" ht="13.5">
      <c r="A181" s="161"/>
      <c r="B181" s="145"/>
      <c r="C181" s="146"/>
      <c r="D181" s="243"/>
      <c r="E181" s="111"/>
      <c r="F181" s="187"/>
      <c r="G181" s="155"/>
      <c r="H181" s="102"/>
    </row>
    <row r="182" spans="1:8" ht="13.5">
      <c r="A182" s="161"/>
      <c r="B182" s="145"/>
      <c r="C182" s="146"/>
      <c r="D182" s="243"/>
      <c r="E182" s="111"/>
      <c r="F182" s="187"/>
      <c r="G182" s="155"/>
      <c r="H182" s="102"/>
    </row>
    <row r="183" spans="1:8" ht="13.5">
      <c r="A183" s="106" t="s">
        <v>64</v>
      </c>
      <c r="B183" s="107">
        <v>50000000000</v>
      </c>
      <c r="C183" s="107">
        <v>0</v>
      </c>
      <c r="D183" s="116">
        <v>0</v>
      </c>
      <c r="E183" s="107">
        <v>0</v>
      </c>
      <c r="F183" s="101">
        <v>0</v>
      </c>
      <c r="G183" s="107">
        <v>0</v>
      </c>
      <c r="H183" s="102">
        <v>50000000000</v>
      </c>
    </row>
    <row r="184" spans="1:8" ht="13.5">
      <c r="A184" s="106"/>
      <c r="B184" s="107"/>
      <c r="C184" s="193"/>
      <c r="D184" s="116"/>
      <c r="E184" s="282"/>
      <c r="F184" s="101"/>
      <c r="G184" s="108"/>
      <c r="H184" s="102"/>
    </row>
    <row r="185" spans="1:8" ht="13.5">
      <c r="A185" s="106"/>
      <c r="B185" s="107"/>
      <c r="C185" s="193"/>
      <c r="D185" s="107"/>
      <c r="E185" s="141"/>
      <c r="F185" s="101"/>
      <c r="G185" s="108"/>
      <c r="H185" s="102"/>
    </row>
    <row r="186" spans="1:8" ht="13.5">
      <c r="A186" s="172" t="s">
        <v>65</v>
      </c>
      <c r="B186" s="107"/>
      <c r="C186" s="193"/>
      <c r="D186" s="107"/>
      <c r="E186" s="141"/>
      <c r="F186" s="101"/>
      <c r="G186" s="108"/>
      <c r="H186" s="102"/>
    </row>
    <row r="187" spans="1:8" ht="13.5">
      <c r="A187" s="106" t="s">
        <v>120</v>
      </c>
      <c r="B187" s="107"/>
      <c r="C187" s="193"/>
      <c r="D187" s="107"/>
      <c r="E187" s="141"/>
      <c r="F187" s="101"/>
      <c r="G187" s="108"/>
      <c r="H187" s="102"/>
    </row>
    <row r="188" spans="1:8" ht="13.5">
      <c r="A188" s="106" t="s">
        <v>121</v>
      </c>
      <c r="B188" s="110">
        <v>0</v>
      </c>
      <c r="C188" s="247">
        <v>0</v>
      </c>
      <c r="D188" s="116">
        <v>0</v>
      </c>
      <c r="E188" s="129">
        <v>0</v>
      </c>
      <c r="F188" s="101">
        <v>0</v>
      </c>
      <c r="G188" s="127">
        <v>0</v>
      </c>
      <c r="H188" s="105">
        <v>0</v>
      </c>
    </row>
    <row r="189" spans="1:8" ht="13.5">
      <c r="A189" s="172" t="s">
        <v>16</v>
      </c>
      <c r="B189" s="107">
        <v>0</v>
      </c>
      <c r="C189" s="193">
        <v>0</v>
      </c>
      <c r="D189" s="270">
        <v>0</v>
      </c>
      <c r="E189" s="134">
        <v>0</v>
      </c>
      <c r="F189" s="271">
        <v>0</v>
      </c>
      <c r="G189" s="272">
        <v>0</v>
      </c>
      <c r="H189" s="102">
        <v>0</v>
      </c>
    </row>
    <row r="190" spans="1:8" ht="13.5">
      <c r="A190" s="172"/>
      <c r="B190" s="107"/>
      <c r="C190" s="193"/>
      <c r="D190" s="270"/>
      <c r="E190" s="283"/>
      <c r="F190" s="271"/>
      <c r="G190" s="272"/>
      <c r="H190" s="102"/>
    </row>
    <row r="191" spans="1:8" ht="25.5" customHeight="1">
      <c r="A191" s="284" t="s">
        <v>129</v>
      </c>
      <c r="B191" s="285">
        <v>50000000000</v>
      </c>
      <c r="C191" s="247">
        <v>0</v>
      </c>
      <c r="D191" s="114">
        <v>0</v>
      </c>
      <c r="E191" s="286">
        <v>0</v>
      </c>
      <c r="F191" s="103">
        <v>0</v>
      </c>
      <c r="G191" s="104">
        <v>0</v>
      </c>
      <c r="H191" s="105">
        <v>50000000000</v>
      </c>
    </row>
    <row r="192" spans="1:8" ht="13.5">
      <c r="A192" s="287" t="s">
        <v>16</v>
      </c>
      <c r="B192" s="175">
        <v>50000000000</v>
      </c>
      <c r="C192" s="288">
        <v>0</v>
      </c>
      <c r="D192" s="289">
        <v>0</v>
      </c>
      <c r="E192" s="134">
        <v>0</v>
      </c>
      <c r="F192" s="290">
        <v>0</v>
      </c>
      <c r="G192" s="134">
        <v>0</v>
      </c>
      <c r="H192" s="135">
        <v>50000000000</v>
      </c>
    </row>
    <row r="193" spans="1:8" ht="13.5" thickBot="1">
      <c r="A193" s="291"/>
      <c r="B193" s="292"/>
      <c r="C193" s="293"/>
      <c r="D193" s="294"/>
      <c r="E193" s="295"/>
      <c r="F193" s="293"/>
      <c r="G193" s="296"/>
      <c r="H193" s="291"/>
    </row>
    <row r="194" spans="2:8" ht="12.75">
      <c r="B194" s="297"/>
      <c r="E194" s="298"/>
      <c r="H194" s="72"/>
    </row>
    <row r="195" spans="1:5" ht="12.75">
      <c r="A195" s="299"/>
      <c r="B195" s="72"/>
      <c r="C195" s="300"/>
      <c r="E195" s="299"/>
    </row>
    <row r="196" spans="2:3" ht="12.75">
      <c r="B196" s="72"/>
      <c r="C196" s="301"/>
    </row>
    <row r="197" spans="2:8" ht="13.5">
      <c r="B197" s="72"/>
      <c r="E197" s="298"/>
      <c r="H197" s="302"/>
    </row>
    <row r="198" spans="2:3" ht="12.75">
      <c r="B198" s="303"/>
      <c r="C198" s="72"/>
    </row>
    <row r="199" spans="2:5" ht="12.75">
      <c r="B199" s="72"/>
      <c r="C199" s="72"/>
      <c r="E199" s="301"/>
    </row>
    <row r="200" ht="12.75">
      <c r="B200" s="72"/>
    </row>
    <row r="201" ht="12.75">
      <c r="B201" s="72"/>
    </row>
    <row r="202" ht="12.75">
      <c r="B202" s="298"/>
    </row>
    <row r="203" ht="12.75">
      <c r="B203" s="72"/>
    </row>
  </sheetData>
  <sheetProtection/>
  <mergeCells count="2">
    <mergeCell ref="A1:H1"/>
    <mergeCell ref="A4:H4"/>
  </mergeCells>
  <printOptions horizontalCentered="1" verticalCentered="1"/>
  <pageMargins left="0.4330708661417323" right="0.2362204724409449" top="0.7874015748031497" bottom="0.3937007874015748" header="0.3937007874015748" footer="0.1968503937007874"/>
  <pageSetup errors="blank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9" ht="12.75">
      <c r="A1" s="4" t="s">
        <v>14</v>
      </c>
      <c r="B1" s="1">
        <f>SUM(B2)</f>
        <v>5957490340</v>
      </c>
      <c r="C1" s="36" t="s">
        <v>78</v>
      </c>
      <c r="D1" s="36" t="s">
        <v>77</v>
      </c>
      <c r="E1" s="36"/>
      <c r="F1" s="37"/>
      <c r="G1" s="38"/>
      <c r="H1" s="8" t="s">
        <v>14</v>
      </c>
      <c r="I1" s="12">
        <f>I4+I7+I9+I18+I59</f>
        <v>8281198543</v>
      </c>
    </row>
    <row r="2" spans="1:9" ht="13.5">
      <c r="A2" s="5"/>
      <c r="B2" s="2">
        <f>B4+B7+B10</f>
        <v>5957490340</v>
      </c>
      <c r="C2" s="39"/>
      <c r="D2" s="39"/>
      <c r="E2" s="39"/>
      <c r="F2" s="37"/>
      <c r="G2" s="38"/>
      <c r="H2" s="13" t="s">
        <v>0</v>
      </c>
      <c r="I2" s="14"/>
    </row>
    <row r="3" spans="1:9" ht="13.5">
      <c r="A3" s="5"/>
      <c r="B3" s="2"/>
      <c r="C3" s="36" t="s">
        <v>78</v>
      </c>
      <c r="D3" s="36" t="s">
        <v>77</v>
      </c>
      <c r="E3" s="36" t="s">
        <v>77</v>
      </c>
      <c r="F3" s="39"/>
      <c r="G3" s="40"/>
      <c r="H3" s="8" t="s">
        <v>15</v>
      </c>
      <c r="I3" s="12">
        <f>SUM(I4)</f>
        <v>5347461000</v>
      </c>
    </row>
    <row r="4" spans="1:9" ht="13.5">
      <c r="A4" s="4" t="s">
        <v>15</v>
      </c>
      <c r="B4" s="1">
        <f>B5</f>
        <v>5240788584</v>
      </c>
      <c r="C4" s="39" t="s">
        <v>0</v>
      </c>
      <c r="D4" s="36"/>
      <c r="E4" s="36"/>
      <c r="F4" s="36"/>
      <c r="G4" s="40" t="s">
        <v>79</v>
      </c>
      <c r="H4" s="10" t="s">
        <v>16</v>
      </c>
      <c r="I4" s="11">
        <v>5347461000</v>
      </c>
    </row>
    <row r="5" spans="1:9" ht="13.5">
      <c r="A5" s="6" t="s">
        <v>16</v>
      </c>
      <c r="B5" s="3">
        <v>5240788584</v>
      </c>
      <c r="C5" s="39"/>
      <c r="D5" s="36"/>
      <c r="E5" s="36"/>
      <c r="F5" s="36"/>
      <c r="G5" s="40"/>
      <c r="H5" s="10"/>
      <c r="I5" s="11"/>
    </row>
    <row r="6" spans="1:9" ht="13.5">
      <c r="A6" s="6"/>
      <c r="B6" s="3"/>
      <c r="C6" s="36" t="s">
        <v>78</v>
      </c>
      <c r="D6" s="36" t="s">
        <v>77</v>
      </c>
      <c r="E6" s="36" t="s">
        <v>80</v>
      </c>
      <c r="F6" s="36"/>
      <c r="G6" s="40"/>
      <c r="H6" s="8" t="s">
        <v>21</v>
      </c>
      <c r="I6" s="9">
        <f>I7</f>
        <v>300150000</v>
      </c>
    </row>
    <row r="7" spans="1:9" ht="13.5">
      <c r="A7" s="8" t="s">
        <v>21</v>
      </c>
      <c r="B7" s="9">
        <f>B8</f>
        <v>300000000</v>
      </c>
      <c r="C7" s="39"/>
      <c r="D7" s="36"/>
      <c r="E7" s="36"/>
      <c r="F7" s="36"/>
      <c r="G7" s="40" t="s">
        <v>79</v>
      </c>
      <c r="H7" s="10" t="s">
        <v>16</v>
      </c>
      <c r="I7" s="11">
        <v>300150000</v>
      </c>
    </row>
    <row r="8" spans="1:9" ht="13.5">
      <c r="A8" s="10" t="s">
        <v>16</v>
      </c>
      <c r="B8" s="11">
        <v>300000000</v>
      </c>
      <c r="C8" s="39"/>
      <c r="D8" s="36"/>
      <c r="E8" s="36"/>
      <c r="F8" s="36"/>
      <c r="G8" s="40"/>
      <c r="H8" s="10"/>
      <c r="I8" s="11"/>
    </row>
    <row r="9" spans="1:9" ht="13.5">
      <c r="A9" s="10"/>
      <c r="B9" s="11"/>
      <c r="C9" s="36" t="s">
        <v>78</v>
      </c>
      <c r="D9" s="36" t="s">
        <v>77</v>
      </c>
      <c r="E9" s="36" t="s">
        <v>81</v>
      </c>
      <c r="F9" s="36" t="s">
        <v>0</v>
      </c>
      <c r="G9" s="40" t="s">
        <v>0</v>
      </c>
      <c r="H9" s="8" t="s">
        <v>17</v>
      </c>
      <c r="I9" s="12">
        <f>I12+I15</f>
        <v>496192660</v>
      </c>
    </row>
    <row r="10" spans="1:9" ht="13.5">
      <c r="A10" s="8" t="s">
        <v>17</v>
      </c>
      <c r="B10" s="12">
        <f>B11</f>
        <v>416701756</v>
      </c>
      <c r="C10" s="39" t="s">
        <v>0</v>
      </c>
      <c r="D10" s="39"/>
      <c r="E10" s="39"/>
      <c r="F10" s="39"/>
      <c r="G10" s="40" t="s">
        <v>79</v>
      </c>
      <c r="H10" s="10" t="s">
        <v>16</v>
      </c>
      <c r="I10" s="11">
        <f>I13+I16</f>
        <v>496192660</v>
      </c>
    </row>
    <row r="11" spans="1:9" ht="13.5">
      <c r="A11" s="10" t="s">
        <v>16</v>
      </c>
      <c r="B11" s="11">
        <f>B14+B17</f>
        <v>416701756</v>
      </c>
      <c r="C11" s="39"/>
      <c r="D11" s="39"/>
      <c r="E11" s="39"/>
      <c r="F11" s="39"/>
      <c r="G11" s="40"/>
      <c r="H11" s="10"/>
      <c r="I11" s="11"/>
    </row>
    <row r="12" spans="1:9" ht="13.5">
      <c r="A12" s="10"/>
      <c r="B12" s="11"/>
      <c r="C12" s="36" t="s">
        <v>78</v>
      </c>
      <c r="D12" s="36" t="s">
        <v>77</v>
      </c>
      <c r="E12" s="36" t="s">
        <v>81</v>
      </c>
      <c r="F12" s="36" t="s">
        <v>77</v>
      </c>
      <c r="G12" s="40"/>
      <c r="H12" s="13" t="s">
        <v>22</v>
      </c>
      <c r="I12" s="9">
        <f>I13</f>
        <v>346943554</v>
      </c>
    </row>
    <row r="13" spans="1:9" ht="13.5">
      <c r="A13" s="13" t="s">
        <v>22</v>
      </c>
      <c r="B13" s="9">
        <f>B14</f>
        <v>283164473</v>
      </c>
      <c r="C13" s="36"/>
      <c r="D13" s="36"/>
      <c r="E13" s="36"/>
      <c r="F13" s="36"/>
      <c r="G13" s="40" t="s">
        <v>79</v>
      </c>
      <c r="H13" s="10" t="s">
        <v>16</v>
      </c>
      <c r="I13" s="11">
        <v>346943554</v>
      </c>
    </row>
    <row r="14" spans="1:9" ht="13.5">
      <c r="A14" s="10" t="s">
        <v>16</v>
      </c>
      <c r="B14" s="11">
        <v>283164473</v>
      </c>
      <c r="C14" s="36"/>
      <c r="D14" s="36"/>
      <c r="E14" s="36"/>
      <c r="F14" s="36"/>
      <c r="G14" s="40"/>
      <c r="H14" s="10"/>
      <c r="I14" s="11"/>
    </row>
    <row r="15" spans="1:9" ht="13.5">
      <c r="A15" s="10"/>
      <c r="B15" s="11"/>
      <c r="C15" s="36" t="s">
        <v>78</v>
      </c>
      <c r="D15" s="36" t="s">
        <v>77</v>
      </c>
      <c r="E15" s="36" t="s">
        <v>81</v>
      </c>
      <c r="F15" s="36" t="s">
        <v>77</v>
      </c>
      <c r="G15" s="40"/>
      <c r="H15" s="13" t="s">
        <v>23</v>
      </c>
      <c r="I15" s="9">
        <f>I16</f>
        <v>149249106</v>
      </c>
    </row>
    <row r="16" spans="1:9" ht="13.5">
      <c r="A16" s="13" t="s">
        <v>23</v>
      </c>
      <c r="B16" s="9">
        <f>B17</f>
        <v>133537283</v>
      </c>
      <c r="C16" s="36"/>
      <c r="D16" s="36"/>
      <c r="E16" s="36"/>
      <c r="F16" s="36"/>
      <c r="G16" s="40" t="s">
        <v>79</v>
      </c>
      <c r="H16" s="10" t="s">
        <v>16</v>
      </c>
      <c r="I16" s="11">
        <v>149249106</v>
      </c>
    </row>
    <row r="17" spans="1:9" ht="13.5">
      <c r="A17" s="10" t="s">
        <v>16</v>
      </c>
      <c r="B17" s="11">
        <v>133537283</v>
      </c>
      <c r="C17" s="36"/>
      <c r="D17" s="36"/>
      <c r="E17" s="36"/>
      <c r="F17" s="36"/>
      <c r="G17" s="40"/>
      <c r="H17" s="10"/>
      <c r="I17" s="11"/>
    </row>
    <row r="18" spans="1:9" ht="13.5">
      <c r="A18" s="10"/>
      <c r="B18" s="11"/>
      <c r="C18" s="36" t="s">
        <v>78</v>
      </c>
      <c r="D18" s="36" t="s">
        <v>77</v>
      </c>
      <c r="E18" s="36" t="s">
        <v>82</v>
      </c>
      <c r="F18" s="39"/>
      <c r="G18" s="40"/>
      <c r="H18" s="8" t="s">
        <v>18</v>
      </c>
      <c r="I18" s="12">
        <f>SUM(I19)</f>
        <v>2031883208</v>
      </c>
    </row>
    <row r="19" spans="1:9" ht="13.5">
      <c r="A19" s="8" t="s">
        <v>18</v>
      </c>
      <c r="B19" s="12">
        <f>SUM(B20)</f>
        <v>1842291745</v>
      </c>
      <c r="C19" s="39" t="s">
        <v>0</v>
      </c>
      <c r="D19" s="39"/>
      <c r="E19" s="39"/>
      <c r="F19" s="39"/>
      <c r="G19" s="40" t="s">
        <v>79</v>
      </c>
      <c r="H19" s="10" t="s">
        <v>16</v>
      </c>
      <c r="I19" s="11">
        <f>I22+I24+I27+I30+I33+I36+I39+I42+I45+I48+I51+I54</f>
        <v>2031883208</v>
      </c>
    </row>
    <row r="20" spans="1:9" ht="13.5">
      <c r="A20" s="10" t="s">
        <v>16</v>
      </c>
      <c r="B20" s="11">
        <f>B23+B25+B28+B31+B34+B37+B40+B43+B46+B49+B52+B55</f>
        <v>1842291745</v>
      </c>
      <c r="C20" s="39"/>
      <c r="D20" s="39"/>
      <c r="E20" s="39"/>
      <c r="F20" s="39"/>
      <c r="G20" s="40"/>
      <c r="H20" s="10"/>
      <c r="I20" s="11"/>
    </row>
    <row r="21" spans="1:9" ht="13.5">
      <c r="A21" s="10"/>
      <c r="B21" s="11"/>
      <c r="C21" s="39" t="s">
        <v>78</v>
      </c>
      <c r="D21" s="39" t="s">
        <v>77</v>
      </c>
      <c r="E21" s="39" t="s">
        <v>82</v>
      </c>
      <c r="F21" s="39" t="s">
        <v>77</v>
      </c>
      <c r="G21" s="40"/>
      <c r="H21" s="13" t="s">
        <v>24</v>
      </c>
      <c r="I21" s="9">
        <f>I22</f>
        <v>110060000</v>
      </c>
    </row>
    <row r="22" spans="1:9" ht="13.5">
      <c r="A22" s="13" t="s">
        <v>24</v>
      </c>
      <c r="B22" s="9">
        <f>B23</f>
        <v>100000000</v>
      </c>
      <c r="C22" s="39"/>
      <c r="D22" s="39"/>
      <c r="E22" s="39"/>
      <c r="F22" s="39"/>
      <c r="G22" s="40" t="s">
        <v>79</v>
      </c>
      <c r="H22" s="10" t="s">
        <v>16</v>
      </c>
      <c r="I22" s="11">
        <v>110060000</v>
      </c>
    </row>
    <row r="23" spans="1:9" ht="13.5">
      <c r="A23" s="10" t="s">
        <v>16</v>
      </c>
      <c r="B23" s="11">
        <v>100000000</v>
      </c>
      <c r="C23" s="39"/>
      <c r="D23" s="39"/>
      <c r="E23" s="39"/>
      <c r="F23" s="39"/>
      <c r="G23" s="40"/>
      <c r="H23" s="10"/>
      <c r="I23" s="11"/>
    </row>
    <row r="24" spans="1:9" ht="13.5">
      <c r="A24" s="10"/>
      <c r="B24" s="11"/>
      <c r="C24" s="39" t="s">
        <v>78</v>
      </c>
      <c r="D24" s="39" t="s">
        <v>77</v>
      </c>
      <c r="E24" s="39" t="s">
        <v>82</v>
      </c>
      <c r="F24" s="39" t="s">
        <v>83</v>
      </c>
      <c r="G24" s="40"/>
      <c r="H24" s="13" t="s">
        <v>25</v>
      </c>
      <c r="I24" s="9">
        <f>I25</f>
        <v>96353715</v>
      </c>
    </row>
    <row r="25" spans="1:9" ht="13.5">
      <c r="A25" s="13" t="s">
        <v>25</v>
      </c>
      <c r="B25" s="9">
        <f>B26</f>
        <v>96295937</v>
      </c>
      <c r="C25" s="39"/>
      <c r="D25" s="39"/>
      <c r="E25" s="39"/>
      <c r="F25" s="39"/>
      <c r="G25" s="40" t="s">
        <v>79</v>
      </c>
      <c r="H25" s="10" t="s">
        <v>26</v>
      </c>
      <c r="I25" s="11">
        <v>96353715</v>
      </c>
    </row>
    <row r="26" spans="1:9" ht="13.5">
      <c r="A26" s="10" t="s">
        <v>26</v>
      </c>
      <c r="B26" s="11">
        <v>96295937</v>
      </c>
      <c r="C26" s="39"/>
      <c r="D26" s="39"/>
      <c r="E26" s="39"/>
      <c r="F26" s="39"/>
      <c r="G26" s="40"/>
      <c r="H26" s="10"/>
      <c r="I26" s="11"/>
    </row>
    <row r="27" spans="1:9" ht="13.5">
      <c r="A27" s="10"/>
      <c r="B27" s="11"/>
      <c r="C27" s="39" t="s">
        <v>78</v>
      </c>
      <c r="D27" s="39" t="s">
        <v>77</v>
      </c>
      <c r="E27" s="39" t="s">
        <v>82</v>
      </c>
      <c r="F27" s="39" t="s">
        <v>84</v>
      </c>
      <c r="G27" s="40"/>
      <c r="H27" s="13" t="s">
        <v>27</v>
      </c>
      <c r="I27" s="9">
        <f>I28</f>
        <v>46691378</v>
      </c>
    </row>
    <row r="28" spans="1:9" ht="13.5">
      <c r="A28" s="34" t="s">
        <v>27</v>
      </c>
      <c r="B28" s="35">
        <f>B29</f>
        <v>46663380</v>
      </c>
      <c r="C28" s="39"/>
      <c r="D28" s="39"/>
      <c r="E28" s="39"/>
      <c r="F28" s="39"/>
      <c r="G28" s="40" t="s">
        <v>79</v>
      </c>
      <c r="H28" s="10" t="s">
        <v>16</v>
      </c>
      <c r="I28" s="11">
        <v>46691378</v>
      </c>
    </row>
    <row r="29" spans="1:9" ht="13.5">
      <c r="A29" s="10" t="s">
        <v>16</v>
      </c>
      <c r="B29" s="31">
        <v>46663380</v>
      </c>
      <c r="C29" s="39"/>
      <c r="D29" s="39"/>
      <c r="E29" s="39"/>
      <c r="F29" s="39"/>
      <c r="G29" s="40"/>
      <c r="H29" s="10"/>
      <c r="I29" s="11"/>
    </row>
    <row r="30" spans="1:9" ht="13.5">
      <c r="A30" s="10"/>
      <c r="B30" s="31"/>
      <c r="C30" s="39" t="s">
        <v>78</v>
      </c>
      <c r="D30" s="39" t="s">
        <v>77</v>
      </c>
      <c r="E30" s="39" t="s">
        <v>82</v>
      </c>
      <c r="F30" s="39" t="s">
        <v>85</v>
      </c>
      <c r="G30" s="40"/>
      <c r="H30" s="13" t="s">
        <v>28</v>
      </c>
      <c r="I30" s="9">
        <f>I31</f>
        <v>252990607</v>
      </c>
    </row>
    <row r="31" spans="1:9" ht="13.5">
      <c r="A31" s="13" t="s">
        <v>28</v>
      </c>
      <c r="B31" s="9">
        <f>B32</f>
        <v>273871846</v>
      </c>
      <c r="C31" s="39"/>
      <c r="D31" s="39"/>
      <c r="E31" s="39"/>
      <c r="F31" s="39"/>
      <c r="G31" s="40" t="s">
        <v>79</v>
      </c>
      <c r="H31" s="10" t="s">
        <v>16</v>
      </c>
      <c r="I31" s="11">
        <v>252990607</v>
      </c>
    </row>
    <row r="32" spans="1:9" ht="13.5">
      <c r="A32" s="10" t="s">
        <v>16</v>
      </c>
      <c r="B32" s="11">
        <v>273871846</v>
      </c>
      <c r="C32" s="39"/>
      <c r="D32" s="39"/>
      <c r="E32" s="39"/>
      <c r="F32" s="39"/>
      <c r="G32" s="40"/>
      <c r="H32" s="10"/>
      <c r="I32" s="11"/>
    </row>
    <row r="33" spans="1:9" ht="13.5">
      <c r="A33" s="10"/>
      <c r="B33" s="11"/>
      <c r="C33" s="39" t="s">
        <v>78</v>
      </c>
      <c r="D33" s="39" t="s">
        <v>77</v>
      </c>
      <c r="E33" s="39" t="s">
        <v>82</v>
      </c>
      <c r="F33" s="39" t="s">
        <v>86</v>
      </c>
      <c r="G33" s="40"/>
      <c r="H33" s="13" t="s">
        <v>29</v>
      </c>
      <c r="I33" s="9">
        <f>I34</f>
        <v>285454343</v>
      </c>
    </row>
    <row r="34" spans="1:9" ht="13.5">
      <c r="A34" s="13" t="s">
        <v>29</v>
      </c>
      <c r="B34" s="9">
        <f>B35</f>
        <v>285283173</v>
      </c>
      <c r="C34" s="39"/>
      <c r="D34" s="39"/>
      <c r="E34" s="39"/>
      <c r="F34" s="39"/>
      <c r="G34" s="40" t="s">
        <v>79</v>
      </c>
      <c r="H34" s="10" t="s">
        <v>16</v>
      </c>
      <c r="I34" s="11">
        <v>285454343</v>
      </c>
    </row>
    <row r="35" spans="1:9" ht="13.5">
      <c r="A35" s="10" t="s">
        <v>16</v>
      </c>
      <c r="B35" s="11">
        <v>285283173</v>
      </c>
      <c r="C35" s="39"/>
      <c r="D35" s="39"/>
      <c r="E35" s="39"/>
      <c r="F35" s="39"/>
      <c r="G35" s="40"/>
      <c r="H35" s="10"/>
      <c r="I35" s="11"/>
    </row>
    <row r="36" spans="1:9" ht="13.5">
      <c r="A36" s="10"/>
      <c r="B36" s="11"/>
      <c r="C36" s="39" t="s">
        <v>78</v>
      </c>
      <c r="D36" s="39" t="s">
        <v>77</v>
      </c>
      <c r="E36" s="39" t="s">
        <v>82</v>
      </c>
      <c r="F36" s="39" t="s">
        <v>87</v>
      </c>
      <c r="G36" s="40"/>
      <c r="H36" s="13" t="s">
        <v>30</v>
      </c>
      <c r="I36" s="9">
        <f>I37</f>
        <v>608393171</v>
      </c>
    </row>
    <row r="37" spans="1:9" ht="13.5">
      <c r="A37" s="13" t="s">
        <v>30</v>
      </c>
      <c r="B37" s="9">
        <f>B38</f>
        <v>424051860</v>
      </c>
      <c r="C37" s="39"/>
      <c r="D37" s="39"/>
      <c r="E37" s="39"/>
      <c r="F37" s="39"/>
      <c r="G37" s="40" t="s">
        <v>79</v>
      </c>
      <c r="H37" s="10" t="s">
        <v>16</v>
      </c>
      <c r="I37" s="11">
        <v>608393171</v>
      </c>
    </row>
    <row r="38" spans="1:9" ht="13.5">
      <c r="A38" s="10" t="s">
        <v>16</v>
      </c>
      <c r="B38" s="11">
        <v>424051860</v>
      </c>
      <c r="C38" s="39"/>
      <c r="D38" s="39"/>
      <c r="E38" s="39"/>
      <c r="F38" s="39"/>
      <c r="G38" s="40"/>
      <c r="H38" s="13"/>
      <c r="I38" s="11"/>
    </row>
    <row r="39" spans="1:9" ht="12.75">
      <c r="A39" s="13"/>
      <c r="B39" s="11"/>
      <c r="C39" s="39" t="s">
        <v>78</v>
      </c>
      <c r="D39" s="39" t="s">
        <v>77</v>
      </c>
      <c r="E39" s="39" t="s">
        <v>82</v>
      </c>
      <c r="F39" s="39" t="s">
        <v>88</v>
      </c>
      <c r="G39" s="40"/>
      <c r="H39" s="13" t="s">
        <v>31</v>
      </c>
      <c r="I39" s="9">
        <f>I40</f>
        <v>247817589</v>
      </c>
    </row>
    <row r="40" spans="1:9" ht="13.5">
      <c r="A40" s="13" t="s">
        <v>31</v>
      </c>
      <c r="B40" s="9">
        <f>B41</f>
        <v>237668988</v>
      </c>
      <c r="C40" s="39"/>
      <c r="D40" s="39"/>
      <c r="E40" s="39"/>
      <c r="F40" s="39"/>
      <c r="G40" s="40" t="s">
        <v>79</v>
      </c>
      <c r="H40" s="10" t="s">
        <v>16</v>
      </c>
      <c r="I40" s="11">
        <v>247817589</v>
      </c>
    </row>
    <row r="41" spans="1:9" ht="13.5">
      <c r="A41" s="10" t="s">
        <v>16</v>
      </c>
      <c r="B41" s="11">
        <v>237668988</v>
      </c>
      <c r="C41" s="39"/>
      <c r="D41" s="39"/>
      <c r="E41" s="39"/>
      <c r="F41" s="39"/>
      <c r="G41" s="40"/>
      <c r="H41" s="13"/>
      <c r="I41" s="11"/>
    </row>
    <row r="42" spans="1:9" ht="12.75">
      <c r="A42" s="13"/>
      <c r="B42" s="11"/>
      <c r="C42" s="39" t="s">
        <v>78</v>
      </c>
      <c r="D42" s="39" t="s">
        <v>77</v>
      </c>
      <c r="E42" s="39" t="s">
        <v>82</v>
      </c>
      <c r="F42" s="39" t="s">
        <v>89</v>
      </c>
      <c r="G42" s="40"/>
      <c r="H42" s="13" t="s">
        <v>32</v>
      </c>
      <c r="I42" s="9">
        <f>I43</f>
        <v>6866197</v>
      </c>
    </row>
    <row r="43" spans="1:9" ht="13.5">
      <c r="A43" s="13" t="s">
        <v>32</v>
      </c>
      <c r="B43" s="9">
        <f>B44</f>
        <v>6862080</v>
      </c>
      <c r="C43" s="39"/>
      <c r="D43" s="39"/>
      <c r="E43" s="39"/>
      <c r="F43" s="39"/>
      <c r="G43" s="40" t="s">
        <v>79</v>
      </c>
      <c r="H43" s="10" t="s">
        <v>16</v>
      </c>
      <c r="I43" s="11">
        <v>6866197</v>
      </c>
    </row>
    <row r="44" spans="1:9" ht="13.5">
      <c r="A44" s="10" t="s">
        <v>16</v>
      </c>
      <c r="B44" s="11">
        <v>6862080</v>
      </c>
      <c r="C44" s="39"/>
      <c r="D44" s="39"/>
      <c r="E44" s="39"/>
      <c r="F44" s="39"/>
      <c r="G44" s="40"/>
      <c r="H44" s="13"/>
      <c r="I44" s="11"/>
    </row>
    <row r="45" spans="1:9" ht="12.75">
      <c r="A45" s="13"/>
      <c r="B45" s="11"/>
      <c r="C45" s="39" t="s">
        <v>78</v>
      </c>
      <c r="D45" s="39" t="s">
        <v>77</v>
      </c>
      <c r="E45" s="39" t="s">
        <v>82</v>
      </c>
      <c r="F45" s="39" t="s">
        <v>80</v>
      </c>
      <c r="G45" s="40"/>
      <c r="H45" s="13" t="s">
        <v>33</v>
      </c>
      <c r="I45" s="9">
        <f>I46</f>
        <v>184745366</v>
      </c>
    </row>
    <row r="46" spans="1:9" ht="13.5">
      <c r="A46" s="13" t="s">
        <v>33</v>
      </c>
      <c r="B46" s="9">
        <f>B47</f>
        <v>184634585</v>
      </c>
      <c r="C46" s="39"/>
      <c r="D46" s="39"/>
      <c r="E46" s="39"/>
      <c r="F46" s="39"/>
      <c r="G46" s="40" t="s">
        <v>79</v>
      </c>
      <c r="H46" s="10" t="s">
        <v>16</v>
      </c>
      <c r="I46" s="11">
        <v>184745366</v>
      </c>
    </row>
    <row r="47" spans="1:9" ht="13.5">
      <c r="A47" s="10" t="s">
        <v>16</v>
      </c>
      <c r="B47" s="11">
        <v>184634585</v>
      </c>
      <c r="C47" s="39"/>
      <c r="D47" s="39"/>
      <c r="E47" s="39"/>
      <c r="F47" s="39"/>
      <c r="G47" s="40"/>
      <c r="H47" s="13"/>
      <c r="I47" s="11"/>
    </row>
    <row r="48" spans="1:9" ht="12.75">
      <c r="A48" s="13"/>
      <c r="B48" s="11"/>
      <c r="C48" s="39" t="s">
        <v>78</v>
      </c>
      <c r="D48" s="39" t="s">
        <v>77</v>
      </c>
      <c r="E48" s="39" t="s">
        <v>82</v>
      </c>
      <c r="F48" s="39" t="s">
        <v>90</v>
      </c>
      <c r="G48" s="40"/>
      <c r="H48" s="13" t="s">
        <v>34</v>
      </c>
      <c r="I48" s="9">
        <f>I49</f>
        <v>29017400</v>
      </c>
    </row>
    <row r="49" spans="1:9" ht="13.5">
      <c r="A49" s="13" t="s">
        <v>34</v>
      </c>
      <c r="B49" s="9">
        <f>B50</f>
        <v>29000000</v>
      </c>
      <c r="C49" s="39"/>
      <c r="D49" s="39"/>
      <c r="E49" s="39"/>
      <c r="F49" s="39"/>
      <c r="G49" s="40" t="s">
        <v>79</v>
      </c>
      <c r="H49" s="10" t="s">
        <v>16</v>
      </c>
      <c r="I49" s="11">
        <v>29017400</v>
      </c>
    </row>
    <row r="50" spans="1:9" ht="13.5">
      <c r="A50" s="10" t="s">
        <v>16</v>
      </c>
      <c r="B50" s="11">
        <v>29000000</v>
      </c>
      <c r="C50" s="39"/>
      <c r="D50" s="39"/>
      <c r="E50" s="39"/>
      <c r="F50" s="39"/>
      <c r="G50" s="40"/>
      <c r="H50" s="13"/>
      <c r="I50" s="11"/>
    </row>
    <row r="51" spans="1:9" ht="12.75">
      <c r="A51" s="13"/>
      <c r="B51" s="11"/>
      <c r="C51" s="39" t="s">
        <v>78</v>
      </c>
      <c r="D51" s="39" t="s">
        <v>77</v>
      </c>
      <c r="E51" s="39" t="s">
        <v>82</v>
      </c>
      <c r="F51" s="39" t="s">
        <v>82</v>
      </c>
      <c r="G51" s="40"/>
      <c r="H51" s="13" t="s">
        <v>35</v>
      </c>
      <c r="I51" s="9">
        <f>I52</f>
        <v>32607614</v>
      </c>
    </row>
    <row r="52" spans="1:9" ht="13.5">
      <c r="A52" s="13" t="s">
        <v>35</v>
      </c>
      <c r="B52" s="9">
        <f>B53</f>
        <v>32588061</v>
      </c>
      <c r="C52" s="39"/>
      <c r="D52" s="39"/>
      <c r="E52" s="39"/>
      <c r="F52" s="39"/>
      <c r="G52" s="40" t="s">
        <v>79</v>
      </c>
      <c r="H52" s="10" t="s">
        <v>16</v>
      </c>
      <c r="I52" s="11">
        <v>32607614</v>
      </c>
    </row>
    <row r="53" spans="1:9" ht="13.5">
      <c r="A53" s="10" t="s">
        <v>16</v>
      </c>
      <c r="B53" s="11">
        <v>32588061</v>
      </c>
      <c r="C53" s="39"/>
      <c r="D53" s="39"/>
      <c r="E53" s="39"/>
      <c r="F53" s="39"/>
      <c r="G53" s="40"/>
      <c r="H53" s="13"/>
      <c r="I53" s="11"/>
    </row>
    <row r="54" spans="1:9" ht="12.75">
      <c r="A54" s="13"/>
      <c r="B54" s="11"/>
      <c r="C54" s="39" t="s">
        <v>78</v>
      </c>
      <c r="D54" s="39" t="s">
        <v>77</v>
      </c>
      <c r="E54" s="39" t="s">
        <v>82</v>
      </c>
      <c r="F54" s="39" t="s">
        <v>91</v>
      </c>
      <c r="G54" s="40"/>
      <c r="H54" s="13" t="s">
        <v>36</v>
      </c>
      <c r="I54" s="9">
        <f>I55</f>
        <v>130885828</v>
      </c>
    </row>
    <row r="55" spans="1:9" ht="13.5">
      <c r="A55" s="13" t="s">
        <v>36</v>
      </c>
      <c r="B55" s="9">
        <f>B56</f>
        <v>125371835</v>
      </c>
      <c r="C55" s="39"/>
      <c r="D55" s="39"/>
      <c r="E55" s="39"/>
      <c r="F55" s="39"/>
      <c r="G55" s="40" t="s">
        <v>79</v>
      </c>
      <c r="H55" s="10" t="s">
        <v>16</v>
      </c>
      <c r="I55" s="11">
        <v>130885828</v>
      </c>
    </row>
    <row r="56" spans="1:9" ht="13.5">
      <c r="A56" s="10" t="s">
        <v>16</v>
      </c>
      <c r="B56" s="11">
        <v>125371835</v>
      </c>
      <c r="C56" s="39"/>
      <c r="D56" s="39"/>
      <c r="E56" s="39"/>
      <c r="F56" s="39"/>
      <c r="G56" s="40"/>
      <c r="H56" s="13"/>
      <c r="I56" s="11"/>
    </row>
    <row r="57" spans="1:9" ht="12.75">
      <c r="A57" s="13"/>
      <c r="B57" s="11"/>
      <c r="C57" s="36" t="s">
        <v>78</v>
      </c>
      <c r="D57" s="36" t="s">
        <v>77</v>
      </c>
      <c r="E57" s="36" t="s">
        <v>92</v>
      </c>
      <c r="F57" s="39"/>
      <c r="G57" s="40"/>
      <c r="H57" s="13" t="s">
        <v>37</v>
      </c>
      <c r="I57" s="11"/>
    </row>
    <row r="58" spans="1:9" ht="12.75">
      <c r="A58" s="13" t="s">
        <v>37</v>
      </c>
      <c r="B58" s="11"/>
      <c r="C58" s="39"/>
      <c r="D58" s="39"/>
      <c r="E58" s="39"/>
      <c r="F58" s="39"/>
      <c r="G58" s="40"/>
      <c r="H58" s="13" t="s">
        <v>38</v>
      </c>
      <c r="I58" s="9">
        <f>I59</f>
        <v>105511675</v>
      </c>
    </row>
    <row r="59" spans="1:9" ht="13.5">
      <c r="A59" s="13" t="s">
        <v>38</v>
      </c>
      <c r="B59" s="9">
        <f>B60</f>
        <v>104100000</v>
      </c>
      <c r="C59" s="39"/>
      <c r="D59" s="39"/>
      <c r="E59" s="39"/>
      <c r="F59" s="39"/>
      <c r="G59" s="40" t="s">
        <v>79</v>
      </c>
      <c r="H59" s="10" t="s">
        <v>16</v>
      </c>
      <c r="I59" s="11">
        <f>I61+I64+I67</f>
        <v>105511675</v>
      </c>
    </row>
    <row r="60" spans="1:9" ht="13.5">
      <c r="A60" s="10" t="s">
        <v>16</v>
      </c>
      <c r="B60" s="11">
        <f>B62+B65+B68</f>
        <v>104100000</v>
      </c>
      <c r="C60" s="39"/>
      <c r="D60" s="39"/>
      <c r="E60" s="39"/>
      <c r="F60" s="39"/>
      <c r="G60" s="40"/>
      <c r="H60" s="13"/>
      <c r="I60" s="11"/>
    </row>
    <row r="61" spans="1:9" ht="12.75">
      <c r="A61" s="13"/>
      <c r="B61" s="11"/>
      <c r="C61" s="39" t="s">
        <v>78</v>
      </c>
      <c r="D61" s="39" t="s">
        <v>77</v>
      </c>
      <c r="E61" s="39" t="s">
        <v>92</v>
      </c>
      <c r="F61" s="39" t="s">
        <v>77</v>
      </c>
      <c r="G61" s="40" t="s">
        <v>0</v>
      </c>
      <c r="H61" s="8" t="s">
        <v>39</v>
      </c>
      <c r="I61" s="9">
        <f>I62</f>
        <v>49300000</v>
      </c>
    </row>
    <row r="62" spans="1:9" ht="13.5">
      <c r="A62" s="8" t="s">
        <v>39</v>
      </c>
      <c r="B62" s="9">
        <f>B63</f>
        <v>37000000</v>
      </c>
      <c r="C62" s="39"/>
      <c r="D62" s="39"/>
      <c r="E62" s="39"/>
      <c r="F62" s="39"/>
      <c r="G62" s="40" t="s">
        <v>79</v>
      </c>
      <c r="H62" s="10" t="s">
        <v>16</v>
      </c>
      <c r="I62" s="11">
        <v>49300000</v>
      </c>
    </row>
    <row r="63" spans="1:9" ht="13.5">
      <c r="A63" s="10" t="s">
        <v>16</v>
      </c>
      <c r="B63" s="11">
        <v>37000000</v>
      </c>
      <c r="C63" s="39"/>
      <c r="D63" s="39"/>
      <c r="E63" s="39"/>
      <c r="F63" s="39"/>
      <c r="G63" s="40"/>
      <c r="H63" s="5"/>
      <c r="I63" s="14"/>
    </row>
    <row r="64" spans="1:9" ht="13.5">
      <c r="A64" s="5"/>
      <c r="B64" s="14"/>
      <c r="C64" s="39" t="s">
        <v>78</v>
      </c>
      <c r="D64" s="39" t="s">
        <v>77</v>
      </c>
      <c r="E64" s="39" t="s">
        <v>92</v>
      </c>
      <c r="F64" s="39" t="s">
        <v>80</v>
      </c>
      <c r="G64" s="40"/>
      <c r="H64" s="8" t="s">
        <v>40</v>
      </c>
      <c r="I64" s="9">
        <f>I65</f>
        <v>1000000</v>
      </c>
    </row>
    <row r="65" spans="1:9" ht="13.5">
      <c r="A65" s="8" t="s">
        <v>40</v>
      </c>
      <c r="B65" s="9">
        <f>B66</f>
        <v>4000000</v>
      </c>
      <c r="C65" s="39"/>
      <c r="D65" s="39"/>
      <c r="E65" s="39"/>
      <c r="F65" s="39"/>
      <c r="G65" s="40" t="s">
        <v>79</v>
      </c>
      <c r="H65" s="10" t="s">
        <v>16</v>
      </c>
      <c r="I65" s="11">
        <v>1000000</v>
      </c>
    </row>
    <row r="66" spans="1:9" ht="13.5">
      <c r="A66" s="10" t="s">
        <v>16</v>
      </c>
      <c r="B66" s="11">
        <v>4000000</v>
      </c>
      <c r="C66" s="41"/>
      <c r="D66" s="41"/>
      <c r="E66" s="41"/>
      <c r="F66" s="41"/>
      <c r="G66" s="42"/>
      <c r="H66" s="15"/>
      <c r="I66" s="16"/>
    </row>
    <row r="67" spans="1:9" ht="13.5">
      <c r="A67" s="15"/>
      <c r="B67" s="16"/>
      <c r="C67" s="41" t="s">
        <v>78</v>
      </c>
      <c r="D67" s="41" t="s">
        <v>77</v>
      </c>
      <c r="E67" s="41" t="s">
        <v>92</v>
      </c>
      <c r="F67" s="41" t="s">
        <v>93</v>
      </c>
      <c r="G67" s="42"/>
      <c r="H67" s="17" t="s">
        <v>41</v>
      </c>
      <c r="I67" s="18">
        <f>I68</f>
        <v>55211675</v>
      </c>
    </row>
    <row r="68" spans="1:9" ht="13.5">
      <c r="A68" s="17" t="s">
        <v>41</v>
      </c>
      <c r="B68" s="18">
        <f>B69</f>
        <v>63100000</v>
      </c>
      <c r="C68" s="41"/>
      <c r="D68" s="41"/>
      <c r="E68" s="41"/>
      <c r="F68" s="41"/>
      <c r="G68" s="42" t="s">
        <v>79</v>
      </c>
      <c r="H68" s="15" t="s">
        <v>16</v>
      </c>
      <c r="I68" s="16">
        <v>55211675</v>
      </c>
    </row>
    <row r="69" spans="1:9" ht="13.5">
      <c r="A69" s="15" t="s">
        <v>16</v>
      </c>
      <c r="B69" s="16">
        <v>63100000</v>
      </c>
      <c r="C69" s="41"/>
      <c r="D69" s="41"/>
      <c r="E69" s="41"/>
      <c r="F69" s="41"/>
      <c r="G69" s="42"/>
      <c r="H69" s="15"/>
      <c r="I69" s="16"/>
    </row>
    <row r="70" spans="1:9" ht="13.5">
      <c r="A70" s="15"/>
      <c r="B70" s="16"/>
      <c r="C70" s="41" t="s">
        <v>78</v>
      </c>
      <c r="D70" s="41" t="s">
        <v>77</v>
      </c>
      <c r="E70" s="41" t="s">
        <v>94</v>
      </c>
      <c r="F70" s="41"/>
      <c r="G70" s="42"/>
      <c r="H70" s="17" t="s">
        <v>95</v>
      </c>
      <c r="I70" s="18">
        <f>I71</f>
        <v>3466457</v>
      </c>
    </row>
    <row r="71" spans="1:9" ht="13.5">
      <c r="A71" s="17" t="s">
        <v>42</v>
      </c>
      <c r="B71" s="18">
        <f>B72</f>
        <v>1328023</v>
      </c>
      <c r="C71" s="41"/>
      <c r="D71" s="41"/>
      <c r="E71" s="41"/>
      <c r="F71" s="41"/>
      <c r="G71" s="42" t="s">
        <v>79</v>
      </c>
      <c r="H71" s="15" t="s">
        <v>96</v>
      </c>
      <c r="I71" s="16">
        <v>3466457</v>
      </c>
    </row>
    <row r="72" spans="1:9" ht="13.5">
      <c r="A72" s="15" t="s">
        <v>16</v>
      </c>
      <c r="B72" s="16">
        <v>1328023</v>
      </c>
      <c r="C72" s="41"/>
      <c r="D72" s="41"/>
      <c r="E72" s="41"/>
      <c r="F72" s="41"/>
      <c r="G72" s="42"/>
      <c r="H72" s="15"/>
      <c r="I72" s="16"/>
    </row>
    <row r="73" spans="1:9" ht="13.5">
      <c r="A73" s="15"/>
      <c r="B73" s="16"/>
      <c r="C73" s="43" t="s">
        <v>78</v>
      </c>
      <c r="D73" s="43" t="s">
        <v>80</v>
      </c>
      <c r="E73" s="41"/>
      <c r="F73" s="41"/>
      <c r="G73" s="42"/>
      <c r="H73" s="17" t="s">
        <v>97</v>
      </c>
      <c r="I73" s="18">
        <f>I76</f>
        <v>48000000</v>
      </c>
    </row>
    <row r="74" spans="1:9" ht="13.5">
      <c r="A74" s="17" t="s">
        <v>43</v>
      </c>
      <c r="B74" s="16"/>
      <c r="C74" s="41"/>
      <c r="D74" s="41"/>
      <c r="E74" s="41"/>
      <c r="F74" s="41"/>
      <c r="G74" s="42" t="s">
        <v>79</v>
      </c>
      <c r="H74" s="15" t="s">
        <v>16</v>
      </c>
      <c r="I74" s="16">
        <f>I76</f>
        <v>48000000</v>
      </c>
    </row>
    <row r="75" spans="1:9" ht="13.5">
      <c r="A75" s="17" t="s">
        <v>44</v>
      </c>
      <c r="B75" s="18">
        <f>B76</f>
        <v>2446197552</v>
      </c>
      <c r="C75" s="41"/>
      <c r="D75" s="41"/>
      <c r="E75" s="41"/>
      <c r="F75" s="41"/>
      <c r="G75" s="42"/>
      <c r="H75" s="15"/>
      <c r="I75" s="16"/>
    </row>
    <row r="76" spans="1:9" ht="13.5">
      <c r="A76" s="15" t="s">
        <v>16</v>
      </c>
      <c r="B76" s="16">
        <f>B79+B95</f>
        <v>2446197552</v>
      </c>
      <c r="C76" s="41" t="s">
        <v>78</v>
      </c>
      <c r="D76" s="41" t="s">
        <v>80</v>
      </c>
      <c r="E76" s="41" t="s">
        <v>83</v>
      </c>
      <c r="F76" s="41"/>
      <c r="G76" s="42"/>
      <c r="H76" s="17" t="s">
        <v>98</v>
      </c>
      <c r="I76" s="18">
        <f>I77</f>
        <v>48000000</v>
      </c>
    </row>
    <row r="77" spans="1:9" ht="13.5">
      <c r="A77" s="15"/>
      <c r="B77" s="16"/>
      <c r="C77" s="41"/>
      <c r="D77" s="41"/>
      <c r="E77" s="41"/>
      <c r="F77" s="41"/>
      <c r="G77" s="42" t="s">
        <v>79</v>
      </c>
      <c r="H77" s="15" t="s">
        <v>16</v>
      </c>
      <c r="I77" s="16">
        <v>48000000</v>
      </c>
    </row>
    <row r="78" spans="1:9" ht="13.5">
      <c r="A78" s="17" t="s">
        <v>45</v>
      </c>
      <c r="B78" s="18">
        <f>B79</f>
        <v>1062389061</v>
      </c>
      <c r="C78" s="41"/>
      <c r="D78" s="41"/>
      <c r="E78" s="41"/>
      <c r="F78" s="41"/>
      <c r="G78" s="42"/>
      <c r="H78" s="15"/>
      <c r="I78" s="16"/>
    </row>
    <row r="79" spans="1:9" ht="13.5">
      <c r="A79" s="15" t="s">
        <v>16</v>
      </c>
      <c r="B79" s="16">
        <f>B82+B85+B88+B92</f>
        <v>1062389061</v>
      </c>
      <c r="C79" s="41" t="s">
        <v>78</v>
      </c>
      <c r="D79" s="41" t="s">
        <v>82</v>
      </c>
      <c r="E79" s="41"/>
      <c r="F79" s="41"/>
      <c r="G79" s="42"/>
      <c r="H79" s="17" t="s">
        <v>43</v>
      </c>
      <c r="I79" s="16"/>
    </row>
    <row r="80" spans="1:9" ht="13.5">
      <c r="A80" s="15"/>
      <c r="B80" s="16"/>
      <c r="C80" s="41"/>
      <c r="D80" s="41"/>
      <c r="E80" s="41"/>
      <c r="F80" s="41"/>
      <c r="G80" s="42"/>
      <c r="H80" s="17" t="s">
        <v>44</v>
      </c>
      <c r="I80" s="18">
        <f>I81</f>
        <v>2444533000</v>
      </c>
    </row>
    <row r="81" spans="1:9" ht="13.5">
      <c r="A81" s="17" t="s">
        <v>70</v>
      </c>
      <c r="B81" s="18">
        <f>B82</f>
        <v>285701346</v>
      </c>
      <c r="C81" s="41"/>
      <c r="D81" s="41"/>
      <c r="E81" s="41"/>
      <c r="F81" s="41"/>
      <c r="G81" s="42" t="s">
        <v>79</v>
      </c>
      <c r="H81" s="15" t="s">
        <v>16</v>
      </c>
      <c r="I81" s="16">
        <f>I85+I88+I91+I94+I97+I101</f>
        <v>2444533000</v>
      </c>
    </row>
    <row r="82" spans="1:9" ht="13.5">
      <c r="A82" s="15" t="s">
        <v>16</v>
      </c>
      <c r="B82" s="16">
        <v>285701346</v>
      </c>
      <c r="C82" s="41"/>
      <c r="D82" s="41"/>
      <c r="E82" s="41"/>
      <c r="F82" s="41"/>
      <c r="G82" s="42"/>
      <c r="H82" s="15"/>
      <c r="I82" s="16"/>
    </row>
    <row r="83" spans="1:9" ht="13.5">
      <c r="A83" s="15"/>
      <c r="B83" s="16"/>
      <c r="C83" s="41"/>
      <c r="D83" s="41"/>
      <c r="E83" s="41"/>
      <c r="F83" s="41"/>
      <c r="G83" s="42"/>
      <c r="H83" s="15"/>
      <c r="I83" s="16"/>
    </row>
    <row r="84" spans="1:9" ht="12.75">
      <c r="A84" s="17" t="s">
        <v>71</v>
      </c>
      <c r="B84" s="18">
        <f>B85</f>
        <v>360520139</v>
      </c>
      <c r="C84" s="41" t="s">
        <v>78</v>
      </c>
      <c r="D84" s="41" t="s">
        <v>82</v>
      </c>
      <c r="E84" s="41" t="s">
        <v>77</v>
      </c>
      <c r="F84" s="41"/>
      <c r="G84" s="42"/>
      <c r="H84" s="17" t="s">
        <v>45</v>
      </c>
      <c r="I84" s="18">
        <f>I85</f>
        <v>1176988652</v>
      </c>
    </row>
    <row r="85" spans="1:9" ht="13.5">
      <c r="A85" s="15" t="s">
        <v>16</v>
      </c>
      <c r="B85" s="16">
        <v>360520139</v>
      </c>
      <c r="C85" s="41"/>
      <c r="D85" s="41"/>
      <c r="E85" s="41"/>
      <c r="F85" s="41"/>
      <c r="G85" s="42" t="s">
        <v>79</v>
      </c>
      <c r="H85" s="15" t="s">
        <v>16</v>
      </c>
      <c r="I85" s="16">
        <v>1176988652</v>
      </c>
    </row>
    <row r="86" spans="1:9" ht="13.5">
      <c r="A86" s="15"/>
      <c r="B86" s="16"/>
      <c r="C86" s="41"/>
      <c r="D86" s="41"/>
      <c r="E86" s="41"/>
      <c r="F86" s="41"/>
      <c r="G86" s="42"/>
      <c r="H86" s="15"/>
      <c r="I86" s="16"/>
    </row>
    <row r="87" spans="1:9" ht="12.75">
      <c r="A87" s="17" t="s">
        <v>72</v>
      </c>
      <c r="B87" s="18">
        <f>B88</f>
        <v>382311910</v>
      </c>
      <c r="C87" s="41" t="s">
        <v>78</v>
      </c>
      <c r="D87" s="41" t="s">
        <v>82</v>
      </c>
      <c r="E87" s="41" t="s">
        <v>80</v>
      </c>
      <c r="F87" s="41"/>
      <c r="G87" s="42"/>
      <c r="H87" s="17" t="s">
        <v>46</v>
      </c>
      <c r="I87" s="18">
        <f>I88</f>
        <v>910232845</v>
      </c>
    </row>
    <row r="88" spans="1:9" ht="13.5">
      <c r="A88" s="15" t="s">
        <v>16</v>
      </c>
      <c r="B88" s="16">
        <v>382311910</v>
      </c>
      <c r="C88" s="41"/>
      <c r="D88" s="41"/>
      <c r="E88" s="41"/>
      <c r="F88" s="41"/>
      <c r="G88" s="42" t="s">
        <v>79</v>
      </c>
      <c r="H88" s="15" t="s">
        <v>16</v>
      </c>
      <c r="I88" s="16">
        <v>910232845</v>
      </c>
    </row>
    <row r="89" spans="1:9" ht="13.5">
      <c r="A89" s="15"/>
      <c r="B89" s="16"/>
      <c r="C89" s="41"/>
      <c r="D89" s="41"/>
      <c r="E89" s="41"/>
      <c r="F89" s="41"/>
      <c r="G89" s="42"/>
      <c r="H89" s="15"/>
      <c r="I89" s="16"/>
    </row>
    <row r="90" spans="1:9" ht="12.75">
      <c r="A90" s="17" t="s">
        <v>73</v>
      </c>
      <c r="B90" s="18"/>
      <c r="C90" s="41" t="s">
        <v>78</v>
      </c>
      <c r="D90" s="41" t="s">
        <v>82</v>
      </c>
      <c r="E90" s="41" t="s">
        <v>99</v>
      </c>
      <c r="F90" s="41"/>
      <c r="G90" s="42"/>
      <c r="H90" s="17" t="s">
        <v>47</v>
      </c>
      <c r="I90" s="18">
        <f>I91</f>
        <v>214383302</v>
      </c>
    </row>
    <row r="91" spans="1:9" ht="13.5">
      <c r="A91" s="17" t="s">
        <v>74</v>
      </c>
      <c r="B91" s="18">
        <f>B92</f>
        <v>33855666</v>
      </c>
      <c r="C91" s="41"/>
      <c r="D91" s="41"/>
      <c r="E91" s="41"/>
      <c r="F91" s="41"/>
      <c r="G91" s="42" t="s">
        <v>79</v>
      </c>
      <c r="H91" s="15" t="s">
        <v>16</v>
      </c>
      <c r="I91" s="16">
        <v>214383302</v>
      </c>
    </row>
    <row r="92" spans="1:9" ht="13.5">
      <c r="A92" s="10" t="s">
        <v>16</v>
      </c>
      <c r="B92" s="11">
        <v>33855666</v>
      </c>
      <c r="C92" s="41"/>
      <c r="D92" s="41"/>
      <c r="E92" s="41"/>
      <c r="F92" s="41"/>
      <c r="G92" s="42"/>
      <c r="H92" s="15"/>
      <c r="I92" s="16"/>
    </row>
    <row r="93" spans="1:9" ht="13.5">
      <c r="A93" s="15"/>
      <c r="B93" s="16"/>
      <c r="C93" s="41" t="s">
        <v>78</v>
      </c>
      <c r="D93" s="41" t="s">
        <v>82</v>
      </c>
      <c r="E93" s="41" t="s">
        <v>100</v>
      </c>
      <c r="F93" s="41"/>
      <c r="G93" s="42"/>
      <c r="H93" s="17" t="s">
        <v>48</v>
      </c>
      <c r="I93" s="18">
        <f>I94</f>
        <v>35733550</v>
      </c>
    </row>
    <row r="94" spans="1:9" ht="13.5">
      <c r="A94" s="17" t="s">
        <v>46</v>
      </c>
      <c r="B94" s="18">
        <f>B95</f>
        <v>1383808491</v>
      </c>
      <c r="C94" s="44"/>
      <c r="D94" s="44"/>
      <c r="E94" s="44"/>
      <c r="F94" s="44"/>
      <c r="G94" s="45" t="s">
        <v>79</v>
      </c>
      <c r="H94" s="19" t="s">
        <v>16</v>
      </c>
      <c r="I94" s="20">
        <v>35733550</v>
      </c>
    </row>
    <row r="95" spans="1:9" ht="13.5">
      <c r="A95" s="15" t="s">
        <v>16</v>
      </c>
      <c r="B95" s="16">
        <f>B98+B101+B104+B107+B111+B115+B118</f>
        <v>1383808491</v>
      </c>
      <c r="C95" s="46"/>
      <c r="D95" s="46"/>
      <c r="E95" s="46"/>
      <c r="F95" s="46"/>
      <c r="G95" s="47"/>
      <c r="H95" s="29"/>
      <c r="I95" s="30"/>
    </row>
    <row r="96" spans="1:9" ht="13.5">
      <c r="A96" s="15"/>
      <c r="B96" s="16"/>
      <c r="C96" s="41" t="s">
        <v>78</v>
      </c>
      <c r="D96" s="41" t="s">
        <v>82</v>
      </c>
      <c r="E96" s="41" t="s">
        <v>101</v>
      </c>
      <c r="F96" s="41"/>
      <c r="G96" s="42"/>
      <c r="H96" s="17" t="s">
        <v>49</v>
      </c>
      <c r="I96" s="18">
        <f>I97</f>
        <v>35733550</v>
      </c>
    </row>
    <row r="97" spans="1:9" ht="13.5">
      <c r="A97" s="17" t="s">
        <v>75</v>
      </c>
      <c r="B97" s="18">
        <f>B98</f>
        <v>496683243</v>
      </c>
      <c r="C97" s="41"/>
      <c r="D97" s="41"/>
      <c r="E97" s="41"/>
      <c r="F97" s="41"/>
      <c r="G97" s="42" t="s">
        <v>79</v>
      </c>
      <c r="H97" s="15" t="s">
        <v>16</v>
      </c>
      <c r="I97" s="16">
        <v>35733550</v>
      </c>
    </row>
    <row r="98" spans="1:9" ht="13.5">
      <c r="A98" s="15" t="s">
        <v>16</v>
      </c>
      <c r="B98" s="16">
        <v>496683243</v>
      </c>
      <c r="C98" s="41"/>
      <c r="D98" s="41"/>
      <c r="E98" s="41"/>
      <c r="F98" s="41"/>
      <c r="G98" s="42"/>
      <c r="H98" s="15"/>
      <c r="I98" s="16"/>
    </row>
    <row r="99" spans="1:9" ht="13.5">
      <c r="A99" s="15"/>
      <c r="B99" s="16"/>
      <c r="C99" s="41" t="s">
        <v>78</v>
      </c>
      <c r="D99" s="41" t="s">
        <v>82</v>
      </c>
      <c r="E99" s="41" t="s">
        <v>92</v>
      </c>
      <c r="F99" s="41"/>
      <c r="G99" s="42"/>
      <c r="H99" s="17" t="s">
        <v>50</v>
      </c>
      <c r="I99" s="16"/>
    </row>
    <row r="100" spans="1:9" ht="12.75">
      <c r="A100" s="17" t="s">
        <v>47</v>
      </c>
      <c r="B100" s="18">
        <f>B101</f>
        <v>214276163</v>
      </c>
      <c r="C100" s="41"/>
      <c r="D100" s="41"/>
      <c r="E100" s="41"/>
      <c r="F100" s="41"/>
      <c r="G100" s="42"/>
      <c r="H100" s="17" t="s">
        <v>51</v>
      </c>
      <c r="I100" s="18">
        <f>I101</f>
        <v>71461101</v>
      </c>
    </row>
    <row r="101" spans="1:9" ht="13.5">
      <c r="A101" s="15" t="s">
        <v>16</v>
      </c>
      <c r="B101" s="16">
        <v>214276163</v>
      </c>
      <c r="C101" s="41"/>
      <c r="D101" s="41"/>
      <c r="E101" s="41"/>
      <c r="F101" s="41"/>
      <c r="G101" s="42" t="s">
        <v>79</v>
      </c>
      <c r="H101" s="15" t="s">
        <v>16</v>
      </c>
      <c r="I101" s="16">
        <v>71461101</v>
      </c>
    </row>
    <row r="102" spans="1:9" ht="13.5">
      <c r="A102" s="15"/>
      <c r="B102" s="16"/>
      <c r="C102" s="41"/>
      <c r="D102" s="41"/>
      <c r="E102" s="41"/>
      <c r="F102" s="41"/>
      <c r="G102" s="42"/>
      <c r="H102" s="15"/>
      <c r="I102" s="16"/>
    </row>
    <row r="103" spans="1:9" ht="13.5">
      <c r="A103" s="17" t="s">
        <v>48</v>
      </c>
      <c r="B103" s="18">
        <f>B104</f>
        <v>35712694</v>
      </c>
      <c r="C103" s="44"/>
      <c r="D103" s="44"/>
      <c r="E103" s="44"/>
      <c r="F103" s="44"/>
      <c r="G103" s="45"/>
      <c r="H103" s="19"/>
      <c r="I103" s="20"/>
    </row>
    <row r="104" spans="1:9" ht="15">
      <c r="A104" s="15" t="s">
        <v>16</v>
      </c>
      <c r="B104" s="16">
        <v>35712694</v>
      </c>
      <c r="C104" s="48"/>
      <c r="D104" s="48"/>
      <c r="E104" s="48"/>
      <c r="F104" s="48"/>
      <c r="G104" s="49"/>
      <c r="H104" s="21" t="s">
        <v>5</v>
      </c>
      <c r="I104" s="22">
        <f>I106</f>
        <v>72280000</v>
      </c>
    </row>
    <row r="105" spans="1:9" ht="13.5">
      <c r="A105" s="15"/>
      <c r="B105" s="16"/>
      <c r="C105" s="50" t="s">
        <v>78</v>
      </c>
      <c r="D105" s="50" t="s">
        <v>81</v>
      </c>
      <c r="E105" s="51"/>
      <c r="F105" s="51"/>
      <c r="G105" s="52"/>
      <c r="H105" s="8" t="s">
        <v>52</v>
      </c>
      <c r="I105" s="9">
        <f>SUM(I106)</f>
        <v>72280000</v>
      </c>
    </row>
    <row r="106" spans="1:9" ht="13.5">
      <c r="A106" s="17" t="s">
        <v>49</v>
      </c>
      <c r="B106" s="18">
        <f>B107</f>
        <v>35712694</v>
      </c>
      <c r="C106" s="39"/>
      <c r="D106" s="39"/>
      <c r="E106" s="39"/>
      <c r="F106" s="39"/>
      <c r="G106" s="40" t="s">
        <v>79</v>
      </c>
      <c r="H106" s="10" t="s">
        <v>16</v>
      </c>
      <c r="I106" s="11">
        <f>I109+I112+I115</f>
        <v>72280000</v>
      </c>
    </row>
    <row r="107" spans="1:9" ht="13.5">
      <c r="A107" s="15" t="s">
        <v>16</v>
      </c>
      <c r="B107" s="16">
        <v>35712694</v>
      </c>
      <c r="C107" s="39"/>
      <c r="D107" s="39"/>
      <c r="E107" s="39"/>
      <c r="F107" s="39"/>
      <c r="G107" s="40"/>
      <c r="H107" s="5"/>
      <c r="I107" s="14"/>
    </row>
    <row r="108" spans="1:9" ht="13.5">
      <c r="A108" s="15"/>
      <c r="B108" s="16"/>
      <c r="C108" s="36" t="s">
        <v>78</v>
      </c>
      <c r="D108" s="36" t="s">
        <v>81</v>
      </c>
      <c r="E108" s="39" t="s">
        <v>85</v>
      </c>
      <c r="F108" s="39"/>
      <c r="G108" s="40"/>
      <c r="H108" s="8" t="s">
        <v>53</v>
      </c>
      <c r="I108" s="12">
        <f>SUM(I109)</f>
        <v>2000000</v>
      </c>
    </row>
    <row r="109" spans="1:9" ht="13.5">
      <c r="A109" s="17" t="s">
        <v>50</v>
      </c>
      <c r="B109" s="16"/>
      <c r="C109" s="39" t="s">
        <v>0</v>
      </c>
      <c r="D109" s="39" t="s">
        <v>0</v>
      </c>
      <c r="E109" s="39"/>
      <c r="F109" s="39"/>
      <c r="G109" s="40" t="s">
        <v>79</v>
      </c>
      <c r="H109" s="10" t="s">
        <v>16</v>
      </c>
      <c r="I109" s="11">
        <v>2000000</v>
      </c>
    </row>
    <row r="110" spans="1:9" ht="13.5">
      <c r="A110" s="17" t="s">
        <v>51</v>
      </c>
      <c r="B110" s="18">
        <f>B111</f>
        <v>71425388</v>
      </c>
      <c r="C110" s="41"/>
      <c r="D110" s="41"/>
      <c r="E110" s="41"/>
      <c r="F110" s="41"/>
      <c r="G110" s="42"/>
      <c r="H110" s="15"/>
      <c r="I110" s="16"/>
    </row>
    <row r="111" spans="1:9" ht="13.5">
      <c r="A111" s="15" t="s">
        <v>16</v>
      </c>
      <c r="B111" s="16">
        <v>71425388</v>
      </c>
      <c r="C111" s="41" t="s">
        <v>78</v>
      </c>
      <c r="D111" s="41" t="s">
        <v>81</v>
      </c>
      <c r="E111" s="41" t="s">
        <v>90</v>
      </c>
      <c r="F111" s="41"/>
      <c r="G111" s="42"/>
      <c r="H111" s="17" t="s">
        <v>54</v>
      </c>
      <c r="I111" s="18">
        <f>I112</f>
        <v>69280000</v>
      </c>
    </row>
    <row r="112" spans="1:9" ht="13.5">
      <c r="A112" s="15"/>
      <c r="B112" s="16"/>
      <c r="C112" s="41"/>
      <c r="D112" s="41"/>
      <c r="E112" s="41"/>
      <c r="F112" s="41"/>
      <c r="G112" s="42" t="s">
        <v>79</v>
      </c>
      <c r="H112" s="15" t="s">
        <v>16</v>
      </c>
      <c r="I112" s="16">
        <v>69280000</v>
      </c>
    </row>
    <row r="113" spans="1:9" ht="13.5">
      <c r="A113" s="17" t="s">
        <v>71</v>
      </c>
      <c r="B113" s="16"/>
      <c r="C113" s="41"/>
      <c r="D113" s="41"/>
      <c r="E113" s="41"/>
      <c r="F113" s="41"/>
      <c r="G113" s="42"/>
      <c r="H113" s="15"/>
      <c r="I113" s="16"/>
    </row>
    <row r="114" spans="1:9" ht="13.5">
      <c r="A114" s="15" t="s">
        <v>16</v>
      </c>
      <c r="B114" s="18">
        <v>393449436</v>
      </c>
      <c r="C114" s="41" t="s">
        <v>78</v>
      </c>
      <c r="D114" s="41" t="s">
        <v>81</v>
      </c>
      <c r="E114" s="41" t="s">
        <v>81</v>
      </c>
      <c r="F114" s="41"/>
      <c r="G114" s="42"/>
      <c r="H114" s="17" t="s">
        <v>102</v>
      </c>
      <c r="I114" s="18">
        <f>I115</f>
        <v>1000000</v>
      </c>
    </row>
    <row r="115" spans="1:9" ht="13.5">
      <c r="A115" s="15"/>
      <c r="B115" s="16">
        <f>B114</f>
        <v>393449436</v>
      </c>
      <c r="C115" s="41"/>
      <c r="D115" s="41"/>
      <c r="E115" s="41"/>
      <c r="F115" s="41"/>
      <c r="G115" s="42" t="s">
        <v>79</v>
      </c>
      <c r="H115" s="15" t="s">
        <v>16</v>
      </c>
      <c r="I115" s="16">
        <v>1000000</v>
      </c>
    </row>
    <row r="116" spans="1:9" ht="13.5">
      <c r="A116" s="15"/>
      <c r="B116" s="16"/>
      <c r="C116" s="41"/>
      <c r="D116" s="41"/>
      <c r="E116" s="41"/>
      <c r="F116" s="41"/>
      <c r="G116" s="42"/>
      <c r="H116" s="15"/>
      <c r="I116" s="16"/>
    </row>
    <row r="117" spans="1:9" ht="15">
      <c r="A117" s="17" t="s">
        <v>72</v>
      </c>
      <c r="B117" s="18">
        <f>B118</f>
        <v>136548873</v>
      </c>
      <c r="C117" s="53"/>
      <c r="D117" s="53"/>
      <c r="E117" s="53"/>
      <c r="F117" s="53"/>
      <c r="G117" s="54"/>
      <c r="H117" s="23" t="s">
        <v>6</v>
      </c>
      <c r="I117" s="24">
        <f>SUM(I121+I127+I149)</f>
        <v>20188540000</v>
      </c>
    </row>
    <row r="118" spans="1:9" ht="13.5">
      <c r="A118" s="15" t="s">
        <v>16</v>
      </c>
      <c r="B118" s="16">
        <v>136548873</v>
      </c>
      <c r="C118" s="55"/>
      <c r="D118" s="55"/>
      <c r="E118" s="55"/>
      <c r="F118" s="55"/>
      <c r="G118" s="56"/>
      <c r="H118" s="7"/>
      <c r="I118" s="25"/>
    </row>
    <row r="119" spans="1:9" ht="13.5">
      <c r="A119" s="19"/>
      <c r="B119" s="20"/>
      <c r="C119" s="39" t="s">
        <v>80</v>
      </c>
      <c r="D119" s="39"/>
      <c r="E119" s="39"/>
      <c r="F119" s="39"/>
      <c r="G119" s="40"/>
      <c r="H119" s="8" t="s">
        <v>8</v>
      </c>
      <c r="I119" s="12">
        <f>SUM(I123)</f>
        <v>43160000</v>
      </c>
    </row>
    <row r="120" spans="1:9" ht="15">
      <c r="A120" s="21" t="s">
        <v>5</v>
      </c>
      <c r="B120" s="22">
        <f>B122</f>
        <v>69500000</v>
      </c>
      <c r="C120" s="39"/>
      <c r="D120" s="39"/>
      <c r="E120" s="39"/>
      <c r="F120" s="39"/>
      <c r="G120" s="40"/>
      <c r="H120" s="26"/>
      <c r="I120" s="14"/>
    </row>
    <row r="121" spans="1:9" ht="12.75">
      <c r="A121" s="8" t="s">
        <v>52</v>
      </c>
      <c r="B121" s="9">
        <f>SUM(B122)</f>
        <v>69500000</v>
      </c>
      <c r="C121" s="36" t="s">
        <v>80</v>
      </c>
      <c r="D121" s="39"/>
      <c r="E121" s="39"/>
      <c r="F121" s="39"/>
      <c r="G121" s="40"/>
      <c r="H121" s="8" t="s">
        <v>8</v>
      </c>
      <c r="I121" s="9">
        <f>SUM(I123)</f>
        <v>43160000</v>
      </c>
    </row>
    <row r="122" spans="1:9" ht="13.5">
      <c r="A122" s="10" t="s">
        <v>16</v>
      </c>
      <c r="B122" s="11">
        <f>B125+B128</f>
        <v>69500000</v>
      </c>
      <c r="C122" s="39"/>
      <c r="D122" s="39"/>
      <c r="E122" s="39"/>
      <c r="F122" s="39"/>
      <c r="G122" s="40"/>
      <c r="H122" s="8"/>
      <c r="I122" s="9"/>
    </row>
    <row r="123" spans="1:9" ht="13.5">
      <c r="A123" s="5"/>
      <c r="B123" s="14"/>
      <c r="C123" s="39" t="s">
        <v>80</v>
      </c>
      <c r="D123" s="39" t="s">
        <v>77</v>
      </c>
      <c r="E123" s="39"/>
      <c r="F123" s="39"/>
      <c r="G123" s="40"/>
      <c r="H123" s="27" t="s">
        <v>55</v>
      </c>
      <c r="I123" s="11">
        <f>I124</f>
        <v>43160000</v>
      </c>
    </row>
    <row r="124" spans="1:9" ht="13.5">
      <c r="A124" s="8" t="s">
        <v>53</v>
      </c>
      <c r="B124" s="12">
        <f>SUM(B125)</f>
        <v>8540000</v>
      </c>
      <c r="C124" s="39" t="s">
        <v>80</v>
      </c>
      <c r="D124" s="39" t="s">
        <v>77</v>
      </c>
      <c r="E124" s="39" t="s">
        <v>77</v>
      </c>
      <c r="F124" s="39"/>
      <c r="G124" s="40"/>
      <c r="H124" s="5" t="s">
        <v>56</v>
      </c>
      <c r="I124" s="11">
        <f>SUM(I125)</f>
        <v>43160000</v>
      </c>
    </row>
    <row r="125" spans="1:9" ht="13.5">
      <c r="A125" s="10" t="s">
        <v>16</v>
      </c>
      <c r="B125" s="11">
        <v>8540000</v>
      </c>
      <c r="C125" s="39" t="s">
        <v>0</v>
      </c>
      <c r="D125" s="39" t="s">
        <v>0</v>
      </c>
      <c r="E125" s="39"/>
      <c r="F125" s="39"/>
      <c r="G125" s="40" t="s">
        <v>79</v>
      </c>
      <c r="H125" s="10" t="s">
        <v>16</v>
      </c>
      <c r="I125" s="11">
        <v>43160000</v>
      </c>
    </row>
    <row r="126" spans="1:9" ht="13.5">
      <c r="A126" s="15"/>
      <c r="B126" s="16"/>
      <c r="C126" s="39"/>
      <c r="D126" s="39"/>
      <c r="E126" s="39"/>
      <c r="F126" s="39"/>
      <c r="G126" s="40"/>
      <c r="H126" s="10"/>
      <c r="I126" s="11"/>
    </row>
    <row r="127" spans="1:9" ht="12.75">
      <c r="A127" s="17" t="s">
        <v>54</v>
      </c>
      <c r="B127" s="18">
        <f>B128</f>
        <v>60960000</v>
      </c>
      <c r="C127" s="36" t="s">
        <v>82</v>
      </c>
      <c r="D127" s="39"/>
      <c r="E127" s="39"/>
      <c r="F127" s="39"/>
      <c r="G127" s="40"/>
      <c r="H127" s="8" t="s">
        <v>57</v>
      </c>
      <c r="I127" s="28">
        <f>I130+I139</f>
        <v>5123147783</v>
      </c>
    </row>
    <row r="128" spans="1:9" ht="13.5">
      <c r="A128" s="15" t="s">
        <v>16</v>
      </c>
      <c r="B128" s="16">
        <v>60960000</v>
      </c>
      <c r="C128" s="39"/>
      <c r="D128" s="39"/>
      <c r="E128" s="39"/>
      <c r="F128" s="39"/>
      <c r="G128" s="40"/>
      <c r="H128" s="8" t="s">
        <v>58</v>
      </c>
      <c r="I128" s="14" t="s">
        <v>0</v>
      </c>
    </row>
    <row r="129" spans="1:9" ht="13.5">
      <c r="A129" s="15"/>
      <c r="B129" s="16"/>
      <c r="C129" s="39"/>
      <c r="D129" s="39"/>
      <c r="E129" s="39"/>
      <c r="F129" s="39"/>
      <c r="G129" s="40"/>
      <c r="H129" s="8"/>
      <c r="I129" s="14"/>
    </row>
    <row r="130" spans="1:9" ht="13.5">
      <c r="A130" s="15"/>
      <c r="B130" s="16"/>
      <c r="C130" s="39" t="s">
        <v>82</v>
      </c>
      <c r="D130" s="39" t="s">
        <v>77</v>
      </c>
      <c r="E130" s="39"/>
      <c r="F130" s="39"/>
      <c r="G130" s="40" t="s">
        <v>0</v>
      </c>
      <c r="H130" s="5" t="s">
        <v>59</v>
      </c>
      <c r="I130" s="11">
        <f>I132+I135</f>
        <v>1406378783</v>
      </c>
    </row>
    <row r="131" spans="1:9" ht="15">
      <c r="A131" s="23" t="s">
        <v>6</v>
      </c>
      <c r="B131" s="24">
        <f>SUM(B135+B141+B164)</f>
        <v>28825100000</v>
      </c>
      <c r="C131" s="39"/>
      <c r="D131" s="39"/>
      <c r="E131" s="39"/>
      <c r="F131" s="39"/>
      <c r="G131" s="40"/>
      <c r="H131" s="5"/>
      <c r="I131" s="11"/>
    </row>
    <row r="132" spans="1:9" ht="13.5">
      <c r="A132" s="7"/>
      <c r="B132" s="25"/>
      <c r="C132" s="39" t="s">
        <v>82</v>
      </c>
      <c r="D132" s="39" t="s">
        <v>77</v>
      </c>
      <c r="E132" s="39" t="s">
        <v>103</v>
      </c>
      <c r="F132" s="39"/>
      <c r="G132" s="40"/>
      <c r="H132" s="5" t="s">
        <v>104</v>
      </c>
      <c r="I132" s="11">
        <f>I133</f>
        <v>410515783</v>
      </c>
    </row>
    <row r="133" spans="1:9" ht="13.5">
      <c r="A133" s="8" t="s">
        <v>8</v>
      </c>
      <c r="B133" s="12">
        <f>SUM(B137)</f>
        <v>41500000</v>
      </c>
      <c r="C133" s="39"/>
      <c r="D133" s="39"/>
      <c r="E133" s="39"/>
      <c r="F133" s="39"/>
      <c r="G133" s="40" t="s">
        <v>105</v>
      </c>
      <c r="H133" s="5" t="s">
        <v>16</v>
      </c>
      <c r="I133" s="11">
        <v>410515783</v>
      </c>
    </row>
    <row r="134" spans="1:9" ht="13.5">
      <c r="A134" s="26"/>
      <c r="B134" s="14"/>
      <c r="C134" s="39"/>
      <c r="D134" s="39"/>
      <c r="E134" s="39"/>
      <c r="F134" s="39"/>
      <c r="G134" s="40"/>
      <c r="H134" s="5"/>
      <c r="I134" s="11"/>
    </row>
    <row r="135" spans="1:9" ht="13.5">
      <c r="A135" s="8" t="s">
        <v>8</v>
      </c>
      <c r="B135" s="9">
        <f>SUM(B137)</f>
        <v>41500000</v>
      </c>
      <c r="C135" s="39" t="s">
        <v>82</v>
      </c>
      <c r="D135" s="39" t="s">
        <v>77</v>
      </c>
      <c r="E135" s="39" t="s">
        <v>82</v>
      </c>
      <c r="F135" s="39"/>
      <c r="G135" s="40"/>
      <c r="H135" s="5" t="s">
        <v>20</v>
      </c>
      <c r="I135" s="11">
        <f>I136</f>
        <v>995863000</v>
      </c>
    </row>
    <row r="136" spans="1:9" ht="13.5">
      <c r="A136" s="8"/>
      <c r="B136" s="9"/>
      <c r="C136" s="39"/>
      <c r="D136" s="39"/>
      <c r="E136" s="39"/>
      <c r="F136" s="39"/>
      <c r="G136" s="40" t="s">
        <v>79</v>
      </c>
      <c r="H136" s="10" t="s">
        <v>16</v>
      </c>
      <c r="I136" s="11">
        <v>995863000</v>
      </c>
    </row>
    <row r="137" spans="1:9" ht="13.5">
      <c r="A137" s="27" t="s">
        <v>55</v>
      </c>
      <c r="B137" s="11">
        <f>B138</f>
        <v>41500000</v>
      </c>
      <c r="C137" s="39"/>
      <c r="D137" s="39"/>
      <c r="E137" s="39"/>
      <c r="F137" s="39"/>
      <c r="G137" s="40"/>
      <c r="H137" s="10"/>
      <c r="I137" s="11"/>
    </row>
    <row r="138" spans="1:9" ht="13.5">
      <c r="A138" s="5" t="s">
        <v>56</v>
      </c>
      <c r="B138" s="11">
        <f>SUM(B139)</f>
        <v>41500000</v>
      </c>
      <c r="C138" s="39" t="s">
        <v>82</v>
      </c>
      <c r="D138" s="39" t="s">
        <v>93</v>
      </c>
      <c r="E138" s="39"/>
      <c r="F138" s="39"/>
      <c r="G138" s="40"/>
      <c r="H138" s="10" t="s">
        <v>60</v>
      </c>
      <c r="I138" s="11"/>
    </row>
    <row r="139" spans="1:9" ht="13.5">
      <c r="A139" s="10" t="s">
        <v>16</v>
      </c>
      <c r="B139" s="11">
        <v>41500000</v>
      </c>
      <c r="C139" s="39"/>
      <c r="D139" s="39"/>
      <c r="E139" s="39"/>
      <c r="F139" s="39"/>
      <c r="G139" s="40"/>
      <c r="H139" s="10" t="s">
        <v>61</v>
      </c>
      <c r="I139" s="11">
        <f>I141+I146</f>
        <v>3716769000</v>
      </c>
    </row>
    <row r="140" spans="1:9" ht="13.5">
      <c r="A140" s="10"/>
      <c r="B140" s="11"/>
      <c r="C140" s="39"/>
      <c r="D140" s="39"/>
      <c r="E140" s="39"/>
      <c r="F140" s="39"/>
      <c r="G140" s="40"/>
      <c r="H140" s="10"/>
      <c r="I140" s="11"/>
    </row>
    <row r="141" spans="1:9" ht="13.5">
      <c r="A141" s="8" t="s">
        <v>57</v>
      </c>
      <c r="B141" s="28">
        <f>B144+B149+B152</f>
        <v>4539368165</v>
      </c>
      <c r="C141" s="39" t="s">
        <v>82</v>
      </c>
      <c r="D141" s="39" t="s">
        <v>93</v>
      </c>
      <c r="E141" s="39" t="s">
        <v>100</v>
      </c>
      <c r="F141" s="39"/>
      <c r="G141" s="40"/>
      <c r="H141" s="10" t="s">
        <v>19</v>
      </c>
      <c r="I141" s="11">
        <f>I142</f>
        <v>53040000</v>
      </c>
    </row>
    <row r="142" spans="1:9" ht="13.5">
      <c r="A142" s="8" t="s">
        <v>58</v>
      </c>
      <c r="B142" s="14" t="s">
        <v>0</v>
      </c>
      <c r="C142" s="39"/>
      <c r="D142" s="39"/>
      <c r="E142" s="39"/>
      <c r="F142" s="39"/>
      <c r="G142" s="40" t="s">
        <v>79</v>
      </c>
      <c r="H142" s="10" t="s">
        <v>16</v>
      </c>
      <c r="I142" s="11">
        <v>53040000</v>
      </c>
    </row>
    <row r="143" spans="1:9" ht="13.5">
      <c r="A143" s="8"/>
      <c r="B143" s="14"/>
      <c r="C143" s="39"/>
      <c r="D143" s="39"/>
      <c r="E143" s="39"/>
      <c r="F143" s="39"/>
      <c r="G143" s="40"/>
      <c r="H143" s="10"/>
      <c r="I143" s="11"/>
    </row>
    <row r="144" spans="1:9" ht="13.5">
      <c r="A144" s="5" t="s">
        <v>59</v>
      </c>
      <c r="B144" s="11">
        <f>B145</f>
        <v>863614000</v>
      </c>
      <c r="C144" s="39" t="s">
        <v>82</v>
      </c>
      <c r="D144" s="39" t="s">
        <v>93</v>
      </c>
      <c r="E144" s="39" t="s">
        <v>106</v>
      </c>
      <c r="F144" s="39"/>
      <c r="G144" s="40" t="s">
        <v>0</v>
      </c>
      <c r="H144" s="5" t="s">
        <v>62</v>
      </c>
      <c r="I144" s="14"/>
    </row>
    <row r="145" spans="1:9" ht="13.5">
      <c r="A145" s="5" t="s">
        <v>20</v>
      </c>
      <c r="B145" s="11">
        <f>B146</f>
        <v>863614000</v>
      </c>
      <c r="C145" s="39" t="s">
        <v>0</v>
      </c>
      <c r="D145" s="39"/>
      <c r="E145" s="39"/>
      <c r="F145" s="39"/>
      <c r="G145" s="40"/>
      <c r="H145" s="5" t="s">
        <v>63</v>
      </c>
      <c r="I145" s="11">
        <f>I146</f>
        <v>3663729000</v>
      </c>
    </row>
    <row r="146" spans="1:9" ht="13.5">
      <c r="A146" s="10" t="s">
        <v>16</v>
      </c>
      <c r="B146" s="11">
        <v>863614000</v>
      </c>
      <c r="C146" s="39"/>
      <c r="D146" s="39"/>
      <c r="E146" s="39"/>
      <c r="F146" s="39"/>
      <c r="G146" s="40" t="s">
        <v>79</v>
      </c>
      <c r="H146" s="10" t="s">
        <v>16</v>
      </c>
      <c r="I146" s="11">
        <v>3663729000</v>
      </c>
    </row>
    <row r="147" spans="1:9" ht="13.5">
      <c r="A147" s="10"/>
      <c r="B147" s="11"/>
      <c r="C147" s="39"/>
      <c r="D147" s="39"/>
      <c r="E147" s="39"/>
      <c r="F147" s="39"/>
      <c r="G147" s="40"/>
      <c r="H147" s="10"/>
      <c r="I147" s="11"/>
    </row>
    <row r="148" spans="1:9" ht="13.5">
      <c r="A148" s="10" t="s">
        <v>76</v>
      </c>
      <c r="B148" s="11">
        <f>B149</f>
        <v>85154165</v>
      </c>
      <c r="C148" s="39"/>
      <c r="D148" s="39"/>
      <c r="E148" s="39"/>
      <c r="F148" s="39"/>
      <c r="G148" s="40"/>
      <c r="H148" s="10"/>
      <c r="I148" s="11"/>
    </row>
    <row r="149" spans="1:9" ht="13.5">
      <c r="A149" s="10" t="s">
        <v>16</v>
      </c>
      <c r="B149" s="11">
        <v>85154165</v>
      </c>
      <c r="C149" s="36" t="s">
        <v>99</v>
      </c>
      <c r="D149" s="39" t="s">
        <v>0</v>
      </c>
      <c r="E149" s="39" t="s">
        <v>0</v>
      </c>
      <c r="F149" s="39"/>
      <c r="G149" s="40"/>
      <c r="H149" s="8" t="s">
        <v>9</v>
      </c>
      <c r="I149" s="12">
        <f>I151+I154+I163</f>
        <v>15022232217</v>
      </c>
    </row>
    <row r="150" spans="1:9" ht="13.5">
      <c r="A150" s="10"/>
      <c r="B150" s="11"/>
      <c r="C150" s="36"/>
      <c r="D150" s="39"/>
      <c r="E150" s="39"/>
      <c r="F150" s="39"/>
      <c r="G150" s="40"/>
      <c r="H150" s="8"/>
      <c r="I150" s="12"/>
    </row>
    <row r="151" spans="1:9" ht="13.5">
      <c r="A151" s="10" t="s">
        <v>60</v>
      </c>
      <c r="B151" s="11"/>
      <c r="C151" s="41" t="s">
        <v>99</v>
      </c>
      <c r="D151" s="41" t="s">
        <v>77</v>
      </c>
      <c r="E151" s="41" t="s">
        <v>77</v>
      </c>
      <c r="F151" s="41"/>
      <c r="G151" s="42"/>
      <c r="H151" s="15" t="s">
        <v>10</v>
      </c>
      <c r="I151" s="16">
        <f>I152</f>
        <v>3578955450</v>
      </c>
    </row>
    <row r="152" spans="1:9" ht="13.5">
      <c r="A152" s="10" t="s">
        <v>61</v>
      </c>
      <c r="B152" s="11">
        <f>B154+B161</f>
        <v>3590600000</v>
      </c>
      <c r="C152" s="41"/>
      <c r="D152" s="41"/>
      <c r="E152" s="41"/>
      <c r="F152" s="41"/>
      <c r="G152" s="42" t="s">
        <v>79</v>
      </c>
      <c r="H152" s="15" t="s">
        <v>16</v>
      </c>
      <c r="I152" s="16">
        <v>3578955450</v>
      </c>
    </row>
    <row r="153" spans="1:9" ht="13.5">
      <c r="A153" s="10"/>
      <c r="B153" s="11"/>
      <c r="C153" s="41"/>
      <c r="D153" s="41"/>
      <c r="E153" s="41"/>
      <c r="F153" s="41"/>
      <c r="G153" s="42"/>
      <c r="H153" s="15"/>
      <c r="I153" s="16"/>
    </row>
    <row r="154" spans="1:9" ht="13.5">
      <c r="A154" s="10" t="s">
        <v>19</v>
      </c>
      <c r="B154" s="11">
        <f>B155</f>
        <v>51000000</v>
      </c>
      <c r="C154" s="41" t="s">
        <v>99</v>
      </c>
      <c r="D154" s="41" t="s">
        <v>93</v>
      </c>
      <c r="E154" s="41"/>
      <c r="F154" s="41"/>
      <c r="G154" s="42"/>
      <c r="H154" s="15" t="s">
        <v>64</v>
      </c>
      <c r="I154" s="16">
        <f>I157</f>
        <v>5714276767</v>
      </c>
    </row>
    <row r="155" spans="1:9" ht="13.5">
      <c r="A155" s="10" t="s">
        <v>16</v>
      </c>
      <c r="B155" s="11">
        <v>51000000</v>
      </c>
      <c r="C155" s="41"/>
      <c r="D155" s="41"/>
      <c r="E155" s="41"/>
      <c r="F155" s="41"/>
      <c r="G155" s="42"/>
      <c r="H155" s="15"/>
      <c r="I155" s="16"/>
    </row>
    <row r="156" spans="1:9" ht="13.5">
      <c r="A156" s="10"/>
      <c r="B156" s="11"/>
      <c r="C156" s="41" t="s">
        <v>99</v>
      </c>
      <c r="D156" s="41" t="s">
        <v>93</v>
      </c>
      <c r="E156" s="41" t="s">
        <v>80</v>
      </c>
      <c r="F156" s="41"/>
      <c r="G156" s="42"/>
      <c r="H156" s="15" t="s">
        <v>65</v>
      </c>
      <c r="I156" s="16"/>
    </row>
    <row r="157" spans="1:9" ht="13.5">
      <c r="A157" s="10"/>
      <c r="B157" s="11"/>
      <c r="C157" s="44"/>
      <c r="D157" s="44"/>
      <c r="E157" s="44"/>
      <c r="F157" s="44"/>
      <c r="G157" s="45"/>
      <c r="H157" s="19" t="s">
        <v>66</v>
      </c>
      <c r="I157" s="20">
        <f>I160</f>
        <v>5714276767</v>
      </c>
    </row>
    <row r="158" spans="1:9" ht="13.5">
      <c r="A158" s="10"/>
      <c r="B158" s="11"/>
      <c r="C158" s="46"/>
      <c r="D158" s="46"/>
      <c r="E158" s="46"/>
      <c r="F158" s="46"/>
      <c r="G158" s="47"/>
      <c r="H158" s="29"/>
      <c r="I158" s="30"/>
    </row>
    <row r="159" spans="1:9" ht="13.5">
      <c r="A159" s="5" t="s">
        <v>62</v>
      </c>
      <c r="B159" s="14"/>
      <c r="C159" s="41"/>
      <c r="D159" s="41"/>
      <c r="E159" s="41"/>
      <c r="F159" s="41"/>
      <c r="G159" s="42"/>
      <c r="H159" s="15" t="s">
        <v>67</v>
      </c>
      <c r="I159" s="18"/>
    </row>
    <row r="160" spans="1:9" ht="13.5">
      <c r="A160" s="5" t="s">
        <v>63</v>
      </c>
      <c r="B160" s="11">
        <f>B161</f>
        <v>3539600000</v>
      </c>
      <c r="C160" s="41"/>
      <c r="D160" s="41"/>
      <c r="E160" s="41"/>
      <c r="F160" s="41"/>
      <c r="G160" s="42" t="s">
        <v>79</v>
      </c>
      <c r="H160" s="15" t="s">
        <v>16</v>
      </c>
      <c r="I160" s="16">
        <v>5714276767</v>
      </c>
    </row>
    <row r="161" spans="1:9" ht="13.5">
      <c r="A161" s="10" t="s">
        <v>16</v>
      </c>
      <c r="B161" s="11">
        <v>3539600000</v>
      </c>
      <c r="C161" s="41"/>
      <c r="D161" s="41"/>
      <c r="E161" s="41"/>
      <c r="F161" s="41"/>
      <c r="G161" s="42"/>
      <c r="H161" s="15"/>
      <c r="I161" s="16"/>
    </row>
    <row r="162" spans="1:9" ht="13.5">
      <c r="A162" s="10"/>
      <c r="B162" s="11"/>
      <c r="C162" s="41" t="s">
        <v>99</v>
      </c>
      <c r="D162" s="41" t="s">
        <v>93</v>
      </c>
      <c r="E162" s="41" t="s">
        <v>80</v>
      </c>
      <c r="F162" s="41" t="s">
        <v>77</v>
      </c>
      <c r="G162" s="42"/>
      <c r="H162" s="15" t="s">
        <v>107</v>
      </c>
      <c r="I162" s="16"/>
    </row>
    <row r="163" spans="1:9" ht="13.5">
      <c r="A163" s="10"/>
      <c r="B163" s="11"/>
      <c r="C163" s="41"/>
      <c r="D163" s="41"/>
      <c r="E163" s="41"/>
      <c r="F163" s="41"/>
      <c r="G163" s="42"/>
      <c r="H163" s="15" t="s">
        <v>108</v>
      </c>
      <c r="I163" s="16">
        <f>I164</f>
        <v>5729000000</v>
      </c>
    </row>
    <row r="164" spans="1:9" ht="13.5">
      <c r="A164" s="8" t="s">
        <v>9</v>
      </c>
      <c r="B164" s="12">
        <f>B166+B171</f>
        <v>24244231835</v>
      </c>
      <c r="C164" s="41"/>
      <c r="D164" s="41"/>
      <c r="E164" s="41"/>
      <c r="F164" s="41"/>
      <c r="G164" s="42" t="s">
        <v>79</v>
      </c>
      <c r="H164" s="15" t="s">
        <v>16</v>
      </c>
      <c r="I164" s="16">
        <v>5729000000</v>
      </c>
    </row>
    <row r="165" spans="1:9" ht="14.25" thickBot="1">
      <c r="A165" s="8"/>
      <c r="B165" s="12"/>
      <c r="C165" s="41"/>
      <c r="D165" s="41"/>
      <c r="E165" s="41"/>
      <c r="F165" s="41"/>
      <c r="G165" s="42"/>
      <c r="H165" s="15"/>
      <c r="I165" s="16"/>
    </row>
    <row r="166" spans="1:9" ht="18" thickBot="1">
      <c r="A166" s="5" t="s">
        <v>10</v>
      </c>
      <c r="B166" s="11">
        <f>SUM(B168)</f>
        <v>1180000000</v>
      </c>
      <c r="C166" s="57"/>
      <c r="D166" s="57"/>
      <c r="E166" s="57"/>
      <c r="F166" s="57"/>
      <c r="G166" s="58"/>
      <c r="H166" s="59" t="s">
        <v>11</v>
      </c>
      <c r="I166" s="60" t="e">
        <f>I117+I104+#REF!</f>
        <v>#REF!</v>
      </c>
    </row>
    <row r="167" spans="1:2" ht="14.25" thickTop="1">
      <c r="A167" s="5"/>
      <c r="B167" s="11"/>
    </row>
    <row r="168" spans="1:2" ht="13.5">
      <c r="A168" s="5" t="s">
        <v>10</v>
      </c>
      <c r="B168" s="11">
        <f>B169</f>
        <v>1180000000</v>
      </c>
    </row>
    <row r="169" spans="1:2" ht="13.5">
      <c r="A169" s="10" t="s">
        <v>16</v>
      </c>
      <c r="B169" s="16">
        <v>1180000000</v>
      </c>
    </row>
    <row r="170" spans="1:2" ht="13.5">
      <c r="A170" s="15"/>
      <c r="B170" s="16"/>
    </row>
    <row r="171" spans="1:2" ht="13.5">
      <c r="A171" s="15" t="s">
        <v>64</v>
      </c>
      <c r="B171" s="16">
        <f>B174+B180</f>
        <v>23064231835</v>
      </c>
    </row>
    <row r="172" spans="1:2" ht="13.5">
      <c r="A172" s="15"/>
      <c r="B172" s="16"/>
    </row>
    <row r="173" spans="1:2" ht="13.5">
      <c r="A173" s="15" t="s">
        <v>65</v>
      </c>
      <c r="B173" s="16"/>
    </row>
    <row r="174" spans="1:2" ht="13.5">
      <c r="A174" s="10" t="s">
        <v>66</v>
      </c>
      <c r="B174" s="11">
        <f>B177</f>
        <v>16173110759</v>
      </c>
    </row>
    <row r="175" spans="1:2" ht="13.5">
      <c r="A175" s="29"/>
      <c r="B175" s="30"/>
    </row>
    <row r="176" spans="1:2" ht="13.5">
      <c r="A176" s="15" t="s">
        <v>67</v>
      </c>
      <c r="B176" s="18"/>
    </row>
    <row r="177" spans="1:2" ht="13.5">
      <c r="A177" s="15" t="s">
        <v>16</v>
      </c>
      <c r="B177" s="16">
        <v>16173110759</v>
      </c>
    </row>
    <row r="178" spans="1:2" ht="13.5">
      <c r="A178" s="15"/>
      <c r="B178" s="16"/>
    </row>
    <row r="179" spans="1:2" ht="13.5">
      <c r="A179" s="15" t="s">
        <v>68</v>
      </c>
      <c r="B179" s="16"/>
    </row>
    <row r="180" spans="1:2" ht="13.5">
      <c r="A180" s="10" t="s">
        <v>69</v>
      </c>
      <c r="B180" s="11">
        <f>B181</f>
        <v>6891121076</v>
      </c>
    </row>
    <row r="181" spans="1:2" ht="14.25" thickBot="1">
      <c r="A181" s="29" t="s">
        <v>16</v>
      </c>
      <c r="B181" s="30">
        <v>6891121076</v>
      </c>
    </row>
    <row r="182" spans="1:2" ht="18" thickBot="1">
      <c r="A182" s="33" t="s">
        <v>11</v>
      </c>
      <c r="B182" s="32" t="e">
        <f>B131+B120+#REF!</f>
        <v>#REF!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COMUNICACIONES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Min4141</dc:creator>
  <cp:keywords/>
  <dc:description/>
  <cp:lastModifiedBy>Andres Felipe Jimenez Cortez</cp:lastModifiedBy>
  <cp:lastPrinted>2014-06-04T20:49:41Z</cp:lastPrinted>
  <dcterms:created xsi:type="dcterms:W3CDTF">2000-04-30T19:03:56Z</dcterms:created>
  <dcterms:modified xsi:type="dcterms:W3CDTF">2014-08-26T20:37:07Z</dcterms:modified>
  <cp:category/>
  <cp:version/>
  <cp:contentType/>
  <cp:contentStatus/>
</cp:coreProperties>
</file>