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3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L62" i="1" l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3" i="1"/>
  <c r="L12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6" i="1"/>
  <c r="J15" i="1"/>
  <c r="J13" i="1"/>
  <c r="J12" i="1"/>
  <c r="M31" i="1"/>
  <c r="K31" i="1"/>
  <c r="I31" i="1"/>
  <c r="H31" i="1"/>
  <c r="G31" i="1"/>
  <c r="M17" i="1"/>
  <c r="K17" i="1"/>
  <c r="I17" i="1"/>
  <c r="H17" i="1"/>
  <c r="G17" i="1"/>
  <c r="M14" i="1"/>
  <c r="K14" i="1"/>
  <c r="I14" i="1"/>
  <c r="H14" i="1"/>
  <c r="G14" i="1"/>
  <c r="M11" i="1"/>
  <c r="K11" i="1"/>
  <c r="I11" i="1"/>
  <c r="H11" i="1"/>
  <c r="G11" i="1"/>
  <c r="J17" i="1" l="1"/>
  <c r="L31" i="1"/>
  <c r="G10" i="1"/>
  <c r="G9" i="1" s="1"/>
  <c r="J31" i="1"/>
  <c r="J14" i="1"/>
  <c r="L17" i="1"/>
  <c r="J11" i="1"/>
  <c r="L14" i="1"/>
  <c r="L11" i="1"/>
  <c r="I10" i="1"/>
  <c r="H10" i="1"/>
  <c r="H9" i="1" s="1"/>
  <c r="K10" i="1"/>
  <c r="M10" i="1"/>
  <c r="M9" i="1" s="1"/>
  <c r="L10" i="1" l="1"/>
  <c r="K9" i="1"/>
  <c r="L9" i="1" s="1"/>
  <c r="I9" i="1"/>
  <c r="J9" i="1" s="1"/>
  <c r="J10" i="1"/>
</calcChain>
</file>

<file path=xl/sharedStrings.xml><?xml version="1.0" encoding="utf-8"?>
<sst xmlns="http://schemas.openxmlformats.org/spreadsheetml/2006/main" count="304" uniqueCount="111">
  <si>
    <t>Año Fiscal:</t>
  </si>
  <si>
    <t/>
  </si>
  <si>
    <t>Vigencia:</t>
  </si>
  <si>
    <t>Actual</t>
  </si>
  <si>
    <t>Periodo:</t>
  </si>
  <si>
    <t>Enero-Septiembre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</si>
  <si>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</si>
  <si>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</si>
  <si>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</si>
  <si>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</si>
  <si>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</si>
  <si>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</si>
  <si>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</si>
  <si>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</si>
  <si>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</si>
  <si>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</si>
  <si>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</si>
  <si>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</si>
  <si>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</si>
  <si>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</si>
  <si>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</si>
  <si>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</si>
  <si>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SERVICIOS PERSONALES INDIRECTOS</t>
  </si>
  <si>
    <t>999</t>
  </si>
  <si>
    <t xml:space="preserve">PAGO PASIVOS EXIGIBLES VIGENCIAS EXPIRADAS </t>
  </si>
  <si>
    <t>3</t>
  </si>
  <si>
    <t>IMPUESTOS Y MULTAS</t>
  </si>
  <si>
    <t>4</t>
  </si>
  <si>
    <t>ADQUISICION DE BIENES Y SERVICIOS</t>
  </si>
  <si>
    <t>CUOTA DE AUDITAJE CONTRANAL</t>
  </si>
  <si>
    <t>17</t>
  </si>
  <si>
    <t>EXCEDENTES FINANCIEROS -TRANSFERIR A LA NACION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</si>
  <si>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</si>
  <si>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</si>
  <si>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</si>
  <si>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</si>
  <si>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</si>
  <si>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</si>
  <si>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</si>
  <si>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</si>
  <si>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6</t>
  </si>
  <si>
    <t>SENTENCIAS Y CONCILIACIONES</t>
  </si>
  <si>
    <t>26</t>
  </si>
  <si>
    <t>PROVISION PARA GASTOS INSTITUCIONALES Y/O SECTORIALES CONTINGENTES - PREVIO CONCEPTO DGPPN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</si>
  <si>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</si>
  <si>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</si>
  <si>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</si>
  <si>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</si>
  <si>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</si>
  <si>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58 LEY 1450 DE 2011</t>
  </si>
  <si>
    <t>PAGO PASIVOS EXIGIBLES VIGENCIAS EXPIRADAS</t>
  </si>
  <si>
    <t>C</t>
  </si>
  <si>
    <t>123</t>
  </si>
  <si>
    <t>400</t>
  </si>
  <si>
    <t>ADECUACION AMPLIACION Y MEJORAMIENTO DEL ARCHIVO CENTRAL E HISTORICO DEL MINISTERIO Y FONDO DE COMUNICACIONES NACIONAL</t>
  </si>
  <si>
    <t>RECUPERACION OPTIMIZACION Y MEJORAMIENTO DE LOS ESPACIOS DEL EDIFICIO MURILLO TORO, BOGOTA</t>
  </si>
  <si>
    <t>213</t>
  </si>
  <si>
    <t xml:space="preserve">AMPLIACION   PROGRAMA DE TELECOMUNICACIONES SOCIALES  </t>
  </si>
  <si>
    <t>ADQUISICION RECUPERACION Y EXPANSION DE LA RED DE TRANSMISION DE FRECUENCIAS DE LA RADIO NACIONAL DE COLOMBIA NACIONAL</t>
  </si>
  <si>
    <t>ADQUISICION Y FORTALECIMIENTO DE LA PROGRAMACION DE LA RADIO NACIONAL DE COLOMBIA</t>
  </si>
  <si>
    <t>5</t>
  </si>
  <si>
    <t>APROVECHAMIENTO DE LAS TECNOLOGIAS DE LA INFORMACION Y LAS COMUNICACIONES EN COLOMBIA</t>
  </si>
  <si>
    <t>7</t>
  </si>
  <si>
    <t>MEJORAMIENTO DE CALIDAD Y COBERTURA DE LA TELEVISION PUBLICA  EN COLOMBIA</t>
  </si>
  <si>
    <t>9</t>
  </si>
  <si>
    <t>SISTEMATIZACION MINISTERIO DE COMUNICACIONES</t>
  </si>
  <si>
    <t>11</t>
  </si>
  <si>
    <t>AMPLIACION  PROGRAMA COMPUTADORES PARA EDUCAR</t>
  </si>
  <si>
    <t>12</t>
  </si>
  <si>
    <t>ADMINISTRACIÓN Y GESTION PARA EL DESARROLLO Y COMPETITIVIDAD DEL SECTOR POSTAL Y LA PRESTACIÓN DEL SERVICIO POSTAL UNIVERSAL  A NIVEL NACIONAL</t>
  </si>
  <si>
    <t>13</t>
  </si>
  <si>
    <t>APOYO A LA CONSTRUCCIÓN  DE UNA ADMIINSTRACIÓN PÚBLICA PARA UN BUEN GOBIERNO EN COLOMBIA</t>
  </si>
  <si>
    <t>14</t>
  </si>
  <si>
    <t>IMPLEMENTACIÓN DE 800 TECNOCENTROS  NACIONAL</t>
  </si>
  <si>
    <t>16</t>
  </si>
  <si>
    <t>RECUPERACIÓN  DEL PATRIMONIO DIGITAL DE LA RADIO Y LA TELEVISIÓN PÚBLICA NACIONAL</t>
  </si>
  <si>
    <t>IMPLEMENTACIÓN DE MEDIOS CONVERGENTES COMO HERRAMIENTA PARA LLEGAR A LOS GRUPOS DE INTERÉS A NIVEL  NACIONAL</t>
  </si>
  <si>
    <t>310</t>
  </si>
  <si>
    <t>202</t>
  </si>
  <si>
    <t>APLICACIÓN MODELO DE FORTALECIMIENTO DE LA INDUSTRIA TI&amp;BPO COLOMBIA</t>
  </si>
  <si>
    <t>10</t>
  </si>
  <si>
    <t xml:space="preserve">IMPLEMENTACION Y DESARROLLO AGENDA DE CONECTIVIDAD  </t>
  </si>
  <si>
    <t>ASISTENCIA CAPACITACION Y APOYO PARA EL ACCESO, USO Y BENEFICIO SOCIAL DE TECNOLOGIAS Y SERVICIOS DE TELECOMUNICACIONES</t>
  </si>
  <si>
    <t>APROVECHAMIENTO PROMOCION, USO Y APROPIACION DE PRODUCTOS Y SERVICIOS DE TIC EN COLOMBIA</t>
  </si>
  <si>
    <t>APOYO CREACION CENTRO DE FORMACION DE ALTO NIVEL EN TIC REGION NACIONAL - PREVIO CONCEPTO DNP</t>
  </si>
  <si>
    <t>15</t>
  </si>
  <si>
    <t>DIVULGACIÓN Y MANEJO DE LA INFORMACION QUE PRODUCE EL MINISTERIO EN SUS DIFERENTES PROGRAMAS A NIVEL NACIONAL</t>
  </si>
  <si>
    <t>IMPLEMENTACION DE LA POLÍTICA DE FORTALECIMIENTO A LA INDUSTRIA DE CONTENIDOS DIGITALES</t>
  </si>
  <si>
    <t>410</t>
  </si>
  <si>
    <t xml:space="preserve">ANALISIS INVESTIGACION EVALUACION CONTROL Y REGLAMENTACION DEL SECTOR DE COMUNICACIONES.  </t>
  </si>
  <si>
    <t>CONSTRUCCION Y DIVULGACION DE LINEAMIENTOS DE POLITICA DEL SECTOR COMUNICACIONES EN COLOMBIA</t>
  </si>
  <si>
    <t>APOYO A LA INNOVACION DESARROLLO E INVESTIGACION DE EXCELENCIA EN TIC EN COLOMBIA   - PREVIO CONCEPTO DNP</t>
  </si>
  <si>
    <t>510</t>
  </si>
  <si>
    <t>CAPACITACION FUNCIONARIOS MINISTERIO DE COMUNICACIONES.</t>
  </si>
  <si>
    <t>520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</si>
  <si>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</si>
  <si>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</si>
  <si>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</si>
  <si>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401</t>
  </si>
  <si>
    <t>IMPLANTACION DEL SISTEMA DE CORREO SOCIAL EN COLOMBIA</t>
  </si>
  <si>
    <t>630</t>
  </si>
  <si>
    <t>DISTRIBUCION EXCEDENTES A NIVEL NACIONAL - DECRETO 2375 DE 1996</t>
  </si>
  <si>
    <t>GASTOS</t>
  </si>
  <si>
    <t>FUNCIONAMIENTO</t>
  </si>
  <si>
    <t>GASTOS PERSONALES</t>
  </si>
  <si>
    <t>GASTOS GENERALES</t>
  </si>
  <si>
    <t>TRANSFERENCIAS CORRIENTES</t>
  </si>
  <si>
    <t>INVERSION</t>
  </si>
  <si>
    <t>% COMP</t>
  </si>
  <si>
    <t>% OBLIG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</si>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</sst>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Calibri"/>
      <family val="2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10" fontId="2" fillId="2" borderId="1" xfId="1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Border="1"/>
    <xf numFmtId="0" fontId="4" fillId="2" borderId="0" xfId="0" applyFont="1" applyFill="1" applyBorder="1"/>
    <xf numFmtId="10" fontId="5" fillId="0" borderId="1" xfId="1" applyNumberFormat="1" applyFont="1" applyFill="1" applyBorder="1" applyAlignment="1">
      <alignment horizontal="center" vertical="center" wrapText="1" readingOrder="1"/>
    </xf>
    <xf numFmtId="10" fontId="6" fillId="0" borderId="1" xfId="1" applyNumberFormat="1" applyFont="1" applyFill="1" applyBorder="1" applyAlignment="1">
      <alignment horizontal="right" vertical="center" wrapText="1" readingOrder="1"/>
    </xf>
    <xf numFmtId="10" fontId="2" fillId="3" borderId="1" xfId="1" applyNumberFormat="1" applyFont="1" applyFill="1" applyBorder="1" applyAlignment="1">
      <alignment horizontal="right" vertical="center" wrapText="1" readingOrder="1"/>
    </xf>
    <xf numFmtId="10" fontId="4" fillId="0" borderId="0" xfId="1" applyNumberFormat="1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0" fontId="7" fillId="0" borderId="4" xfId="0" applyNumberFormat="1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center" vertical="center" readingOrder="1"/>
    </xf>
    <xf numFmtId="0" fontId="7" fillId="0" borderId="3" xfId="0" applyNumberFormat="1" applyFont="1" applyFill="1" applyBorder="1" applyAlignment="1">
      <alignment horizontal="center" vertical="center" readingOrder="1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left" vertical="center" wrapText="1" readingOrder="1"/>
    </xf>
    <xf numFmtId="164" fontId="2" fillId="4" borderId="1" xfId="0" applyNumberFormat="1" applyFont="1" applyFill="1" applyBorder="1" applyAlignment="1">
      <alignment horizontal="right" vertical="center" wrapText="1" readingOrder="1"/>
    </xf>
    <xf numFmtId="10" fontId="2" fillId="4" borderId="1" xfId="1" applyNumberFormat="1" applyFont="1" applyFill="1" applyBorder="1" applyAlignment="1">
      <alignment horizontal="right" vertical="center" wrapText="1" readingOrder="1"/>
    </xf>
    <xf numFmtId="0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144780</xdr:colOff>
      <xdr:row>4</xdr:row>
      <xdr:rowOff>30480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1595120</xdr:colOff>
      <xdr:row>6</xdr:row>
      <xdr:rowOff>91440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60960"/>
          <a:ext cx="2006600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tabSelected="1" workbookViewId="0">
      <selection activeCell="F29" sqref="F29"/>
    </sheetView>
  </sheetViews>
  <sheetFormatPr baseColWidth="10" defaultColWidth="11.5703125" defaultRowHeight="15" x14ac:dyDescent="0.25"/>
  <cols>
    <col min="1" max="5" width="5.42578125" style="12" customWidth="1"/>
    <col min="6" max="6" width="27.7109375" style="12" customWidth="1"/>
    <col min="7" max="9" width="28.85546875" style="12" bestFit="1" customWidth="1"/>
    <col min="10" max="10" width="10.28515625" style="10" bestFit="1" customWidth="1"/>
    <col min="11" max="11" width="26.7109375" style="12" bestFit="1" customWidth="1"/>
    <col min="12" max="12" width="10.28515625" style="10" bestFit="1" customWidth="1"/>
    <col min="13" max="13" width="26.7109375" style="12" bestFit="1" customWidth="1"/>
    <col min="14" max="14" width="11.5703125" style="12" customWidth="1"/>
    <col min="15" max="15" width="8.140625" style="12" customWidth="1"/>
    <col min="16" max="16384" width="11.5703125" style="12"/>
  </cols>
  <sheetData>
    <row r="1" spans="1:13" ht="15.75" thickBot="1" x14ac:dyDescent="0.3"/>
    <row r="2" spans="1:13" ht="21" thickBot="1" x14ac:dyDescent="0.3">
      <c r="F2" s="19" t="s">
        <v>17</v>
      </c>
      <c r="G2" s="20"/>
      <c r="H2" s="20"/>
      <c r="I2" s="20"/>
      <c r="J2" s="20"/>
      <c r="K2" s="21"/>
    </row>
    <row r="3" spans="1:13" ht="20.25" x14ac:dyDescent="0.25">
      <c r="G3" s="11" t="s">
        <v>0</v>
      </c>
      <c r="H3" s="11">
        <v>2014</v>
      </c>
    </row>
    <row r="4" spans="1:13" ht="20.25" x14ac:dyDescent="0.25">
      <c r="G4" s="11" t="s">
        <v>2</v>
      </c>
      <c r="H4" s="11" t="s">
        <v>3</v>
      </c>
    </row>
    <row r="5" spans="1:13" ht="20.25" x14ac:dyDescent="0.25">
      <c r="G5" s="11" t="s">
        <v>4</v>
      </c>
      <c r="H5" s="11" t="s">
        <v>5</v>
      </c>
    </row>
    <row r="8" spans="1:13" s="14" customFormat="1" ht="25.5" x14ac:dyDescent="0.2">
      <c r="A8" s="13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  <c r="J8" s="7" t="s">
        <v>108</v>
      </c>
      <c r="K8" s="13" t="s">
        <v>15</v>
      </c>
      <c r="L8" s="7" t="s">
        <v>109</v>
      </c>
      <c r="M8" s="13" t="s">
        <v>16</v>
      </c>
    </row>
    <row r="9" spans="1:13" s="5" customFormat="1" ht="18.75" x14ac:dyDescent="0.3">
      <c r="A9" s="25"/>
      <c r="B9" s="25"/>
      <c r="C9" s="25"/>
      <c r="D9" s="25"/>
      <c r="E9" s="25"/>
      <c r="F9" s="26" t="s">
        <v>102</v>
      </c>
      <c r="G9" s="27">
        <f>+G10+G31</f>
        <v>1696759284853</v>
      </c>
      <c r="H9" s="27">
        <f t="shared" ref="H9:M9" si="0">+H10+H31</f>
        <v>1376072745104.8401</v>
      </c>
      <c r="I9" s="27">
        <f t="shared" si="0"/>
        <v>1285478127353.8352</v>
      </c>
      <c r="J9" s="28">
        <f t="shared" ref="J9:J40" si="1">+I9/G9</f>
        <v>0.75760783443433677</v>
      </c>
      <c r="K9" s="27">
        <f t="shared" si="0"/>
        <v>679360039030.83997</v>
      </c>
      <c r="L9" s="28">
        <f t="shared" ref="L9:L40" si="2">+K9/G9</f>
        <v>0.40038681096104733</v>
      </c>
      <c r="M9" s="27">
        <f t="shared" si="0"/>
        <v>649250483695.03992</v>
      </c>
    </row>
    <row r="10" spans="1:13" s="6" customFormat="1" ht="18.75" x14ac:dyDescent="0.25">
      <c r="A10" s="29" t="s">
        <v>18</v>
      </c>
      <c r="B10" s="29"/>
      <c r="C10" s="29"/>
      <c r="D10" s="29"/>
      <c r="E10" s="29"/>
      <c r="F10" s="30" t="s">
        <v>103</v>
      </c>
      <c r="G10" s="18">
        <f>+G11+G14+G17</f>
        <v>395959329600</v>
      </c>
      <c r="H10" s="18">
        <f t="shared" ref="H10:I10" si="3">+H11+H14+H17</f>
        <v>222465148461.84</v>
      </c>
      <c r="I10" s="18">
        <f t="shared" si="3"/>
        <v>210507122660.84</v>
      </c>
      <c r="J10" s="9">
        <f t="shared" si="1"/>
        <v>0.53163824394160708</v>
      </c>
      <c r="K10" s="18">
        <f>+K11+K14+K17</f>
        <v>197165716666.33002</v>
      </c>
      <c r="L10" s="9">
        <f t="shared" si="2"/>
        <v>0.49794436430000971</v>
      </c>
      <c r="M10" s="18">
        <f>+M11+M14+M17</f>
        <v>190648731984.33002</v>
      </c>
    </row>
    <row r="11" spans="1:13" s="5" customFormat="1" ht="37.5" x14ac:dyDescent="0.3">
      <c r="A11" s="1" t="s">
        <v>18</v>
      </c>
      <c r="B11" s="1">
        <v>1</v>
      </c>
      <c r="C11" s="1"/>
      <c r="D11" s="1"/>
      <c r="E11" s="1"/>
      <c r="F11" s="2" t="s">
        <v>104</v>
      </c>
      <c r="G11" s="3">
        <f>+G12+G13</f>
        <v>344900000</v>
      </c>
      <c r="H11" s="3">
        <f t="shared" ref="H11:I11" si="4">+H12+H13</f>
        <v>323421146</v>
      </c>
      <c r="I11" s="3">
        <f t="shared" si="4"/>
        <v>323421146</v>
      </c>
      <c r="J11" s="4">
        <f t="shared" si="1"/>
        <v>0.93772440127573209</v>
      </c>
      <c r="K11" s="3">
        <f>+K12+K13</f>
        <v>170474424.77000001</v>
      </c>
      <c r="L11" s="4">
        <f t="shared" si="2"/>
        <v>0.49427203470571185</v>
      </c>
      <c r="M11" s="3">
        <f>+M12+M13</f>
        <v>153607259.77000001</v>
      </c>
    </row>
    <row r="12" spans="1:13" ht="31.5" x14ac:dyDescent="0.25">
      <c r="A12" s="15" t="s">
        <v>18</v>
      </c>
      <c r="B12" s="15" t="s">
        <v>19</v>
      </c>
      <c r="C12" s="15" t="s">
        <v>20</v>
      </c>
      <c r="D12" s="15" t="s">
        <v>21</v>
      </c>
      <c r="E12" s="15"/>
      <c r="F12" s="16" t="s">
        <v>22</v>
      </c>
      <c r="G12" s="17">
        <v>341888000</v>
      </c>
      <c r="H12" s="17">
        <v>320409146</v>
      </c>
      <c r="I12" s="17">
        <v>320409146</v>
      </c>
      <c r="J12" s="8">
        <f t="shared" si="1"/>
        <v>0.93717575931299135</v>
      </c>
      <c r="K12" s="17">
        <v>167474424.77000001</v>
      </c>
      <c r="L12" s="8">
        <f t="shared" si="2"/>
        <v>0.4898517197737271</v>
      </c>
      <c r="M12" s="17">
        <v>150607259.77000001</v>
      </c>
    </row>
    <row r="13" spans="1:13" ht="47.25" x14ac:dyDescent="0.25">
      <c r="A13" s="15" t="s">
        <v>18</v>
      </c>
      <c r="B13" s="15" t="s">
        <v>19</v>
      </c>
      <c r="C13" s="15" t="s">
        <v>20</v>
      </c>
      <c r="D13" s="15" t="s">
        <v>21</v>
      </c>
      <c r="E13" s="15" t="s">
        <v>23</v>
      </c>
      <c r="F13" s="16" t="s">
        <v>24</v>
      </c>
      <c r="G13" s="17">
        <v>3012000</v>
      </c>
      <c r="H13" s="17">
        <v>3012000</v>
      </c>
      <c r="I13" s="17">
        <v>3012000</v>
      </c>
      <c r="J13" s="8">
        <f t="shared" si="1"/>
        <v>1</v>
      </c>
      <c r="K13" s="17">
        <v>3000000</v>
      </c>
      <c r="L13" s="8">
        <f t="shared" si="2"/>
        <v>0.99601593625498008</v>
      </c>
      <c r="M13" s="17">
        <v>3000000</v>
      </c>
    </row>
    <row r="14" spans="1:13" s="5" customFormat="1" ht="37.5" x14ac:dyDescent="0.3">
      <c r="A14" s="1" t="s">
        <v>18</v>
      </c>
      <c r="B14" s="1">
        <v>2</v>
      </c>
      <c r="C14" s="1"/>
      <c r="D14" s="1"/>
      <c r="E14" s="1"/>
      <c r="F14" s="2" t="s">
        <v>105</v>
      </c>
      <c r="G14" s="3">
        <f>+SUM(G15:G16)</f>
        <v>11989805020</v>
      </c>
      <c r="H14" s="3">
        <f t="shared" ref="H14:I14" si="5">+SUM(H15:H16)</f>
        <v>10469154626.84</v>
      </c>
      <c r="I14" s="3">
        <f t="shared" si="5"/>
        <v>8511128825.8400002</v>
      </c>
      <c r="J14" s="4">
        <f t="shared" si="1"/>
        <v>0.70986382277632731</v>
      </c>
      <c r="K14" s="3">
        <f>+SUM(K15:K16)</f>
        <v>5732398316</v>
      </c>
      <c r="L14" s="4">
        <f t="shared" si="2"/>
        <v>0.47810604980130028</v>
      </c>
      <c r="M14" s="3">
        <f>+SUM(M15:M16)</f>
        <v>5405598167</v>
      </c>
    </row>
    <row r="15" spans="1:13" ht="15.75" x14ac:dyDescent="0.25">
      <c r="A15" s="15" t="s">
        <v>18</v>
      </c>
      <c r="B15" s="15" t="s">
        <v>21</v>
      </c>
      <c r="C15" s="15" t="s">
        <v>20</v>
      </c>
      <c r="D15" s="15" t="s">
        <v>25</v>
      </c>
      <c r="E15" s="15"/>
      <c r="F15" s="16" t="s">
        <v>26</v>
      </c>
      <c r="G15" s="17">
        <v>266500000</v>
      </c>
      <c r="H15" s="17">
        <v>124681958.84</v>
      </c>
      <c r="I15" s="17">
        <v>123025958.84</v>
      </c>
      <c r="J15" s="8">
        <f t="shared" si="1"/>
        <v>0.46163586806754225</v>
      </c>
      <c r="K15" s="17">
        <v>121964205.84</v>
      </c>
      <c r="L15" s="8">
        <f t="shared" si="2"/>
        <v>0.45765180427767355</v>
      </c>
      <c r="M15" s="17">
        <v>121964205.84</v>
      </c>
    </row>
    <row r="16" spans="1:13" ht="31.5" x14ac:dyDescent="0.25">
      <c r="A16" s="15" t="s">
        <v>18</v>
      </c>
      <c r="B16" s="15" t="s">
        <v>21</v>
      </c>
      <c r="C16" s="15" t="s">
        <v>20</v>
      </c>
      <c r="D16" s="15" t="s">
        <v>27</v>
      </c>
      <c r="E16" s="15"/>
      <c r="F16" s="16" t="s">
        <v>28</v>
      </c>
      <c r="G16" s="17">
        <v>11723305020</v>
      </c>
      <c r="H16" s="17">
        <v>10344472668</v>
      </c>
      <c r="I16" s="17">
        <v>8388102867</v>
      </c>
      <c r="J16" s="8">
        <f t="shared" si="1"/>
        <v>0.71550666409258024</v>
      </c>
      <c r="K16" s="17">
        <v>5610434110.1599998</v>
      </c>
      <c r="L16" s="8">
        <f t="shared" si="2"/>
        <v>0.47857102588293826</v>
      </c>
      <c r="M16" s="17">
        <v>5283633961.1599998</v>
      </c>
    </row>
    <row r="17" spans="1:13" s="5" customFormat="1" ht="37.5" x14ac:dyDescent="0.3">
      <c r="A17" s="1" t="s">
        <v>18</v>
      </c>
      <c r="B17" s="1">
        <v>3</v>
      </c>
      <c r="C17" s="1"/>
      <c r="D17" s="1"/>
      <c r="E17" s="1"/>
      <c r="F17" s="2" t="s">
        <v>106</v>
      </c>
      <c r="G17" s="3">
        <f>+SUM(G18:G30)</f>
        <v>383624624580</v>
      </c>
      <c r="H17" s="3">
        <f t="shared" ref="H17:K17" si="6">+SUM(H18:H30)</f>
        <v>211672572689</v>
      </c>
      <c r="I17" s="3">
        <f t="shared" si="6"/>
        <v>201672572689</v>
      </c>
      <c r="J17" s="4">
        <f t="shared" si="1"/>
        <v>0.52570288705996182</v>
      </c>
      <c r="K17" s="3">
        <f t="shared" si="6"/>
        <v>191262843925.56003</v>
      </c>
      <c r="L17" s="4">
        <f t="shared" si="2"/>
        <v>0.49856769266299955</v>
      </c>
      <c r="M17" s="3">
        <f>+SUM(M18:M30)</f>
        <v>185089526557.56003</v>
      </c>
    </row>
    <row r="18" spans="1:13" ht="31.5" x14ac:dyDescent="0.25">
      <c r="A18" s="15" t="s">
        <v>18</v>
      </c>
      <c r="B18" s="15" t="s">
        <v>25</v>
      </c>
      <c r="C18" s="15" t="s">
        <v>21</v>
      </c>
      <c r="D18" s="15" t="s">
        <v>19</v>
      </c>
      <c r="E18" s="15" t="s">
        <v>19</v>
      </c>
      <c r="F18" s="16" t="s">
        <v>29</v>
      </c>
      <c r="G18" s="17">
        <v>2599000000</v>
      </c>
      <c r="H18" s="17">
        <v>2409985993</v>
      </c>
      <c r="I18" s="17">
        <v>2409985993</v>
      </c>
      <c r="J18" s="8">
        <f t="shared" si="1"/>
        <v>0.92727433358984224</v>
      </c>
      <c r="K18" s="17">
        <v>2399631411</v>
      </c>
      <c r="L18" s="8">
        <f t="shared" si="2"/>
        <v>0.92329026971912276</v>
      </c>
      <c r="M18" s="17">
        <v>2399631411</v>
      </c>
    </row>
    <row r="19" spans="1:13" ht="63" x14ac:dyDescent="0.25">
      <c r="A19" s="15" t="s">
        <v>18</v>
      </c>
      <c r="B19" s="15" t="s">
        <v>25</v>
      </c>
      <c r="C19" s="15" t="s">
        <v>21</v>
      </c>
      <c r="D19" s="15" t="s">
        <v>19</v>
      </c>
      <c r="E19" s="15" t="s">
        <v>30</v>
      </c>
      <c r="F19" s="16" t="s">
        <v>31</v>
      </c>
      <c r="G19" s="17">
        <v>977329600</v>
      </c>
      <c r="H19" s="17">
        <v>977329600</v>
      </c>
      <c r="I19" s="17">
        <v>977329600</v>
      </c>
      <c r="J19" s="8">
        <f t="shared" si="1"/>
        <v>1</v>
      </c>
      <c r="K19" s="17">
        <v>0</v>
      </c>
      <c r="L19" s="8">
        <f t="shared" si="2"/>
        <v>0</v>
      </c>
      <c r="M19" s="17">
        <v>0</v>
      </c>
    </row>
    <row r="20" spans="1:13" ht="63" x14ac:dyDescent="0.25">
      <c r="A20" s="15" t="s">
        <v>18</v>
      </c>
      <c r="B20" s="15" t="s">
        <v>25</v>
      </c>
      <c r="C20" s="15" t="s">
        <v>21</v>
      </c>
      <c r="D20" s="15" t="s">
        <v>19</v>
      </c>
      <c r="E20" s="15" t="s">
        <v>30</v>
      </c>
      <c r="F20" s="16" t="s">
        <v>31</v>
      </c>
      <c r="G20" s="17">
        <v>244332400000</v>
      </c>
      <c r="H20" s="17">
        <v>136510000000</v>
      </c>
      <c r="I20" s="17">
        <v>136510000000</v>
      </c>
      <c r="J20" s="8">
        <f t="shared" si="1"/>
        <v>0.5587060905553255</v>
      </c>
      <c r="K20" s="17">
        <v>136510000000</v>
      </c>
      <c r="L20" s="8">
        <f t="shared" si="2"/>
        <v>0.5587060905553255</v>
      </c>
      <c r="M20" s="17">
        <v>136510000000</v>
      </c>
    </row>
    <row r="21" spans="1:13" ht="110.25" x14ac:dyDescent="0.25">
      <c r="A21" s="15" t="s">
        <v>18</v>
      </c>
      <c r="B21" s="15" t="s">
        <v>25</v>
      </c>
      <c r="C21" s="15" t="s">
        <v>21</v>
      </c>
      <c r="D21" s="15" t="s">
        <v>19</v>
      </c>
      <c r="E21" s="15" t="s">
        <v>32</v>
      </c>
      <c r="F21" s="16" t="s">
        <v>33</v>
      </c>
      <c r="G21" s="17">
        <v>3035600000</v>
      </c>
      <c r="H21" s="17">
        <v>957158408</v>
      </c>
      <c r="I21" s="17">
        <v>957158408</v>
      </c>
      <c r="J21" s="8">
        <f t="shared" si="1"/>
        <v>0.31531111081828961</v>
      </c>
      <c r="K21" s="17">
        <v>0</v>
      </c>
      <c r="L21" s="8">
        <f t="shared" si="2"/>
        <v>0</v>
      </c>
      <c r="M21" s="17">
        <v>0</v>
      </c>
    </row>
    <row r="22" spans="1:13" ht="63" x14ac:dyDescent="0.25">
      <c r="A22" s="15" t="s">
        <v>18</v>
      </c>
      <c r="B22" s="15" t="s">
        <v>25</v>
      </c>
      <c r="C22" s="15" t="s">
        <v>27</v>
      </c>
      <c r="D22" s="15" t="s">
        <v>19</v>
      </c>
      <c r="E22" s="15" t="s">
        <v>34</v>
      </c>
      <c r="F22" s="16" t="s">
        <v>35</v>
      </c>
      <c r="G22" s="17">
        <v>79800000</v>
      </c>
      <c r="H22" s="17">
        <v>79800000</v>
      </c>
      <c r="I22" s="17">
        <v>79800000</v>
      </c>
      <c r="J22" s="8">
        <f t="shared" si="1"/>
        <v>1</v>
      </c>
      <c r="K22" s="17">
        <v>79570562.909999996</v>
      </c>
      <c r="L22" s="8">
        <f t="shared" si="2"/>
        <v>0.9971248484962405</v>
      </c>
      <c r="M22" s="17">
        <v>79570562.909999996</v>
      </c>
    </row>
    <row r="23" spans="1:13" ht="47.25" x14ac:dyDescent="0.25">
      <c r="A23" s="15" t="s">
        <v>18</v>
      </c>
      <c r="B23" s="15" t="s">
        <v>25</v>
      </c>
      <c r="C23" s="15" t="s">
        <v>27</v>
      </c>
      <c r="D23" s="15" t="s">
        <v>19</v>
      </c>
      <c r="E23" s="15" t="s">
        <v>36</v>
      </c>
      <c r="F23" s="16" t="s">
        <v>37</v>
      </c>
      <c r="G23" s="17">
        <v>111000000</v>
      </c>
      <c r="H23" s="17">
        <v>111000000</v>
      </c>
      <c r="I23" s="17">
        <v>111000000</v>
      </c>
      <c r="J23" s="8">
        <f t="shared" si="1"/>
        <v>1</v>
      </c>
      <c r="K23" s="17">
        <v>109799348.31</v>
      </c>
      <c r="L23" s="8">
        <f t="shared" si="2"/>
        <v>0.98918331810810811</v>
      </c>
      <c r="M23" s="17">
        <v>109799348.31</v>
      </c>
    </row>
    <row r="24" spans="1:13" ht="63" x14ac:dyDescent="0.25">
      <c r="A24" s="15" t="s">
        <v>18</v>
      </c>
      <c r="B24" s="15" t="s">
        <v>25</v>
      </c>
      <c r="C24" s="15" t="s">
        <v>27</v>
      </c>
      <c r="D24" s="15" t="s">
        <v>19</v>
      </c>
      <c r="E24" s="15" t="s">
        <v>38</v>
      </c>
      <c r="F24" s="16" t="s">
        <v>39</v>
      </c>
      <c r="G24" s="17">
        <v>709200000</v>
      </c>
      <c r="H24" s="17">
        <v>709200000</v>
      </c>
      <c r="I24" s="17">
        <v>709200000</v>
      </c>
      <c r="J24" s="8">
        <f t="shared" si="1"/>
        <v>1</v>
      </c>
      <c r="K24" s="17">
        <v>704257853.75999999</v>
      </c>
      <c r="L24" s="8">
        <f t="shared" si="2"/>
        <v>0.99303137868020308</v>
      </c>
      <c r="M24" s="17">
        <v>704257853.75999999</v>
      </c>
    </row>
    <row r="25" spans="1:13" ht="31.5" x14ac:dyDescent="0.25">
      <c r="A25" s="15" t="s">
        <v>18</v>
      </c>
      <c r="B25" s="15" t="s">
        <v>25</v>
      </c>
      <c r="C25" s="15" t="s">
        <v>40</v>
      </c>
      <c r="D25" s="15" t="s">
        <v>19</v>
      </c>
      <c r="E25" s="15" t="s">
        <v>19</v>
      </c>
      <c r="F25" s="16" t="s">
        <v>41</v>
      </c>
      <c r="G25" s="17">
        <v>10000000000</v>
      </c>
      <c r="H25" s="17">
        <v>396590638</v>
      </c>
      <c r="I25" s="17">
        <v>396590638</v>
      </c>
      <c r="J25" s="8">
        <f t="shared" si="1"/>
        <v>3.9659063799999998E-2</v>
      </c>
      <c r="K25" s="17">
        <v>357830000</v>
      </c>
      <c r="L25" s="8">
        <f t="shared" si="2"/>
        <v>3.5783000000000002E-2</v>
      </c>
      <c r="M25" s="17">
        <v>357830000</v>
      </c>
    </row>
    <row r="26" spans="1:13" ht="110.25" x14ac:dyDescent="0.25">
      <c r="A26" s="15" t="s">
        <v>18</v>
      </c>
      <c r="B26" s="15" t="s">
        <v>25</v>
      </c>
      <c r="C26" s="15" t="s">
        <v>40</v>
      </c>
      <c r="D26" s="15" t="s">
        <v>25</v>
      </c>
      <c r="E26" s="15" t="s">
        <v>42</v>
      </c>
      <c r="F26" s="16" t="s">
        <v>43</v>
      </c>
      <c r="G26" s="17">
        <v>260846654</v>
      </c>
      <c r="H26" s="17">
        <v>0</v>
      </c>
      <c r="I26" s="17">
        <v>0</v>
      </c>
      <c r="J26" s="8">
        <f t="shared" si="1"/>
        <v>0</v>
      </c>
      <c r="K26" s="17">
        <v>0</v>
      </c>
      <c r="L26" s="8">
        <f t="shared" si="2"/>
        <v>0</v>
      </c>
      <c r="M26" s="17">
        <v>0</v>
      </c>
    </row>
    <row r="27" spans="1:13" ht="78.75" x14ac:dyDescent="0.25">
      <c r="A27" s="15" t="s">
        <v>18</v>
      </c>
      <c r="B27" s="15" t="s">
        <v>25</v>
      </c>
      <c r="C27" s="15" t="s">
        <v>40</v>
      </c>
      <c r="D27" s="15" t="s">
        <v>25</v>
      </c>
      <c r="E27" s="15" t="s">
        <v>44</v>
      </c>
      <c r="F27" s="16" t="s">
        <v>45</v>
      </c>
      <c r="G27" s="17">
        <v>59974464024</v>
      </c>
      <c r="H27" s="17">
        <v>32437878329</v>
      </c>
      <c r="I27" s="17">
        <v>32437878329</v>
      </c>
      <c r="J27" s="8">
        <f t="shared" si="1"/>
        <v>0.54086149591965216</v>
      </c>
      <c r="K27" s="17">
        <v>32279588322.509998</v>
      </c>
      <c r="L27" s="8">
        <f t="shared" si="2"/>
        <v>0.5382222058640268</v>
      </c>
      <c r="M27" s="17">
        <v>27220651217.509998</v>
      </c>
    </row>
    <row r="28" spans="1:13" ht="110.25" x14ac:dyDescent="0.25">
      <c r="A28" s="15" t="s">
        <v>18</v>
      </c>
      <c r="B28" s="15" t="s">
        <v>25</v>
      </c>
      <c r="C28" s="15" t="s">
        <v>40</v>
      </c>
      <c r="D28" s="15" t="s">
        <v>25</v>
      </c>
      <c r="E28" s="15" t="s">
        <v>46</v>
      </c>
      <c r="F28" s="16" t="s">
        <v>47</v>
      </c>
      <c r="G28" s="17">
        <v>26094848326</v>
      </c>
      <c r="H28" s="17">
        <v>26094848326</v>
      </c>
      <c r="I28" s="17">
        <v>26094848326</v>
      </c>
      <c r="J28" s="8">
        <f t="shared" si="1"/>
        <v>1</v>
      </c>
      <c r="K28" s="17">
        <v>17971230451.900002</v>
      </c>
      <c r="L28" s="8">
        <f t="shared" si="2"/>
        <v>0.68868882575546886</v>
      </c>
      <c r="M28" s="17">
        <v>16856850188.9</v>
      </c>
    </row>
    <row r="29" spans="1:13" ht="94.5" x14ac:dyDescent="0.25">
      <c r="A29" s="15" t="s">
        <v>18</v>
      </c>
      <c r="B29" s="15" t="s">
        <v>25</v>
      </c>
      <c r="C29" s="15" t="s">
        <v>40</v>
      </c>
      <c r="D29" s="15" t="s">
        <v>25</v>
      </c>
      <c r="E29" s="15" t="s">
        <v>48</v>
      </c>
      <c r="F29" s="16" t="s">
        <v>49</v>
      </c>
      <c r="G29" s="17">
        <v>34599200000</v>
      </c>
      <c r="H29" s="17">
        <v>10137845419</v>
      </c>
      <c r="I29" s="17">
        <v>137845419</v>
      </c>
      <c r="J29" s="8">
        <f t="shared" si="1"/>
        <v>3.9840637644801037E-3</v>
      </c>
      <c r="K29" s="17">
        <v>0</v>
      </c>
      <c r="L29" s="8">
        <f t="shared" si="2"/>
        <v>0</v>
      </c>
      <c r="M29" s="17">
        <v>0</v>
      </c>
    </row>
    <row r="30" spans="1:13" ht="47.25" x14ac:dyDescent="0.25">
      <c r="A30" s="15" t="s">
        <v>18</v>
      </c>
      <c r="B30" s="15" t="s">
        <v>25</v>
      </c>
      <c r="C30" s="15" t="s">
        <v>40</v>
      </c>
      <c r="D30" s="15" t="s">
        <v>25</v>
      </c>
      <c r="E30" s="15" t="s">
        <v>23</v>
      </c>
      <c r="F30" s="16" t="s">
        <v>50</v>
      </c>
      <c r="G30" s="17">
        <v>850935976</v>
      </c>
      <c r="H30" s="17">
        <v>850935976</v>
      </c>
      <c r="I30" s="17">
        <v>850935976</v>
      </c>
      <c r="J30" s="8">
        <f t="shared" si="1"/>
        <v>1</v>
      </c>
      <c r="K30" s="17">
        <v>850935975.16999996</v>
      </c>
      <c r="L30" s="8">
        <f t="shared" si="2"/>
        <v>0.99999999902460346</v>
      </c>
      <c r="M30" s="17">
        <v>850935975.16999996</v>
      </c>
    </row>
    <row r="31" spans="1:13" s="5" customFormat="1" ht="18.75" x14ac:dyDescent="0.3">
      <c r="A31" s="29" t="s">
        <v>51</v>
      </c>
      <c r="B31" s="29"/>
      <c r="C31" s="29"/>
      <c r="D31" s="29"/>
      <c r="E31" s="29"/>
      <c r="F31" s="30" t="s">
        <v>107</v>
      </c>
      <c r="G31" s="18">
        <f>+SUM(G32:G62)</f>
        <v>1300799955253</v>
      </c>
      <c r="H31" s="18">
        <f t="shared" ref="H31:K31" si="7">+SUM(H32:H62)</f>
        <v>1153607596643</v>
      </c>
      <c r="I31" s="18">
        <f t="shared" si="7"/>
        <v>1074971004692.9951</v>
      </c>
      <c r="J31" s="9">
        <f t="shared" si="1"/>
        <v>0.82639225220754087</v>
      </c>
      <c r="K31" s="18">
        <f t="shared" si="7"/>
        <v>482194322364.50995</v>
      </c>
      <c r="L31" s="9">
        <f t="shared" si="2"/>
        <v>0.37069060497524786</v>
      </c>
      <c r="M31" s="18">
        <f>+SUM(M32:M62)</f>
        <v>458601751710.7099</v>
      </c>
    </row>
    <row r="32" spans="1:13" ht="126" x14ac:dyDescent="0.25">
      <c r="A32" s="15" t="s">
        <v>51</v>
      </c>
      <c r="B32" s="15" t="s">
        <v>52</v>
      </c>
      <c r="C32" s="15" t="s">
        <v>53</v>
      </c>
      <c r="D32" s="15" t="s">
        <v>21</v>
      </c>
      <c r="E32" s="15"/>
      <c r="F32" s="16" t="s">
        <v>54</v>
      </c>
      <c r="G32" s="17">
        <v>550000000</v>
      </c>
      <c r="H32" s="17">
        <v>393134830</v>
      </c>
      <c r="I32" s="17">
        <v>393134829.99519998</v>
      </c>
      <c r="J32" s="8">
        <f t="shared" si="1"/>
        <v>0.7147905999912727</v>
      </c>
      <c r="K32" s="17">
        <v>290089335.07999998</v>
      </c>
      <c r="L32" s="8">
        <f t="shared" si="2"/>
        <v>0.52743515469090907</v>
      </c>
      <c r="M32" s="17">
        <v>286592132.51999998</v>
      </c>
    </row>
    <row r="33" spans="1:13" ht="94.5" x14ac:dyDescent="0.25">
      <c r="A33" s="15" t="s">
        <v>51</v>
      </c>
      <c r="B33" s="15" t="s">
        <v>52</v>
      </c>
      <c r="C33" s="15" t="s">
        <v>53</v>
      </c>
      <c r="D33" s="15" t="s">
        <v>25</v>
      </c>
      <c r="E33" s="15" t="s">
        <v>1</v>
      </c>
      <c r="F33" s="16" t="s">
        <v>55</v>
      </c>
      <c r="G33" s="17">
        <v>650000000</v>
      </c>
      <c r="H33" s="17">
        <v>540880926</v>
      </c>
      <c r="I33" s="17">
        <v>347080926</v>
      </c>
      <c r="J33" s="8">
        <f t="shared" si="1"/>
        <v>0.53397065538461541</v>
      </c>
      <c r="K33" s="17">
        <v>252926078.63999999</v>
      </c>
      <c r="L33" s="8">
        <f t="shared" si="2"/>
        <v>0.38911704406153846</v>
      </c>
      <c r="M33" s="17">
        <v>252234078.63999999</v>
      </c>
    </row>
    <row r="34" spans="1:13" ht="63" x14ac:dyDescent="0.25">
      <c r="A34" s="15" t="s">
        <v>51</v>
      </c>
      <c r="B34" s="15" t="s">
        <v>56</v>
      </c>
      <c r="C34" s="15" t="s">
        <v>53</v>
      </c>
      <c r="D34" s="15" t="s">
        <v>21</v>
      </c>
      <c r="E34" s="15" t="s">
        <v>1</v>
      </c>
      <c r="F34" s="16" t="s">
        <v>57</v>
      </c>
      <c r="G34" s="17">
        <v>491569713782</v>
      </c>
      <c r="H34" s="17">
        <v>485745201275</v>
      </c>
      <c r="I34" s="17">
        <v>482034897016</v>
      </c>
      <c r="J34" s="8">
        <f t="shared" si="1"/>
        <v>0.98060332746571832</v>
      </c>
      <c r="K34" s="17">
        <v>49781271542.769997</v>
      </c>
      <c r="L34" s="8">
        <f t="shared" si="2"/>
        <v>0.10127001348347278</v>
      </c>
      <c r="M34" s="17">
        <v>44470363359.650002</v>
      </c>
    </row>
    <row r="35" spans="1:13" ht="63" x14ac:dyDescent="0.25">
      <c r="A35" s="15" t="s">
        <v>51</v>
      </c>
      <c r="B35" s="15" t="s">
        <v>56</v>
      </c>
      <c r="C35" s="15" t="s">
        <v>53</v>
      </c>
      <c r="D35" s="15" t="s">
        <v>21</v>
      </c>
      <c r="E35" s="15" t="s">
        <v>1</v>
      </c>
      <c r="F35" s="16" t="s">
        <v>57</v>
      </c>
      <c r="G35" s="17">
        <v>48749400000</v>
      </c>
      <c r="H35" s="17">
        <v>7300737683</v>
      </c>
      <c r="I35" s="17">
        <v>194220718</v>
      </c>
      <c r="J35" s="8">
        <f t="shared" si="1"/>
        <v>3.9840637628360551E-3</v>
      </c>
      <c r="K35" s="17">
        <v>0</v>
      </c>
      <c r="L35" s="8">
        <f t="shared" si="2"/>
        <v>0</v>
      </c>
      <c r="M35" s="17">
        <v>0</v>
      </c>
    </row>
    <row r="36" spans="1:13" ht="110.25" x14ac:dyDescent="0.25">
      <c r="A36" s="15" t="s">
        <v>51</v>
      </c>
      <c r="B36" s="15" t="s">
        <v>56</v>
      </c>
      <c r="C36" s="15" t="s">
        <v>53</v>
      </c>
      <c r="D36" s="15" t="s">
        <v>25</v>
      </c>
      <c r="E36" s="15" t="s">
        <v>1</v>
      </c>
      <c r="F36" s="16" t="s">
        <v>58</v>
      </c>
      <c r="G36" s="17">
        <v>7500000000</v>
      </c>
      <c r="H36" s="17">
        <v>7499999999</v>
      </c>
      <c r="I36" s="17">
        <v>7499999999</v>
      </c>
      <c r="J36" s="8">
        <f t="shared" si="1"/>
        <v>0.99999999986666666</v>
      </c>
      <c r="K36" s="17">
        <v>7479083663.4200001</v>
      </c>
      <c r="L36" s="8">
        <f t="shared" si="2"/>
        <v>0.99721115512266667</v>
      </c>
      <c r="M36" s="17">
        <v>2241035856</v>
      </c>
    </row>
    <row r="37" spans="1:13" ht="78.75" x14ac:dyDescent="0.25">
      <c r="A37" s="15" t="s">
        <v>51</v>
      </c>
      <c r="B37" s="15" t="s">
        <v>56</v>
      </c>
      <c r="C37" s="15" t="s">
        <v>53</v>
      </c>
      <c r="D37" s="15" t="s">
        <v>27</v>
      </c>
      <c r="E37" s="15" t="s">
        <v>1</v>
      </c>
      <c r="F37" s="16" t="s">
        <v>59</v>
      </c>
      <c r="G37" s="17">
        <v>8000000000</v>
      </c>
      <c r="H37" s="17">
        <v>8000000000</v>
      </c>
      <c r="I37" s="17">
        <v>8000000000</v>
      </c>
      <c r="J37" s="8">
        <f t="shared" si="1"/>
        <v>1</v>
      </c>
      <c r="K37" s="17">
        <v>5599999999.9700003</v>
      </c>
      <c r="L37" s="8">
        <f t="shared" si="2"/>
        <v>0.69999999999625007</v>
      </c>
      <c r="M37" s="17">
        <v>5587250995.9899998</v>
      </c>
    </row>
    <row r="38" spans="1:13" ht="78.75" x14ac:dyDescent="0.25">
      <c r="A38" s="15" t="s">
        <v>51</v>
      </c>
      <c r="B38" s="15" t="s">
        <v>56</v>
      </c>
      <c r="C38" s="15" t="s">
        <v>53</v>
      </c>
      <c r="D38" s="15" t="s">
        <v>60</v>
      </c>
      <c r="E38" s="15" t="s">
        <v>1</v>
      </c>
      <c r="F38" s="16" t="s">
        <v>61</v>
      </c>
      <c r="G38" s="17">
        <v>65000000000</v>
      </c>
      <c r="H38" s="17">
        <v>13048964144</v>
      </c>
      <c r="I38" s="17">
        <v>13048964144</v>
      </c>
      <c r="J38" s="8">
        <f t="shared" si="1"/>
        <v>0.20075329452307691</v>
      </c>
      <c r="K38" s="17">
        <v>3600000000</v>
      </c>
      <c r="L38" s="8">
        <f t="shared" si="2"/>
        <v>5.5384615384615386E-2</v>
      </c>
      <c r="M38" s="17">
        <v>3600000000</v>
      </c>
    </row>
    <row r="39" spans="1:13" ht="63" x14ac:dyDescent="0.25">
      <c r="A39" s="15" t="s">
        <v>51</v>
      </c>
      <c r="B39" s="15" t="s">
        <v>56</v>
      </c>
      <c r="C39" s="15" t="s">
        <v>53</v>
      </c>
      <c r="D39" s="15" t="s">
        <v>62</v>
      </c>
      <c r="E39" s="15" t="s">
        <v>1</v>
      </c>
      <c r="F39" s="16" t="s">
        <v>63</v>
      </c>
      <c r="G39" s="17">
        <v>13000000000</v>
      </c>
      <c r="H39" s="17">
        <v>9372592829</v>
      </c>
      <c r="I39" s="17">
        <v>9372467229</v>
      </c>
      <c r="J39" s="8">
        <f t="shared" si="1"/>
        <v>0.72095901761538461</v>
      </c>
      <c r="K39" s="17">
        <v>3815136126.5</v>
      </c>
      <c r="L39" s="8">
        <f t="shared" si="2"/>
        <v>0.29347200973076926</v>
      </c>
      <c r="M39" s="17">
        <v>2870120000</v>
      </c>
    </row>
    <row r="40" spans="1:13" ht="47.25" x14ac:dyDescent="0.25">
      <c r="A40" s="15" t="s">
        <v>51</v>
      </c>
      <c r="B40" s="15" t="s">
        <v>56</v>
      </c>
      <c r="C40" s="15" t="s">
        <v>53</v>
      </c>
      <c r="D40" s="15" t="s">
        <v>64</v>
      </c>
      <c r="E40" s="15" t="s">
        <v>1</v>
      </c>
      <c r="F40" s="16" t="s">
        <v>65</v>
      </c>
      <c r="G40" s="17">
        <v>13000000000</v>
      </c>
      <c r="H40" s="17">
        <v>12747983354</v>
      </c>
      <c r="I40" s="17">
        <v>10803479073</v>
      </c>
      <c r="J40" s="8">
        <f t="shared" si="1"/>
        <v>0.83103685176923081</v>
      </c>
      <c r="K40" s="17">
        <v>6383531106.4899998</v>
      </c>
      <c r="L40" s="8">
        <f t="shared" si="2"/>
        <v>0.49104085434538458</v>
      </c>
      <c r="M40" s="17">
        <v>6251058012.2799997</v>
      </c>
    </row>
    <row r="41" spans="1:13" ht="63" x14ac:dyDescent="0.25">
      <c r="A41" s="15" t="s">
        <v>51</v>
      </c>
      <c r="B41" s="15" t="s">
        <v>56</v>
      </c>
      <c r="C41" s="15" t="s">
        <v>53</v>
      </c>
      <c r="D41" s="15" t="s">
        <v>66</v>
      </c>
      <c r="E41" s="15" t="s">
        <v>1</v>
      </c>
      <c r="F41" s="16" t="s">
        <v>67</v>
      </c>
      <c r="G41" s="17">
        <v>191000000000</v>
      </c>
      <c r="H41" s="17">
        <v>191000000000</v>
      </c>
      <c r="I41" s="17">
        <v>191000000000</v>
      </c>
      <c r="J41" s="8">
        <f t="shared" ref="J41:J62" si="8">+I41/G41</f>
        <v>1</v>
      </c>
      <c r="K41" s="17">
        <v>190999999999.29999</v>
      </c>
      <c r="L41" s="8">
        <f t="shared" ref="L41:L62" si="9">+K41/G41</f>
        <v>0.99999999999633504</v>
      </c>
      <c r="M41" s="17">
        <v>190710039646.67999</v>
      </c>
    </row>
    <row r="42" spans="1:13" ht="141.75" x14ac:dyDescent="0.25">
      <c r="A42" s="15" t="s">
        <v>51</v>
      </c>
      <c r="B42" s="15" t="s">
        <v>56</v>
      </c>
      <c r="C42" s="15" t="s">
        <v>53</v>
      </c>
      <c r="D42" s="15" t="s">
        <v>68</v>
      </c>
      <c r="E42" s="15" t="s">
        <v>1</v>
      </c>
      <c r="F42" s="16" t="s">
        <v>69</v>
      </c>
      <c r="G42" s="17">
        <v>4120000000</v>
      </c>
      <c r="H42" s="17">
        <v>3073655144</v>
      </c>
      <c r="I42" s="17">
        <v>2575055144</v>
      </c>
      <c r="J42" s="8">
        <f t="shared" si="8"/>
        <v>0.62501338446601939</v>
      </c>
      <c r="K42" s="17">
        <v>2092221544.6700001</v>
      </c>
      <c r="L42" s="8">
        <f t="shared" si="9"/>
        <v>0.5078207632694175</v>
      </c>
      <c r="M42" s="17">
        <v>2085010292.6700001</v>
      </c>
    </row>
    <row r="43" spans="1:13" ht="94.5" x14ac:dyDescent="0.25">
      <c r="A43" s="15" t="s">
        <v>51</v>
      </c>
      <c r="B43" s="15" t="s">
        <v>56</v>
      </c>
      <c r="C43" s="15" t="s">
        <v>53</v>
      </c>
      <c r="D43" s="15" t="s">
        <v>70</v>
      </c>
      <c r="E43" s="15" t="s">
        <v>1</v>
      </c>
      <c r="F43" s="16" t="s">
        <v>71</v>
      </c>
      <c r="G43" s="17">
        <v>30000000000</v>
      </c>
      <c r="H43" s="17">
        <v>22169138657</v>
      </c>
      <c r="I43" s="17">
        <v>20133796692</v>
      </c>
      <c r="J43" s="8">
        <f t="shared" si="8"/>
        <v>0.67112655639999996</v>
      </c>
      <c r="K43" s="17">
        <v>7250587811.04</v>
      </c>
      <c r="L43" s="8">
        <f t="shared" si="9"/>
        <v>0.24168626036800001</v>
      </c>
      <c r="M43" s="17">
        <v>7098404176.2399998</v>
      </c>
    </row>
    <row r="44" spans="1:13" ht="47.25" x14ac:dyDescent="0.25">
      <c r="A44" s="15" t="s">
        <v>51</v>
      </c>
      <c r="B44" s="15" t="s">
        <v>56</v>
      </c>
      <c r="C44" s="15" t="s">
        <v>53</v>
      </c>
      <c r="D44" s="15" t="s">
        <v>72</v>
      </c>
      <c r="E44" s="15" t="s">
        <v>1</v>
      </c>
      <c r="F44" s="16" t="s">
        <v>73</v>
      </c>
      <c r="G44" s="17">
        <v>80000000000</v>
      </c>
      <c r="H44" s="17">
        <v>78216438012</v>
      </c>
      <c r="I44" s="17">
        <v>74455460714</v>
      </c>
      <c r="J44" s="8">
        <f t="shared" si="8"/>
        <v>0.93069325892499999</v>
      </c>
      <c r="K44" s="17">
        <v>53760651853.830002</v>
      </c>
      <c r="L44" s="8">
        <f t="shared" si="9"/>
        <v>0.67200814817287502</v>
      </c>
      <c r="M44" s="17">
        <v>53750106122.129997</v>
      </c>
    </row>
    <row r="45" spans="1:13" ht="78.75" x14ac:dyDescent="0.25">
      <c r="A45" s="15" t="s">
        <v>51</v>
      </c>
      <c r="B45" s="15" t="s">
        <v>56</v>
      </c>
      <c r="C45" s="15" t="s">
        <v>53</v>
      </c>
      <c r="D45" s="15" t="s">
        <v>74</v>
      </c>
      <c r="E45" s="15" t="s">
        <v>1</v>
      </c>
      <c r="F45" s="16" t="s">
        <v>75</v>
      </c>
      <c r="G45" s="17">
        <v>6000000000</v>
      </c>
      <c r="H45" s="17">
        <v>5999999995</v>
      </c>
      <c r="I45" s="17">
        <v>5999999995</v>
      </c>
      <c r="J45" s="8">
        <f t="shared" si="8"/>
        <v>0.99999999916666671</v>
      </c>
      <c r="K45" s="17">
        <v>1799999997.73</v>
      </c>
      <c r="L45" s="8">
        <f t="shared" si="9"/>
        <v>0.29999999962166668</v>
      </c>
      <c r="M45" s="17">
        <v>1799999997.73</v>
      </c>
    </row>
    <row r="46" spans="1:13" ht="110.25" x14ac:dyDescent="0.25">
      <c r="A46" s="15" t="s">
        <v>51</v>
      </c>
      <c r="B46" s="15" t="s">
        <v>56</v>
      </c>
      <c r="C46" s="15" t="s">
        <v>53</v>
      </c>
      <c r="D46" s="15" t="s">
        <v>30</v>
      </c>
      <c r="E46" s="15" t="s">
        <v>1</v>
      </c>
      <c r="F46" s="16" t="s">
        <v>76</v>
      </c>
      <c r="G46" s="17">
        <v>5000000000</v>
      </c>
      <c r="H46" s="17">
        <v>5000000000</v>
      </c>
      <c r="I46" s="17">
        <v>5000000000</v>
      </c>
      <c r="J46" s="8">
        <f t="shared" si="8"/>
        <v>1</v>
      </c>
      <c r="K46" s="17">
        <v>1999999999.49</v>
      </c>
      <c r="L46" s="8">
        <f t="shared" si="9"/>
        <v>0.399999999898</v>
      </c>
      <c r="M46" s="17">
        <v>1999999999.49</v>
      </c>
    </row>
    <row r="47" spans="1:13" ht="63" x14ac:dyDescent="0.25">
      <c r="A47" s="15" t="s">
        <v>51</v>
      </c>
      <c r="B47" s="15" t="s">
        <v>77</v>
      </c>
      <c r="C47" s="15" t="s">
        <v>78</v>
      </c>
      <c r="D47" s="15" t="s">
        <v>19</v>
      </c>
      <c r="E47" s="15" t="s">
        <v>1</v>
      </c>
      <c r="F47" s="16" t="s">
        <v>79</v>
      </c>
      <c r="G47" s="17">
        <v>90000000000</v>
      </c>
      <c r="H47" s="17">
        <v>85862113352</v>
      </c>
      <c r="I47" s="17">
        <v>61893142804</v>
      </c>
      <c r="J47" s="8">
        <f t="shared" si="8"/>
        <v>0.68770158671111115</v>
      </c>
      <c r="K47" s="17">
        <v>42799718110.790001</v>
      </c>
      <c r="L47" s="8">
        <f t="shared" si="9"/>
        <v>0.47555242345322224</v>
      </c>
      <c r="M47" s="17">
        <v>42631469199.669998</v>
      </c>
    </row>
    <row r="48" spans="1:13" ht="47.25" x14ac:dyDescent="0.25">
      <c r="A48" s="15" t="s">
        <v>51</v>
      </c>
      <c r="B48" s="15" t="s">
        <v>77</v>
      </c>
      <c r="C48" s="15" t="s">
        <v>53</v>
      </c>
      <c r="D48" s="15" t="s">
        <v>80</v>
      </c>
      <c r="E48" s="15"/>
      <c r="F48" s="16" t="s">
        <v>81</v>
      </c>
      <c r="G48" s="17">
        <v>60000000000</v>
      </c>
      <c r="H48" s="17">
        <v>45026094483</v>
      </c>
      <c r="I48" s="17">
        <v>45004889304</v>
      </c>
      <c r="J48" s="8">
        <f t="shared" si="8"/>
        <v>0.7500814884</v>
      </c>
      <c r="K48" s="17">
        <v>29925646873.630001</v>
      </c>
      <c r="L48" s="8">
        <f t="shared" si="9"/>
        <v>0.49876078122716666</v>
      </c>
      <c r="M48" s="17">
        <v>22192797334.32</v>
      </c>
    </row>
    <row r="49" spans="1:13" ht="126" x14ac:dyDescent="0.25">
      <c r="A49" s="15" t="s">
        <v>51</v>
      </c>
      <c r="B49" s="15" t="s">
        <v>77</v>
      </c>
      <c r="C49" s="15" t="s">
        <v>53</v>
      </c>
      <c r="D49" s="15" t="s">
        <v>68</v>
      </c>
      <c r="E49" s="15"/>
      <c r="F49" s="16" t="s">
        <v>82</v>
      </c>
      <c r="G49" s="17">
        <v>10000000000</v>
      </c>
      <c r="H49" s="17">
        <v>9277250968</v>
      </c>
      <c r="I49" s="17">
        <v>8762748472</v>
      </c>
      <c r="J49" s="8">
        <f t="shared" si="8"/>
        <v>0.87627484720000004</v>
      </c>
      <c r="K49" s="17">
        <v>4734557363.25</v>
      </c>
      <c r="L49" s="8">
        <f t="shared" si="9"/>
        <v>0.47345573632499999</v>
      </c>
      <c r="M49" s="17">
        <v>4086573415.8699999</v>
      </c>
    </row>
    <row r="50" spans="1:13" ht="94.5" x14ac:dyDescent="0.25">
      <c r="A50" s="15" t="s">
        <v>51</v>
      </c>
      <c r="B50" s="15" t="s">
        <v>77</v>
      </c>
      <c r="C50" s="15" t="s">
        <v>53</v>
      </c>
      <c r="D50" s="15" t="s">
        <v>70</v>
      </c>
      <c r="E50" s="15"/>
      <c r="F50" s="16" t="s">
        <v>83</v>
      </c>
      <c r="G50" s="17">
        <v>36400000000</v>
      </c>
      <c r="H50" s="17">
        <v>35589104241</v>
      </c>
      <c r="I50" s="17">
        <v>35307594041</v>
      </c>
      <c r="J50" s="8">
        <f t="shared" si="8"/>
        <v>0.96998884728021983</v>
      </c>
      <c r="K50" s="17">
        <v>28236311379.330002</v>
      </c>
      <c r="L50" s="8">
        <f t="shared" si="9"/>
        <v>0.77572284009148351</v>
      </c>
      <c r="M50" s="17">
        <v>27150339419.330002</v>
      </c>
    </row>
    <row r="51" spans="1:13" ht="94.5" x14ac:dyDescent="0.25">
      <c r="A51" s="15" t="s">
        <v>51</v>
      </c>
      <c r="B51" s="15" t="s">
        <v>77</v>
      </c>
      <c r="C51" s="15" t="s">
        <v>53</v>
      </c>
      <c r="D51" s="15" t="s">
        <v>72</v>
      </c>
      <c r="E51" s="15"/>
      <c r="F51" s="16" t="s">
        <v>84</v>
      </c>
      <c r="G51" s="17">
        <v>5866093100</v>
      </c>
      <c r="H51" s="17">
        <v>0</v>
      </c>
      <c r="I51" s="17">
        <v>0</v>
      </c>
      <c r="J51" s="8">
        <f t="shared" si="8"/>
        <v>0</v>
      </c>
      <c r="K51" s="17">
        <v>0</v>
      </c>
      <c r="L51" s="8">
        <f t="shared" si="9"/>
        <v>0</v>
      </c>
      <c r="M51" s="17">
        <v>0</v>
      </c>
    </row>
    <row r="52" spans="1:13" ht="126" x14ac:dyDescent="0.25">
      <c r="A52" s="15" t="s">
        <v>51</v>
      </c>
      <c r="B52" s="15" t="s">
        <v>77</v>
      </c>
      <c r="C52" s="15" t="s">
        <v>53</v>
      </c>
      <c r="D52" s="15" t="s">
        <v>85</v>
      </c>
      <c r="E52" s="15" t="s">
        <v>1</v>
      </c>
      <c r="F52" s="16" t="s">
        <v>86</v>
      </c>
      <c r="G52" s="17">
        <v>10000000000</v>
      </c>
      <c r="H52" s="17">
        <v>9566384981</v>
      </c>
      <c r="I52" s="17">
        <v>9566384981</v>
      </c>
      <c r="J52" s="8">
        <f t="shared" si="8"/>
        <v>0.95663849810000001</v>
      </c>
      <c r="K52" s="17">
        <v>2518754446.9299998</v>
      </c>
      <c r="L52" s="8">
        <f t="shared" si="9"/>
        <v>0.25187544469299999</v>
      </c>
      <c r="M52" s="17">
        <v>1773118573.79</v>
      </c>
    </row>
    <row r="53" spans="1:13" ht="94.5" x14ac:dyDescent="0.25">
      <c r="A53" s="15" t="s">
        <v>51</v>
      </c>
      <c r="B53" s="15" t="s">
        <v>77</v>
      </c>
      <c r="C53" s="15" t="s">
        <v>53</v>
      </c>
      <c r="D53" s="15" t="s">
        <v>74</v>
      </c>
      <c r="E53" s="15" t="s">
        <v>1</v>
      </c>
      <c r="F53" s="16" t="s">
        <v>87</v>
      </c>
      <c r="G53" s="17">
        <v>35706442274</v>
      </c>
      <c r="H53" s="17">
        <v>35635638768</v>
      </c>
      <c r="I53" s="17">
        <v>7440576743</v>
      </c>
      <c r="J53" s="8">
        <f t="shared" si="8"/>
        <v>0.20838191287452712</v>
      </c>
      <c r="K53" s="17">
        <v>3151288903.6700001</v>
      </c>
      <c r="L53" s="8">
        <f t="shared" si="9"/>
        <v>8.8255471645368663E-2</v>
      </c>
      <c r="M53" s="17">
        <v>3133771970.6700001</v>
      </c>
    </row>
    <row r="54" spans="1:13" ht="94.5" x14ac:dyDescent="0.25">
      <c r="A54" s="15" t="s">
        <v>51</v>
      </c>
      <c r="B54" s="15" t="s">
        <v>88</v>
      </c>
      <c r="C54" s="15" t="s">
        <v>53</v>
      </c>
      <c r="D54" s="15" t="s">
        <v>19</v>
      </c>
      <c r="E54" s="15"/>
      <c r="F54" s="16" t="s">
        <v>89</v>
      </c>
      <c r="G54" s="17">
        <v>8500000000</v>
      </c>
      <c r="H54" s="17">
        <v>7858862311</v>
      </c>
      <c r="I54" s="17">
        <v>7727880171</v>
      </c>
      <c r="J54" s="8">
        <f t="shared" si="8"/>
        <v>0.90916237305882353</v>
      </c>
      <c r="K54" s="17">
        <v>2881492107.3499999</v>
      </c>
      <c r="L54" s="8">
        <f t="shared" si="9"/>
        <v>0.33899907145294117</v>
      </c>
      <c r="M54" s="17">
        <v>2594475477.6799998</v>
      </c>
    </row>
    <row r="55" spans="1:13" ht="94.5" x14ac:dyDescent="0.25">
      <c r="A55" s="15" t="s">
        <v>51</v>
      </c>
      <c r="B55" s="15" t="s">
        <v>88</v>
      </c>
      <c r="C55" s="15" t="s">
        <v>53</v>
      </c>
      <c r="D55" s="15" t="s">
        <v>80</v>
      </c>
      <c r="E55" s="15"/>
      <c r="F55" s="16" t="s">
        <v>90</v>
      </c>
      <c r="G55" s="17">
        <v>8500000000</v>
      </c>
      <c r="H55" s="17">
        <v>6516172779</v>
      </c>
      <c r="I55" s="17">
        <v>4596172779</v>
      </c>
      <c r="J55" s="8">
        <f t="shared" si="8"/>
        <v>0.54072620929411763</v>
      </c>
      <c r="K55" s="17">
        <v>3319242456.8099999</v>
      </c>
      <c r="L55" s="8">
        <f t="shared" si="9"/>
        <v>0.39049911256588232</v>
      </c>
      <c r="M55" s="17">
        <v>3084212294.75</v>
      </c>
    </row>
    <row r="56" spans="1:13" ht="110.25" x14ac:dyDescent="0.25">
      <c r="A56" s="15" t="s">
        <v>51</v>
      </c>
      <c r="B56" s="15" t="s">
        <v>88</v>
      </c>
      <c r="C56" s="15" t="s">
        <v>53</v>
      </c>
      <c r="D56" s="15" t="s">
        <v>68</v>
      </c>
      <c r="E56" s="15"/>
      <c r="F56" s="16" t="s">
        <v>91</v>
      </c>
      <c r="G56" s="17">
        <v>20000000000</v>
      </c>
      <c r="H56" s="17">
        <v>19999681275</v>
      </c>
      <c r="I56" s="17">
        <v>19999681275</v>
      </c>
      <c r="J56" s="8">
        <f t="shared" si="8"/>
        <v>0.99998406375000004</v>
      </c>
      <c r="K56" s="17">
        <v>6062403000</v>
      </c>
      <c r="L56" s="8">
        <f t="shared" si="9"/>
        <v>0.30312014999999998</v>
      </c>
      <c r="M56" s="17">
        <v>6038250000</v>
      </c>
    </row>
    <row r="57" spans="1:13" ht="63" x14ac:dyDescent="0.25">
      <c r="A57" s="15" t="s">
        <v>51</v>
      </c>
      <c r="B57" s="15" t="s">
        <v>92</v>
      </c>
      <c r="C57" s="15" t="s">
        <v>53</v>
      </c>
      <c r="D57" s="15" t="s">
        <v>60</v>
      </c>
      <c r="E57" s="15"/>
      <c r="F57" s="16" t="s">
        <v>93</v>
      </c>
      <c r="G57" s="17">
        <v>3000000000</v>
      </c>
      <c r="H57" s="17">
        <v>2594332453</v>
      </c>
      <c r="I57" s="17">
        <v>2491817453</v>
      </c>
      <c r="J57" s="8">
        <f t="shared" si="8"/>
        <v>0.83060581766666663</v>
      </c>
      <c r="K57" s="17">
        <v>1606827831.27</v>
      </c>
      <c r="L57" s="8">
        <f t="shared" si="9"/>
        <v>0.53560927708999995</v>
      </c>
      <c r="M57" s="17">
        <v>1589813920.0699999</v>
      </c>
    </row>
    <row r="58" spans="1:13" ht="47.25" x14ac:dyDescent="0.25">
      <c r="A58" s="15" t="s">
        <v>51</v>
      </c>
      <c r="B58" s="15" t="s">
        <v>94</v>
      </c>
      <c r="C58" s="15" t="s">
        <v>53</v>
      </c>
      <c r="D58" s="15" t="s">
        <v>21</v>
      </c>
      <c r="E58" s="15"/>
      <c r="F58" s="16" t="s">
        <v>95</v>
      </c>
      <c r="G58" s="17">
        <v>10000000000</v>
      </c>
      <c r="H58" s="17">
        <v>9230834142</v>
      </c>
      <c r="I58" s="17">
        <v>8577230861</v>
      </c>
      <c r="J58" s="8">
        <f t="shared" si="8"/>
        <v>0.85772308610000003</v>
      </c>
      <c r="K58" s="17">
        <v>5500560627.79</v>
      </c>
      <c r="L58" s="8">
        <f t="shared" si="9"/>
        <v>0.55005606277899999</v>
      </c>
      <c r="M58" s="17">
        <v>5347093570.6099997</v>
      </c>
    </row>
    <row r="59" spans="1:13" ht="94.5" x14ac:dyDescent="0.25">
      <c r="A59" s="15" t="s">
        <v>51</v>
      </c>
      <c r="B59" s="15" t="s">
        <v>94</v>
      </c>
      <c r="C59" s="15" t="s">
        <v>53</v>
      </c>
      <c r="D59" s="15" t="s">
        <v>25</v>
      </c>
      <c r="E59" s="15" t="s">
        <v>1</v>
      </c>
      <c r="F59" s="16" t="s">
        <v>96</v>
      </c>
      <c r="G59" s="17">
        <v>12000000000</v>
      </c>
      <c r="H59" s="17">
        <v>11716009021</v>
      </c>
      <c r="I59" s="17">
        <v>11548842634</v>
      </c>
      <c r="J59" s="8">
        <f t="shared" si="8"/>
        <v>0.96240355283333334</v>
      </c>
      <c r="K59" s="17">
        <v>6136379392.8299999</v>
      </c>
      <c r="L59" s="8">
        <f t="shared" si="9"/>
        <v>0.51136494940249999</v>
      </c>
      <c r="M59" s="17">
        <v>5816822252</v>
      </c>
    </row>
    <row r="60" spans="1:13" ht="94.5" x14ac:dyDescent="0.25">
      <c r="A60" s="15" t="s">
        <v>51</v>
      </c>
      <c r="B60" s="15" t="s">
        <v>94</v>
      </c>
      <c r="C60" s="15" t="s">
        <v>53</v>
      </c>
      <c r="D60" s="15" t="s">
        <v>27</v>
      </c>
      <c r="E60" s="15" t="s">
        <v>1</v>
      </c>
      <c r="F60" s="16" t="s">
        <v>97</v>
      </c>
      <c r="G60" s="17">
        <v>3749543861</v>
      </c>
      <c r="H60" s="17">
        <v>1687947510</v>
      </c>
      <c r="I60" s="17">
        <v>1184097203</v>
      </c>
      <c r="J60" s="8">
        <f t="shared" si="8"/>
        <v>0.31579766683518734</v>
      </c>
      <c r="K60" s="17">
        <v>175640811.93000001</v>
      </c>
      <c r="L60" s="8">
        <f t="shared" si="9"/>
        <v>4.6843247723246197E-2</v>
      </c>
      <c r="M60" s="17">
        <v>160799611.93000001</v>
      </c>
    </row>
    <row r="61" spans="1:13" ht="47.25" x14ac:dyDescent="0.25">
      <c r="A61" s="15" t="s">
        <v>51</v>
      </c>
      <c r="B61" s="15" t="s">
        <v>94</v>
      </c>
      <c r="C61" s="15" t="s">
        <v>98</v>
      </c>
      <c r="D61" s="15" t="s">
        <v>21</v>
      </c>
      <c r="E61" s="15"/>
      <c r="F61" s="16" t="s">
        <v>99</v>
      </c>
      <c r="G61" s="17">
        <v>20000000000</v>
      </c>
      <c r="H61" s="17">
        <v>19999681275</v>
      </c>
      <c r="I61" s="17">
        <v>19999681275</v>
      </c>
      <c r="J61" s="8">
        <f t="shared" si="8"/>
        <v>0.99998406375000004</v>
      </c>
      <c r="K61" s="17">
        <v>10040000000</v>
      </c>
      <c r="L61" s="8">
        <f t="shared" si="9"/>
        <v>0.502</v>
      </c>
      <c r="M61" s="17">
        <v>10000000000</v>
      </c>
    </row>
    <row r="62" spans="1:13" ht="63" x14ac:dyDescent="0.25">
      <c r="A62" s="15" t="s">
        <v>51</v>
      </c>
      <c r="B62" s="15" t="s">
        <v>100</v>
      </c>
      <c r="C62" s="15" t="s">
        <v>53</v>
      </c>
      <c r="D62" s="15" t="s">
        <v>21</v>
      </c>
      <c r="E62" s="15"/>
      <c r="F62" s="16" t="s">
        <v>101</v>
      </c>
      <c r="G62" s="17">
        <v>2938762236</v>
      </c>
      <c r="H62" s="17">
        <v>2938762236</v>
      </c>
      <c r="I62" s="17">
        <v>11708217</v>
      </c>
      <c r="J62" s="8">
        <f t="shared" si="8"/>
        <v>3.9840640581853453E-3</v>
      </c>
      <c r="K62" s="17">
        <v>0</v>
      </c>
      <c r="L62" s="8">
        <f t="shared" si="9"/>
        <v>0</v>
      </c>
      <c r="M62" s="17">
        <v>0</v>
      </c>
    </row>
    <row r="63" spans="1:13" ht="18.75" x14ac:dyDescent="0.25">
      <c r="A63" s="22" t="s">
        <v>110</v>
      </c>
      <c r="B63" s="23"/>
      <c r="C63" s="23"/>
      <c r="D63" s="23"/>
      <c r="E63" s="23"/>
      <c r="F63" s="24"/>
      <c r="G63" s="18">
        <v>1696759284853</v>
      </c>
      <c r="H63" s="18">
        <v>1376072745104.8401</v>
      </c>
      <c r="I63" s="18">
        <v>1285478127353.8352</v>
      </c>
      <c r="J63" s="9"/>
      <c r="K63" s="18">
        <v>679360039030.83997</v>
      </c>
      <c r="L63" s="9"/>
      <c r="M63" s="18">
        <v>649250483695.04004</v>
      </c>
    </row>
  </sheetData>
  <mergeCells count="2">
    <mergeCell ref="F2:K2"/>
    <mergeCell ref="A63:F6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cp:lastPrinted>2014-10-20T15:47:58Z</cp:lastPrinted>
  <dcterms:created xsi:type="dcterms:W3CDTF">2014-10-02T15:44:08Z</dcterms:created>
  <dcterms:modified xsi:type="dcterms:W3CDTF">2014-10-20T19:47:49Z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