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8_{F7FA38A0-E761-488C-9CE7-88645B730C1F}" xr6:coauthVersionLast="41" xr6:coauthVersionMax="41" xr10:uidLastSave="{00000000-0000-0000-0000-000000000000}"/>
  <bookViews>
    <workbookView xWindow="20370" yWindow="-120" windowWidth="29040" windowHeight="1584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5" i="1" l="1"/>
  <c r="P55" i="1"/>
  <c r="I10" i="1" l="1"/>
  <c r="I9" i="1" s="1"/>
  <c r="O10" i="1" l="1"/>
  <c r="I43" i="1"/>
  <c r="J43" i="1"/>
  <c r="K43" i="1"/>
  <c r="L43" i="1"/>
  <c r="M43" i="1"/>
  <c r="P61" i="1" l="1"/>
  <c r="P52" i="1"/>
  <c r="P53" i="1"/>
  <c r="P54" i="1"/>
  <c r="P58" i="1"/>
  <c r="P50" i="1"/>
  <c r="P45" i="1"/>
  <c r="P46" i="1"/>
  <c r="P47" i="1"/>
  <c r="P48" i="1"/>
  <c r="P4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24" i="1"/>
  <c r="P13" i="1"/>
  <c r="P14" i="1"/>
  <c r="P15" i="1"/>
  <c r="P16" i="1"/>
  <c r="P17" i="1"/>
  <c r="P18" i="1"/>
  <c r="P19" i="1"/>
  <c r="P20" i="1"/>
  <c r="P21" i="1"/>
  <c r="P22" i="1"/>
  <c r="P23" i="1"/>
  <c r="P12" i="1"/>
  <c r="P11" i="1"/>
  <c r="N61" i="1" l="1"/>
  <c r="N58" i="1"/>
  <c r="N53" i="1"/>
  <c r="N54" i="1"/>
  <c r="N52" i="1"/>
  <c r="N50" i="1"/>
  <c r="N45" i="1"/>
  <c r="N46" i="1"/>
  <c r="N47" i="1"/>
  <c r="N48" i="1"/>
  <c r="N44" i="1"/>
  <c r="N36" i="1"/>
  <c r="N37" i="1"/>
  <c r="N38" i="1"/>
  <c r="N39" i="1"/>
  <c r="N40" i="1"/>
  <c r="N41" i="1"/>
  <c r="N42" i="1"/>
  <c r="N35" i="1"/>
  <c r="N34" i="1"/>
  <c r="N26" i="1"/>
  <c r="N27" i="1"/>
  <c r="N28" i="1"/>
  <c r="N29" i="1"/>
  <c r="N30" i="1"/>
  <c r="N31" i="1"/>
  <c r="N32" i="1"/>
  <c r="N33" i="1"/>
  <c r="N25" i="1"/>
  <c r="N24" i="1"/>
  <c r="N13" i="1"/>
  <c r="N14" i="1"/>
  <c r="N15" i="1"/>
  <c r="N16" i="1"/>
  <c r="N17" i="1"/>
  <c r="N18" i="1"/>
  <c r="N19" i="1"/>
  <c r="N20" i="1"/>
  <c r="N21" i="1"/>
  <c r="N22" i="1"/>
  <c r="N23" i="1"/>
  <c r="N12" i="1"/>
  <c r="N11" i="1"/>
  <c r="O9" i="1"/>
  <c r="Q10" i="1"/>
  <c r="Q9" i="1" s="1"/>
  <c r="J10" i="1"/>
  <c r="J9" i="1" s="1"/>
  <c r="K10" i="1"/>
  <c r="K9" i="1" s="1"/>
  <c r="L10" i="1"/>
  <c r="L9" i="1" s="1"/>
  <c r="M10" i="1"/>
  <c r="M9" i="1" s="1"/>
  <c r="Q43" i="1"/>
  <c r="O43" i="1"/>
  <c r="Q51" i="1"/>
  <c r="O51" i="1"/>
  <c r="J51" i="1"/>
  <c r="K51" i="1"/>
  <c r="L51" i="1"/>
  <c r="M51" i="1"/>
  <c r="I51" i="1"/>
  <c r="Q57" i="1"/>
  <c r="Q56" i="1" s="1"/>
  <c r="O57" i="1"/>
  <c r="J57" i="1"/>
  <c r="J56" i="1" s="1"/>
  <c r="K57" i="1"/>
  <c r="K56" i="1" s="1"/>
  <c r="L57" i="1"/>
  <c r="L56" i="1" s="1"/>
  <c r="M57" i="1"/>
  <c r="I57" i="1"/>
  <c r="I56" i="1" s="1"/>
  <c r="Q60" i="1"/>
  <c r="Q59" i="1" s="1"/>
  <c r="O60" i="1"/>
  <c r="O59" i="1" s="1"/>
  <c r="J60" i="1"/>
  <c r="J59" i="1" s="1"/>
  <c r="K60" i="1"/>
  <c r="K59" i="1" s="1"/>
  <c r="L60" i="1"/>
  <c r="L59" i="1" s="1"/>
  <c r="M60" i="1"/>
  <c r="M59" i="1" s="1"/>
  <c r="I60" i="1"/>
  <c r="I59" i="1" s="1"/>
  <c r="N57" i="1" l="1"/>
  <c r="P59" i="1"/>
  <c r="N59" i="1"/>
  <c r="P60" i="1"/>
  <c r="N60" i="1"/>
  <c r="P57" i="1"/>
  <c r="I49" i="1"/>
  <c r="I8" i="1" s="1"/>
  <c r="J49" i="1"/>
  <c r="J8" i="1" s="1"/>
  <c r="L49" i="1"/>
  <c r="L8" i="1" s="1"/>
  <c r="M56" i="1"/>
  <c r="N56" i="1" s="1"/>
  <c r="K49" i="1"/>
  <c r="K8" i="1" s="1"/>
  <c r="Q49" i="1"/>
  <c r="Q8" i="1" s="1"/>
  <c r="N51" i="1"/>
  <c r="N43" i="1"/>
  <c r="P9" i="1"/>
  <c r="P10" i="1"/>
  <c r="N9" i="1"/>
  <c r="N10" i="1"/>
  <c r="P51" i="1"/>
  <c r="P43" i="1"/>
  <c r="O56" i="1"/>
  <c r="M49" i="1" l="1"/>
  <c r="N49" i="1" s="1"/>
  <c r="P56" i="1"/>
  <c r="O49" i="1"/>
  <c r="M8" i="1" l="1"/>
  <c r="N8" i="1" s="1"/>
  <c r="P49" i="1"/>
  <c r="O8" i="1"/>
  <c r="P8" i="1" s="1"/>
</calcChain>
</file>

<file path=xl/sharedStrings.xml><?xml version="1.0" encoding="utf-8"?>
<sst xmlns="http://schemas.openxmlformats.org/spreadsheetml/2006/main" count="337" uniqueCount="97">
  <si>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</si>
  <si>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</si>
  <si>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</si>
  <si>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</si>
  <si>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</si>
  <si>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</si>
  <si>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</si>
  <si>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</si>
  <si>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</si>
  <si>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</si>
  <si>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</si>
  <si>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</si>
  <si>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</si>
  <si>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</si>
  <si>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</si>
  <si>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</si>
  <si>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</si>
  <si>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</si>
  <si>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</si>
  <si>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</si>
  <si>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</si>
  <si>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</si>
  <si>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</si>
  <si>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</si>
  <si>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</si>
  <si>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</si>
  <si>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</si>
  <si>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</si>
  <si>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</si>
  <si>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</si>
  <si>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</si>
  <si>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</si>
  <si>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</si>
  <si>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</si>
  <si>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</si>
  <si>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</si>
  <si>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</si>
  <si>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</si>
  <si>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</si>
  <si>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</si>
  <si>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</si>
  <si>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</si>
  <si>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</si>
  <si>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</si>
  <si>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 xml:space="preserve">AUXILIO DE CESANTÍAS 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</si>
  <si>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</si>
  <si>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</si>
  <si>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</si>
  <si>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</si>
  <si>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</si>
  <si>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</si>
  <si>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</si>
  <si>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</si>
  <si>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</si>
  <si>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</si>
  <si>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</si>
  <si>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</si>
  <si>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</si>
  <si>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</si>
  <si>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</si>
  <si>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</si>
  <si>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</si>
  <si>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SERVICIOS JURÍDICOS Y CONTABLES</t>
  </si>
  <si>
    <t>OTROS SERVICIOS PROFESIONALES, CIENTÍFICOS Y TÉCNICOS</t>
  </si>
  <si>
    <t>SERVICIOS DE EDUCACIÓN</t>
  </si>
  <si>
    <t>SERVICIOS PARA EL CUIDADO DE LA SALUD HUMANA Y SERVICIOS SOCIALES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</si>
  <si>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</si>
  <si>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</si>
  <si>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</si>
  <si>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</si>
  <si>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</si>
  <si>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</si>
  <si>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</si>
  <si>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</si>
  <si>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10</t>
  </si>
  <si>
    <t>SENTENCIAS Y CONCILIACIONES</t>
  </si>
  <si>
    <t>FALLOS NACIONALES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</si>
  <si>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</si>
  <si>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</si>
  <si>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</si>
  <si>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</si>
  <si>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</si>
  <si>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</si>
  <si>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</si>
  <si>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</si>
  <si>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</si>
  <si>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PRIMA DE DIRECCIÓN</t>
  </si>
  <si>
    <t>CONTRIBUCIONES</t>
  </si>
  <si>
    <t>OBLIGACIÓN</t>
  </si>
  <si>
    <t>DESCRIPCIÓN</t>
  </si>
  <si>
    <t>VIGENCIA FISCAL 2021</t>
  </si>
  <si>
    <t>MARZO</t>
  </si>
  <si>
    <t>APORTES A LA SEGURIDAD SOCIAL EN PENSIONES</t>
  </si>
  <si>
    <t>APORTES A LA SEGURIDAD SOCIAL EN SALUD</t>
  </si>
  <si>
    <t>APORTES A CAJAS DE COMPENSACIÓN FAMILIAR</t>
  </si>
  <si>
    <t>VACACIONES</t>
  </si>
  <si>
    <t>FUENTE: SUBDIRECCIÓN FINANCIERA - 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</si>
</sst>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2" applyFont="1" applyFill="1"/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right" vertical="center" wrapText="1" readingOrder="1"/>
    </xf>
    <xf numFmtId="0" fontId="11" fillId="0" borderId="0" xfId="0" applyFont="1"/>
    <xf numFmtId="0" fontId="12" fillId="0" borderId="0" xfId="0" applyFont="1"/>
    <xf numFmtId="0" fontId="6" fillId="0" borderId="0" xfId="0" applyFont="1"/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64" fontId="9" fillId="0" borderId="9" xfId="0" applyNumberFormat="1" applyFont="1" applyBorder="1" applyAlignment="1">
      <alignment horizontal="right" vertical="center" wrapText="1" readingOrder="1"/>
    </xf>
    <xf numFmtId="10" fontId="9" fillId="0" borderId="9" xfId="1" applyNumberFormat="1" applyFont="1" applyBorder="1" applyAlignment="1">
      <alignment horizontal="right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164" fontId="10" fillId="0" borderId="9" xfId="0" applyNumberFormat="1" applyFont="1" applyBorder="1" applyAlignment="1">
      <alignment horizontal="right" vertical="center" wrapText="1" readingOrder="1"/>
    </xf>
    <xf numFmtId="165" fontId="6" fillId="0" borderId="0" xfId="0" applyNumberFormat="1" applyFont="1"/>
    <xf numFmtId="0" fontId="10" fillId="0" borderId="9" xfId="0" applyFont="1" applyFill="1" applyBorder="1" applyAlignment="1">
      <alignment horizontal="lef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1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R64"/>
  <sheetViews>
    <sheetView showGridLines="0" tabSelected="1" zoomScale="90" zoomScaleNormal="90" workbookViewId="0">
      <pane ySplit="7" topLeftCell="A8" activePane="bottomLeft" state="frozen"/>
      <selection pane="bottomLeft" sqref="A1:Q1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0.85546875" style="3" bestFit="1" customWidth="1"/>
    <col min="10" max="10" width="20" style="3" bestFit="1" customWidth="1"/>
    <col min="11" max="11" width="20.85546875" style="3" bestFit="1" customWidth="1"/>
    <col min="12" max="12" width="20.140625" style="3" bestFit="1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16.28515625" style="3" bestFit="1" customWidth="1"/>
    <col min="19" max="16384" width="11.42578125" style="3"/>
  </cols>
  <sheetData>
    <row r="1" spans="1:17" s="1" customFormat="1" ht="15.75" x14ac:dyDescent="0.25">
      <c r="A1" s="24" t="s">
        <v>81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</row>
    <row r="2" spans="1:17" s="1" customFormat="1" ht="15.75" x14ac:dyDescent="0.25">
      <c r="A2" s="27" t="s">
        <v>82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s="1" customFormat="1" ht="15.75" x14ac:dyDescent="0.25">
      <c r="A3" s="27" t="s">
        <v>83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</row>
    <row r="4" spans="1:17" s="1" customFormat="1" ht="15.75" x14ac:dyDescent="0.25">
      <c r="A4" s="27" t="s">
        <v>90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7" s="1" customFormat="1" ht="16.5" thickBot="1" x14ac:dyDescent="0.3">
      <c r="A5" s="30" t="s">
        <v>91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</row>
    <row r="7" spans="1:17" ht="24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89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88</v>
      </c>
      <c r="P7" s="2" t="s">
        <v>13</v>
      </c>
      <c r="Q7" s="2" t="s">
        <v>14</v>
      </c>
    </row>
    <row r="8" spans="1:17" ht="15.75" x14ac:dyDescent="0.25">
      <c r="A8" s="11" t="s">
        <v>15</v>
      </c>
      <c r="B8" s="11"/>
      <c r="C8" s="11"/>
      <c r="D8" s="11"/>
      <c r="E8" s="11"/>
      <c r="F8" s="11"/>
      <c r="G8" s="11"/>
      <c r="H8" s="12" t="s">
        <v>16</v>
      </c>
      <c r="I8" s="4">
        <f>I9+I43+I49+I59</f>
        <v>81891600000</v>
      </c>
      <c r="J8" s="4">
        <f>J9+J43+J49+J59</f>
        <v>20000000000</v>
      </c>
      <c r="K8" s="4">
        <f>K9+K43+K49+K59</f>
        <v>55778902919.709999</v>
      </c>
      <c r="L8" s="4">
        <f>L9+L43+L49+L59</f>
        <v>6112697080.29</v>
      </c>
      <c r="M8" s="4">
        <f>M9+M43+M49+M59</f>
        <v>55368987153.980003</v>
      </c>
      <c r="N8" s="5">
        <f>M8/I8</f>
        <v>0.67612535539640206</v>
      </c>
      <c r="O8" s="4">
        <f>O9+O43+O49+O59</f>
        <v>10011440882.73</v>
      </c>
      <c r="P8" s="5">
        <f>O8/I8</f>
        <v>0.12225235412093548</v>
      </c>
      <c r="Q8" s="4">
        <f>Q9+Q43+Q49+Q59</f>
        <v>10011440882.73</v>
      </c>
    </row>
    <row r="9" spans="1:17" ht="15.75" x14ac:dyDescent="0.25">
      <c r="A9" s="13" t="s">
        <v>15</v>
      </c>
      <c r="B9" s="13" t="s">
        <v>17</v>
      </c>
      <c r="C9" s="13"/>
      <c r="D9" s="13"/>
      <c r="E9" s="13"/>
      <c r="F9" s="13"/>
      <c r="G9" s="13"/>
      <c r="H9" s="14" t="s">
        <v>18</v>
      </c>
      <c r="I9" s="6">
        <f>I10</f>
        <v>54831650000</v>
      </c>
      <c r="J9" s="6">
        <f t="shared" ref="J9:M9" si="0">J10</f>
        <v>0</v>
      </c>
      <c r="K9" s="6">
        <f t="shared" si="0"/>
        <v>54831650000</v>
      </c>
      <c r="L9" s="6">
        <f t="shared" si="0"/>
        <v>0</v>
      </c>
      <c r="M9" s="6">
        <f t="shared" si="0"/>
        <v>54741030532</v>
      </c>
      <c r="N9" s="7">
        <f>M9/I9</f>
        <v>0.99834731458929282</v>
      </c>
      <c r="O9" s="6">
        <f>+O10</f>
        <v>9903845002</v>
      </c>
      <c r="P9" s="7">
        <f>O9/I9</f>
        <v>0.18062277903364207</v>
      </c>
      <c r="Q9" s="6">
        <f>+Q10</f>
        <v>9903845002</v>
      </c>
    </row>
    <row r="10" spans="1:17" ht="31.5" x14ac:dyDescent="0.25">
      <c r="A10" s="15" t="s">
        <v>15</v>
      </c>
      <c r="B10" s="15" t="s">
        <v>17</v>
      </c>
      <c r="C10" s="15" t="s">
        <v>17</v>
      </c>
      <c r="D10" s="15"/>
      <c r="E10" s="15"/>
      <c r="F10" s="15"/>
      <c r="G10" s="15"/>
      <c r="H10" s="16" t="s">
        <v>19</v>
      </c>
      <c r="I10" s="17">
        <f>I11+I24+I34</f>
        <v>54831650000</v>
      </c>
      <c r="J10" s="17">
        <f t="shared" ref="J10:M10" si="1">J11+J24+J34</f>
        <v>0</v>
      </c>
      <c r="K10" s="17">
        <f t="shared" si="1"/>
        <v>54831650000</v>
      </c>
      <c r="L10" s="17">
        <f t="shared" si="1"/>
        <v>0</v>
      </c>
      <c r="M10" s="17">
        <f t="shared" si="1"/>
        <v>54741030532</v>
      </c>
      <c r="N10" s="18">
        <f>M10/I10</f>
        <v>0.99834731458929282</v>
      </c>
      <c r="O10" s="17">
        <f t="shared" ref="O10" si="2">O11+O24+O34</f>
        <v>9903845002</v>
      </c>
      <c r="P10" s="18">
        <f>O10/I10</f>
        <v>0.18062277903364207</v>
      </c>
      <c r="Q10" s="17">
        <f t="shared" ref="Q10" si="3">Q11+Q24+Q34</f>
        <v>9903845002</v>
      </c>
    </row>
    <row r="11" spans="1:17" s="9" customFormat="1" ht="15.75" x14ac:dyDescent="0.25">
      <c r="A11" s="15" t="s">
        <v>15</v>
      </c>
      <c r="B11" s="15" t="s">
        <v>17</v>
      </c>
      <c r="C11" s="15" t="s">
        <v>17</v>
      </c>
      <c r="D11" s="15" t="s">
        <v>17</v>
      </c>
      <c r="E11" s="15"/>
      <c r="F11" s="15"/>
      <c r="G11" s="15"/>
      <c r="H11" s="16" t="s">
        <v>20</v>
      </c>
      <c r="I11" s="17">
        <v>36049500000</v>
      </c>
      <c r="J11" s="17">
        <v>0</v>
      </c>
      <c r="K11" s="17">
        <v>36049500000</v>
      </c>
      <c r="L11" s="17">
        <v>0</v>
      </c>
      <c r="M11" s="17">
        <v>35999553537</v>
      </c>
      <c r="N11" s="18">
        <f>M11/I11</f>
        <v>0.99861450330795154</v>
      </c>
      <c r="O11" s="17">
        <v>7193267894</v>
      </c>
      <c r="P11" s="18">
        <f>O11/I11</f>
        <v>0.19953863143732922</v>
      </c>
      <c r="Q11" s="17">
        <v>7193267894</v>
      </c>
    </row>
    <row r="12" spans="1:17" s="8" customFormat="1" ht="15.75" x14ac:dyDescent="0.25">
      <c r="A12" s="19" t="s">
        <v>15</v>
      </c>
      <c r="B12" s="19" t="s">
        <v>17</v>
      </c>
      <c r="C12" s="19" t="s">
        <v>17</v>
      </c>
      <c r="D12" s="19" t="s">
        <v>17</v>
      </c>
      <c r="E12" s="19" t="s">
        <v>21</v>
      </c>
      <c r="F12" s="19" t="s">
        <v>21</v>
      </c>
      <c r="G12" s="19"/>
      <c r="H12" s="20" t="s">
        <v>22</v>
      </c>
      <c r="I12" s="21">
        <v>25350008400</v>
      </c>
      <c r="J12" s="21">
        <v>0</v>
      </c>
      <c r="K12" s="21">
        <v>25350008400</v>
      </c>
      <c r="L12" s="21">
        <v>0</v>
      </c>
      <c r="M12" s="21">
        <v>25350008400</v>
      </c>
      <c r="N12" s="18">
        <f>M12/I12</f>
        <v>1</v>
      </c>
      <c r="O12" s="21">
        <v>6071605287</v>
      </c>
      <c r="P12" s="18">
        <f>O12/I12</f>
        <v>0.23951097732180632</v>
      </c>
      <c r="Q12" s="21">
        <v>6071605287</v>
      </c>
    </row>
    <row r="13" spans="1:17" s="8" customFormat="1" ht="15.75" x14ac:dyDescent="0.25">
      <c r="A13" s="19" t="s">
        <v>15</v>
      </c>
      <c r="B13" s="19" t="s">
        <v>17</v>
      </c>
      <c r="C13" s="19" t="s">
        <v>17</v>
      </c>
      <c r="D13" s="19" t="s">
        <v>17</v>
      </c>
      <c r="E13" s="19" t="s">
        <v>21</v>
      </c>
      <c r="F13" s="19" t="s">
        <v>23</v>
      </c>
      <c r="G13" s="19"/>
      <c r="H13" s="20" t="s">
        <v>24</v>
      </c>
      <c r="I13" s="21">
        <v>324445500</v>
      </c>
      <c r="J13" s="21">
        <v>0</v>
      </c>
      <c r="K13" s="21">
        <v>324445500</v>
      </c>
      <c r="L13" s="21">
        <v>0</v>
      </c>
      <c r="M13" s="21">
        <v>324445500</v>
      </c>
      <c r="N13" s="18">
        <f t="shared" ref="N13:N23" si="4">M13/I13</f>
        <v>1</v>
      </c>
      <c r="O13" s="21">
        <v>67354416</v>
      </c>
      <c r="P13" s="18">
        <f t="shared" ref="P13:P23" si="5">O13/I13</f>
        <v>0.20759855199101235</v>
      </c>
      <c r="Q13" s="21">
        <v>67354416</v>
      </c>
    </row>
    <row r="14" spans="1:17" s="8" customFormat="1" ht="15.75" x14ac:dyDescent="0.25">
      <c r="A14" s="19" t="s">
        <v>15</v>
      </c>
      <c r="B14" s="19" t="s">
        <v>17</v>
      </c>
      <c r="C14" s="19" t="s">
        <v>17</v>
      </c>
      <c r="D14" s="19" t="s">
        <v>17</v>
      </c>
      <c r="E14" s="19" t="s">
        <v>21</v>
      </c>
      <c r="F14" s="19" t="s">
        <v>25</v>
      </c>
      <c r="G14" s="19"/>
      <c r="H14" s="20" t="s">
        <v>26</v>
      </c>
      <c r="I14" s="21">
        <v>2653243200</v>
      </c>
      <c r="J14" s="21">
        <v>0</v>
      </c>
      <c r="K14" s="21">
        <v>2653243200</v>
      </c>
      <c r="L14" s="21">
        <v>0</v>
      </c>
      <c r="M14" s="21">
        <v>2653243200</v>
      </c>
      <c r="N14" s="18">
        <f t="shared" si="4"/>
        <v>1</v>
      </c>
      <c r="O14" s="21">
        <v>588094756</v>
      </c>
      <c r="P14" s="18">
        <f t="shared" si="5"/>
        <v>0.22165128172193185</v>
      </c>
      <c r="Q14" s="21">
        <v>588094756</v>
      </c>
    </row>
    <row r="15" spans="1:17" s="8" customFormat="1" ht="15.75" x14ac:dyDescent="0.25">
      <c r="A15" s="19" t="s">
        <v>15</v>
      </c>
      <c r="B15" s="19" t="s">
        <v>17</v>
      </c>
      <c r="C15" s="19" t="s">
        <v>17</v>
      </c>
      <c r="D15" s="19" t="s">
        <v>17</v>
      </c>
      <c r="E15" s="19" t="s">
        <v>21</v>
      </c>
      <c r="F15" s="19" t="s">
        <v>27</v>
      </c>
      <c r="G15" s="19"/>
      <c r="H15" s="20" t="s">
        <v>28</v>
      </c>
      <c r="I15" s="21">
        <v>86518800</v>
      </c>
      <c r="J15" s="21">
        <v>0</v>
      </c>
      <c r="K15" s="21">
        <v>86518800</v>
      </c>
      <c r="L15" s="21">
        <v>0</v>
      </c>
      <c r="M15" s="21">
        <v>86518800</v>
      </c>
      <c r="N15" s="18">
        <f t="shared" si="4"/>
        <v>1</v>
      </c>
      <c r="O15" s="21">
        <v>19196809</v>
      </c>
      <c r="P15" s="18">
        <f t="shared" si="5"/>
        <v>0.22188020407125389</v>
      </c>
      <c r="Q15" s="21">
        <v>19196809</v>
      </c>
    </row>
    <row r="16" spans="1:17" s="8" customFormat="1" ht="15.75" x14ac:dyDescent="0.25">
      <c r="A16" s="19" t="s">
        <v>15</v>
      </c>
      <c r="B16" s="19" t="s">
        <v>17</v>
      </c>
      <c r="C16" s="19" t="s">
        <v>17</v>
      </c>
      <c r="D16" s="19" t="s">
        <v>17</v>
      </c>
      <c r="E16" s="19" t="s">
        <v>21</v>
      </c>
      <c r="F16" s="19" t="s">
        <v>29</v>
      </c>
      <c r="G16" s="19"/>
      <c r="H16" s="20" t="s">
        <v>30</v>
      </c>
      <c r="I16" s="21">
        <v>25234650</v>
      </c>
      <c r="J16" s="21">
        <v>0</v>
      </c>
      <c r="K16" s="21">
        <v>25234650</v>
      </c>
      <c r="L16" s="21">
        <v>0</v>
      </c>
      <c r="M16" s="21">
        <v>25234650</v>
      </c>
      <c r="N16" s="18">
        <f t="shared" si="4"/>
        <v>1</v>
      </c>
      <c r="O16" s="21">
        <v>4208485</v>
      </c>
      <c r="P16" s="18">
        <f t="shared" si="5"/>
        <v>0.16677405868518089</v>
      </c>
      <c r="Q16" s="21">
        <v>4208485</v>
      </c>
    </row>
    <row r="17" spans="1:17" s="8" customFormat="1" ht="15.75" x14ac:dyDescent="0.25">
      <c r="A17" s="19" t="s">
        <v>15</v>
      </c>
      <c r="B17" s="19" t="s">
        <v>17</v>
      </c>
      <c r="C17" s="19" t="s">
        <v>17</v>
      </c>
      <c r="D17" s="19" t="s">
        <v>17</v>
      </c>
      <c r="E17" s="19" t="s">
        <v>21</v>
      </c>
      <c r="F17" s="19" t="s">
        <v>31</v>
      </c>
      <c r="G17" s="19"/>
      <c r="H17" s="20" t="s">
        <v>32</v>
      </c>
      <c r="I17" s="21">
        <v>1283362200</v>
      </c>
      <c r="J17" s="21">
        <v>0</v>
      </c>
      <c r="K17" s="21">
        <v>1283362200</v>
      </c>
      <c r="L17" s="21">
        <v>0</v>
      </c>
      <c r="M17" s="21">
        <v>1271777488</v>
      </c>
      <c r="N17" s="18">
        <f t="shared" si="4"/>
        <v>0.99097315473371428</v>
      </c>
      <c r="O17" s="21">
        <v>24198547</v>
      </c>
      <c r="P17" s="18">
        <f t="shared" si="5"/>
        <v>1.8855586521092798E-2</v>
      </c>
      <c r="Q17" s="21">
        <v>24198547</v>
      </c>
    </row>
    <row r="18" spans="1:17" s="8" customFormat="1" ht="31.5" x14ac:dyDescent="0.25">
      <c r="A18" s="19" t="s">
        <v>15</v>
      </c>
      <c r="B18" s="19" t="s">
        <v>17</v>
      </c>
      <c r="C18" s="19" t="s">
        <v>17</v>
      </c>
      <c r="D18" s="19" t="s">
        <v>17</v>
      </c>
      <c r="E18" s="19" t="s">
        <v>21</v>
      </c>
      <c r="F18" s="19" t="s">
        <v>33</v>
      </c>
      <c r="G18" s="19"/>
      <c r="H18" s="20" t="s">
        <v>34</v>
      </c>
      <c r="I18" s="21">
        <v>857978100</v>
      </c>
      <c r="J18" s="21">
        <v>0</v>
      </c>
      <c r="K18" s="21">
        <v>857978100</v>
      </c>
      <c r="L18" s="21">
        <v>0</v>
      </c>
      <c r="M18" s="21">
        <v>854513449</v>
      </c>
      <c r="N18" s="18">
        <f t="shared" si="4"/>
        <v>0.99596184214958405</v>
      </c>
      <c r="O18" s="21">
        <v>264565513</v>
      </c>
      <c r="P18" s="18">
        <f t="shared" si="5"/>
        <v>0.30835928446192273</v>
      </c>
      <c r="Q18" s="21">
        <v>264565513</v>
      </c>
    </row>
    <row r="19" spans="1:17" s="8" customFormat="1" ht="33" customHeight="1" x14ac:dyDescent="0.25">
      <c r="A19" s="19" t="s">
        <v>15</v>
      </c>
      <c r="B19" s="19" t="s">
        <v>17</v>
      </c>
      <c r="C19" s="19" t="s">
        <v>17</v>
      </c>
      <c r="D19" s="19" t="s">
        <v>17</v>
      </c>
      <c r="E19" s="19" t="s">
        <v>21</v>
      </c>
      <c r="F19" s="19" t="s">
        <v>35</v>
      </c>
      <c r="G19" s="19"/>
      <c r="H19" s="20" t="s">
        <v>36</v>
      </c>
      <c r="I19" s="21">
        <v>198272250</v>
      </c>
      <c r="J19" s="21">
        <v>0</v>
      </c>
      <c r="K19" s="21">
        <v>198272250</v>
      </c>
      <c r="L19" s="21">
        <v>0</v>
      </c>
      <c r="M19" s="21">
        <v>198272250</v>
      </c>
      <c r="N19" s="18">
        <f t="shared" si="4"/>
        <v>1</v>
      </c>
      <c r="O19" s="21">
        <v>21165479</v>
      </c>
      <c r="P19" s="18">
        <f t="shared" si="5"/>
        <v>0.10674957791622378</v>
      </c>
      <c r="Q19" s="21">
        <v>21165479</v>
      </c>
    </row>
    <row r="20" spans="1:17" s="8" customFormat="1" ht="15.75" x14ac:dyDescent="0.25">
      <c r="A20" s="19" t="s">
        <v>15</v>
      </c>
      <c r="B20" s="19" t="s">
        <v>17</v>
      </c>
      <c r="C20" s="19" t="s">
        <v>17</v>
      </c>
      <c r="D20" s="19" t="s">
        <v>17</v>
      </c>
      <c r="E20" s="19" t="s">
        <v>21</v>
      </c>
      <c r="F20" s="19" t="s">
        <v>37</v>
      </c>
      <c r="G20" s="19"/>
      <c r="H20" s="20" t="s">
        <v>38</v>
      </c>
      <c r="I20" s="21">
        <v>2743366950</v>
      </c>
      <c r="J20" s="21">
        <v>0</v>
      </c>
      <c r="K20" s="21">
        <v>2743366950</v>
      </c>
      <c r="L20" s="21">
        <v>0</v>
      </c>
      <c r="M20" s="21">
        <v>2735408921</v>
      </c>
      <c r="N20" s="18">
        <f t="shared" si="4"/>
        <v>0.99709917442870699</v>
      </c>
      <c r="O20" s="21">
        <v>7536369</v>
      </c>
      <c r="P20" s="18">
        <f t="shared" si="5"/>
        <v>2.7471239310512215E-3</v>
      </c>
      <c r="Q20" s="21">
        <v>7536369</v>
      </c>
    </row>
    <row r="21" spans="1:17" s="8" customFormat="1" ht="15.75" x14ac:dyDescent="0.25">
      <c r="A21" s="19" t="s">
        <v>15</v>
      </c>
      <c r="B21" s="19" t="s">
        <v>17</v>
      </c>
      <c r="C21" s="19" t="s">
        <v>17</v>
      </c>
      <c r="D21" s="19" t="s">
        <v>17</v>
      </c>
      <c r="E21" s="19" t="s">
        <v>21</v>
      </c>
      <c r="F21" s="19" t="s">
        <v>39</v>
      </c>
      <c r="G21" s="19"/>
      <c r="H21" s="20" t="s">
        <v>40</v>
      </c>
      <c r="I21" s="21">
        <v>1380695850</v>
      </c>
      <c r="J21" s="21">
        <v>0</v>
      </c>
      <c r="K21" s="21">
        <v>1380695850</v>
      </c>
      <c r="L21" s="21">
        <v>0</v>
      </c>
      <c r="M21" s="21">
        <v>1353756779</v>
      </c>
      <c r="N21" s="18">
        <f t="shared" si="4"/>
        <v>0.98048877238241861</v>
      </c>
      <c r="O21" s="21">
        <v>116258160</v>
      </c>
      <c r="P21" s="18">
        <f t="shared" si="5"/>
        <v>8.4202585239899139E-2</v>
      </c>
      <c r="Q21" s="21">
        <v>116258160</v>
      </c>
    </row>
    <row r="22" spans="1:17" s="8" customFormat="1" ht="31.5" x14ac:dyDescent="0.25">
      <c r="A22" s="19" t="s">
        <v>15</v>
      </c>
      <c r="B22" s="19" t="s">
        <v>17</v>
      </c>
      <c r="C22" s="19" t="s">
        <v>17</v>
      </c>
      <c r="D22" s="19" t="s">
        <v>17</v>
      </c>
      <c r="E22" s="19" t="s">
        <v>21</v>
      </c>
      <c r="F22" s="19" t="s">
        <v>84</v>
      </c>
      <c r="G22" s="19"/>
      <c r="H22" s="20" t="s">
        <v>85</v>
      </c>
      <c r="I22" s="21">
        <v>21629700</v>
      </c>
      <c r="J22" s="21">
        <v>0</v>
      </c>
      <c r="K22" s="21">
        <v>21629700</v>
      </c>
      <c r="L22" s="21">
        <v>0</v>
      </c>
      <c r="M22" s="21">
        <v>21629700</v>
      </c>
      <c r="N22" s="18">
        <f t="shared" si="4"/>
        <v>1</v>
      </c>
      <c r="O22" s="21">
        <v>9084073</v>
      </c>
      <c r="P22" s="18">
        <f t="shared" si="5"/>
        <v>0.41998146067675463</v>
      </c>
      <c r="Q22" s="21">
        <v>9084073</v>
      </c>
    </row>
    <row r="23" spans="1:17" s="8" customFormat="1" ht="15.75" x14ac:dyDescent="0.25">
      <c r="A23" s="19" t="s">
        <v>15</v>
      </c>
      <c r="B23" s="19" t="s">
        <v>17</v>
      </c>
      <c r="C23" s="19" t="s">
        <v>17</v>
      </c>
      <c r="D23" s="19" t="s">
        <v>17</v>
      </c>
      <c r="E23" s="19" t="s">
        <v>23</v>
      </c>
      <c r="F23" s="19" t="s">
        <v>31</v>
      </c>
      <c r="G23" s="19"/>
      <c r="H23" s="20" t="s">
        <v>41</v>
      </c>
      <c r="I23" s="21">
        <v>1124744400</v>
      </c>
      <c r="J23" s="21">
        <v>0</v>
      </c>
      <c r="K23" s="21">
        <v>1124744400</v>
      </c>
      <c r="L23" s="21">
        <v>0</v>
      </c>
      <c r="M23" s="21">
        <v>1124744400</v>
      </c>
      <c r="N23" s="18">
        <f t="shared" si="4"/>
        <v>1</v>
      </c>
      <c r="O23" s="21">
        <v>0</v>
      </c>
      <c r="P23" s="18">
        <f t="shared" si="5"/>
        <v>0</v>
      </c>
      <c r="Q23" s="21">
        <v>0</v>
      </c>
    </row>
    <row r="24" spans="1:17" s="9" customFormat="1" ht="31.5" x14ac:dyDescent="0.25">
      <c r="A24" s="15" t="s">
        <v>15</v>
      </c>
      <c r="B24" s="15" t="s">
        <v>17</v>
      </c>
      <c r="C24" s="15" t="s">
        <v>17</v>
      </c>
      <c r="D24" s="15" t="s">
        <v>42</v>
      </c>
      <c r="E24" s="15"/>
      <c r="F24" s="15"/>
      <c r="G24" s="15"/>
      <c r="H24" s="16" t="s">
        <v>43</v>
      </c>
      <c r="I24" s="17">
        <v>12451470000</v>
      </c>
      <c r="J24" s="17">
        <v>0</v>
      </c>
      <c r="K24" s="17">
        <v>12451470000</v>
      </c>
      <c r="L24" s="17">
        <v>0</v>
      </c>
      <c r="M24" s="17">
        <v>12451470000</v>
      </c>
      <c r="N24" s="18">
        <f>M24/I24</f>
        <v>1</v>
      </c>
      <c r="O24" s="17">
        <v>2079415435</v>
      </c>
      <c r="P24" s="18">
        <f>O24/I24</f>
        <v>0.1670016018189017</v>
      </c>
      <c r="Q24" s="17">
        <v>2079415435</v>
      </c>
    </row>
    <row r="25" spans="1:17" s="10" customFormat="1" ht="31.5" x14ac:dyDescent="0.25">
      <c r="A25" s="19" t="s">
        <v>15</v>
      </c>
      <c r="B25" s="19" t="s">
        <v>17</v>
      </c>
      <c r="C25" s="19" t="s">
        <v>17</v>
      </c>
      <c r="D25" s="19" t="s">
        <v>42</v>
      </c>
      <c r="E25" s="19" t="s">
        <v>21</v>
      </c>
      <c r="F25" s="19"/>
      <c r="G25" s="19"/>
      <c r="H25" s="20" t="s">
        <v>92</v>
      </c>
      <c r="I25" s="21">
        <v>3698086590</v>
      </c>
      <c r="J25" s="21">
        <v>0</v>
      </c>
      <c r="K25" s="21">
        <v>3698086590</v>
      </c>
      <c r="L25" s="21">
        <v>0</v>
      </c>
      <c r="M25" s="21">
        <v>3698086590</v>
      </c>
      <c r="N25" s="18">
        <f>M25/I25</f>
        <v>1</v>
      </c>
      <c r="O25" s="21">
        <v>589363300</v>
      </c>
      <c r="P25" s="18">
        <f t="shared" ref="P25:P42" si="6">O25/I25</f>
        <v>0.15936979452933794</v>
      </c>
      <c r="Q25" s="21">
        <v>589363300</v>
      </c>
    </row>
    <row r="26" spans="1:17" s="10" customFormat="1" ht="31.5" x14ac:dyDescent="0.25">
      <c r="A26" s="19" t="s">
        <v>15</v>
      </c>
      <c r="B26" s="19" t="s">
        <v>17</v>
      </c>
      <c r="C26" s="19" t="s">
        <v>17</v>
      </c>
      <c r="D26" s="19" t="s">
        <v>42</v>
      </c>
      <c r="E26" s="19" t="s">
        <v>23</v>
      </c>
      <c r="F26" s="19"/>
      <c r="G26" s="19"/>
      <c r="H26" s="20" t="s">
        <v>93</v>
      </c>
      <c r="I26" s="21">
        <v>2618544141</v>
      </c>
      <c r="J26" s="21">
        <v>0</v>
      </c>
      <c r="K26" s="21">
        <v>2618544141</v>
      </c>
      <c r="L26" s="21">
        <v>0</v>
      </c>
      <c r="M26" s="21">
        <v>2618544141</v>
      </c>
      <c r="N26" s="18">
        <f t="shared" ref="N26:N33" si="7">M26/I26</f>
        <v>1</v>
      </c>
      <c r="O26" s="21">
        <v>417462200</v>
      </c>
      <c r="P26" s="18">
        <f t="shared" si="6"/>
        <v>0.15942530563589227</v>
      </c>
      <c r="Q26" s="21">
        <v>417462200</v>
      </c>
    </row>
    <row r="27" spans="1:17" s="10" customFormat="1" ht="15.75" x14ac:dyDescent="0.25">
      <c r="A27" s="19" t="s">
        <v>15</v>
      </c>
      <c r="B27" s="19" t="s">
        <v>17</v>
      </c>
      <c r="C27" s="19" t="s">
        <v>17</v>
      </c>
      <c r="D27" s="19" t="s">
        <v>42</v>
      </c>
      <c r="E27" s="19" t="s">
        <v>25</v>
      </c>
      <c r="F27" s="19"/>
      <c r="G27" s="19"/>
      <c r="H27" s="20" t="s">
        <v>44</v>
      </c>
      <c r="I27" s="21">
        <v>2828973984</v>
      </c>
      <c r="J27" s="21">
        <v>0</v>
      </c>
      <c r="K27" s="21">
        <v>2828973984</v>
      </c>
      <c r="L27" s="21">
        <v>0</v>
      </c>
      <c r="M27" s="21">
        <v>2828973984</v>
      </c>
      <c r="N27" s="18">
        <f t="shared" si="7"/>
        <v>1</v>
      </c>
      <c r="O27" s="21">
        <v>609787135</v>
      </c>
      <c r="P27" s="18">
        <f t="shared" si="6"/>
        <v>0.21555063370989275</v>
      </c>
      <c r="Q27" s="21">
        <v>609787135</v>
      </c>
    </row>
    <row r="28" spans="1:17" s="10" customFormat="1" ht="31.5" x14ac:dyDescent="0.25">
      <c r="A28" s="19" t="s">
        <v>15</v>
      </c>
      <c r="B28" s="19" t="s">
        <v>17</v>
      </c>
      <c r="C28" s="19" t="s">
        <v>17</v>
      </c>
      <c r="D28" s="19" t="s">
        <v>42</v>
      </c>
      <c r="E28" s="19" t="s">
        <v>27</v>
      </c>
      <c r="F28" s="19"/>
      <c r="G28" s="19"/>
      <c r="H28" s="20" t="s">
        <v>94</v>
      </c>
      <c r="I28" s="21">
        <v>1400790375</v>
      </c>
      <c r="J28" s="21">
        <v>0</v>
      </c>
      <c r="K28" s="21">
        <v>1400790375</v>
      </c>
      <c r="L28" s="21">
        <v>0</v>
      </c>
      <c r="M28" s="21">
        <v>1400790375</v>
      </c>
      <c r="N28" s="18">
        <f t="shared" si="7"/>
        <v>1</v>
      </c>
      <c r="O28" s="21">
        <v>195321400</v>
      </c>
      <c r="P28" s="18">
        <f t="shared" si="6"/>
        <v>0.13943656630279175</v>
      </c>
      <c r="Q28" s="21">
        <v>195321400</v>
      </c>
    </row>
    <row r="29" spans="1:17" s="10" customFormat="1" ht="47.25" x14ac:dyDescent="0.25">
      <c r="A29" s="19" t="s">
        <v>15</v>
      </c>
      <c r="B29" s="19" t="s">
        <v>17</v>
      </c>
      <c r="C29" s="19" t="s">
        <v>17</v>
      </c>
      <c r="D29" s="19" t="s">
        <v>42</v>
      </c>
      <c r="E29" s="19" t="s">
        <v>29</v>
      </c>
      <c r="F29" s="19"/>
      <c r="G29" s="19"/>
      <c r="H29" s="20" t="s">
        <v>45</v>
      </c>
      <c r="I29" s="21">
        <v>153153081</v>
      </c>
      <c r="J29" s="21">
        <v>0</v>
      </c>
      <c r="K29" s="21">
        <v>153153081</v>
      </c>
      <c r="L29" s="21">
        <v>0</v>
      </c>
      <c r="M29" s="21">
        <v>153153081</v>
      </c>
      <c r="N29" s="18">
        <f t="shared" si="7"/>
        <v>1</v>
      </c>
      <c r="O29" s="21">
        <v>23201700</v>
      </c>
      <c r="P29" s="18">
        <f t="shared" si="6"/>
        <v>0.1514935243124492</v>
      </c>
      <c r="Q29" s="21">
        <v>23201700</v>
      </c>
    </row>
    <row r="30" spans="1:17" s="10" customFormat="1" ht="15.75" x14ac:dyDescent="0.25">
      <c r="A30" s="19" t="s">
        <v>15</v>
      </c>
      <c r="B30" s="19" t="s">
        <v>17</v>
      </c>
      <c r="C30" s="19" t="s">
        <v>17</v>
      </c>
      <c r="D30" s="19" t="s">
        <v>42</v>
      </c>
      <c r="E30" s="19" t="s">
        <v>31</v>
      </c>
      <c r="F30" s="19"/>
      <c r="G30" s="19"/>
      <c r="H30" s="20" t="s">
        <v>46</v>
      </c>
      <c r="I30" s="21">
        <v>1050904068</v>
      </c>
      <c r="J30" s="21">
        <v>0</v>
      </c>
      <c r="K30" s="21">
        <v>1050904068</v>
      </c>
      <c r="L30" s="21">
        <v>0</v>
      </c>
      <c r="M30" s="21">
        <v>1050904068</v>
      </c>
      <c r="N30" s="18">
        <f t="shared" si="7"/>
        <v>1</v>
      </c>
      <c r="O30" s="21">
        <v>146502500</v>
      </c>
      <c r="P30" s="18">
        <f t="shared" si="6"/>
        <v>0.13940615938314171</v>
      </c>
      <c r="Q30" s="21">
        <v>146502500</v>
      </c>
    </row>
    <row r="31" spans="1:17" s="10" customFormat="1" ht="15.75" x14ac:dyDescent="0.25">
      <c r="A31" s="19" t="s">
        <v>15</v>
      </c>
      <c r="B31" s="19" t="s">
        <v>17</v>
      </c>
      <c r="C31" s="19" t="s">
        <v>17</v>
      </c>
      <c r="D31" s="19" t="s">
        <v>42</v>
      </c>
      <c r="E31" s="19" t="s">
        <v>33</v>
      </c>
      <c r="F31" s="19"/>
      <c r="G31" s="19"/>
      <c r="H31" s="20" t="s">
        <v>47</v>
      </c>
      <c r="I31" s="21">
        <v>175565727</v>
      </c>
      <c r="J31" s="21">
        <v>0</v>
      </c>
      <c r="K31" s="21">
        <v>175565727</v>
      </c>
      <c r="L31" s="21">
        <v>0</v>
      </c>
      <c r="M31" s="21">
        <v>175565727</v>
      </c>
      <c r="N31" s="18">
        <f t="shared" si="7"/>
        <v>1</v>
      </c>
      <c r="O31" s="21">
        <v>24456300</v>
      </c>
      <c r="P31" s="18">
        <f t="shared" si="6"/>
        <v>0.13929996712855008</v>
      </c>
      <c r="Q31" s="21">
        <v>24456300</v>
      </c>
    </row>
    <row r="32" spans="1:17" s="10" customFormat="1" ht="15.75" x14ac:dyDescent="0.25">
      <c r="A32" s="19" t="s">
        <v>15</v>
      </c>
      <c r="B32" s="19" t="s">
        <v>17</v>
      </c>
      <c r="C32" s="19" t="s">
        <v>17</v>
      </c>
      <c r="D32" s="19" t="s">
        <v>42</v>
      </c>
      <c r="E32" s="19" t="s">
        <v>35</v>
      </c>
      <c r="F32" s="19"/>
      <c r="G32" s="19"/>
      <c r="H32" s="20" t="s">
        <v>48</v>
      </c>
      <c r="I32" s="21">
        <v>175565727</v>
      </c>
      <c r="J32" s="21">
        <v>0</v>
      </c>
      <c r="K32" s="21">
        <v>175565727</v>
      </c>
      <c r="L32" s="21">
        <v>0</v>
      </c>
      <c r="M32" s="21">
        <v>175565727</v>
      </c>
      <c r="N32" s="18">
        <f t="shared" si="7"/>
        <v>1</v>
      </c>
      <c r="O32" s="21">
        <v>24456300</v>
      </c>
      <c r="P32" s="18">
        <f t="shared" si="6"/>
        <v>0.13929996712855008</v>
      </c>
      <c r="Q32" s="21">
        <v>24456300</v>
      </c>
    </row>
    <row r="33" spans="1:18" s="10" customFormat="1" ht="47.25" x14ac:dyDescent="0.25">
      <c r="A33" s="19" t="s">
        <v>15</v>
      </c>
      <c r="B33" s="19" t="s">
        <v>17</v>
      </c>
      <c r="C33" s="19" t="s">
        <v>17</v>
      </c>
      <c r="D33" s="19" t="s">
        <v>42</v>
      </c>
      <c r="E33" s="19" t="s">
        <v>37</v>
      </c>
      <c r="F33" s="19"/>
      <c r="G33" s="19"/>
      <c r="H33" s="20" t="s">
        <v>49</v>
      </c>
      <c r="I33" s="21">
        <v>349886307</v>
      </c>
      <c r="J33" s="21">
        <v>0</v>
      </c>
      <c r="K33" s="21">
        <v>349886307</v>
      </c>
      <c r="L33" s="21">
        <v>0</v>
      </c>
      <c r="M33" s="21">
        <v>349886307</v>
      </c>
      <c r="N33" s="18">
        <f t="shared" si="7"/>
        <v>1</v>
      </c>
      <c r="O33" s="21">
        <v>48864600</v>
      </c>
      <c r="P33" s="18">
        <f t="shared" si="6"/>
        <v>0.13965850912822375</v>
      </c>
      <c r="Q33" s="21">
        <v>48864600</v>
      </c>
    </row>
    <row r="34" spans="1:18" s="9" customFormat="1" ht="47.25" x14ac:dyDescent="0.25">
      <c r="A34" s="15" t="s">
        <v>15</v>
      </c>
      <c r="B34" s="15" t="s">
        <v>17</v>
      </c>
      <c r="C34" s="15" t="s">
        <v>17</v>
      </c>
      <c r="D34" s="15" t="s">
        <v>50</v>
      </c>
      <c r="E34" s="15"/>
      <c r="F34" s="15"/>
      <c r="G34" s="15"/>
      <c r="H34" s="16" t="s">
        <v>51</v>
      </c>
      <c r="I34" s="17">
        <v>6330680000</v>
      </c>
      <c r="J34" s="17">
        <v>0</v>
      </c>
      <c r="K34" s="17">
        <v>6330680000</v>
      </c>
      <c r="L34" s="17">
        <v>0</v>
      </c>
      <c r="M34" s="17">
        <v>6290006995</v>
      </c>
      <c r="N34" s="18">
        <f>M34/I34</f>
        <v>0.99357525494891541</v>
      </c>
      <c r="O34" s="17">
        <v>631161673</v>
      </c>
      <c r="P34" s="18">
        <f t="shared" si="6"/>
        <v>9.9698874844408494E-2</v>
      </c>
      <c r="Q34" s="17">
        <v>631161673</v>
      </c>
    </row>
    <row r="35" spans="1:18" s="10" customFormat="1" ht="15.75" x14ac:dyDescent="0.25">
      <c r="A35" s="19" t="s">
        <v>15</v>
      </c>
      <c r="B35" s="19" t="s">
        <v>17</v>
      </c>
      <c r="C35" s="19" t="s">
        <v>17</v>
      </c>
      <c r="D35" s="19" t="s">
        <v>50</v>
      </c>
      <c r="E35" s="19" t="s">
        <v>21</v>
      </c>
      <c r="F35" s="19" t="s">
        <v>21</v>
      </c>
      <c r="G35" s="19"/>
      <c r="H35" s="20" t="s">
        <v>95</v>
      </c>
      <c r="I35" s="21">
        <v>1704852124</v>
      </c>
      <c r="J35" s="21">
        <v>0</v>
      </c>
      <c r="K35" s="21">
        <v>1704852124</v>
      </c>
      <c r="L35" s="21">
        <v>0</v>
      </c>
      <c r="M35" s="21">
        <v>1704852124</v>
      </c>
      <c r="N35" s="18">
        <f>M35/I35</f>
        <v>1</v>
      </c>
      <c r="O35" s="21">
        <v>60034638</v>
      </c>
      <c r="P35" s="18">
        <f t="shared" si="6"/>
        <v>3.5213985515144888E-2</v>
      </c>
      <c r="Q35" s="21">
        <v>60034638</v>
      </c>
    </row>
    <row r="36" spans="1:18" s="10" customFormat="1" ht="31.5" x14ac:dyDescent="0.25">
      <c r="A36" s="19" t="s">
        <v>15</v>
      </c>
      <c r="B36" s="19" t="s">
        <v>17</v>
      </c>
      <c r="C36" s="19" t="s">
        <v>17</v>
      </c>
      <c r="D36" s="19" t="s">
        <v>50</v>
      </c>
      <c r="E36" s="19" t="s">
        <v>21</v>
      </c>
      <c r="F36" s="19" t="s">
        <v>23</v>
      </c>
      <c r="G36" s="19"/>
      <c r="H36" s="20" t="s">
        <v>52</v>
      </c>
      <c r="I36" s="21">
        <v>819615646</v>
      </c>
      <c r="J36" s="21">
        <v>0</v>
      </c>
      <c r="K36" s="21">
        <v>819615646</v>
      </c>
      <c r="L36" s="21">
        <v>0</v>
      </c>
      <c r="M36" s="21">
        <v>781988052</v>
      </c>
      <c r="N36" s="18">
        <f t="shared" ref="N36:N42" si="8">M36/I36</f>
        <v>0.95409117165633028</v>
      </c>
      <c r="O36" s="21">
        <v>111782270</v>
      </c>
      <c r="P36" s="18">
        <f t="shared" si="6"/>
        <v>0.13638376786184483</v>
      </c>
      <c r="Q36" s="21">
        <v>111782270</v>
      </c>
    </row>
    <row r="37" spans="1:18" s="10" customFormat="1" ht="31.5" x14ac:dyDescent="0.25">
      <c r="A37" s="19" t="s">
        <v>15</v>
      </c>
      <c r="B37" s="19" t="s">
        <v>17</v>
      </c>
      <c r="C37" s="19" t="s">
        <v>17</v>
      </c>
      <c r="D37" s="19" t="s">
        <v>50</v>
      </c>
      <c r="E37" s="19" t="s">
        <v>21</v>
      </c>
      <c r="F37" s="19" t="s">
        <v>25</v>
      </c>
      <c r="G37" s="19"/>
      <c r="H37" s="20" t="s">
        <v>53</v>
      </c>
      <c r="I37" s="21">
        <v>186121992</v>
      </c>
      <c r="J37" s="21">
        <v>0</v>
      </c>
      <c r="K37" s="21">
        <v>186121992</v>
      </c>
      <c r="L37" s="21">
        <v>0</v>
      </c>
      <c r="M37" s="21">
        <v>183076581</v>
      </c>
      <c r="N37" s="18">
        <f t="shared" si="8"/>
        <v>0.98363755423378452</v>
      </c>
      <c r="O37" s="21">
        <v>10362786</v>
      </c>
      <c r="P37" s="18">
        <f t="shared" si="6"/>
        <v>5.5677386044739943E-2</v>
      </c>
      <c r="Q37" s="21">
        <v>10362786</v>
      </c>
    </row>
    <row r="38" spans="1:18" s="10" customFormat="1" ht="15.75" x14ac:dyDescent="0.25">
      <c r="A38" s="19" t="s">
        <v>15</v>
      </c>
      <c r="B38" s="19" t="s">
        <v>17</v>
      </c>
      <c r="C38" s="19" t="s">
        <v>17</v>
      </c>
      <c r="D38" s="19" t="s">
        <v>50</v>
      </c>
      <c r="E38" s="19" t="s">
        <v>23</v>
      </c>
      <c r="F38" s="19"/>
      <c r="G38" s="19"/>
      <c r="H38" s="20" t="s">
        <v>54</v>
      </c>
      <c r="I38" s="21">
        <v>2220169476</v>
      </c>
      <c r="J38" s="21">
        <v>0</v>
      </c>
      <c r="K38" s="21">
        <v>2220169476</v>
      </c>
      <c r="L38" s="21">
        <v>0</v>
      </c>
      <c r="M38" s="21">
        <v>2220169476</v>
      </c>
      <c r="N38" s="18">
        <f t="shared" si="8"/>
        <v>1</v>
      </c>
      <c r="O38" s="21">
        <v>349903140</v>
      </c>
      <c r="P38" s="18">
        <f t="shared" si="6"/>
        <v>0.15760199560549223</v>
      </c>
      <c r="Q38" s="21">
        <v>349903140</v>
      </c>
    </row>
    <row r="39" spans="1:18" s="10" customFormat="1" ht="15.75" x14ac:dyDescent="0.25">
      <c r="A39" s="19" t="s">
        <v>15</v>
      </c>
      <c r="B39" s="19" t="s">
        <v>17</v>
      </c>
      <c r="C39" s="19" t="s">
        <v>17</v>
      </c>
      <c r="D39" s="19" t="s">
        <v>50</v>
      </c>
      <c r="E39" s="19" t="s">
        <v>29</v>
      </c>
      <c r="F39" s="19"/>
      <c r="G39" s="19"/>
      <c r="H39" s="20" t="s">
        <v>55</v>
      </c>
      <c r="I39" s="21">
        <v>15193632</v>
      </c>
      <c r="J39" s="21">
        <v>0</v>
      </c>
      <c r="K39" s="21">
        <v>15193632</v>
      </c>
      <c r="L39" s="21">
        <v>0</v>
      </c>
      <c r="M39" s="21">
        <v>15193632</v>
      </c>
      <c r="N39" s="18">
        <f t="shared" si="8"/>
        <v>1</v>
      </c>
      <c r="O39" s="21">
        <v>2803815</v>
      </c>
      <c r="P39" s="18">
        <f t="shared" si="6"/>
        <v>0.18453882521308929</v>
      </c>
      <c r="Q39" s="21">
        <v>2803815</v>
      </c>
    </row>
    <row r="40" spans="1:18" s="10" customFormat="1" ht="15.75" x14ac:dyDescent="0.25">
      <c r="A40" s="19" t="s">
        <v>15</v>
      </c>
      <c r="B40" s="19" t="s">
        <v>17</v>
      </c>
      <c r="C40" s="19" t="s">
        <v>17</v>
      </c>
      <c r="D40" s="19" t="s">
        <v>50</v>
      </c>
      <c r="E40" s="19" t="s">
        <v>33</v>
      </c>
      <c r="F40" s="19"/>
      <c r="G40" s="19"/>
      <c r="H40" s="20" t="s">
        <v>86</v>
      </c>
      <c r="I40" s="21">
        <v>68578758</v>
      </c>
      <c r="J40" s="21">
        <v>0</v>
      </c>
      <c r="K40" s="21">
        <v>68578758</v>
      </c>
      <c r="L40" s="21">
        <v>0</v>
      </c>
      <c r="M40" s="21">
        <v>68578758</v>
      </c>
      <c r="N40" s="18">
        <f t="shared" si="8"/>
        <v>1</v>
      </c>
      <c r="O40" s="21">
        <v>13834218</v>
      </c>
      <c r="P40" s="18">
        <f t="shared" si="6"/>
        <v>0.20172745035714995</v>
      </c>
      <c r="Q40" s="21">
        <v>13834218</v>
      </c>
    </row>
    <row r="41" spans="1:18" s="10" customFormat="1" ht="15.75" x14ac:dyDescent="0.25">
      <c r="A41" s="19" t="s">
        <v>15</v>
      </c>
      <c r="B41" s="19" t="s">
        <v>17</v>
      </c>
      <c r="C41" s="19" t="s">
        <v>17</v>
      </c>
      <c r="D41" s="19" t="s">
        <v>50</v>
      </c>
      <c r="E41" s="19" t="s">
        <v>56</v>
      </c>
      <c r="F41" s="19"/>
      <c r="G41" s="19"/>
      <c r="H41" s="20" t="s">
        <v>57</v>
      </c>
      <c r="I41" s="21">
        <v>336792176</v>
      </c>
      <c r="J41" s="21">
        <v>0</v>
      </c>
      <c r="K41" s="21">
        <v>336792176</v>
      </c>
      <c r="L41" s="21">
        <v>0</v>
      </c>
      <c r="M41" s="21">
        <v>336792176</v>
      </c>
      <c r="N41" s="18">
        <f t="shared" si="8"/>
        <v>1</v>
      </c>
      <c r="O41" s="21">
        <v>71787695</v>
      </c>
      <c r="P41" s="18">
        <f t="shared" si="6"/>
        <v>0.21315131441770785</v>
      </c>
      <c r="Q41" s="21">
        <v>71787695</v>
      </c>
    </row>
    <row r="42" spans="1:18" s="10" customFormat="1" ht="15.75" x14ac:dyDescent="0.25">
      <c r="A42" s="19" t="s">
        <v>15</v>
      </c>
      <c r="B42" s="19" t="s">
        <v>17</v>
      </c>
      <c r="C42" s="19" t="s">
        <v>17</v>
      </c>
      <c r="D42" s="19" t="s">
        <v>50</v>
      </c>
      <c r="E42" s="19" t="s">
        <v>58</v>
      </c>
      <c r="F42" s="19"/>
      <c r="G42" s="19"/>
      <c r="H42" s="20" t="s">
        <v>59</v>
      </c>
      <c r="I42" s="21">
        <v>979356196</v>
      </c>
      <c r="J42" s="21">
        <v>0</v>
      </c>
      <c r="K42" s="21">
        <v>979356196</v>
      </c>
      <c r="L42" s="21">
        <v>0</v>
      </c>
      <c r="M42" s="21">
        <v>979356196</v>
      </c>
      <c r="N42" s="18">
        <f t="shared" si="8"/>
        <v>1</v>
      </c>
      <c r="O42" s="21">
        <v>10653111</v>
      </c>
      <c r="P42" s="18">
        <f t="shared" si="6"/>
        <v>1.0877667434494896E-2</v>
      </c>
      <c r="Q42" s="21">
        <v>10653111</v>
      </c>
    </row>
    <row r="43" spans="1:18" s="10" customFormat="1" ht="31.5" x14ac:dyDescent="0.25">
      <c r="A43" s="13" t="s">
        <v>15</v>
      </c>
      <c r="B43" s="13" t="s">
        <v>42</v>
      </c>
      <c r="C43" s="13"/>
      <c r="D43" s="13"/>
      <c r="E43" s="13"/>
      <c r="F43" s="13"/>
      <c r="G43" s="13"/>
      <c r="H43" s="14" t="s">
        <v>60</v>
      </c>
      <c r="I43" s="6">
        <f>I44</f>
        <v>2810260000</v>
      </c>
      <c r="J43" s="6">
        <f t="shared" ref="J43:M43" si="9">J44</f>
        <v>0</v>
      </c>
      <c r="K43" s="6">
        <f t="shared" si="9"/>
        <v>894563325</v>
      </c>
      <c r="L43" s="6">
        <f t="shared" si="9"/>
        <v>1915696675</v>
      </c>
      <c r="M43" s="6">
        <f t="shared" si="9"/>
        <v>583563325</v>
      </c>
      <c r="N43" s="7">
        <f>M43/I43</f>
        <v>0.20765456754891007</v>
      </c>
      <c r="O43" s="6">
        <f>O44</f>
        <v>77870351</v>
      </c>
      <c r="P43" s="7">
        <f>O43/I43</f>
        <v>2.7709304833004777E-2</v>
      </c>
      <c r="Q43" s="6">
        <f>Q44</f>
        <v>77870351</v>
      </c>
    </row>
    <row r="44" spans="1:18" s="9" customFormat="1" ht="30" customHeight="1" x14ac:dyDescent="0.25">
      <c r="A44" s="15" t="s">
        <v>15</v>
      </c>
      <c r="B44" s="15" t="s">
        <v>42</v>
      </c>
      <c r="C44" s="15" t="s">
        <v>42</v>
      </c>
      <c r="D44" s="15"/>
      <c r="E44" s="15"/>
      <c r="F44" s="15"/>
      <c r="G44" s="15"/>
      <c r="H44" s="16" t="s">
        <v>61</v>
      </c>
      <c r="I44" s="17">
        <v>2810260000</v>
      </c>
      <c r="J44" s="17">
        <v>0</v>
      </c>
      <c r="K44" s="17">
        <v>894563325</v>
      </c>
      <c r="L44" s="17">
        <v>1915696675</v>
      </c>
      <c r="M44" s="17">
        <v>583563325</v>
      </c>
      <c r="N44" s="18">
        <f>M44/I44</f>
        <v>0.20765456754891007</v>
      </c>
      <c r="O44" s="17">
        <v>77870351</v>
      </c>
      <c r="P44" s="18">
        <f>O44/I44</f>
        <v>2.7709304833004777E-2</v>
      </c>
      <c r="Q44" s="17">
        <v>77870351</v>
      </c>
    </row>
    <row r="45" spans="1:18" s="10" customFormat="1" ht="31.5" x14ac:dyDescent="0.25">
      <c r="A45" s="19" t="s">
        <v>15</v>
      </c>
      <c r="B45" s="19" t="s">
        <v>42</v>
      </c>
      <c r="C45" s="19" t="s">
        <v>42</v>
      </c>
      <c r="D45" s="19" t="s">
        <v>42</v>
      </c>
      <c r="E45" s="19" t="s">
        <v>35</v>
      </c>
      <c r="F45" s="19" t="s">
        <v>23</v>
      </c>
      <c r="G45" s="19"/>
      <c r="H45" s="23" t="s">
        <v>62</v>
      </c>
      <c r="I45" s="21">
        <v>1032641226</v>
      </c>
      <c r="J45" s="21">
        <v>0</v>
      </c>
      <c r="K45" s="21">
        <v>282140551</v>
      </c>
      <c r="L45" s="21">
        <v>750500675</v>
      </c>
      <c r="M45" s="21">
        <v>282140551</v>
      </c>
      <c r="N45" s="18">
        <f t="shared" ref="N45:N48" si="10">M45/I45</f>
        <v>0.27322224204905027</v>
      </c>
      <c r="O45" s="21">
        <v>29580947</v>
      </c>
      <c r="P45" s="18">
        <f t="shared" ref="P45:P48" si="11">O45/I45</f>
        <v>2.8645909397384449E-2</v>
      </c>
      <c r="Q45" s="21">
        <v>29580947</v>
      </c>
      <c r="R45" s="22"/>
    </row>
    <row r="46" spans="1:18" s="10" customFormat="1" ht="47.25" x14ac:dyDescent="0.25">
      <c r="A46" s="19" t="s">
        <v>15</v>
      </c>
      <c r="B46" s="19" t="s">
        <v>42</v>
      </c>
      <c r="C46" s="19" t="s">
        <v>42</v>
      </c>
      <c r="D46" s="19" t="s">
        <v>42</v>
      </c>
      <c r="E46" s="19" t="s">
        <v>35</v>
      </c>
      <c r="F46" s="19" t="s">
        <v>25</v>
      </c>
      <c r="G46" s="19"/>
      <c r="H46" s="23" t="s">
        <v>63</v>
      </c>
      <c r="I46" s="21">
        <v>1331813195</v>
      </c>
      <c r="J46" s="21">
        <v>0</v>
      </c>
      <c r="K46" s="21">
        <v>276617195</v>
      </c>
      <c r="L46" s="21">
        <v>1055196000</v>
      </c>
      <c r="M46" s="21">
        <v>276617195</v>
      </c>
      <c r="N46" s="18">
        <f t="shared" si="10"/>
        <v>0.20769969545165828</v>
      </c>
      <c r="O46" s="21">
        <v>48289404</v>
      </c>
      <c r="P46" s="18">
        <f t="shared" si="11"/>
        <v>3.6258391327921934E-2</v>
      </c>
      <c r="Q46" s="21">
        <v>48289404</v>
      </c>
    </row>
    <row r="47" spans="1:18" s="10" customFormat="1" ht="15.75" x14ac:dyDescent="0.25">
      <c r="A47" s="19" t="s">
        <v>15</v>
      </c>
      <c r="B47" s="19" t="s">
        <v>42</v>
      </c>
      <c r="C47" s="19" t="s">
        <v>42</v>
      </c>
      <c r="D47" s="19" t="s">
        <v>42</v>
      </c>
      <c r="E47" s="19" t="s">
        <v>37</v>
      </c>
      <c r="F47" s="19" t="s">
        <v>23</v>
      </c>
      <c r="G47" s="19"/>
      <c r="H47" s="23" t="s">
        <v>64</v>
      </c>
      <c r="I47" s="21">
        <v>421000000</v>
      </c>
      <c r="J47" s="21">
        <v>0</v>
      </c>
      <c r="K47" s="21">
        <v>311000000</v>
      </c>
      <c r="L47" s="21">
        <v>110000000</v>
      </c>
      <c r="M47" s="21">
        <v>0</v>
      </c>
      <c r="N47" s="18">
        <f t="shared" si="10"/>
        <v>0</v>
      </c>
      <c r="O47" s="21">
        <v>0</v>
      </c>
      <c r="P47" s="18">
        <f t="shared" si="11"/>
        <v>0</v>
      </c>
      <c r="Q47" s="21">
        <v>0</v>
      </c>
    </row>
    <row r="48" spans="1:18" s="10" customFormat="1" ht="47.25" x14ac:dyDescent="0.25">
      <c r="A48" s="19" t="s">
        <v>15</v>
      </c>
      <c r="B48" s="19" t="s">
        <v>42</v>
      </c>
      <c r="C48" s="19" t="s">
        <v>42</v>
      </c>
      <c r="D48" s="19" t="s">
        <v>42</v>
      </c>
      <c r="E48" s="19" t="s">
        <v>37</v>
      </c>
      <c r="F48" s="19" t="s">
        <v>25</v>
      </c>
      <c r="G48" s="19"/>
      <c r="H48" s="23" t="s">
        <v>65</v>
      </c>
      <c r="I48" s="21">
        <v>24805579</v>
      </c>
      <c r="J48" s="21">
        <v>0</v>
      </c>
      <c r="K48" s="21">
        <v>24805579</v>
      </c>
      <c r="L48" s="21">
        <v>0</v>
      </c>
      <c r="M48" s="21">
        <v>24805579</v>
      </c>
      <c r="N48" s="18">
        <f t="shared" si="10"/>
        <v>1</v>
      </c>
      <c r="O48" s="21">
        <v>0</v>
      </c>
      <c r="P48" s="18">
        <f t="shared" si="11"/>
        <v>0</v>
      </c>
      <c r="Q48" s="21">
        <v>0</v>
      </c>
    </row>
    <row r="49" spans="1:17" s="10" customFormat="1" ht="15.75" x14ac:dyDescent="0.25">
      <c r="A49" s="13" t="s">
        <v>15</v>
      </c>
      <c r="B49" s="13" t="s">
        <v>50</v>
      </c>
      <c r="C49" s="13"/>
      <c r="D49" s="13"/>
      <c r="E49" s="13"/>
      <c r="F49" s="13"/>
      <c r="G49" s="13"/>
      <c r="H49" s="14" t="s">
        <v>66</v>
      </c>
      <c r="I49" s="6">
        <f>I50+I51+I56</f>
        <v>23904640000</v>
      </c>
      <c r="J49" s="6">
        <f t="shared" ref="J49:Q49" si="12">J50+J51+J56</f>
        <v>20000000000</v>
      </c>
      <c r="K49" s="6">
        <f t="shared" si="12"/>
        <v>52689594.710000001</v>
      </c>
      <c r="L49" s="6">
        <f t="shared" si="12"/>
        <v>3851950405.29</v>
      </c>
      <c r="M49" s="6">
        <f t="shared" si="12"/>
        <v>44393296.979999997</v>
      </c>
      <c r="N49" s="7">
        <f>M49/I49</f>
        <v>1.857099583177157E-3</v>
      </c>
      <c r="O49" s="6">
        <f t="shared" si="12"/>
        <v>29725529.73</v>
      </c>
      <c r="P49" s="7">
        <f>O49/I49</f>
        <v>1.2435045970154749E-3</v>
      </c>
      <c r="Q49" s="6">
        <f t="shared" si="12"/>
        <v>29725529.73</v>
      </c>
    </row>
    <row r="50" spans="1:17" s="9" customFormat="1" ht="63" x14ac:dyDescent="0.25">
      <c r="A50" s="19" t="s">
        <v>15</v>
      </c>
      <c r="B50" s="19" t="s">
        <v>50</v>
      </c>
      <c r="C50" s="19" t="s">
        <v>50</v>
      </c>
      <c r="D50" s="19" t="s">
        <v>67</v>
      </c>
      <c r="E50" s="19" t="s">
        <v>33</v>
      </c>
      <c r="F50" s="19"/>
      <c r="G50" s="19"/>
      <c r="H50" s="20" t="s">
        <v>68</v>
      </c>
      <c r="I50" s="21">
        <v>20000000000</v>
      </c>
      <c r="J50" s="21">
        <v>20000000000</v>
      </c>
      <c r="K50" s="21">
        <v>0</v>
      </c>
      <c r="L50" s="21">
        <v>0</v>
      </c>
      <c r="M50" s="21">
        <v>0</v>
      </c>
      <c r="N50" s="18">
        <f>M50/I50</f>
        <v>0</v>
      </c>
      <c r="O50" s="21">
        <v>0</v>
      </c>
      <c r="P50" s="18">
        <f>O50/I50</f>
        <v>0</v>
      </c>
      <c r="Q50" s="21">
        <v>0</v>
      </c>
    </row>
    <row r="51" spans="1:17" s="9" customFormat="1" ht="15.75" x14ac:dyDescent="0.25">
      <c r="A51" s="15" t="s">
        <v>15</v>
      </c>
      <c r="B51" s="15" t="s">
        <v>50</v>
      </c>
      <c r="C51" s="15" t="s">
        <v>67</v>
      </c>
      <c r="D51" s="15"/>
      <c r="E51" s="15"/>
      <c r="F51" s="15"/>
      <c r="G51" s="15"/>
      <c r="H51" s="16" t="s">
        <v>69</v>
      </c>
      <c r="I51" s="17">
        <f>I52+I54</f>
        <v>1788560000</v>
      </c>
      <c r="J51" s="17">
        <f t="shared" ref="J51:M51" si="13">J52+J54</f>
        <v>0</v>
      </c>
      <c r="K51" s="17">
        <f t="shared" si="13"/>
        <v>49573750.710000001</v>
      </c>
      <c r="L51" s="17">
        <f t="shared" si="13"/>
        <v>1738986249.29</v>
      </c>
      <c r="M51" s="17">
        <f t="shared" si="13"/>
        <v>41277452.979999997</v>
      </c>
      <c r="N51" s="18">
        <f>M51/I51</f>
        <v>2.3078595618821845E-2</v>
      </c>
      <c r="O51" s="17">
        <f>O52+O54</f>
        <v>26609685.73</v>
      </c>
      <c r="P51" s="18">
        <f t="shared" ref="P51:P58" si="14">O51/I51</f>
        <v>1.4877714882363465E-2</v>
      </c>
      <c r="Q51" s="17">
        <f>Q52+Q54</f>
        <v>26609685.73</v>
      </c>
    </row>
    <row r="52" spans="1:17" s="9" customFormat="1" ht="31.5" x14ac:dyDescent="0.25">
      <c r="A52" s="19" t="s">
        <v>15</v>
      </c>
      <c r="B52" s="19" t="s">
        <v>50</v>
      </c>
      <c r="C52" s="19" t="s">
        <v>67</v>
      </c>
      <c r="D52" s="19" t="s">
        <v>42</v>
      </c>
      <c r="E52" s="19" t="s">
        <v>23</v>
      </c>
      <c r="F52" s="19"/>
      <c r="G52" s="19"/>
      <c r="H52" s="20" t="s">
        <v>70</v>
      </c>
      <c r="I52" s="21">
        <v>788560000</v>
      </c>
      <c r="J52" s="21">
        <v>0</v>
      </c>
      <c r="K52" s="21">
        <v>49573750.710000001</v>
      </c>
      <c r="L52" s="21">
        <v>738986249.28999996</v>
      </c>
      <c r="M52" s="21">
        <v>41277452.979999997</v>
      </c>
      <c r="N52" s="18">
        <f>M52/I52</f>
        <v>5.2345354798620264E-2</v>
      </c>
      <c r="O52" s="21">
        <v>26609685.73</v>
      </c>
      <c r="P52" s="18">
        <f t="shared" si="14"/>
        <v>3.3744655739575934E-2</v>
      </c>
      <c r="Q52" s="21">
        <v>26609685.73</v>
      </c>
    </row>
    <row r="53" spans="1:17" s="10" customFormat="1" ht="47.25" x14ac:dyDescent="0.25">
      <c r="A53" s="19" t="s">
        <v>15</v>
      </c>
      <c r="B53" s="19" t="s">
        <v>50</v>
      </c>
      <c r="C53" s="19" t="s">
        <v>67</v>
      </c>
      <c r="D53" s="19" t="s">
        <v>42</v>
      </c>
      <c r="E53" s="19" t="s">
        <v>23</v>
      </c>
      <c r="F53" s="19" t="s">
        <v>23</v>
      </c>
      <c r="G53" s="19"/>
      <c r="H53" s="20" t="s">
        <v>71</v>
      </c>
      <c r="I53" s="21">
        <v>788560000</v>
      </c>
      <c r="J53" s="21">
        <v>0</v>
      </c>
      <c r="K53" s="21">
        <v>49573750.710000001</v>
      </c>
      <c r="L53" s="21">
        <v>738986249.28999996</v>
      </c>
      <c r="M53" s="21">
        <v>41277452.979999997</v>
      </c>
      <c r="N53" s="18">
        <f t="shared" ref="N53:N55" si="15">M53/I53</f>
        <v>5.2345354798620264E-2</v>
      </c>
      <c r="O53" s="21">
        <v>26609685.73</v>
      </c>
      <c r="P53" s="18">
        <f t="shared" si="14"/>
        <v>3.3744655739575934E-2</v>
      </c>
      <c r="Q53" s="21">
        <v>26609685.73</v>
      </c>
    </row>
    <row r="54" spans="1:17" s="9" customFormat="1" ht="27.75" customHeight="1" x14ac:dyDescent="0.25">
      <c r="A54" s="19" t="s">
        <v>15</v>
      </c>
      <c r="B54" s="19" t="s">
        <v>50</v>
      </c>
      <c r="C54" s="19" t="s">
        <v>67</v>
      </c>
      <c r="D54" s="19" t="s">
        <v>42</v>
      </c>
      <c r="E54" s="19" t="s">
        <v>27</v>
      </c>
      <c r="F54" s="19"/>
      <c r="G54" s="19"/>
      <c r="H54" s="20" t="s">
        <v>72</v>
      </c>
      <c r="I54" s="21">
        <v>1000000000</v>
      </c>
      <c r="J54" s="21">
        <v>0</v>
      </c>
      <c r="K54" s="21">
        <v>0</v>
      </c>
      <c r="L54" s="21">
        <v>1000000000</v>
      </c>
      <c r="M54" s="21">
        <v>0</v>
      </c>
      <c r="N54" s="18">
        <f t="shared" si="15"/>
        <v>0</v>
      </c>
      <c r="O54" s="21">
        <v>0</v>
      </c>
      <c r="P54" s="18">
        <f t="shared" si="14"/>
        <v>0</v>
      </c>
      <c r="Q54" s="21">
        <v>0</v>
      </c>
    </row>
    <row r="55" spans="1:17" s="10" customFormat="1" ht="47.25" x14ac:dyDescent="0.25">
      <c r="A55" s="19" t="s">
        <v>15</v>
      </c>
      <c r="B55" s="19" t="s">
        <v>50</v>
      </c>
      <c r="C55" s="19" t="s">
        <v>67</v>
      </c>
      <c r="D55" s="19" t="s">
        <v>42</v>
      </c>
      <c r="E55" s="19" t="s">
        <v>27</v>
      </c>
      <c r="F55" s="19" t="s">
        <v>23</v>
      </c>
      <c r="G55" s="19"/>
      <c r="H55" s="20" t="s">
        <v>73</v>
      </c>
      <c r="I55" s="21">
        <v>1000000000</v>
      </c>
      <c r="J55" s="21">
        <v>0</v>
      </c>
      <c r="K55" s="21">
        <v>0</v>
      </c>
      <c r="L55" s="21">
        <v>1000000000</v>
      </c>
      <c r="M55" s="21">
        <v>0</v>
      </c>
      <c r="N55" s="18">
        <f t="shared" si="15"/>
        <v>0</v>
      </c>
      <c r="O55" s="21">
        <v>0</v>
      </c>
      <c r="P55" s="18">
        <f t="shared" si="14"/>
        <v>0</v>
      </c>
      <c r="Q55" s="21">
        <v>0</v>
      </c>
    </row>
    <row r="56" spans="1:17" s="10" customFormat="1" ht="31.5" x14ac:dyDescent="0.25">
      <c r="A56" s="15" t="s">
        <v>15</v>
      </c>
      <c r="B56" s="15" t="s">
        <v>50</v>
      </c>
      <c r="C56" s="15" t="s">
        <v>74</v>
      </c>
      <c r="D56" s="15"/>
      <c r="E56" s="15"/>
      <c r="F56" s="15"/>
      <c r="G56" s="15"/>
      <c r="H56" s="16" t="s">
        <v>75</v>
      </c>
      <c r="I56" s="17">
        <f>I57</f>
        <v>2116080000</v>
      </c>
      <c r="J56" s="17">
        <f t="shared" ref="J56:M56" si="16">J57</f>
        <v>0</v>
      </c>
      <c r="K56" s="17">
        <f t="shared" si="16"/>
        <v>3115844</v>
      </c>
      <c r="L56" s="17">
        <f t="shared" si="16"/>
        <v>2112964156</v>
      </c>
      <c r="M56" s="17">
        <f t="shared" si="16"/>
        <v>3115844</v>
      </c>
      <c r="N56" s="18">
        <f t="shared" ref="N56:N61" si="17">M56/I56</f>
        <v>1.4724603984726475E-3</v>
      </c>
      <c r="O56" s="17">
        <f>O57</f>
        <v>3115844</v>
      </c>
      <c r="P56" s="18">
        <f t="shared" si="14"/>
        <v>1.4724603984726475E-3</v>
      </c>
      <c r="Q56" s="17">
        <f>Q57</f>
        <v>3115844</v>
      </c>
    </row>
    <row r="57" spans="1:17" s="10" customFormat="1" ht="15.75" x14ac:dyDescent="0.25">
      <c r="A57" s="15" t="s">
        <v>15</v>
      </c>
      <c r="B57" s="15" t="s">
        <v>50</v>
      </c>
      <c r="C57" s="15" t="s">
        <v>74</v>
      </c>
      <c r="D57" s="15" t="s">
        <v>17</v>
      </c>
      <c r="E57" s="15"/>
      <c r="F57" s="15"/>
      <c r="G57" s="15"/>
      <c r="H57" s="16" t="s">
        <v>76</v>
      </c>
      <c r="I57" s="17">
        <f>I58</f>
        <v>2116080000</v>
      </c>
      <c r="J57" s="17">
        <f t="shared" ref="J57:M57" si="18">J58</f>
        <v>0</v>
      </c>
      <c r="K57" s="17">
        <f t="shared" si="18"/>
        <v>3115844</v>
      </c>
      <c r="L57" s="17">
        <f t="shared" si="18"/>
        <v>2112964156</v>
      </c>
      <c r="M57" s="17">
        <f t="shared" si="18"/>
        <v>3115844</v>
      </c>
      <c r="N57" s="18">
        <f t="shared" si="17"/>
        <v>1.4724603984726475E-3</v>
      </c>
      <c r="O57" s="17">
        <f>O58</f>
        <v>3115844</v>
      </c>
      <c r="P57" s="18">
        <f t="shared" si="14"/>
        <v>1.4724603984726475E-3</v>
      </c>
      <c r="Q57" s="17">
        <f>Q58</f>
        <v>3115844</v>
      </c>
    </row>
    <row r="58" spans="1:17" s="9" customFormat="1" ht="21" customHeight="1" x14ac:dyDescent="0.25">
      <c r="A58" s="19" t="s">
        <v>15</v>
      </c>
      <c r="B58" s="19" t="s">
        <v>50</v>
      </c>
      <c r="C58" s="19" t="s">
        <v>74</v>
      </c>
      <c r="D58" s="19" t="s">
        <v>17</v>
      </c>
      <c r="E58" s="19" t="s">
        <v>21</v>
      </c>
      <c r="F58" s="19"/>
      <c r="G58" s="19"/>
      <c r="H58" s="20" t="s">
        <v>77</v>
      </c>
      <c r="I58" s="21">
        <v>2116080000</v>
      </c>
      <c r="J58" s="21">
        <v>0</v>
      </c>
      <c r="K58" s="21">
        <v>3115844</v>
      </c>
      <c r="L58" s="21">
        <v>2112964156</v>
      </c>
      <c r="M58" s="21">
        <v>3115844</v>
      </c>
      <c r="N58" s="18">
        <f t="shared" si="17"/>
        <v>1.4724603984726475E-3</v>
      </c>
      <c r="O58" s="21">
        <v>3115844</v>
      </c>
      <c r="P58" s="18">
        <f t="shared" si="14"/>
        <v>1.4724603984726475E-3</v>
      </c>
      <c r="Q58" s="21">
        <v>3115844</v>
      </c>
    </row>
    <row r="59" spans="1:17" s="9" customFormat="1" ht="55.5" customHeight="1" x14ac:dyDescent="0.25">
      <c r="A59" s="13" t="s">
        <v>15</v>
      </c>
      <c r="B59" s="13" t="s">
        <v>78</v>
      </c>
      <c r="C59" s="13"/>
      <c r="D59" s="13"/>
      <c r="E59" s="13"/>
      <c r="F59" s="13"/>
      <c r="G59" s="13"/>
      <c r="H59" s="14" t="s">
        <v>79</v>
      </c>
      <c r="I59" s="6">
        <f>I60</f>
        <v>345050000</v>
      </c>
      <c r="J59" s="6">
        <f t="shared" ref="J59:M59" si="19">J60</f>
        <v>0</v>
      </c>
      <c r="K59" s="6">
        <f t="shared" si="19"/>
        <v>0</v>
      </c>
      <c r="L59" s="6">
        <f t="shared" si="19"/>
        <v>345050000</v>
      </c>
      <c r="M59" s="6">
        <f t="shared" si="19"/>
        <v>0</v>
      </c>
      <c r="N59" s="7">
        <f t="shared" si="17"/>
        <v>0</v>
      </c>
      <c r="O59" s="6">
        <f>O60</f>
        <v>0</v>
      </c>
      <c r="P59" s="7">
        <f>O59/I59</f>
        <v>0</v>
      </c>
      <c r="Q59" s="6">
        <f>Q60</f>
        <v>0</v>
      </c>
    </row>
    <row r="60" spans="1:17" s="9" customFormat="1" ht="21" customHeight="1" x14ac:dyDescent="0.25">
      <c r="A60" s="15" t="s">
        <v>15</v>
      </c>
      <c r="B60" s="15" t="s">
        <v>78</v>
      </c>
      <c r="C60" s="15" t="s">
        <v>67</v>
      </c>
      <c r="D60" s="15"/>
      <c r="E60" s="15"/>
      <c r="F60" s="15"/>
      <c r="G60" s="15"/>
      <c r="H60" s="16" t="s">
        <v>87</v>
      </c>
      <c r="I60" s="17">
        <f>I61</f>
        <v>345050000</v>
      </c>
      <c r="J60" s="17">
        <f t="shared" ref="J60:M60" si="20">J61</f>
        <v>0</v>
      </c>
      <c r="K60" s="17">
        <f t="shared" si="20"/>
        <v>0</v>
      </c>
      <c r="L60" s="17">
        <f t="shared" si="20"/>
        <v>345050000</v>
      </c>
      <c r="M60" s="17">
        <f t="shared" si="20"/>
        <v>0</v>
      </c>
      <c r="N60" s="18">
        <f t="shared" si="17"/>
        <v>0</v>
      </c>
      <c r="O60" s="17">
        <f>O61</f>
        <v>0</v>
      </c>
      <c r="P60" s="18">
        <f>O60/I60</f>
        <v>0</v>
      </c>
      <c r="Q60" s="17">
        <f>Q61</f>
        <v>0</v>
      </c>
    </row>
    <row r="61" spans="1:17" s="9" customFormat="1" ht="33" customHeight="1" x14ac:dyDescent="0.25">
      <c r="A61" s="15" t="s">
        <v>15</v>
      </c>
      <c r="B61" s="15" t="s">
        <v>78</v>
      </c>
      <c r="C61" s="15" t="s">
        <v>67</v>
      </c>
      <c r="D61" s="15" t="s">
        <v>17</v>
      </c>
      <c r="E61" s="15"/>
      <c r="F61" s="15"/>
      <c r="G61" s="15"/>
      <c r="H61" s="16" t="s">
        <v>80</v>
      </c>
      <c r="I61" s="17">
        <v>345050000</v>
      </c>
      <c r="J61" s="17">
        <v>0</v>
      </c>
      <c r="K61" s="17">
        <v>0</v>
      </c>
      <c r="L61" s="17">
        <v>345050000</v>
      </c>
      <c r="M61" s="17">
        <v>0</v>
      </c>
      <c r="N61" s="18">
        <f t="shared" si="17"/>
        <v>0</v>
      </c>
      <c r="O61" s="17">
        <v>0</v>
      </c>
      <c r="P61" s="18">
        <f>O61/I61</f>
        <v>0</v>
      </c>
      <c r="Q61" s="17">
        <v>0</v>
      </c>
    </row>
    <row r="63" spans="1:17" x14ac:dyDescent="0.25">
      <c r="A63" s="33" t="s">
        <v>96</v>
      </c>
      <c r="B63" s="33"/>
      <c r="C63" s="33"/>
      <c r="D63" s="33"/>
      <c r="E63" s="33"/>
      <c r="F63" s="33"/>
      <c r="G63" s="33"/>
      <c r="H63" s="33"/>
    </row>
    <row r="64" spans="1:17" x14ac:dyDescent="0.25">
      <c r="A64" s="33"/>
      <c r="B64" s="33"/>
      <c r="C64" s="33"/>
      <c r="D64" s="33"/>
      <c r="E64" s="33"/>
      <c r="F64" s="33"/>
      <c r="G64" s="33"/>
      <c r="H64" s="33"/>
    </row>
  </sheetData>
  <autoFilter ref="A7:Q7" xr:uid="{E13E7784-657E-4EF8-9311-A4563DC0036D}"/>
  <mergeCells count="6">
    <mergeCell ref="A63:H64"/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B058D8-5547-4308-AD5B-FD21A446CA8F}">
  <ds:schemaRefs>
    <ds:schemaRef ds:uri="http://schemas.openxmlformats.org/package/2006/metadata/core-properties"/>
    <ds:schemaRef ds:uri="http://www.w3.org/XML/1998/namespace"/>
    <ds:schemaRef ds:uri="fdea9be5-6ee0-4319-b64d-f32671becf85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e1c5b722-51d1-4416-b690-fdad39c8a93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2021-04-07T21:03:28Z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