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artunduaga\Documents\2016\publicaciones\"/>
    </mc:Choice>
  </mc:AlternateContent>
  <bookViews>
    <workbookView minimized="1" xWindow="0" yWindow="0" windowWidth="20490" windowHeight="7755"/>
  </bookViews>
  <sheets>
    <sheet name="PM MINTIC 2014" sheetId="1" r:id="rId1"/>
  </sheets>
  <definedNames>
    <definedName name="_xlnm._FilterDatabase" localSheetId="0" hidden="1">'PM MINTIC 2014'!$A$9:$P$94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1" l="1"/>
  <c r="J10" i="1" l="1"/>
  <c r="O10" i="1" s="1"/>
  <c r="L10" i="1"/>
  <c r="J11" i="1"/>
  <c r="O11" i="1" s="1"/>
  <c r="L11" i="1"/>
  <c r="J12" i="1"/>
  <c r="L12" i="1"/>
  <c r="J13" i="1"/>
  <c r="O13" i="1" s="1"/>
  <c r="L13" i="1"/>
  <c r="J14" i="1"/>
  <c r="L14" i="1"/>
  <c r="J15" i="1"/>
  <c r="L15" i="1"/>
  <c r="J16" i="1"/>
  <c r="L16" i="1"/>
  <c r="J17" i="1"/>
  <c r="O17" i="1" s="1"/>
  <c r="L17" i="1"/>
  <c r="J18" i="1"/>
  <c r="O18" i="1" s="1"/>
  <c r="L18" i="1"/>
  <c r="J19" i="1"/>
  <c r="L19" i="1"/>
  <c r="J20" i="1"/>
  <c r="L20" i="1"/>
  <c r="N21" i="1"/>
  <c r="J22" i="1"/>
  <c r="O22" i="1" s="1"/>
  <c r="L22" i="1"/>
  <c r="N23" i="1"/>
  <c r="J24" i="1"/>
  <c r="O24" i="1" s="1"/>
  <c r="L24" i="1"/>
  <c r="J25" i="1"/>
  <c r="O25" i="1" s="1"/>
  <c r="L25" i="1"/>
  <c r="J26" i="1"/>
  <c r="L26" i="1"/>
  <c r="J27" i="1"/>
  <c r="L27" i="1"/>
  <c r="J28" i="1"/>
  <c r="O28" i="1" s="1"/>
  <c r="L28" i="1"/>
  <c r="J29" i="1"/>
  <c r="L29" i="1"/>
  <c r="J30" i="1"/>
  <c r="O30" i="1" s="1"/>
  <c r="L30" i="1"/>
  <c r="J33" i="1"/>
  <c r="O33" i="1" s="1"/>
  <c r="N34" i="1"/>
  <c r="N35" i="1"/>
  <c r="N36" i="1"/>
  <c r="J37" i="1"/>
  <c r="O37" i="1" s="1"/>
  <c r="L37" i="1"/>
  <c r="J38" i="1"/>
  <c r="O38" i="1" s="1"/>
  <c r="L38" i="1"/>
  <c r="J40" i="1"/>
  <c r="O40" i="1" s="1"/>
  <c r="L40" i="1"/>
  <c r="J41" i="1"/>
  <c r="O41" i="1" s="1"/>
  <c r="L41" i="1"/>
  <c r="J42" i="1"/>
  <c r="O42" i="1" s="1"/>
  <c r="L42" i="1"/>
  <c r="J43" i="1"/>
  <c r="O43" i="1" s="1"/>
  <c r="L43" i="1"/>
  <c r="J44" i="1"/>
  <c r="O44" i="1" s="1"/>
  <c r="L44" i="1"/>
  <c r="J45" i="1"/>
  <c r="O45" i="1" s="1"/>
  <c r="L45" i="1"/>
  <c r="J47" i="1"/>
  <c r="L47" i="1"/>
  <c r="N48" i="1"/>
  <c r="J49" i="1"/>
  <c r="O49" i="1" s="1"/>
  <c r="L49" i="1"/>
  <c r="J50" i="1"/>
  <c r="L50" i="1"/>
  <c r="J51" i="1"/>
  <c r="L51" i="1"/>
  <c r="J54" i="1"/>
  <c r="O54" i="1" s="1"/>
  <c r="L54" i="1"/>
  <c r="N55" i="1"/>
  <c r="N56" i="1"/>
  <c r="J57" i="1"/>
  <c r="O57" i="1" s="1"/>
  <c r="L57" i="1"/>
  <c r="J58" i="1"/>
  <c r="L58" i="1"/>
  <c r="J59" i="1"/>
  <c r="O59" i="1" s="1"/>
  <c r="L59" i="1"/>
  <c r="J60" i="1"/>
  <c r="O60" i="1" s="1"/>
  <c r="L60" i="1"/>
  <c r="J61" i="1"/>
  <c r="L61" i="1"/>
  <c r="J62" i="1"/>
  <c r="L62" i="1"/>
  <c r="N63" i="1"/>
  <c r="J64" i="1"/>
  <c r="O64" i="1" s="1"/>
  <c r="L64" i="1"/>
  <c r="J65" i="1"/>
  <c r="L65" i="1"/>
  <c r="J66" i="1"/>
  <c r="O66" i="1" s="1"/>
  <c r="L66" i="1"/>
  <c r="J67" i="1"/>
  <c r="L67" i="1"/>
  <c r="J68" i="1"/>
  <c r="O68" i="1" s="1"/>
  <c r="L68" i="1"/>
  <c r="J69" i="1"/>
  <c r="L69" i="1"/>
  <c r="J70" i="1"/>
  <c r="O70" i="1" s="1"/>
  <c r="L70" i="1"/>
  <c r="J71" i="1"/>
  <c r="L71" i="1"/>
  <c r="J72" i="1"/>
  <c r="O72" i="1" s="1"/>
  <c r="L72" i="1"/>
  <c r="J73" i="1"/>
  <c r="O73" i="1" s="1"/>
  <c r="L73" i="1"/>
  <c r="J74" i="1"/>
  <c r="O74" i="1" s="1"/>
  <c r="L74" i="1"/>
  <c r="J75" i="1"/>
  <c r="L75" i="1"/>
  <c r="J76" i="1"/>
  <c r="L76" i="1"/>
  <c r="N77" i="1"/>
  <c r="J78" i="1"/>
  <c r="L78" i="1"/>
  <c r="J79" i="1"/>
  <c r="L79" i="1"/>
  <c r="N80" i="1"/>
  <c r="N81" i="1"/>
  <c r="J82" i="1"/>
  <c r="L82" i="1"/>
  <c r="J83" i="1"/>
  <c r="L83" i="1"/>
  <c r="J88" i="1"/>
  <c r="L88" i="1"/>
  <c r="J89" i="1"/>
  <c r="O89" i="1" s="1"/>
  <c r="L89" i="1"/>
  <c r="J90" i="1"/>
  <c r="L90" i="1"/>
  <c r="J91" i="1"/>
  <c r="O91" i="1" s="1"/>
  <c r="L91" i="1"/>
  <c r="J92" i="1"/>
  <c r="L92" i="1"/>
  <c r="O21" i="1"/>
  <c r="O23" i="1"/>
  <c r="O34" i="1"/>
  <c r="O35" i="1"/>
  <c r="O36" i="1"/>
  <c r="O48" i="1"/>
  <c r="O55" i="1"/>
  <c r="O56" i="1"/>
  <c r="O63" i="1"/>
  <c r="O77" i="1"/>
  <c r="O80" i="1"/>
  <c r="O81" i="1"/>
  <c r="L21" i="1"/>
  <c r="L23" i="1"/>
  <c r="L31" i="1"/>
  <c r="L32" i="1"/>
  <c r="L34" i="1"/>
  <c r="L35" i="1"/>
  <c r="L36" i="1"/>
  <c r="L39" i="1"/>
  <c r="L46" i="1"/>
  <c r="L48" i="1"/>
  <c r="L52" i="1"/>
  <c r="L53" i="1"/>
  <c r="L55" i="1"/>
  <c r="L56" i="1"/>
  <c r="L63" i="1"/>
  <c r="L77" i="1"/>
  <c r="L80" i="1"/>
  <c r="L81" i="1"/>
  <c r="L84" i="1"/>
  <c r="L85" i="1"/>
  <c r="L86" i="1"/>
  <c r="L87" i="1"/>
  <c r="L93" i="1"/>
  <c r="K94" i="1"/>
  <c r="J21" i="1"/>
  <c r="M21" i="1" s="1"/>
  <c r="J23" i="1"/>
  <c r="M23" i="1" s="1"/>
  <c r="J31" i="1"/>
  <c r="O31" i="1" s="1"/>
  <c r="J32" i="1"/>
  <c r="J34" i="1"/>
  <c r="M34" i="1" s="1"/>
  <c r="J35" i="1"/>
  <c r="M35" i="1" s="1"/>
  <c r="J36" i="1"/>
  <c r="M36" i="1" s="1"/>
  <c r="J39" i="1"/>
  <c r="J46" i="1"/>
  <c r="M46" i="1" s="1"/>
  <c r="N46" i="1" s="1"/>
  <c r="J48" i="1"/>
  <c r="M48" i="1" s="1"/>
  <c r="J52" i="1"/>
  <c r="O52" i="1" s="1"/>
  <c r="J53" i="1"/>
  <c r="J55" i="1"/>
  <c r="M55" i="1" s="1"/>
  <c r="J56" i="1"/>
  <c r="M56" i="1" s="1"/>
  <c r="J63" i="1"/>
  <c r="M63" i="1" s="1"/>
  <c r="J77" i="1"/>
  <c r="M77" i="1" s="1"/>
  <c r="J80" i="1"/>
  <c r="J81" i="1"/>
  <c r="J84" i="1"/>
  <c r="M84" i="1" s="1"/>
  <c r="N84" i="1" s="1"/>
  <c r="J85" i="1"/>
  <c r="M85" i="1" s="1"/>
  <c r="N85" i="1" s="1"/>
  <c r="J86" i="1"/>
  <c r="J87" i="1"/>
  <c r="J93" i="1"/>
  <c r="O93" i="1" s="1"/>
  <c r="M81" i="1" l="1"/>
  <c r="M39" i="1"/>
  <c r="N39" i="1" s="1"/>
  <c r="M32" i="1"/>
  <c r="N32" i="1" s="1"/>
  <c r="M87" i="1"/>
  <c r="N87" i="1" s="1"/>
  <c r="M86" i="1"/>
  <c r="N86" i="1" s="1"/>
  <c r="M53" i="1"/>
  <c r="N53" i="1" s="1"/>
  <c r="M80" i="1"/>
  <c r="M20" i="1"/>
  <c r="N20" i="1" s="1"/>
  <c r="M78" i="1"/>
  <c r="N78" i="1" s="1"/>
  <c r="M17" i="1"/>
  <c r="N17" i="1" s="1"/>
  <c r="M16" i="1"/>
  <c r="N16" i="1" s="1"/>
  <c r="O20" i="1"/>
  <c r="O16" i="1"/>
  <c r="M11" i="1"/>
  <c r="N11" i="1" s="1"/>
  <c r="O78" i="1"/>
  <c r="M40" i="1"/>
  <c r="N40" i="1" s="1"/>
  <c r="M13" i="1"/>
  <c r="N13" i="1" s="1"/>
  <c r="O53" i="1"/>
  <c r="M93" i="1"/>
  <c r="N93" i="1" s="1"/>
  <c r="M52" i="1"/>
  <c r="N52" i="1" s="1"/>
  <c r="M43" i="1"/>
  <c r="N43" i="1" s="1"/>
  <c r="M33" i="1"/>
  <c r="N33" i="1" s="1"/>
  <c r="M10" i="1"/>
  <c r="N10" i="1" s="1"/>
  <c r="M31" i="1"/>
  <c r="N31" i="1" s="1"/>
  <c r="M41" i="1"/>
  <c r="N41" i="1" s="1"/>
  <c r="M15" i="1"/>
  <c r="N15" i="1" s="1"/>
  <c r="M12" i="1"/>
  <c r="N12" i="1" s="1"/>
  <c r="M14" i="1"/>
  <c r="N14" i="1" s="1"/>
  <c r="M79" i="1"/>
  <c r="N79" i="1" s="1"/>
  <c r="M71" i="1"/>
  <c r="N71" i="1" s="1"/>
  <c r="O46" i="1"/>
  <c r="O32" i="1"/>
  <c r="O85" i="1"/>
  <c r="O15" i="1"/>
  <c r="M42" i="1"/>
  <c r="N42" i="1" s="1"/>
  <c r="M19" i="1"/>
  <c r="N19" i="1" s="1"/>
  <c r="M54" i="1"/>
  <c r="N54" i="1" s="1"/>
  <c r="M75" i="1"/>
  <c r="N75" i="1" s="1"/>
  <c r="M18" i="1"/>
  <c r="N18" i="1" s="1"/>
  <c r="M62" i="1"/>
  <c r="N62" i="1" s="1"/>
  <c r="M82" i="1"/>
  <c r="N82" i="1" s="1"/>
  <c r="O87" i="1"/>
  <c r="O14" i="1"/>
  <c r="M61" i="1"/>
  <c r="N61" i="1" s="1"/>
  <c r="M57" i="1"/>
  <c r="N57" i="1" s="1"/>
  <c r="O86" i="1"/>
  <c r="M91" i="1"/>
  <c r="N91" i="1" s="1"/>
  <c r="M69" i="1"/>
  <c r="N69" i="1" s="1"/>
  <c r="M65" i="1"/>
  <c r="N65" i="1" s="1"/>
  <c r="M45" i="1"/>
  <c r="N45" i="1" s="1"/>
  <c r="O79" i="1"/>
  <c r="M88" i="1"/>
  <c r="N88" i="1" s="1"/>
  <c r="M29" i="1"/>
  <c r="N29" i="1" s="1"/>
  <c r="O12" i="1"/>
  <c r="O84" i="1"/>
  <c r="O61" i="1"/>
  <c r="O19" i="1"/>
  <c r="M44" i="1"/>
  <c r="N44" i="1" s="1"/>
  <c r="M27" i="1"/>
  <c r="N27" i="1" s="1"/>
  <c r="M22" i="1"/>
  <c r="N22" i="1" s="1"/>
  <c r="M58" i="1"/>
  <c r="N58" i="1" s="1"/>
  <c r="M92" i="1"/>
  <c r="N92" i="1" s="1"/>
  <c r="M47" i="1"/>
  <c r="N47" i="1" s="1"/>
  <c r="M25" i="1"/>
  <c r="N25" i="1" s="1"/>
  <c r="O39" i="1"/>
  <c r="O29" i="1"/>
  <c r="M49" i="1"/>
  <c r="N49" i="1" s="1"/>
  <c r="M37" i="1"/>
  <c r="N37" i="1" s="1"/>
  <c r="O47" i="1"/>
  <c r="M76" i="1"/>
  <c r="N76" i="1" s="1"/>
  <c r="O76" i="1"/>
  <c r="M89" i="1"/>
  <c r="N89" i="1" s="1"/>
  <c r="M83" i="1"/>
  <c r="N83" i="1" s="1"/>
  <c r="M59" i="1"/>
  <c r="N59" i="1" s="1"/>
  <c r="M50" i="1"/>
  <c r="N50" i="1" s="1"/>
  <c r="M68" i="1"/>
  <c r="N68" i="1" s="1"/>
  <c r="M26" i="1"/>
  <c r="N26" i="1" s="1"/>
  <c r="O69" i="1"/>
  <c r="M67" i="1"/>
  <c r="N67" i="1" s="1"/>
  <c r="L94" i="1"/>
  <c r="M60" i="1"/>
  <c r="N60" i="1" s="1"/>
  <c r="M28" i="1"/>
  <c r="N28" i="1" s="1"/>
  <c r="M24" i="1"/>
  <c r="N24" i="1" s="1"/>
  <c r="M90" i="1"/>
  <c r="N90" i="1" s="1"/>
  <c r="M51" i="1"/>
  <c r="N51" i="1" s="1"/>
  <c r="O92" i="1"/>
  <c r="O83" i="1"/>
  <c r="O75" i="1"/>
  <c r="O67" i="1"/>
  <c r="O51" i="1"/>
  <c r="O27" i="1"/>
  <c r="M74" i="1"/>
  <c r="N74" i="1" s="1"/>
  <c r="M72" i="1"/>
  <c r="N72" i="1" s="1"/>
  <c r="M70" i="1"/>
  <c r="N70" i="1" s="1"/>
  <c r="M66" i="1"/>
  <c r="N66" i="1" s="1"/>
  <c r="M64" i="1"/>
  <c r="N64" i="1" s="1"/>
  <c r="M38" i="1"/>
  <c r="N38" i="1" s="1"/>
  <c r="O90" i="1"/>
  <c r="O82" i="1"/>
  <c r="O58" i="1"/>
  <c r="O50" i="1"/>
  <c r="O26" i="1"/>
  <c r="M30" i="1"/>
  <c r="N30" i="1" s="1"/>
  <c r="J94" i="1"/>
  <c r="O65" i="1"/>
  <c r="O88" i="1"/>
  <c r="O71" i="1"/>
  <c r="M73" i="1"/>
  <c r="N73" i="1" s="1"/>
  <c r="O62" i="1"/>
  <c r="O94" i="1" l="1"/>
  <c r="N94" i="1"/>
  <c r="M94" i="1"/>
</calcChain>
</file>

<file path=xl/sharedStrings.xml><?xml version="1.0" encoding="utf-8"?>
<sst xmlns="http://schemas.openxmlformats.org/spreadsheetml/2006/main" count="614" uniqueCount="407">
  <si>
    <t xml:space="preserve">Informe presentado a la Contraloría General de la República </t>
  </si>
  <si>
    <t>PLAN DE  MEJORAMIENTO</t>
  </si>
  <si>
    <t xml:space="preserve">Entidad: </t>
  </si>
  <si>
    <t>Ministerio de Tecnologías de la información y las Comunicaciones</t>
  </si>
  <si>
    <t>Períodos fiscales que cubre:</t>
  </si>
  <si>
    <t>Modalidad de Auditoría:</t>
  </si>
  <si>
    <t xml:space="preserve">Auditoría Gubernamental </t>
  </si>
  <si>
    <t>Fecha de Suscripción:</t>
  </si>
  <si>
    <t>FECHA DE AVANCE:</t>
  </si>
  <si>
    <t xml:space="preserve">Numero consecutivo del hallazgo </t>
  </si>
  <si>
    <t>Descripción hallazgo</t>
  </si>
  <si>
    <t>Causa del Hallazgo</t>
  </si>
  <si>
    <t>Acción de mejoramiento</t>
  </si>
  <si>
    <t>Descripción de las Metas</t>
  </si>
  <si>
    <t>Denominación de la Unidad de medida de la Meta</t>
  </si>
  <si>
    <t>Unidad de Medida de la Meta</t>
  </si>
  <si>
    <t xml:space="preserve">Avance físico de ejecución de las metas  </t>
  </si>
  <si>
    <t xml:space="preserve">Porcentaje de Avance físico de ejecución de las metas  </t>
  </si>
  <si>
    <t>Puntaje  Logrado  por las metas   (Poi)</t>
  </si>
  <si>
    <t xml:space="preserve">Puntaje Logrado por las metas  Vencidas (POMVi)  </t>
  </si>
  <si>
    <t>Puntaje atribuido metas vencidas</t>
  </si>
  <si>
    <t>Área Responsable</t>
  </si>
  <si>
    <t>H1AD</t>
  </si>
  <si>
    <t>Manejo documental de archivo de las pólizas</t>
  </si>
  <si>
    <t>Se evidencian debilidades respecto a que, dentro de las carpetas de archivo de gestión, que debe tener la entidad como soporte de los procedimientos adelantados y que deben contener todos los documentos que soportan el desarrollo de las diferentes actuaciones adelantadas, no reposa documento, remisión o copia de las pólizas que permitan determinar el cumplimiento de los amparos de riesgos de gestión y operación exigida a los operadores habilitados</t>
  </si>
  <si>
    <t xml:space="preserve">Se modificará el procedimiento Gestión de Garantías  GIC-TIC-PRO 009 versión 5, donde se incluirá:
1. En el expediente físico: Referencia cruza (testigo documental) con los números de folios que contiene la póliza, número de la póliza, código del expediente, razón social, y la ubicación física de la póliza.
2. En el expediente digital se incluirá: La imagen de la póliza con todos sus anexos (póliza, clausulado, formato de aprobación)
</t>
  </si>
  <si>
    <t>Actualización   del procedimiento</t>
  </si>
  <si>
    <t>Procedimiento</t>
  </si>
  <si>
    <t>Sub.Administrativa
Dirección de Industria de Comunicaciones</t>
  </si>
  <si>
    <t xml:space="preserve">H2A </t>
  </si>
  <si>
    <t>Implementación de obligaciones de hacer como contraprestación del acuerdo de renovación del espectro</t>
  </si>
  <si>
    <t>La entidad no soporto, que previo al momento de adoptar “las obligaciones de hacer” como forma de pago, tenía un diagnóstico de las necesidades a impactar o una identificación preliminar de proyectos de los cuales se serviría como coadyuvancia al avance, cobertura, desarrollo y ejecución de su programa “vive digital”, con una plena identificación de los requerimientos técnicos, geográficos, de operación, implementación y tiempos parciales o definitivos, en los cuales debía tener culminadas dichas obligaciones, sin depender de reposiciones subjetivas unilaterales o a destiempo del avance del proyecto, por parte de los operadores.</t>
  </si>
  <si>
    <t>1. Expedición de los actos administrativos específicos  que establece la obligación de pago de la contraprestación económica y definición de  las fechas de pago</t>
  </si>
  <si>
    <t>Resolución</t>
  </si>
  <si>
    <t>Dirección de Industria de Comunicaciones</t>
  </si>
  <si>
    <t>H3A</t>
  </si>
  <si>
    <t>Oportunidad  e inmediatez con que se adelanta el proceso de investigación</t>
  </si>
  <si>
    <t>La información no fluye entre las áreas comprometidas en el desarrollo del procedimiento, perdiéndose la inmediatez respecto de la gestión que debe adelantar el Ministerio, al no iniciar el procedimiento de manera oportuna, creándose riesgo de que los autos de apertura por correr el tiempo, se fundamente en datos desactualizados que lleven a sanciones inocuas o desactualizadas.</t>
  </si>
  <si>
    <t>Establecer un indicador que sirva como mecanismo de seguimiento para que los informes provenientes del componente de la Vigilancia Preventiva, no superen un tiempo mayor a seis (6) meses en el inicio de la gestión por parte del equipo de Control Estratégico. Este punto de control se encuentra definido como (Gestión sobre los Informes), punto definido sobre la actividad dos (2) del procedimiento VYC-TIC-PR-001 Investigaciones V7 y hace parte de los indicadores de seguimiento mensual en el MIG</t>
  </si>
  <si>
    <t>Establecer un indicador de eficacia denominado "Gestión sobre los informes"</t>
  </si>
  <si>
    <t>Indicador</t>
  </si>
  <si>
    <t xml:space="preserve">Dirección de Vigilancia y Control </t>
  </si>
  <si>
    <t>H4AD</t>
  </si>
  <si>
    <t>Respuesta PQRSD</t>
  </si>
  <si>
    <t>Se evidenció falta de oportunidad en la respuesta a los ciudadanos por cuanto de una muestra de 23, el 74%, es decir 17, se respondieron a usuarios y/o se realizaron los traslados a las entidades y operadores móviles correspondientes, de manera extemporánea, lo cual obedece a  debilidades de control, de aplicación en los procedimientos y carencia de un estudio sobre la eficiencia en las respuestas, que no permite dar cumplimiento a lo establecido en  el articulo 21 de la Ley 1437 de 2011.</t>
  </si>
  <si>
    <t>Modificar el procedimiento de gestión de atención a PQRSD y Tramites,  ajustando los tiempos y la operación de los diferentes canales de comunicación que utiliza el Ministerio para interactuar con sus grupos de interés.</t>
  </si>
  <si>
    <t>Actualización del Procedimiento</t>
  </si>
  <si>
    <t>Sub.Administrativa
Grupo de Fortalecimiento de las Relaciones</t>
  </si>
  <si>
    <t>Informar a todas las dependencias de la entidad la normatividad relacionada con las PQRSD y sus implicaciones</t>
  </si>
  <si>
    <t>Comunicados físicos o virtuales</t>
  </si>
  <si>
    <t>Comunicados</t>
  </si>
  <si>
    <t xml:space="preserve">Manual de Servicio al Ciudadano actualizado </t>
  </si>
  <si>
    <t xml:space="preserve">Manual </t>
  </si>
  <si>
    <t xml:space="preserve">Realizar control mensual de PQRDS a través del reporte y diagnóstico que se emitirá a nivel de Jefes de Oficina, Directores y Subdirectores, para que desde las dependencias se ejerzan acciones correctivas. </t>
  </si>
  <si>
    <t xml:space="preserve">Informes de seguimiento </t>
  </si>
  <si>
    <t xml:space="preserve">Informes </t>
  </si>
  <si>
    <t>H5A</t>
  </si>
  <si>
    <t xml:space="preserve">Modelo de Vigilancia y Control </t>
  </si>
  <si>
    <t>Deficiencias en el modelo implementado.</t>
  </si>
  <si>
    <t xml:space="preserve">Modificar el procedimiento VYC-TIC-PR 007 Vigilancia Preventiva, que involucre actividades encaminadas a minimizar causas de incumplimientos detectadas. </t>
  </si>
  <si>
    <t>Modificar el procedimiento VYC-TIC-PR 007 Vigilancia Preventiva</t>
  </si>
  <si>
    <t>Procedimiento actualizado</t>
  </si>
  <si>
    <t>H6A</t>
  </si>
  <si>
    <t>Factores atípicos que afectan calidad del servicio de Telecomunicaciones móviles.</t>
  </si>
  <si>
    <t>Posibles deficiencias de coordinación y prevención por parte de los actores que suministran la energía eléctrica.</t>
  </si>
  <si>
    <t>H7A</t>
  </si>
  <si>
    <t xml:space="preserve">Prestación de Servicios- Tiempo otorgado para el bloqueo de páginas pornográficas </t>
  </si>
  <si>
    <t>El término (tiempo) otorgado por la Entidad para que el proveedor de un servicio solucione una debilidad, incide en la oportunidad y celeridad con la que se debe atender esta situación.</t>
  </si>
  <si>
    <t xml:space="preserve">Modificar procedimiento VYC-TIC-PR 007 Vigilancia Preventiva que evidencia el tratamiento a realizar sobre causales sensibles como pornografía infantil, definiendo que la corrección y la celebración de los Planes de Mejoramiento se realicen de manera obligatoria y con inmediatez.  </t>
  </si>
  <si>
    <t>H8A</t>
  </si>
  <si>
    <t>Oportunidad de autoliquidación y pago de servicios.</t>
  </si>
  <si>
    <t>Los mecanismos establecidos por el Mintic para administrar los compromisos que adquieren los PRST en autoliquidar y pagar los servicios de redes no móviles nos son eficaces lo que denota deficiencias al no permitir realizar los cobros en tiempo real.</t>
  </si>
  <si>
    <t>Alarma en SER</t>
  </si>
  <si>
    <t>Crear Alarma en SER</t>
  </si>
  <si>
    <t>Dirección de Vigilancia y Control  
SubFinanciera - Cartera</t>
  </si>
  <si>
    <t>Debilidades en el seguimiento al pago oportuno de autoliquidación de servicios.</t>
  </si>
  <si>
    <t>Evolucionar los sistemas de información que soportan el seguimiento al pago de autoliquidación de servicios para garantizar la oportunidad en el seguimiento a los cohortes de reporte de información.</t>
  </si>
  <si>
    <t>Desarrollo de una nueva arquitectura y solución que soporte el seguimiento al pago de autoliquidación de servicios, garantizando la oportunidad en el seguimiento al reporte.</t>
  </si>
  <si>
    <t>Evolución de una herramienta de gestión para el seguimiento a los pagos de autoliquidación de servicios.</t>
  </si>
  <si>
    <t>Oficina de TI</t>
  </si>
  <si>
    <t>H9A</t>
  </si>
  <si>
    <t>Reporte de indicadores de calidad.</t>
  </si>
  <si>
    <t>Los mecanismos de control implementados, no garantizan que en forma oportuna se determine el cumplimiento de las obligaciones de los diferentes PRST, al igual que las seguridades que se debe tener en la red y la integridad del servicio que debe estar publicado en la Página WEB.</t>
  </si>
  <si>
    <t>La oficina de TI administradora de COLOMBIATIC, estructurará proyecto que permita generar reportes a través de COLOMBIA TIC en los cuales se determine la oportunidad con la que los PRST han cumplido los términos de las Resoluciones CRC 3067 de 2011 y 3523 de 2012 generando para los no cumplidos un mensaje electrónico inmediato con el fin de hacer seguimiento oportuno frente a los PRST respecto de los cuales no se evidencie cumplimiento.</t>
  </si>
  <si>
    <t>Estructurar Proyecto</t>
  </si>
  <si>
    <t>Documento</t>
  </si>
  <si>
    <t xml:space="preserve">Dirección de Vigilancia y Control  
</t>
  </si>
  <si>
    <t>Debilidades en el reporte de indicadores del SIUST</t>
  </si>
  <si>
    <t>Evolucionar el sistema de información para garantizar la calidad del reporte de indicadores del  SIUST.</t>
  </si>
  <si>
    <t>Desarrollo de una nueva arquitectura y solución que garantice la calidad de la información registrada.</t>
  </si>
  <si>
    <t>Evolución de una herramienta de gestión para garantizar la calidad del reporte de indicadores de SIUST</t>
  </si>
  <si>
    <t>H10A</t>
  </si>
  <si>
    <t>Prestación de servicio postal con licencia vencida.</t>
  </si>
  <si>
    <t>El Ministerio no dispone de una herramienta y un procedimiento que le permita identificar en forma oportuna para cuales operadores están próximos a vencerse las respectivas licencias.</t>
  </si>
  <si>
    <t>Actualizar el procedimiento VYC-TIC-PR 007 Vigilancia Preventiva que incluya una actividad de revisión de licencias  Postales próximas a vencer.</t>
  </si>
  <si>
    <t>Modificar el proceso VYC-TIC-PR 007 Vigilancia Preventiva</t>
  </si>
  <si>
    <t>Dirección de Vigilancia y Control 
Dirección de Industria de Comunicaciones</t>
  </si>
  <si>
    <t xml:space="preserve">Se desarrolló y estableció un módulo de operadores postales con licencia vencida, en el Sistema de Información  de Alarmas Tempranas - SIAT del sector de Servicios Postales   </t>
  </si>
  <si>
    <t>Implementación de funcionalidad en el SIAT para la generación de reportes de licencias</t>
  </si>
  <si>
    <t>Reporte de licencias vencidas</t>
  </si>
  <si>
    <t xml:space="preserve">Durante el periodo de transición de Mensajería Especializada a Mensajería Expresa, la Subdirección de Asuntos Postales, enviará a la Subdirección de Vigilancia y Control de Servicios Postales un informe mensual, que contendrá un listado de los operadores postales cuyas licencias se venzan en el inmediatamente siguiente. Es de anotar que de las licencias de mensajería especializada del régimen anterior, solo queda una que vencerá el próximo mes de enero. </t>
  </si>
  <si>
    <t>Envío Mensual de Informe</t>
  </si>
  <si>
    <t>Informe Mensual</t>
  </si>
  <si>
    <t>Subdirección de Asuntos Postales</t>
  </si>
  <si>
    <t>H11AD</t>
  </si>
  <si>
    <t>Supervisión e información oportuna, respecto del desarrollo contractual.</t>
  </si>
  <si>
    <t>No se refleja en los formatos prediseñados, el seguimiento de fondo a los cinco elementos del artículo 83 de la Ley 1474 de 2011.
Escasa descripción de acciones de ampliación de la información respecto de la ejecución, desarrollo y operación contractual</t>
  </si>
  <si>
    <t>Actualización y ajuste al formato "Informe mensual de ejecución del contrato o convenio"</t>
  </si>
  <si>
    <t>Disponer de un documento en el que se refleje el seguimiento de los cinco elementos del artículo 83 de la Ley 1474 de 2011</t>
  </si>
  <si>
    <t>Formato actualizado, ajustado y legalizado en el MIG</t>
  </si>
  <si>
    <t>Oficina de Ingresos Fondo
Grupo de Contratación</t>
  </si>
  <si>
    <t>Socializar a los supervisores los ajustes al formato para que sea implementado a partir del mes de enero de 2016</t>
  </si>
  <si>
    <t>Circular</t>
  </si>
  <si>
    <t>Continuar con la gestión y seguimiento para que se implemente el módulo gestión de contratos del SECOP II</t>
  </si>
  <si>
    <t>Apremiar la puesta en marcha del módulo de monitoreo virtual relacionado con la ejecución contractual</t>
  </si>
  <si>
    <t>Reunión con Colombia Compra Eficiente y la Oficina de TI</t>
  </si>
  <si>
    <t xml:space="preserve">Continuar con las capacitaciones relacionados con el rol de supervisión con sus respectivas certificaciones </t>
  </si>
  <si>
    <t>Contar con funcionarios especializados en funciones de supervisión</t>
  </si>
  <si>
    <t>Funcionarios certificados</t>
  </si>
  <si>
    <t xml:space="preserve">Contratación de personal especializado para apoyar a los supervisores </t>
  </si>
  <si>
    <t>Brindar apoyo a los supervisores que de manera justicada requieran apoyo en el desarrollo de las funciones de supervisión</t>
  </si>
  <si>
    <t xml:space="preserve">Profesionales de Apoyo contratados </t>
  </si>
  <si>
    <t>Establecimiento de un punto de control para monitorear el adecuado cumplimiento de las responsabilidades del supervisor</t>
  </si>
  <si>
    <t>Verificar el seguimiento  técnico, administrativo, financiero, contable y jurídico sobre el cumplimiento del objeto del contrato, que es ejercido por el supervisor. Se hará periódicamente a al menos el 95% de los contratos</t>
  </si>
  <si>
    <t>Oficina de Ingresos Fondo
Grupo de Contratación
Sub.Financiera</t>
  </si>
  <si>
    <t>H12AD</t>
  </si>
  <si>
    <t>Operación de archivo de documentos que soporta y evidencia la ejecución contractual, procesos sancionatorios, procesos de habilitación.</t>
  </si>
  <si>
    <t>Falencias en la operación de Archivo de Documentos que Soporta y evidencia la ejecución contractual, procesos sancionatorios, procesos de habilitación.
Se archivan documentos sin fechas.
Documentos no legibles o en fotocopia y falta de orden Cronológico</t>
  </si>
  <si>
    <t xml:space="preserve">Se creará el Procedimiento de entrega de Documentos al archivo de gestión, en el cual se establecerán como requisitos mínimos los siguientes, además de los contemplados por la ley 594 de 2000 y el acuerdo 060 de 2001: 
1. Que los documentos allegados sean originales y en caso de ser copia la dependencia productora dejara la evidencia en la planilla de entrega, siempre y cuando las copias sean legibles (a cargo de la oficina productora)
2. Se deben anexar con un oficio relacionando los documentos con el fin de no afectar la conformación del expediente y respetar el orden cronológico. Con los documentos carentes de   fecha, registro o radicado y aquellos que son enviados con fechas posteriores a las respectivas ejecuciones o tramites por parte de la oficina productora (funcionario responsable) 
3. Seguimiento a manera de muestreo por parte del Grupo de Gestión de la Información para asegurar que los expedientes sean conformados conforme lo establece el  procedimiento y la ley  594 de 200; Acuerdo 002 de 2014.
</t>
  </si>
  <si>
    <t>Creación del  Procedimiento de Entrega de Documentos al archivo de gestión</t>
  </si>
  <si>
    <t>H13A</t>
  </si>
  <si>
    <t>Actualización de la base de datos de los Procesos judiciales de Trámite en las regiones</t>
  </si>
  <si>
    <t>Debilidades en la actualización de la información relacionada con el estado de los procesos  en las regionales, ya que ésta, no se está reflejando en la base de datos que maneja la Entidad</t>
  </si>
  <si>
    <t xml:space="preserve">Incorporar dentro del proceso de representación judicial  o extrajudicial GJU-TIC-PR-001, publicado en el MIG,  la realización de un chequeo  o auditoria,  tendiente a que la Oficina Asesora Jurídica a través de los  profesionales que designe el Jefe de la dependencia, realice una visita de campo cada seis (6) meses a los despachos judiciales ubicados fuera de la ciudad de Bogotá D.C. donde se adelanten procesos donde actúe el Ministerio/Fondo TIC, para efectos de verificar los informes del estado de los procesos que rinden los apoderados de la Entidad y posteriormente dicha información pueda incorporarse en la base de datos   y  así, ésta pueda reflejar con certeza la realidad del estado procesal. </t>
  </si>
  <si>
    <t>Que la base de datos indicativa que maneja la Oficina Asesora Jurídica sobre el estado de los procesos judiciales donde actúa el Ministerio/Fondo TIC, refleje con certeza la realidad del estado procesal.</t>
  </si>
  <si>
    <t xml:space="preserve">Base de Datos Actualizada cada seis (6) meses con base en chequeo o auditoria.   </t>
  </si>
  <si>
    <t>Oficina Asesora Jurídica</t>
  </si>
  <si>
    <t>H14A</t>
  </si>
  <si>
    <t>Gestión de recursos asignados por el Ministerio de Hacienda y Crédito Público</t>
  </si>
  <si>
    <t>El hecho de tener una partida considerable apropiada, sin soporte alguno de su solicitud; no permitió su ejecución. Esta circunstancia, además de reflejar, en términos generales, baja ejecución presupuestal en el reporte consolidado del Mintic, vigencia 2014, permitió que estos recursos, no afectados por compromisos, caducaran para la respectiva vigencia, en contravención al principio de anualidad, establecido en el Estatuto Orgánico del Presupuesto.</t>
  </si>
  <si>
    <t>Teniendo en cuenta el valor de la cifra, impactó casi en un 50% del valor de la ejecución total del presupuesto de funcionamiento del MINTIC; arrojando entre comillas una baja ejecución; resultado que sería diferente si se analiza cada una de las cuentas de funcionamiento.                       Toda vez que no se pudo evidenciar quien solicitó la partida ni al interior de la entidad ni en el Ministerio de Hacienda; la Oficina Asesora de Planeación y Estudios Sectoriales y, la Subdirección Financiera,  se comprometen a mantener documentados los procesos  no solo de la programación presupuestal de funcionamiento e inversión de acuerdo a las solicitud de necesidades de las áreas ejecutoras, sino también todas las modificaciones realizadas en las negociaciones del Marco de Gasto de Mediano Plazo y las que resultaren posteriormente por decisiones de la alta dirección con anterioridad a la aprobación  de la Ley del Presupuesto General de la Nación por parte del Congreso de la República (antes del 20 de octubre de cada vigencia); con el fin de validar que las cifras planeadas sean congruentes con las aprobadas, y se pueda determinar con certeza el responsable de la ejecución presupuestal de cada cifra aprobada.</t>
  </si>
  <si>
    <t>Revisión y seguimiento de las cifras solicitadas en  todo el proceso desde la construcción del anteproyecto de gastos hasta la aprobación final en Decreto de Liquidación  de cada vigencia fiscal.</t>
  </si>
  <si>
    <t>Anteproyecto de gastos y comunicaciones sobre modificaciones presupuestales en la programación de cada vigencia</t>
  </si>
  <si>
    <t>Oficina de Planeación
Sub.Financiera</t>
  </si>
  <si>
    <t>Comunicación o Reporte  de la alta dirección sobre movimientos presupuestales no solicitados  en  todo el proceso desde la construcción del anteproyecto de gastos hasta la aprobación final en Decreto de Liquidación  de cada vigencia fiscal.</t>
  </si>
  <si>
    <t xml:space="preserve">Comunicación/Reporte </t>
  </si>
  <si>
    <t>H15AD</t>
  </si>
  <si>
    <t>Constitución de la Reserva Presupuestal a 31/12/2013.</t>
  </si>
  <si>
    <t>Deficiencias en el proceso de planeación presupuestal, en contravención de las normas, teniendo en cuenta que las Reservas presupuestales deben constituirse por excepción y que el Ministerio podría verse incurso en una reducción en su presupuesto de gastos de funcionamiento, toda vez que la reserva constituida supera el 2% del presupuesto del año inmediatamente anterior.</t>
  </si>
  <si>
    <t>De acuerdo al ordenamiento jurídico el  MINTIC, ha seguido la línea de constituir reservas presupuestales solo cuando se  presenten situaciones excepcionales que impidan la ejecución. Si bien es cierto una comisión de éxito es algo incierto; el contrato que lo previó se suscribió  iniciando la vigencia fiscal 2011 de tal forma que la intención desde un principio fue la ejecución del mismo o la liberación del valor presupuestal en el evento que no fuera favorable para la entidad. No obstante; la ejecución no resultó como fue planeada, debido a que  estaba sujeta al  impulso procesal en sede judicial.       Toda vez que se trató de un compromiso legalmente celebrado, cuya  ejecución no fue posible por la presentación de situaciones imprevisibles; se constituyó la reserva presupuestal; la cual  expiró en su año de vigencia, por las mismas razones anteriores.                      Es preciso aclarar que la referida reserva no ocasionó reducción alguna en el presupuesto de funcionamiento de la entidad del año siguiente, que impidiera la atención de sus necesidades.                                                                                                           No obstante lo anterior; en aras de mostrar una ejecución presupuestal dirigida al recibo a satisfacción de los bienes y servicios contratados en la misma vigencia fiscal;  la entidad suscribirá contratos de prestación de servicios en donde se convenga el pago de prima o bonificación de éxito, celebrados para la representación judicial en defensa de los intereses del Ministerio, cuando previo al estudio del caso particular, se pueda establecer con certeza que en la vigencia de dicho contrato se realizará el pago respectivo; de tal forma que no se constituyas reserva presupuestal por ese concepto.</t>
  </si>
  <si>
    <t>Estudio de cada caso donde se presenten situaciones similares</t>
  </si>
  <si>
    <t xml:space="preserve"> Ejecución Presupuestal  de Gastos  con el recibo de los bienes y servicios al finalizar cada vigencia fiscal</t>
  </si>
  <si>
    <t>Oficina Asesora Jurídica
Sub.Financiera</t>
  </si>
  <si>
    <t>H16A</t>
  </si>
  <si>
    <t>Procedimiento mantenimiento de aplicaciones</t>
  </si>
  <si>
    <t>Debilidades en el diseño y aplicación de los controles de los  procedimientos</t>
  </si>
  <si>
    <t>Definición  nuevas versión de los procedimientos del subproceso de desarrollo y mantenimiento de  sistemas de información</t>
  </si>
  <si>
    <t>Actualización y publicación  en MIG de los procedimientos relacionados subproceso de desarrollo y mantenimiento de  sistemas de información</t>
  </si>
  <si>
    <t>Procedimientos actualizados</t>
  </si>
  <si>
    <t>No registro de  trazabilidad y seguimiento de los requerimientos de mantenimiento , mejoras y nuevas funcionalidades  de los sistemas de información</t>
  </si>
  <si>
    <t>implementación de la herramienta de gestión de mantenimiento, mejoras y nuevas funcionalidades  de los sistemas de información</t>
  </si>
  <si>
    <t>Herramienta Implementada</t>
  </si>
  <si>
    <t>H17A</t>
  </si>
  <si>
    <t>Actualización procedimientos Gestión de Tecnologías de la información.</t>
  </si>
  <si>
    <t xml:space="preserve">No actualización de los procedimientos en MIG </t>
  </si>
  <si>
    <t>Actualizar  los procedimientos del proceso de Gestión de TI</t>
  </si>
  <si>
    <t>Actualización y publicación en el MIG de los procedimientos relacionados con el proceso de Gestión de TI</t>
  </si>
  <si>
    <t>H18A</t>
  </si>
  <si>
    <t xml:space="preserve">Políticas de seguridad de la información </t>
  </si>
  <si>
    <t>No actualización del manual de políticas generales de seguridad de información</t>
  </si>
  <si>
    <t>Actualizar el Manual de políticas generales de seguridad de información  acorde las necesidades de la Entidad.</t>
  </si>
  <si>
    <t>Actualización o publicación del Manual de políticas generales de seguridad de información de manera oportuna.</t>
  </si>
  <si>
    <t>Manual actualizado</t>
  </si>
  <si>
    <t>No formalización  de los lineamientos de inclusión de obligaciones contractuales  de las políticas generales de seguridad  información en los contratos de los contratistas y proveedores</t>
  </si>
  <si>
    <t>Garantizar el cumplimiento de las políticas generales de seguridad de información y los lineamientos generales contempladas en el PETI 2014 - 2018 para la gestión de proveedores de la Oficina de TI.</t>
  </si>
  <si>
    <t>Cumplimiento de las políticas y lineamientos establecidos en el PETI 2014-2018 para la gestión de proveedores de la Oficina de TI en todos los proyectos fortaleciendo el uso y la apropiación</t>
  </si>
  <si>
    <t>Proyectos alineados con las políticas y lineamientos de la gestión de proveedores defina en el PETI  2014 - 2018</t>
  </si>
  <si>
    <t>H19A</t>
  </si>
  <si>
    <t>Monitoreo de logs de auditoria generados por diferentes aplicativos del Mintic.</t>
  </si>
  <si>
    <t>Falta de procedimiento para la gestión y monitoreo de logs de auditoria de sistemas de información</t>
  </si>
  <si>
    <t>Incluir en el subproceso de administrar la capacidad del servicio, en el procedimiento de disponibilidad, la generación de logs como una actividad adicional que apoye la gestión y monitoreo de logs que la entidad requiera</t>
  </si>
  <si>
    <t xml:space="preserve">Actualización del procedimiento de disponibilidad </t>
  </si>
  <si>
    <t>Procedimiento actualizado y publicado</t>
  </si>
  <si>
    <t>H20A</t>
  </si>
  <si>
    <t>Debilidades en operación de aplicativos</t>
  </si>
  <si>
    <t>Debilidad en operación por baja aplicabilidad del procedimiento de gestión de problemas</t>
  </si>
  <si>
    <t>Actualizar y publicar en MIG  el procedimiento de Gestión de  problemas para optimizar el diagnostico y solución definitiva de incidentes</t>
  </si>
  <si>
    <t>Actualización  del procedimiento</t>
  </si>
  <si>
    <t>Debilidad  en operación por baja aplicabilidad del procedimiento de gestión de eventos</t>
  </si>
  <si>
    <t xml:space="preserve">Actualizar y publicar en MIG  el procedimiento  de Gestión de  eventos para optimizar la notificación  y respuesta a incidentes </t>
  </si>
  <si>
    <t>H21A</t>
  </si>
  <si>
    <t>Registro de seguimiento y actualización del Plan Estratégico de T.I.</t>
  </si>
  <si>
    <t>No actualización en el aplicativo Zafiro de Informes de comités estratégicos de seguimiento al PETI</t>
  </si>
  <si>
    <t>Verificar de los informes de los contratos en el aplicativo Zafiro y en la carpeta física correspondiente</t>
  </si>
  <si>
    <t xml:space="preserve">Realización verificación de la información relacionada en aplicativo Zafiro y en la carpeta física a final del primer semestre y en cierre contractual  financiero para todos los contratos </t>
  </si>
  <si>
    <t>Numero de verificación realizadas en el año</t>
  </si>
  <si>
    <t>H22A</t>
  </si>
  <si>
    <t>Pronunciamiento Política Pública</t>
  </si>
  <si>
    <t>Falta de comprensión de los indicadores de gestión y avance físico de los proyectos de inversión en el SPI</t>
  </si>
  <si>
    <t>Documentar una guía para la correcta identificación de indicadores de gestión y de construcción de avance físico de acuerdo con la metodología que maneja el DNP a través del SPI para el seguimiento de los proyectos de inversión.</t>
  </si>
  <si>
    <t>Documento elaborado</t>
  </si>
  <si>
    <t>Oficina Asesora de Planeación</t>
  </si>
  <si>
    <t>La Resolución CRC 3067 de 2011 define Banda Ancha como la capacidad de transmisión cuyo ancho de banda es suficiente para permitir, de manera combinada, la provisión de voz, datos y video, ya sea de manera alámbrica o inalámbrica, indicando que la velocidad mínima de descarga es de 1024 kbps y de carga es de 512 kbps.</t>
  </si>
  <si>
    <t>Adelantar la revisión de la definición de Banda Ancha en el país atendiendo lo definido en el artículo 40 de la Ley 1753 de 2015, la cual estableció que: "La CRC deberá establecer una senda de crecimiento para la definición regulatoria de banda ancha a largo plazo. Dicha senda deberá establecer la ruta y los plazos para cerrar las brechas entre los estándares del País y los equivalentes al promedio de la OCDE, incluyendo los estándares para altas y muy altas velocidades. Para tal efecto, la CRC podrá utilizar criterios diferenciadores atendiendo características geográficas, demográficas y técnicas."</t>
  </si>
  <si>
    <t>Resolución expedida por la CRC</t>
  </si>
  <si>
    <t>CRC</t>
  </si>
  <si>
    <t xml:space="preserve">Falta de evidencia que permita comprobar el impacto de los proyectos de telecomunicaciones sociales </t>
  </si>
  <si>
    <t>Realizar sendos comunicados al Departamento Nacional de Planeación para que incluya los proyectos que desarrolla la Dirección de Conectividad en la agenda de evaluación de política del año 2016 y a la Oficina Internacional  del Ministerio TIC para buscar fuentes alternativas de financiamiento ante organismos multilaterales que dispongan de recursos para hacer evaluaciones de impacto de los proyectos de la Dirección.</t>
  </si>
  <si>
    <t>Comunicados al DNP y a la Oficina Internacional</t>
  </si>
  <si>
    <t>Comunicado</t>
  </si>
  <si>
    <t>Dirección de Conectividad</t>
  </si>
  <si>
    <t>Informe  Final de medición de impacto de la Consultora Econometría</t>
  </si>
  <si>
    <t>Informe</t>
  </si>
  <si>
    <t>No se identifica con claridad la proporción de la inversión pública en las metas del plan de desarrollo</t>
  </si>
  <si>
    <t xml:space="preserve">Incorporar a la hoja de vida de los indicadores del Plan Nacional de Desarrollo 2014-2018, la descripción de la participación que, se proyecta, tendrán las distintas fuentes de recursos, de tal forma que se pueda identificar el componente público </t>
  </si>
  <si>
    <t xml:space="preserve">Archivo consolidado con hojas de vida de indicadores descripción de la participación que, se proyecta, tendrán las distintas fuentes de recursos, de tal forma que se pueda identificar el componente público </t>
  </si>
  <si>
    <t xml:space="preserve">Archivo </t>
  </si>
  <si>
    <t>Falta de información periódica que permita identificar la evolución del indicador de brecha digital por regiones que permita establecer acciones encaminadas y regionalizadas.</t>
  </si>
  <si>
    <t>Contratación de un estudio anual con una metodología que permita identificar las evoluciones de un periodo a otro y así mismo pueda ir agregando medición sobre nuevas tendencias tecnológicas en el mercado</t>
  </si>
  <si>
    <t>1 Estudios de Brecha Digital Regional por año que permita identificar el estatus de brecha y que a su vez sirva de insumo para la planeación de acciones necesarias para su cumplimiento en materia de Planes, Programas y Proyectos impulsados desde el Ministerio</t>
  </si>
  <si>
    <t>Estudios de Brecha Digital Regional</t>
  </si>
  <si>
    <t xml:space="preserve">Dirección de Promoción </t>
  </si>
  <si>
    <t>Falta de evidencia que permita comprobar el impacto de los proyectos de telecomunicaciones sociales y desconocimiento de los lineamientos e indicadores existentes para la medición de impacto de los proyectos del Mintic.</t>
  </si>
  <si>
    <t>Incorporar en el estudio de medición de brecha digital regional un acápite bajo el cual se estructuren los lineamientos que guíen el diseño de acciones que permitan evidenciar el impacto del portafolio de proyectos de inversión del plan vive digital</t>
  </si>
  <si>
    <t>Capítulo en estudio de medición de brecha digital</t>
  </si>
  <si>
    <t>Capítulo</t>
  </si>
  <si>
    <t>La medición de brecha digital implica un análisis transversal que necesariamente rebosa las políticas TIC. No obstante desde la órbita del MINTIC ésta incluye aspectos fundamentales como el desarrollo de infraestructura TIC o la penetración de internet.</t>
  </si>
  <si>
    <t xml:space="preserve">Actualizar y dar a conocer un insumo de indicadores internacionales de TIC que permita tener una visión integral de brecha digital y sociedad de la información. Esto incluye indicadores de la UIT, WEF y OECD. </t>
  </si>
  <si>
    <t>Establecer comparativos de ranking internacional de TIC con los indicadores más aceptados en el contexto internacional para la medición de la sociedad de la información</t>
  </si>
  <si>
    <t>Comparativo ranking internacional</t>
  </si>
  <si>
    <t>Oficina Internacional</t>
  </si>
  <si>
    <t>Mercado altamente concentrado que no permite obtener resultados que incrementen el bienestar de los usuarios</t>
  </si>
  <si>
    <t>Realizar un estudio de las condiciones de competencia del mercado de telefonía móvil para identificar la necesidad de intervenir y la manera de intervenir para promover la competencia en el mercado</t>
  </si>
  <si>
    <t>Publicación estudio general de condiciones de competencia del mercado</t>
  </si>
  <si>
    <t>Estudio</t>
  </si>
  <si>
    <t>Inequidad en la calidad de los servicios de telecomunicaciones móviles de las zonas menos densas y de menores ingresos del país frente a las zonas de mercado, evidenciada en el establecimiento de umbrales de calidad discriminatorios por parte de la Comisión de Regulación. Los umbrales son más laxos en las zonas que no son crema de mercado.
La prestación de servicios de telecomunicaciones móviles en el país se encuentra liberalizada, y las decisiones de despliegue de infraestructura se encuentran a cargo de los proveedores de redes y servicios</t>
  </si>
  <si>
    <t>Revisión de las condiciones asociadas a las metas de calidad en el mercado colombiano y comparación con otros países para analizar posibles medidas a adoptar.</t>
  </si>
  <si>
    <t>Resultado de calidad de servicios móviles para diferentes áreas geográficas del país</t>
  </si>
  <si>
    <t>Diagnóstico</t>
  </si>
  <si>
    <t>Falta de información para identificar el uso de la red de fibra óptica</t>
  </si>
  <si>
    <t>Seguimiento al Operador UTFOC para conocer el uso de la red de trasporte del proyecto por parte de los operadores de comunicaciones</t>
  </si>
  <si>
    <t>Informe trimestral de seguimiento de uso de la red de trasporte</t>
  </si>
  <si>
    <t xml:space="preserve">Informe </t>
  </si>
  <si>
    <t>H23A</t>
  </si>
  <si>
    <t>Resultado de las iniciativas</t>
  </si>
  <si>
    <t>Inadecuado manejo de riesgos en el desarrollo de las iniciativas, impidiendo actuar en forma oportuna ante la materialización de los mismos.
No solicitud de ajustes a la iniciativa por parte de los líderes de las mismas.</t>
  </si>
  <si>
    <t>Incorporar en el seguimiento los riesgos asociados a los objetivos de cada iniciativa y/o de los procesos relacionados, que permitan conocer las acciones a realizar en forma previa y posterior a la materialización de los riesgos.</t>
  </si>
  <si>
    <t>Implementación de la herramienta de seguimiento a los riesgos identificados en cada una de la iniciativas del plan de acción.</t>
  </si>
  <si>
    <t>Herramienta implementada.</t>
  </si>
  <si>
    <t>H24A</t>
  </si>
  <si>
    <t>Aplicativo de seguimiento del Plan de Acción-ASPA</t>
  </si>
  <si>
    <t>Desconocimiento del tipo de soporte y sus características que evidencie que la información presentada es coherente con lo desarrollado durante la iniciativa.                                                                 Fallas en la descripción de los entregables.
Rezago en la obtención de la información y su respectivo cargue en el repositorio y relación en el ASPA.
Deficiencias en la verificación, consistencia y coherencia de los soportes y evidencias presentados</t>
  </si>
  <si>
    <t xml:space="preserve">Identificar y evaluar las características de los entregables presentados como soportes y desarrollar documentación que en forma clara y precisa oriente a los responsables para   describir los entregables y el procedimiento de como relacionar o cargar los soportes de los mismos de la forma adecuada.
</t>
  </si>
  <si>
    <t xml:space="preserve">Desarrollo de una guía que permita conocer las características que debe tener la información presentada como soporte y la forma como se debe dejar registrada.
</t>
  </si>
  <si>
    <t xml:space="preserve">Guía desarrollada
</t>
  </si>
  <si>
    <t>Establecer los puntos de control necesarios en el procedimiento de Elaboración y seguimiento del Plan de Acción, que garanticen la consistencia y coherencia de los soportes relacionados y cargados en el repositorio.</t>
  </si>
  <si>
    <t xml:space="preserve">Ajuste del procedimiento de seguimiento donde se especifique, obligaciones de registro oportuno y validación de información registrada, desde el autocontrol realizado por el líder de la iniciativa y su equipo; y otras instancias a través de procedimientos estadísticos. </t>
  </si>
  <si>
    <t xml:space="preserve">
Procedimiento ajustado</t>
  </si>
  <si>
    <t>H25A</t>
  </si>
  <si>
    <t>Construcción y uso de Indicadores de Gestión</t>
  </si>
  <si>
    <t>Desconocimiento de los parámetros y características que componen los indicadores por parte de los responsables de registro en los diferentes sistemas.
Deficiencias en la validación de la información de atributos y demás características registradas en los indicadores.</t>
  </si>
  <si>
    <t>Establecer los parámetros mínimos básicos de cada ámbito (Plan Nacional de Desarrollo, Proyectos de Inversión, Plan de Acción, Procesos) de indicadores y promover el conocimiento de los mismos ante los responsables del registro.</t>
  </si>
  <si>
    <t>Desarrollo de capacitaciones de parámetros y atributos de los indicadores.</t>
  </si>
  <si>
    <t>Capacitación de parámetros  y atributos de Indicadores</t>
  </si>
  <si>
    <t xml:space="preserve">Desarrollar actividades de revisión y validación de la información de atributos y característica de los indicadores en los diferentes ámbitos de medición. </t>
  </si>
  <si>
    <t>Desarrollo de sesiones de trabajo de revisión y validación de indicadores de los diferentes ámbitos</t>
  </si>
  <si>
    <t>Sesiones de trabajo de revisión y validación de indicadores</t>
  </si>
  <si>
    <t>H26A</t>
  </si>
  <si>
    <t>Indicadores para la medición del beneficio ciudadano, como impacto de los proyectos del Mintic.</t>
  </si>
  <si>
    <t>Gestionar ante el Departamento Nacional de Planeación para que incluya en su agenda de evaluación de política pública del año 2016 aquellos proyectos que por su madurez se consideren pertinentes.</t>
  </si>
  <si>
    <t xml:space="preserve">Comunicado al DNP </t>
  </si>
  <si>
    <t>Implementar los indicadores de efectividad de los procesos misionales, que permitan el seguimiento y la medición para la toma de decisiones de los procesos.</t>
  </si>
  <si>
    <t>100% de los Procesos misionales con indicador de efectividad implementado.</t>
  </si>
  <si>
    <t>Porcentaje</t>
  </si>
  <si>
    <t>H27A</t>
  </si>
  <si>
    <t>Desarrollo y operación de algunos contratos</t>
  </si>
  <si>
    <t xml:space="preserve">Se detectó que no existe un seguimiento efectivo a la planeación contractual de las depencias por parte del Fontic y el Mintic </t>
  </si>
  <si>
    <t>Conformar un comité de seguimiento al cumplimiento del Plan Anual de Adquisiciones, con participación al menos de la Oficina Asesora de Planeación, la Oficina para la Gestión de ingresos del Fondo TIC, la subdirección financiera, la Subdirección Administrativa y el Grupo de Contratación.</t>
  </si>
  <si>
    <t>Conformación del comité</t>
  </si>
  <si>
    <t>Acto de conformación del comité</t>
  </si>
  <si>
    <t>Grupo de Contratación</t>
  </si>
  <si>
    <t>Informe de seguimiento al Plan Anual de Adquisiciones presentado al Comité Directivo</t>
  </si>
  <si>
    <t>Un informe presentado al comité directivo</t>
  </si>
  <si>
    <t>Informe trimestral</t>
  </si>
  <si>
    <t xml:space="preserve">Se detectó que no existe un seguimiento a la ejecución de la contratos del MINTIC y FONTIC </t>
  </si>
  <si>
    <t>Modificación  del procedimiento de actualización del Plan Anual de Adquisiciones, incorporando documento justificativo respecto a cada cambio propuesto por los responsables  de las áreas</t>
  </si>
  <si>
    <t>Un procedimiento actualizado</t>
  </si>
  <si>
    <t>H28A</t>
  </si>
  <si>
    <t>Convenio 415 de 2014 - Evaluación de Resultados</t>
  </si>
  <si>
    <t>FITI
Contenidos digitales</t>
  </si>
  <si>
    <t>H29A</t>
  </si>
  <si>
    <t xml:space="preserve">Supervisión Convenio No.592 de diciembre </t>
  </si>
  <si>
    <t xml:space="preserve">Se observó que la comunicación de designación de supervisión no cuenta con fecha  </t>
  </si>
  <si>
    <t xml:space="preserve">Actualización del procedimiento contractual modificando la oportunidad de la elaboración de la comunicación de designación. Se realizará inmediatamente se numere el contrato </t>
  </si>
  <si>
    <t>Contenidos Digitales
Grupo de Contratación</t>
  </si>
  <si>
    <t>Debilidades en el control del área y supervisión del convenio</t>
  </si>
  <si>
    <t xml:space="preserve">Fortalecer las actividades de control y seguimiento y de supervisión en las etapas contractuales por medio de capacitación </t>
  </si>
  <si>
    <t>Dentro del plan de capacitaciones del Ministerio TIC,  se realizará capacitación en seguimiento a convenios y contratos</t>
  </si>
  <si>
    <t xml:space="preserve">Documento de registro de capacitación </t>
  </si>
  <si>
    <t>H30AD</t>
  </si>
  <si>
    <t>Supervisión contratos Dirección de Apropiación</t>
  </si>
  <si>
    <t xml:space="preserve">Debilidades respecto al seguimiento, control y supervisión del contratista. </t>
  </si>
  <si>
    <t>Dirección de Apropiación</t>
  </si>
  <si>
    <t>H31A</t>
  </si>
  <si>
    <t>Programa de Ciudadanía Digital y Empresario Digital</t>
  </si>
  <si>
    <t>Deficiencias en los procesos de supervisión</t>
  </si>
  <si>
    <t>Se exigirá a los operadores la entrega de un comprobante por  cada una de las certificaciones realizadas  en el marco de la iniciativa de Ciudadanía Digital.</t>
  </si>
  <si>
    <t>Comprobantes de certificaciones</t>
  </si>
  <si>
    <t>comprobantes de certificación</t>
  </si>
  <si>
    <t>H32A</t>
  </si>
  <si>
    <t>Indicadores de efectividad</t>
  </si>
  <si>
    <t>H33A</t>
  </si>
  <si>
    <t xml:space="preserve">Brecha digital de equidad en la calidad del servicio de telecomunicaciones </t>
  </si>
  <si>
    <t>H34A</t>
  </si>
  <si>
    <t>Relación Beneficio - Costo de internet móvil</t>
  </si>
  <si>
    <t>La competencia en el sector de internet móvil no ha logrado bajar los precios del servicios</t>
  </si>
  <si>
    <t>Realizar un estudio de las condiciones de competencia del mercado de internet móvil para identificar la necesidad de intervenir y la manera de intervenir para promover la competencia en el mercado</t>
  </si>
  <si>
    <t>Estudio publicado</t>
  </si>
  <si>
    <t>H35A</t>
  </si>
  <si>
    <t>147006 Deudores - Arrendamientos</t>
  </si>
  <si>
    <t xml:space="preserve">El Mintic no viene causando contablemente los cánones de arrendamiento y demás valores derivados de los contratos suscritos para los locales comerciales ubicados en el primer piso del Edificio Murillo Toro.  Esta circunstancia contraviene las normas técnicas relativa al reconocimiento de Ingresos, el cual debe hacerse en cumplimiento del principio de Devengo o Causación. </t>
  </si>
  <si>
    <t xml:space="preserve">La Subdirección Administrativa y de Gestión Humana adelantará acciones administrativas tendientes a facilitar la información y documentación que soporte ante la Subdirección Financiera, el reconocimiento contable de los cánones de arrendamiento y demás valores derivados de los contratos suscritos para los locales comerciales ubicados en el primer piso del Edificio Murillo Toro. </t>
  </si>
  <si>
    <t>Aportar la copia de  los 9 contratos de arrendamiento de los locales comerciales del Edificio Murillo Toro  junto con el cálculo financiero elaborado de manera conjunta por la Subdirección Administrativa y de Gestión Humana y la Subdirección Financiera.</t>
  </si>
  <si>
    <t>Oficio remisorio con los soportes para la causación</t>
  </si>
  <si>
    <t>La Subdirección Financiera adelantará la causación contable de los cánones de arrendamiento y demás valores derivados de los contratos suscritos para los locales comerciales ubicados en el primer piso del Edificio Murillo Toro, correspondientes a la liquidación que se realice hasta el 31 de diciembre de  2015,  de conformidad con las normas contables que apliquen para ello.</t>
  </si>
  <si>
    <t>Efectuar la adecuada causación contable de los cánones de arrendamiento y demás valores derivados de los contratos suscritos para los locales comerciales ubicados en el primer piso del Edificio Murillo Toro, conforme a lo pactado en los contratos de arrendamiento.</t>
  </si>
  <si>
    <t xml:space="preserve">Comprobante Contable </t>
  </si>
  <si>
    <t>Subdirección Financiera</t>
  </si>
  <si>
    <t>Para el control y seguimiento de los pagos la Subdirección Administrativa y de Gestión Humana deberá suministrar a la Subdirección Financiera la información requerida para adelantar los registros de los cánones de arrendamiento y demás valores derivados de los contratos suscritos para los locales comerciales ubicados en el primer piso del Edificio Murillo Toro. Lo anterior conforme a lo establecido en el Manual de Procedimientos del Régimen de Contabilidad Pública y al Manual Políticas Contables Mintic y Fondo Tic.</t>
  </si>
  <si>
    <t>La Subdirección Administrativa y de Gestión Humana remitirá mensualmente  los soportes correspondientes para que la Subdirección Financiera adelante la causación y afectación de la contabilidad del Ministerio TIC, que corresponda.</t>
  </si>
  <si>
    <t>La Subdirección  Financiera generará mensualmente  los reportes de los registros de causación correspondiente a  los cánones de arrendamiento y demás valores derivados de los contratos suscritos para los locales comerciales ubicados en el primer piso del Edificio Murillo Toro</t>
  </si>
  <si>
    <t xml:space="preserve">La Coordinación de Administración de Bienes  adelantará el seguimiento y control a los locales, frente a dicha labor realizará cada dos meses un informe . </t>
  </si>
  <si>
    <t xml:space="preserve">Para el control y seguimiento de los cánones de arrendamiento y demás valores derivados de los contratos suscritos para los locales comerciales ubicados en el primer piso del Edificio Murillo Toro, por parte de la Oficina Asesora Jurídica se adelantaran acciones prejudiciales y judiciales tendientes a su recuperación. </t>
  </si>
  <si>
    <t xml:space="preserve">La Oficina Asesora Jurídica adelantará las acciones prejudiciales y judiciales tendientes a la recuperación de los cánones de arrendamiento y demás valores derivados de los contratos suscritos para los locales comerciales del Edificio Murillo Toro, una vez se cuente con dicha autorización por parte del Comité de Conciliación y Defensa Judicial de la Entidad para el inicio de tales acciones. Para el efecto,  se requiere contar con todos los antecedentes y la información del seguimiento y control de las obligaciones contractuales contraídas por los arrendatarios  de los locales comerciales del Edificio Murillo Toro que adelanta la Coordinación Grupo de Administración de Bienes del Ministerio. </t>
  </si>
  <si>
    <t xml:space="preserve">Informe de las acciones adelantadas </t>
  </si>
  <si>
    <t>H36A</t>
  </si>
  <si>
    <t>1635 Propiedad Planta y Equipo -Bienes - Muebles en Bodegas.</t>
  </si>
  <si>
    <t>El saldo de esta cuenta que a 31 de diciembre de 2014, ascendió a $3.439.8 millones, no presentó variación respecto a la vigencia anterior.  Si bien, Mintic, ha adelantado las gestiones tendientes a depurar este saldo, con el fin de presentar cifras consistentes, el reporte de la actualización de los Estados Contables con los registros, de acuerdo con su Plan de Mejoramiento, están previstos para el 8 de julio de 2015.</t>
  </si>
  <si>
    <t>Actualización de  los Registros  Contables.</t>
  </si>
  <si>
    <t>Registro de la Resolución 1403 de 2015, por la cual se aprobó la baja y destinación final de los bienes de la cuenta 1635.</t>
  </si>
  <si>
    <t xml:space="preserve">Reporte Contable </t>
  </si>
  <si>
    <t>H37A</t>
  </si>
  <si>
    <t>1637 Propiedad Planta y Equipo Bienes No Explotados</t>
  </si>
  <si>
    <t>H38A</t>
  </si>
  <si>
    <t>1920 Bienes Entregados a Terceros  - Bienes Muebles e Inmuebles</t>
  </si>
  <si>
    <t xml:space="preserve">A la fecha de corte de la Auditoria, el saldo reportado por $4.960.1 millones, aún requiere depuración y ajustes contables, hecho que genera incertidumbre respecto a la razonabilidad del saldo en mención. </t>
  </si>
  <si>
    <t>H39A</t>
  </si>
  <si>
    <t>Revelación del respaldo financiero del pasivo pensional de la liquidada Inravisión</t>
  </si>
  <si>
    <t xml:space="preserve">La propiedad, planta y equipo por $5.249.6 millones, no corresponden a un valor actualizado y verificado físicamente, que permita garantizar que son respaldo real de este pasivo. </t>
  </si>
  <si>
    <t>Verificación física y actualización de valores</t>
  </si>
  <si>
    <t>H40A</t>
  </si>
  <si>
    <t>2710- Pasivos estimados  - Provisión para Contingencias</t>
  </si>
  <si>
    <t>Subestimación en cuantía superior a $237,18 millones ya que existían fallos en primera instancia, desfavorables para el Ministerio, no registrados contablemente, según su realidad económica; debilidades en la coordinación de las áreas que reportan información contable</t>
  </si>
  <si>
    <t>H41AD</t>
  </si>
  <si>
    <t>Seguimiento y control financiero a los recursos entregados a canales regionales - Inversiones Patrimoniales en entidades Controladas</t>
  </si>
  <si>
    <t xml:space="preserve">Diseñar una propuesta para ser presentada en calidad de miembros de la Junta Administradora Regional del Canal con el fin de adelantar la inversión de los recursos de capitalización entregados, y adelantar seguimiento mensual a la inversión de los mismos en calidad de miembro de la Junta Administradora Regional, seguimiento que se verá reflejado en los informes de gestión que presente el delegado a la Junta </t>
  </si>
  <si>
    <t xml:space="preserve">Seguimiento continuo a la inversión de la capitalización realizada en el canal Tele islas  </t>
  </si>
  <si>
    <t xml:space="preserve">No evidencia de la diferencia de las actividades por cada área (software-fiti y contenidos Digitales) </t>
  </si>
  <si>
    <t xml:space="preserve">Se fortalecerán  los informes de ejecución del convenio donde se evidencien los eventos de fiti, y los de contenidos digitales, así mismo en los que participan las dos áreas, se detallará  el sector al que pertenecen las empresas.
</t>
  </si>
  <si>
    <t>Fortalecer los informes de ejecución del convenio donde se detalle la diferencia de cada área</t>
  </si>
  <si>
    <t>Informes de ejecución</t>
  </si>
  <si>
    <t>Informes de supervisión relacionan el cumplimiento de actividades, pero no el desarrollo de los mismos</t>
  </si>
  <si>
    <t xml:space="preserve">Se fortalecerán los informes de cierre de cada uno de los eventos donde se evidencia la gestión de cada evento (Base de datos, convocatorias, avances cualitativos, detalle presupuestal y memorias del evento). 
</t>
  </si>
  <si>
    <t xml:space="preserve">Fortalecer informes de cierre de cada uno de los eventos </t>
  </si>
  <si>
    <t>Informes cerrados por evento.</t>
  </si>
  <si>
    <t>Deficiencias en planeación, dado que no se establecen el mínimo de empresas</t>
  </si>
  <si>
    <t xml:space="preserve">Se establece desde la convocatoria pública que se apoyan los eventos cuando mínimo 5 empresas puedan asistir al mismo; igualmente se han venido apoyando eventos internacionales, considerados como estratégicos desde la experiencia de los empresarios, esto se ha visto reflejado por el número de empresas que han participado en ediciones anteriores, no se tiene un planteamiento de un número de empresas fijas que participen, ya que son las resultantes de convocatoria pública y el objetivo  es impactar a cada vez a un número mayor de empresas del sector que tengan potencial exportable y cumplan con los requisitos establecidos por ProColombia para asistir a eventos internacionales. </t>
  </si>
  <si>
    <t xml:space="preserve">Incluir en cada una de las convocatorias públicas que se realizan una nota que manifieste que se apoya el evento con mínimo 5 empresas participantes. </t>
  </si>
  <si>
    <t>Convocatoria pública</t>
  </si>
  <si>
    <t>No se establece si los recursos se asignan de manera eficiente</t>
  </si>
  <si>
    <t xml:space="preserve">Desde la justificación de suscripción del convenio, se proyectan posibles eventos estratégicos producto de la petición de la industria (Empresarios y sus compañías), se tiene un planteamiento general, sin embargo todos están sujetos a las tasas representativas de diferentes mercados (Principalmente Estados unidos y Europa), se realizará un informe financiero que evidencie la planeación de recursos, con lo efectivamente ejecutado, teniendo en cuenta la variación de la tasa representativa del mercado. 
</t>
  </si>
  <si>
    <t xml:space="preserve">Informe financiero que evidencie la planeación de recursos, con lo efectivamente ejecutado. </t>
  </si>
  <si>
    <t>Informe financiero</t>
  </si>
  <si>
    <t>Viceministerio General</t>
  </si>
  <si>
    <t>Inoportunidad en la gestión administrativa y financiera de los canales regionales.</t>
  </si>
  <si>
    <t xml:space="preserve">Modificar el instructivo de Proceso de recepción de información contable para Litigios y Demandas -  GEF-TIC-IN-004, publicado en el MIG, con base en el informe de auditoria definitivo para la vigencia 2014 de la CGR </t>
  </si>
  <si>
    <t>Actualizar el instructivo y realizar la aplicación contable del Instructivo modificado de Proceso de recepción de información contable para Litigios y Demandas  - GEF-TIC-IN-004</t>
  </si>
  <si>
    <t>Instructivo y reportes contables</t>
  </si>
  <si>
    <t>Lidera: Oficina Asesora de Planeación
Participan: Viceministerios, Direcciones misionales</t>
  </si>
  <si>
    <t xml:space="preserve">Oficina Asesora de Planeación
Grupo de Transformación Organizacional </t>
  </si>
  <si>
    <t xml:space="preserve">Realizar registros contables. </t>
  </si>
  <si>
    <t xml:space="preserve">El saldo de esta cuenta por $7.159.5 millones, genera incertidumbre, toda vez que los registros contables por ajustes y/o reclasificaciones están previstos para realizarse el 8 de julio de 2015. </t>
  </si>
  <si>
    <t>Realizar el 100% del registro contable de la Resolución No.2662 de 2014 (Bienes no explotados)</t>
  </si>
  <si>
    <t>Reportar la actualización de los Estados financieros.</t>
  </si>
  <si>
    <t>Subdirección Administrativa
Grupo de Administración de Bienes</t>
  </si>
  <si>
    <t>Dirección de Promoción / Oficina Asesora de Planeación</t>
  </si>
  <si>
    <t>Dirección de Promoción /Oficina Asesora de Planeación</t>
  </si>
  <si>
    <t>Lidera: Oficina Asesora de Planeación
Participan: Direcciones misionales, Grupo de Transformación Organizacional.</t>
  </si>
  <si>
    <t>Subdirección Administrativa y de Gestión Humana
Oficina Asesora Jurídica</t>
  </si>
  <si>
    <t>Subdirección Administrativa</t>
  </si>
  <si>
    <t xml:space="preserve">Grupo Administración de Bienes
 Oficina Asesora Jurídica. </t>
  </si>
  <si>
    <t>Oficina Asesora Jurídica 
Subdirección Financiera</t>
  </si>
  <si>
    <t xml:space="preserve">Fecha terminación Metas </t>
  </si>
  <si>
    <t>Fecha iniciación Metas</t>
  </si>
  <si>
    <t>Plazo en semanas de las Meta</t>
  </si>
  <si>
    <t xml:space="preserve">Monitoreo de la gestión contractual, a través de los informes mensuales </t>
  </si>
  <si>
    <t xml:space="preserve">formatos de Informes implementados </t>
  </si>
  <si>
    <t>formatos de informes</t>
  </si>
  <si>
    <t>Subdirección Administrativa  
Oficina Asesora Jurídica
Subdirección Financiera</t>
  </si>
  <si>
    <t>Actualizar procedimiento VYC-TIC-PR-007 Vigilancia Preventiva donde se evidencie que ante la presentación de situaciones atípicas como la señalada por la CGR, el Mintic realiza la gestión correspondiente trasladando dichas situaciones a la(s) entidad(es) competente(es).</t>
  </si>
  <si>
    <t>Entregar resultados de la evaluación de impacto adelantados por el DNP y la consultora Econometría para los proyectos KVD fase 1, PVD fase 0 y Hogares Digitales.</t>
  </si>
  <si>
    <t>Se implementarán dos formatos de informes: el primero de actividades que deberán entregar  todos aquellos que tengas un contrato o convenio para ejecutar las iniciativas de la Dirección de Apropiación con recursos del Fontic. El cuál será entregado junto con el formato 001, En  éste se detallará cada una de las acciones que han realizado para llevar a cabo las actividades y /o obligaciones que se encuentran establecidas en los contratos o convenios. El segundo, un informe de supervisión que debe diligenciar el supervisor del convenio comprobando que se ha recibido lo detallado en el informe de actividades.</t>
  </si>
  <si>
    <r>
      <t>Expedir los actos administrativos mediante los cuales,  el Ministerio establece la obligación del pago de la contraprestación económica, en  el caso que los operadores no presenten proyectos de pago mediante obligaciones de hacer, no se aprueben obligaciones de hacer por parte del Ministerio o el operador decida pagar en dinero, definiendo las fechas especificas  de pago, que permita constituir los títulos ejecutivos complejos en  caso de que no se realice el mismo</t>
    </r>
    <r>
      <rPr>
        <b/>
        <sz val="11"/>
        <rFont val="Arial"/>
        <family val="2"/>
      </rPr>
      <t xml:space="preserve">
              </t>
    </r>
  </si>
  <si>
    <r>
      <rPr>
        <sz val="11"/>
        <rFont val="Arial"/>
        <family val="2"/>
      </rPr>
      <t>Control de cambio 2015-15 Plantilla HTML para alarmas, que se va a encargar de mejorar la presentación de la alarma con la posibilidad de enviar la comunicación electrónica en formato HTML, muy parecido a los formatos utilizados en cualquier comunicación que se realice en Office.</t>
    </r>
    <r>
      <rPr>
        <b/>
        <sz val="11"/>
        <rFont val="Arial"/>
        <family val="2"/>
      </rPr>
      <t xml:space="preserve"> </t>
    </r>
    <r>
      <rPr>
        <sz val="11"/>
        <rFont val="Arial"/>
        <family val="2"/>
      </rPr>
      <t xml:space="preserve">Una vez generada la alarma y enviada la información a los Operadores que posean un correo electrónico válido, se puede exportar por el SER un reporte llamado Alarmas Enviadas por Período y Tipo, el cual contiene la información de Alarma, NIT Operador, Nombre Operador, Fecha Transacción, Estado (enviada o fallida), Tipo Servicio, Tipo Alerta (pre vencimiento o pos vencimiento) y Email.  </t>
    </r>
    <r>
      <rPr>
        <b/>
        <sz val="11"/>
        <rFont val="Arial"/>
        <family val="2"/>
      </rPr>
      <t xml:space="preserve"> </t>
    </r>
  </si>
  <si>
    <t xml:space="preserve">Actualizar el  Manual de Servicio al Ciudadano </t>
  </si>
  <si>
    <t>Implementar una herramienta de gestión de los requerimientos de mantenimiento, mejoras y nuevas funcionalidades  de los sistemas de información</t>
  </si>
  <si>
    <t>Vigencia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</si>
</sst>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dd"/>
  </numFmts>
  <fonts count="10" x14ac:knownFonts="1">
    <font>
      <sz val="11"/>
      <color theme="1"/>
      <name val="Calibri"/>
      <family val="2"/>
      <scheme val="minor"/>
    </font>
    <font>
      <sz val="11"/>
      <color theme="1"/>
      <name val="Calibri"/>
      <family val="2"/>
      <scheme val="minor"/>
    </font>
    <font>
      <b/>
      <sz val="12"/>
      <name val="Arial"/>
      <family val="2"/>
    </font>
    <font>
      <sz val="12"/>
      <color theme="1"/>
      <name val="Arial"/>
      <family val="2"/>
    </font>
    <font>
      <b/>
      <sz val="12"/>
      <color theme="1"/>
      <name val="Arial"/>
      <family val="2"/>
    </font>
    <font>
      <sz val="10"/>
      <name val="Arial"/>
      <family val="2"/>
    </font>
    <font>
      <b/>
      <sz val="12"/>
      <color indexed="10"/>
      <name val="Arial"/>
      <family val="2"/>
    </font>
    <font>
      <b/>
      <sz val="11"/>
      <color theme="0"/>
      <name val="Arial"/>
      <family val="2"/>
    </font>
    <font>
      <sz val="11"/>
      <name val="Arial"/>
      <family val="2"/>
    </font>
    <font>
      <b/>
      <sz val="11"/>
      <name val="Arial"/>
      <family val="2"/>
    </font>
  </fonts>
  <fills count="4">
    <fill>
      <patternFill patternType="none"/>
    </fill>
    <fill>
      <patternFill patternType="gray125"/>
    </fill>
    <fill>
      <patternFill patternType="solid">
        <fgColor theme="0"/>
        <bgColor indexed="64"/>
      </patternFill>
    </fill>
    <fill>
      <patternFill patternType="solid">
        <fgColor theme="8" tint="-0.499984740745262"/>
        <bgColor indexed="64"/>
      </patternFill>
    </fill>
  </fills>
  <borders count="4">
    <border>
      <left/>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5" fillId="0" borderId="0"/>
  </cellStyleXfs>
  <cellXfs count="66">
    <xf numFmtId="0" fontId="0" fillId="0" borderId="0" xfId="0"/>
    <xf numFmtId="0" fontId="3" fillId="0" borderId="0" xfId="0" applyFont="1" applyFill="1"/>
    <xf numFmtId="0" fontId="2" fillId="0" borderId="0" xfId="0" applyFont="1" applyFill="1" applyBorder="1" applyAlignment="1">
      <alignment vertical="center"/>
    </xf>
    <xf numFmtId="0" fontId="3" fillId="0" borderId="0" xfId="0" applyFont="1" applyFill="1" applyAlignment="1">
      <alignment horizontal="justify"/>
    </xf>
    <xf numFmtId="0" fontId="2" fillId="0" borderId="0" xfId="0" applyFont="1" applyFill="1" applyBorder="1" applyAlignment="1">
      <alignment horizontal="center" vertical="center"/>
    </xf>
    <xf numFmtId="0" fontId="2" fillId="0" borderId="1" xfId="0" applyFont="1" applyFill="1" applyBorder="1" applyAlignment="1">
      <alignment vertical="center"/>
    </xf>
    <xf numFmtId="0" fontId="3" fillId="0" borderId="0" xfId="0" applyFont="1" applyFill="1" applyAlignment="1">
      <alignment horizontal="center"/>
    </xf>
    <xf numFmtId="0" fontId="2" fillId="0" borderId="0" xfId="0" applyFont="1" applyFill="1" applyBorder="1" applyAlignment="1">
      <alignment horizontal="left" vertical="center"/>
    </xf>
    <xf numFmtId="9" fontId="2" fillId="0" borderId="0" xfId="1" applyFont="1" applyFill="1" applyBorder="1" applyAlignment="1">
      <alignment vertical="center"/>
    </xf>
    <xf numFmtId="14" fontId="2" fillId="0" borderId="0" xfId="0" applyNumberFormat="1" applyFont="1" applyFill="1" applyBorder="1" applyAlignment="1">
      <alignment horizontal="left" vertical="center"/>
    </xf>
    <xf numFmtId="0" fontId="4" fillId="0" borderId="0" xfId="0" applyFont="1" applyFill="1" applyAlignment="1">
      <alignment horizontal="left" vertical="center"/>
    </xf>
    <xf numFmtId="14" fontId="6"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vertical="justify"/>
    </xf>
    <xf numFmtId="14" fontId="2" fillId="0" borderId="0" xfId="0" applyNumberFormat="1" applyFont="1" applyFill="1" applyBorder="1" applyAlignment="1">
      <alignment horizontal="justify" vertical="center"/>
    </xf>
    <xf numFmtId="0" fontId="3" fillId="0" borderId="0" xfId="0" applyFont="1" applyFill="1" applyAlignment="1">
      <alignment vertical="top"/>
    </xf>
    <xf numFmtId="0" fontId="3" fillId="0" borderId="0" xfId="0" applyFont="1" applyFill="1" applyBorder="1" applyAlignment="1">
      <alignment horizontal="justify"/>
    </xf>
    <xf numFmtId="0" fontId="7" fillId="0" borderId="0" xfId="0" applyFont="1" applyFill="1" applyAlignment="1">
      <alignment horizontal="center"/>
    </xf>
    <xf numFmtId="0" fontId="8" fillId="0" borderId="0" xfId="0" applyFont="1" applyFill="1"/>
    <xf numFmtId="0" fontId="8" fillId="0" borderId="2" xfId="0" applyFont="1" applyFill="1" applyBorder="1" applyAlignment="1">
      <alignment horizontal="justify" vertical="top" wrapText="1"/>
    </xf>
    <xf numFmtId="0" fontId="7" fillId="0" borderId="0" xfId="0" applyFont="1" applyFill="1" applyBorder="1"/>
    <xf numFmtId="0" fontId="7" fillId="3" borderId="2" xfId="0" applyFont="1" applyFill="1" applyBorder="1" applyAlignment="1">
      <alignment horizontal="center" vertical="center" wrapText="1"/>
    </xf>
    <xf numFmtId="0" fontId="9" fillId="0" borderId="2" xfId="0" applyFont="1" applyFill="1" applyBorder="1" applyAlignment="1">
      <alignment horizontal="center" vertical="center" wrapText="1" readingOrder="1"/>
    </xf>
    <xf numFmtId="0" fontId="8" fillId="0" borderId="2" xfId="0" applyFont="1" applyFill="1" applyBorder="1" applyAlignment="1">
      <alignment horizontal="justify" vertical="top" wrapText="1" readingOrder="1"/>
    </xf>
    <xf numFmtId="0" fontId="8" fillId="0" borderId="2" xfId="0" applyFont="1" applyFill="1" applyBorder="1" applyAlignment="1">
      <alignment horizontal="justify" vertical="top"/>
    </xf>
    <xf numFmtId="0" fontId="8" fillId="0" borderId="2" xfId="0" applyFont="1" applyFill="1" applyBorder="1" applyAlignment="1">
      <alignment horizontal="center" vertical="center"/>
    </xf>
    <xf numFmtId="164" fontId="8" fillId="0" borderId="2" xfId="2" applyNumberFormat="1" applyFont="1" applyFill="1" applyBorder="1" applyAlignment="1">
      <alignment horizontal="center" vertical="center" wrapText="1"/>
    </xf>
    <xf numFmtId="1" fontId="8" fillId="0" borderId="2" xfId="2" applyNumberFormat="1" applyFont="1" applyFill="1" applyBorder="1" applyAlignment="1" applyProtection="1">
      <alignment horizontal="center" vertical="center" wrapText="1"/>
    </xf>
    <xf numFmtId="0" fontId="8" fillId="0" borderId="2" xfId="2" applyNumberFormat="1" applyFont="1" applyFill="1" applyBorder="1" applyAlignment="1" applyProtection="1">
      <alignment horizontal="center" vertical="center" wrapText="1"/>
      <protection locked="0"/>
    </xf>
    <xf numFmtId="9" fontId="8" fillId="0" borderId="2" xfId="2" applyNumberFormat="1" applyFont="1" applyFill="1" applyBorder="1" applyAlignment="1" applyProtection="1">
      <alignment horizontal="center" vertical="center" wrapText="1"/>
    </xf>
    <xf numFmtId="0" fontId="8" fillId="0" borderId="2" xfId="2"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wrapText="1"/>
    </xf>
    <xf numFmtId="0" fontId="8" fillId="0" borderId="2" xfId="2" applyFont="1" applyFill="1" applyBorder="1" applyAlignment="1" applyProtection="1">
      <alignment horizontal="justify" vertical="top" wrapText="1"/>
      <protection locked="0"/>
    </xf>
    <xf numFmtId="0" fontId="8" fillId="0" borderId="2" xfId="0" applyFont="1" applyFill="1" applyBorder="1" applyAlignment="1">
      <alignment vertical="top" wrapText="1"/>
    </xf>
    <xf numFmtId="0" fontId="8" fillId="0" borderId="2" xfId="0" applyFont="1" applyFill="1" applyBorder="1" applyAlignment="1">
      <alignment horizontal="left" vertical="top" wrapText="1"/>
    </xf>
    <xf numFmtId="0" fontId="8" fillId="0" borderId="2" xfId="0" applyFont="1" applyFill="1" applyBorder="1" applyAlignment="1">
      <alignment horizontal="left" vertical="top"/>
    </xf>
    <xf numFmtId="0" fontId="9" fillId="0" borderId="2" xfId="2" applyFont="1" applyFill="1" applyBorder="1" applyAlignment="1" applyProtection="1">
      <alignment horizontal="justify" vertical="top" wrapText="1"/>
      <protection locked="0"/>
    </xf>
    <xf numFmtId="0" fontId="8" fillId="0" borderId="2" xfId="2" applyFont="1" applyFill="1" applyBorder="1" applyAlignment="1" applyProtection="1">
      <alignment horizontal="center" vertical="top" wrapText="1"/>
      <protection locked="0"/>
    </xf>
    <xf numFmtId="0" fontId="8" fillId="0" borderId="2" xfId="2" applyFont="1" applyFill="1" applyBorder="1" applyAlignment="1" applyProtection="1">
      <alignment vertical="top" wrapText="1"/>
      <protection locked="0"/>
    </xf>
    <xf numFmtId="9" fontId="8" fillId="0" borderId="2" xfId="1" applyFont="1" applyFill="1" applyBorder="1" applyAlignment="1" applyProtection="1">
      <alignment horizontal="center" vertical="center" wrapText="1"/>
      <protection locked="0"/>
    </xf>
    <xf numFmtId="0" fontId="8" fillId="0" borderId="2" xfId="2" applyFont="1" applyFill="1" applyBorder="1" applyAlignment="1" applyProtection="1">
      <alignment horizontal="left" vertical="top" wrapText="1"/>
      <protection locked="0"/>
    </xf>
    <xf numFmtId="9" fontId="8" fillId="0" borderId="2" xfId="2" applyNumberFormat="1" applyFont="1" applyFill="1" applyBorder="1" applyAlignment="1" applyProtection="1">
      <alignment horizontal="center" vertical="center" wrapText="1"/>
      <protection locked="0"/>
    </xf>
    <xf numFmtId="0" fontId="8" fillId="0" borderId="2" xfId="2" applyFont="1" applyFill="1" applyBorder="1" applyAlignment="1" applyProtection="1">
      <alignment horizontal="justify" vertical="center" wrapText="1"/>
      <protection locked="0"/>
    </xf>
    <xf numFmtId="0" fontId="8" fillId="0" borderId="2" xfId="0" applyFont="1" applyFill="1" applyBorder="1" applyAlignment="1" applyProtection="1">
      <alignment vertical="center" wrapText="1"/>
      <protection locked="0"/>
    </xf>
    <xf numFmtId="0" fontId="8" fillId="0" borderId="2" xfId="0" applyFont="1" applyFill="1" applyBorder="1" applyAlignment="1" applyProtection="1">
      <alignment vertical="top"/>
      <protection locked="0"/>
    </xf>
    <xf numFmtId="0" fontId="8" fillId="0" borderId="2" xfId="0" applyFont="1" applyFill="1" applyBorder="1" applyAlignment="1" applyProtection="1">
      <alignment horizontal="center" vertical="center"/>
      <protection locked="0"/>
    </xf>
    <xf numFmtId="14" fontId="8" fillId="0" borderId="2" xfId="0" applyNumberFormat="1" applyFont="1" applyFill="1" applyBorder="1" applyAlignment="1" applyProtection="1">
      <alignment vertical="center"/>
      <protection locked="0"/>
    </xf>
    <xf numFmtId="0" fontId="8" fillId="0" borderId="2" xfId="0" applyFont="1" applyFill="1" applyBorder="1" applyAlignment="1" applyProtection="1">
      <alignment horizontal="left" vertical="center" wrapText="1"/>
      <protection locked="0"/>
    </xf>
    <xf numFmtId="0" fontId="8" fillId="0" borderId="2" xfId="0" applyFont="1" applyFill="1" applyBorder="1" applyAlignment="1">
      <alignment horizontal="center" vertical="center" wrapText="1" readingOrder="1"/>
    </xf>
    <xf numFmtId="0" fontId="7" fillId="3" borderId="2" xfId="0" applyFont="1" applyFill="1" applyBorder="1" applyAlignment="1">
      <alignment horizontal="justify" vertical="top" wrapText="1"/>
    </xf>
    <xf numFmtId="165" fontId="7" fillId="3" borderId="2" xfId="0" applyNumberFormat="1" applyFont="1" applyFill="1" applyBorder="1" applyAlignment="1">
      <alignment horizontal="center" vertical="center" wrapText="1"/>
    </xf>
    <xf numFmtId="165" fontId="7" fillId="3" borderId="2" xfId="0" applyNumberFormat="1" applyFont="1" applyFill="1" applyBorder="1" applyAlignment="1" applyProtection="1">
      <alignment horizontal="center" vertical="center" wrapText="1"/>
      <protection locked="0"/>
    </xf>
    <xf numFmtId="1" fontId="7" fillId="3" borderId="2" xfId="0" applyNumberFormat="1" applyFont="1" applyFill="1" applyBorder="1" applyAlignment="1">
      <alignment horizontal="center" vertical="center" wrapText="1"/>
    </xf>
    <xf numFmtId="10" fontId="7" fillId="3" borderId="2" xfId="1" applyNumberFormat="1" applyFont="1" applyFill="1" applyBorder="1" applyAlignment="1">
      <alignment horizontal="center" vertical="center" wrapText="1"/>
    </xf>
    <xf numFmtId="0" fontId="2" fillId="0" borderId="3" xfId="0" applyFont="1" applyFill="1" applyBorder="1" applyAlignment="1">
      <alignment vertical="justify"/>
    </xf>
    <xf numFmtId="14" fontId="8" fillId="0" borderId="2" xfId="0" applyNumberFormat="1" applyFont="1" applyFill="1" applyBorder="1" applyAlignment="1">
      <alignment horizontal="center" vertical="center"/>
    </xf>
    <xf numFmtId="14" fontId="8" fillId="0" borderId="2" xfId="2" applyNumberFormat="1" applyFont="1" applyFill="1" applyBorder="1" applyAlignment="1" applyProtection="1">
      <alignment horizontal="center" vertical="center" wrapText="1"/>
      <protection locked="0"/>
    </xf>
    <xf numFmtId="164" fontId="8" fillId="0" borderId="2" xfId="0" applyNumberFormat="1" applyFont="1" applyFill="1" applyBorder="1" applyAlignment="1">
      <alignment horizontal="center" vertical="center" wrapText="1" readingOrder="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applyBorder="1" applyAlignment="1">
      <alignment horizontal="left" vertical="center"/>
    </xf>
    <xf numFmtId="14" fontId="6" fillId="0" borderId="0" xfId="0" applyNumberFormat="1" applyFont="1" applyFill="1" applyBorder="1" applyAlignment="1">
      <alignment horizontal="center" vertical="center"/>
    </xf>
    <xf numFmtId="0" fontId="3" fillId="0" borderId="0" xfId="0" applyFont="1" applyFill="1" applyBorder="1" applyAlignment="1">
      <alignment vertical="center"/>
    </xf>
  </cellXfs>
  <cellStyles count="3">
    <cellStyle name="Normal" xfId="0" builtinId="0"/>
    <cellStyle name="Normal 2" xfId="2"/>
    <cellStyle name="Porcentaje" xfId="1" builtinId="5"/>
  </cellStyles>
  <dxfs count="1">
    <dxf>
      <fill>
        <patternFill patternType="solid">
          <fgColor rgb="FFFFD966"/>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93</xdr:row>
      <xdr:rowOff>0</xdr:rowOff>
    </xdr:from>
    <xdr:to>
      <xdr:col>4</xdr:col>
      <xdr:colOff>91440</xdr:colOff>
      <xdr:row>93</xdr:row>
      <xdr:rowOff>144780</xdr:rowOff>
    </xdr:to>
    <xdr:sp macro="" textlink="">
      <xdr:nvSpPr>
        <xdr:cNvPr id="2" name="Text Box 1"/>
        <xdr:cNvSpPr txBox="1">
          <a:spLocks noChangeArrowheads="1"/>
        </xdr:cNvSpPr>
      </xdr:nvSpPr>
      <xdr:spPr bwMode="auto">
        <a:xfrm>
          <a:off x="9553575" y="13775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91440</xdr:colOff>
      <xdr:row>93</xdr:row>
      <xdr:rowOff>144780</xdr:rowOff>
    </xdr:to>
    <xdr:sp macro="" textlink="">
      <xdr:nvSpPr>
        <xdr:cNvPr id="3" name="Text Box 1"/>
        <xdr:cNvSpPr txBox="1">
          <a:spLocks noChangeArrowheads="1"/>
        </xdr:cNvSpPr>
      </xdr:nvSpPr>
      <xdr:spPr bwMode="auto">
        <a:xfrm>
          <a:off x="9553575" y="13775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4" name="Text Box 1"/>
        <xdr:cNvSpPr txBox="1">
          <a:spLocks noChangeArrowheads="1"/>
        </xdr:cNvSpPr>
      </xdr:nvSpPr>
      <xdr:spPr bwMode="auto">
        <a:xfrm>
          <a:off x="12363450" y="13775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5" name="Text Box 1"/>
        <xdr:cNvSpPr txBox="1">
          <a:spLocks noChangeArrowheads="1"/>
        </xdr:cNvSpPr>
      </xdr:nvSpPr>
      <xdr:spPr bwMode="auto">
        <a:xfrm>
          <a:off x="12363450" y="13775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93</xdr:row>
      <xdr:rowOff>0</xdr:rowOff>
    </xdr:from>
    <xdr:ext cx="91440" cy="144780"/>
    <xdr:sp macro="" textlink="">
      <xdr:nvSpPr>
        <xdr:cNvPr id="6" name="Text Box 1"/>
        <xdr:cNvSpPr txBox="1">
          <a:spLocks noChangeArrowheads="1"/>
        </xdr:cNvSpPr>
      </xdr:nvSpPr>
      <xdr:spPr bwMode="auto">
        <a:xfrm>
          <a:off x="9553575" y="13775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93</xdr:row>
      <xdr:rowOff>0</xdr:rowOff>
    </xdr:from>
    <xdr:ext cx="91440" cy="144780"/>
    <xdr:sp macro="" textlink="">
      <xdr:nvSpPr>
        <xdr:cNvPr id="7" name="Text Box 1"/>
        <xdr:cNvSpPr txBox="1">
          <a:spLocks noChangeArrowheads="1"/>
        </xdr:cNvSpPr>
      </xdr:nvSpPr>
      <xdr:spPr bwMode="auto">
        <a:xfrm>
          <a:off x="9553575" y="13775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93</xdr:row>
      <xdr:rowOff>0</xdr:rowOff>
    </xdr:from>
    <xdr:to>
      <xdr:col>4</xdr:col>
      <xdr:colOff>66675</xdr:colOff>
      <xdr:row>93</xdr:row>
      <xdr:rowOff>161925</xdr:rowOff>
    </xdr:to>
    <xdr:sp macro="" textlink="">
      <xdr:nvSpPr>
        <xdr:cNvPr id="8" name="Text Box 1"/>
        <xdr:cNvSpPr txBox="1">
          <a:spLocks noChangeArrowheads="1"/>
        </xdr:cNvSpPr>
      </xdr:nvSpPr>
      <xdr:spPr bwMode="auto">
        <a:xfrm>
          <a:off x="9553575" y="137750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76200</xdr:colOff>
      <xdr:row>93</xdr:row>
      <xdr:rowOff>161925</xdr:rowOff>
    </xdr:to>
    <xdr:sp macro="" textlink="">
      <xdr:nvSpPr>
        <xdr:cNvPr id="9" name="Text Box 1"/>
        <xdr:cNvSpPr txBox="1">
          <a:spLocks noChangeArrowheads="1"/>
        </xdr:cNvSpPr>
      </xdr:nvSpPr>
      <xdr:spPr bwMode="auto">
        <a:xfrm>
          <a:off x="9553575" y="137750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85725</xdr:colOff>
      <xdr:row>93</xdr:row>
      <xdr:rowOff>161925</xdr:rowOff>
    </xdr:to>
    <xdr:sp macro="" textlink="">
      <xdr:nvSpPr>
        <xdr:cNvPr id="10" name="Text Box 1"/>
        <xdr:cNvSpPr txBox="1">
          <a:spLocks noChangeArrowheads="1"/>
        </xdr:cNvSpPr>
      </xdr:nvSpPr>
      <xdr:spPr bwMode="auto">
        <a:xfrm>
          <a:off x="9553575" y="137750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85725</xdr:colOff>
      <xdr:row>93</xdr:row>
      <xdr:rowOff>161925</xdr:rowOff>
    </xdr:to>
    <xdr:sp macro="" textlink="">
      <xdr:nvSpPr>
        <xdr:cNvPr id="11" name="Text Box 24"/>
        <xdr:cNvSpPr txBox="1">
          <a:spLocks noChangeArrowheads="1"/>
        </xdr:cNvSpPr>
      </xdr:nvSpPr>
      <xdr:spPr bwMode="auto">
        <a:xfrm>
          <a:off x="9553575" y="137750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85725</xdr:colOff>
      <xdr:row>93</xdr:row>
      <xdr:rowOff>161925</xdr:rowOff>
    </xdr:to>
    <xdr:sp macro="" textlink="">
      <xdr:nvSpPr>
        <xdr:cNvPr id="12" name="Text Box 1"/>
        <xdr:cNvSpPr txBox="1">
          <a:spLocks noChangeArrowheads="1"/>
        </xdr:cNvSpPr>
      </xdr:nvSpPr>
      <xdr:spPr bwMode="auto">
        <a:xfrm>
          <a:off x="9553575" y="137750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66675</xdr:colOff>
      <xdr:row>93</xdr:row>
      <xdr:rowOff>161925</xdr:rowOff>
    </xdr:to>
    <xdr:sp macro="" textlink="">
      <xdr:nvSpPr>
        <xdr:cNvPr id="13" name="Text Box 1"/>
        <xdr:cNvSpPr txBox="1">
          <a:spLocks noChangeArrowheads="1"/>
        </xdr:cNvSpPr>
      </xdr:nvSpPr>
      <xdr:spPr bwMode="auto">
        <a:xfrm>
          <a:off x="9553575" y="137750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76200</xdr:colOff>
      <xdr:row>93</xdr:row>
      <xdr:rowOff>161925</xdr:rowOff>
    </xdr:to>
    <xdr:sp macro="" textlink="">
      <xdr:nvSpPr>
        <xdr:cNvPr id="14" name="Text Box 1"/>
        <xdr:cNvSpPr txBox="1">
          <a:spLocks noChangeArrowheads="1"/>
        </xdr:cNvSpPr>
      </xdr:nvSpPr>
      <xdr:spPr bwMode="auto">
        <a:xfrm>
          <a:off x="9553575" y="137750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85725</xdr:colOff>
      <xdr:row>93</xdr:row>
      <xdr:rowOff>161925</xdr:rowOff>
    </xdr:to>
    <xdr:sp macro="" textlink="">
      <xdr:nvSpPr>
        <xdr:cNvPr id="15" name="Text Box 1"/>
        <xdr:cNvSpPr txBox="1">
          <a:spLocks noChangeArrowheads="1"/>
        </xdr:cNvSpPr>
      </xdr:nvSpPr>
      <xdr:spPr bwMode="auto">
        <a:xfrm>
          <a:off x="9553575" y="137750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85725</xdr:colOff>
      <xdr:row>93</xdr:row>
      <xdr:rowOff>161925</xdr:rowOff>
    </xdr:to>
    <xdr:sp macro="" textlink="">
      <xdr:nvSpPr>
        <xdr:cNvPr id="16" name="Text Box 24"/>
        <xdr:cNvSpPr txBox="1">
          <a:spLocks noChangeArrowheads="1"/>
        </xdr:cNvSpPr>
      </xdr:nvSpPr>
      <xdr:spPr bwMode="auto">
        <a:xfrm>
          <a:off x="9553575" y="137750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85725</xdr:colOff>
      <xdr:row>93</xdr:row>
      <xdr:rowOff>161925</xdr:rowOff>
    </xdr:to>
    <xdr:sp macro="" textlink="">
      <xdr:nvSpPr>
        <xdr:cNvPr id="17" name="Text Box 1"/>
        <xdr:cNvSpPr txBox="1">
          <a:spLocks noChangeArrowheads="1"/>
        </xdr:cNvSpPr>
      </xdr:nvSpPr>
      <xdr:spPr bwMode="auto">
        <a:xfrm>
          <a:off x="9553575" y="137750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91440</xdr:colOff>
      <xdr:row>93</xdr:row>
      <xdr:rowOff>144780</xdr:rowOff>
    </xdr:to>
    <xdr:sp macro="" textlink="">
      <xdr:nvSpPr>
        <xdr:cNvPr id="18" name="Text Box 1"/>
        <xdr:cNvSpPr txBox="1">
          <a:spLocks noChangeArrowheads="1"/>
        </xdr:cNvSpPr>
      </xdr:nvSpPr>
      <xdr:spPr bwMode="auto">
        <a:xfrm>
          <a:off x="9553575" y="13775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91440</xdr:colOff>
      <xdr:row>93</xdr:row>
      <xdr:rowOff>144780</xdr:rowOff>
    </xdr:to>
    <xdr:sp macro="" textlink="">
      <xdr:nvSpPr>
        <xdr:cNvPr id="19" name="Text Box 1"/>
        <xdr:cNvSpPr txBox="1">
          <a:spLocks noChangeArrowheads="1"/>
        </xdr:cNvSpPr>
      </xdr:nvSpPr>
      <xdr:spPr bwMode="auto">
        <a:xfrm>
          <a:off x="9553575" y="13775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20" name="Text Box 1"/>
        <xdr:cNvSpPr txBox="1">
          <a:spLocks noChangeArrowheads="1"/>
        </xdr:cNvSpPr>
      </xdr:nvSpPr>
      <xdr:spPr bwMode="auto">
        <a:xfrm>
          <a:off x="12363450" y="13775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21" name="Text Box 1"/>
        <xdr:cNvSpPr txBox="1">
          <a:spLocks noChangeArrowheads="1"/>
        </xdr:cNvSpPr>
      </xdr:nvSpPr>
      <xdr:spPr bwMode="auto">
        <a:xfrm>
          <a:off x="12363450" y="13775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93</xdr:row>
      <xdr:rowOff>0</xdr:rowOff>
    </xdr:from>
    <xdr:ext cx="91440" cy="144780"/>
    <xdr:sp macro="" textlink="">
      <xdr:nvSpPr>
        <xdr:cNvPr id="22" name="Text Box 1"/>
        <xdr:cNvSpPr txBox="1">
          <a:spLocks noChangeArrowheads="1"/>
        </xdr:cNvSpPr>
      </xdr:nvSpPr>
      <xdr:spPr bwMode="auto">
        <a:xfrm>
          <a:off x="9553575" y="13775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93</xdr:row>
      <xdr:rowOff>0</xdr:rowOff>
    </xdr:from>
    <xdr:ext cx="91440" cy="144780"/>
    <xdr:sp macro="" textlink="">
      <xdr:nvSpPr>
        <xdr:cNvPr id="23" name="Text Box 1"/>
        <xdr:cNvSpPr txBox="1">
          <a:spLocks noChangeArrowheads="1"/>
        </xdr:cNvSpPr>
      </xdr:nvSpPr>
      <xdr:spPr bwMode="auto">
        <a:xfrm>
          <a:off x="9553575" y="13775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93</xdr:row>
      <xdr:rowOff>0</xdr:rowOff>
    </xdr:from>
    <xdr:to>
      <xdr:col>4</xdr:col>
      <xdr:colOff>66675</xdr:colOff>
      <xdr:row>93</xdr:row>
      <xdr:rowOff>161925</xdr:rowOff>
    </xdr:to>
    <xdr:sp macro="" textlink="">
      <xdr:nvSpPr>
        <xdr:cNvPr id="24" name="Text Box 1"/>
        <xdr:cNvSpPr txBox="1">
          <a:spLocks noChangeArrowheads="1"/>
        </xdr:cNvSpPr>
      </xdr:nvSpPr>
      <xdr:spPr bwMode="auto">
        <a:xfrm>
          <a:off x="9553575" y="137750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76200</xdr:colOff>
      <xdr:row>93</xdr:row>
      <xdr:rowOff>161925</xdr:rowOff>
    </xdr:to>
    <xdr:sp macro="" textlink="">
      <xdr:nvSpPr>
        <xdr:cNvPr id="25" name="Text Box 1"/>
        <xdr:cNvSpPr txBox="1">
          <a:spLocks noChangeArrowheads="1"/>
        </xdr:cNvSpPr>
      </xdr:nvSpPr>
      <xdr:spPr bwMode="auto">
        <a:xfrm>
          <a:off x="9553575" y="137750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85725</xdr:colOff>
      <xdr:row>93</xdr:row>
      <xdr:rowOff>161925</xdr:rowOff>
    </xdr:to>
    <xdr:sp macro="" textlink="">
      <xdr:nvSpPr>
        <xdr:cNvPr id="26" name="Text Box 1"/>
        <xdr:cNvSpPr txBox="1">
          <a:spLocks noChangeArrowheads="1"/>
        </xdr:cNvSpPr>
      </xdr:nvSpPr>
      <xdr:spPr bwMode="auto">
        <a:xfrm>
          <a:off x="9553575" y="137750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85725</xdr:colOff>
      <xdr:row>93</xdr:row>
      <xdr:rowOff>161925</xdr:rowOff>
    </xdr:to>
    <xdr:sp macro="" textlink="">
      <xdr:nvSpPr>
        <xdr:cNvPr id="27" name="Text Box 24"/>
        <xdr:cNvSpPr txBox="1">
          <a:spLocks noChangeArrowheads="1"/>
        </xdr:cNvSpPr>
      </xdr:nvSpPr>
      <xdr:spPr bwMode="auto">
        <a:xfrm>
          <a:off x="9553575" y="137750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85725</xdr:colOff>
      <xdr:row>93</xdr:row>
      <xdr:rowOff>161925</xdr:rowOff>
    </xdr:to>
    <xdr:sp macro="" textlink="">
      <xdr:nvSpPr>
        <xdr:cNvPr id="28" name="Text Box 1"/>
        <xdr:cNvSpPr txBox="1">
          <a:spLocks noChangeArrowheads="1"/>
        </xdr:cNvSpPr>
      </xdr:nvSpPr>
      <xdr:spPr bwMode="auto">
        <a:xfrm>
          <a:off x="9553575" y="137750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66675</xdr:colOff>
      <xdr:row>93</xdr:row>
      <xdr:rowOff>161925</xdr:rowOff>
    </xdr:to>
    <xdr:sp macro="" textlink="">
      <xdr:nvSpPr>
        <xdr:cNvPr id="29" name="Text Box 1"/>
        <xdr:cNvSpPr txBox="1">
          <a:spLocks noChangeArrowheads="1"/>
        </xdr:cNvSpPr>
      </xdr:nvSpPr>
      <xdr:spPr bwMode="auto">
        <a:xfrm>
          <a:off x="9553575" y="137750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76200</xdr:colOff>
      <xdr:row>93</xdr:row>
      <xdr:rowOff>161925</xdr:rowOff>
    </xdr:to>
    <xdr:sp macro="" textlink="">
      <xdr:nvSpPr>
        <xdr:cNvPr id="30" name="Text Box 1"/>
        <xdr:cNvSpPr txBox="1">
          <a:spLocks noChangeArrowheads="1"/>
        </xdr:cNvSpPr>
      </xdr:nvSpPr>
      <xdr:spPr bwMode="auto">
        <a:xfrm>
          <a:off x="9553575" y="137750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85725</xdr:colOff>
      <xdr:row>93</xdr:row>
      <xdr:rowOff>161925</xdr:rowOff>
    </xdr:to>
    <xdr:sp macro="" textlink="">
      <xdr:nvSpPr>
        <xdr:cNvPr id="31" name="Text Box 1"/>
        <xdr:cNvSpPr txBox="1">
          <a:spLocks noChangeArrowheads="1"/>
        </xdr:cNvSpPr>
      </xdr:nvSpPr>
      <xdr:spPr bwMode="auto">
        <a:xfrm>
          <a:off x="9553575" y="137750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85725</xdr:colOff>
      <xdr:row>93</xdr:row>
      <xdr:rowOff>161925</xdr:rowOff>
    </xdr:to>
    <xdr:sp macro="" textlink="">
      <xdr:nvSpPr>
        <xdr:cNvPr id="32" name="Text Box 24"/>
        <xdr:cNvSpPr txBox="1">
          <a:spLocks noChangeArrowheads="1"/>
        </xdr:cNvSpPr>
      </xdr:nvSpPr>
      <xdr:spPr bwMode="auto">
        <a:xfrm>
          <a:off x="9553575" y="137750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93</xdr:row>
      <xdr:rowOff>0</xdr:rowOff>
    </xdr:from>
    <xdr:to>
      <xdr:col>4</xdr:col>
      <xdr:colOff>85725</xdr:colOff>
      <xdr:row>93</xdr:row>
      <xdr:rowOff>161925</xdr:rowOff>
    </xdr:to>
    <xdr:sp macro="" textlink="">
      <xdr:nvSpPr>
        <xdr:cNvPr id="33" name="Text Box 1"/>
        <xdr:cNvSpPr txBox="1">
          <a:spLocks noChangeArrowheads="1"/>
        </xdr:cNvSpPr>
      </xdr:nvSpPr>
      <xdr:spPr bwMode="auto">
        <a:xfrm>
          <a:off x="9553575" y="137750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P421"/>
  <sheetViews>
    <sheetView tabSelected="1" zoomScale="85" zoomScaleNormal="85" workbookViewId="0">
      <pane xSplit="1" ySplit="9" topLeftCell="B82" activePane="bottomRight" state="frozen"/>
      <selection activeCell="A10" sqref="A10"/>
      <selection pane="topRight" activeCell="C10" sqref="C10"/>
      <selection pane="bottomLeft" activeCell="A14" sqref="A14"/>
      <selection pane="bottomRight" activeCell="E91" sqref="E91"/>
    </sheetView>
  </sheetViews>
  <sheetFormatPr baseColWidth="10" defaultColWidth="11.42578125" defaultRowHeight="15" x14ac:dyDescent="0.2"/>
  <cols>
    <col min="1" max="1" width="19.7109375" style="1" customWidth="1"/>
    <col min="2" max="2" width="33.85546875" style="15" customWidth="1"/>
    <col min="3" max="3" width="46" style="1" customWidth="1"/>
    <col min="4" max="4" width="43.7109375" style="1" customWidth="1"/>
    <col min="5" max="5" width="25.140625" style="3" customWidth="1"/>
    <col min="6" max="6" width="26.42578125" style="6" customWidth="1"/>
    <col min="7" max="7" width="17.85546875" style="1" customWidth="1"/>
    <col min="8" max="8" width="13.7109375" style="6" customWidth="1"/>
    <col min="9" max="9" width="15" style="6" customWidth="1"/>
    <col min="10" max="10" width="12.7109375" style="1" customWidth="1"/>
    <col min="11" max="11" width="14.28515625" style="1" customWidth="1"/>
    <col min="12" max="12" width="13.5703125" style="1" customWidth="1"/>
    <col min="13" max="15" width="11.42578125" style="1" customWidth="1"/>
    <col min="16" max="16" width="32.140625" style="1" customWidth="1"/>
    <col min="17" max="16384" width="11.42578125" style="1"/>
  </cols>
  <sheetData>
    <row r="1" spans="1:16" ht="15.75" x14ac:dyDescent="0.2">
      <c r="A1" s="58" t="s">
        <v>0</v>
      </c>
      <c r="B1" s="59"/>
      <c r="C1" s="59"/>
      <c r="D1" s="59"/>
      <c r="E1" s="59"/>
      <c r="F1" s="59"/>
      <c r="G1" s="59"/>
      <c r="H1" s="59"/>
      <c r="I1" s="59"/>
      <c r="J1" s="59"/>
      <c r="K1" s="59"/>
      <c r="L1" s="59"/>
      <c r="M1" s="59"/>
      <c r="N1" s="59"/>
      <c r="O1" s="59"/>
      <c r="P1" s="59"/>
    </row>
    <row r="2" spans="1:16" ht="15.75" x14ac:dyDescent="0.2">
      <c r="A2" s="60" t="s">
        <v>1</v>
      </c>
      <c r="B2" s="61"/>
      <c r="C2" s="61"/>
      <c r="D2" s="61"/>
      <c r="E2" s="61"/>
      <c r="F2" s="61"/>
      <c r="G2" s="61"/>
      <c r="H2" s="61"/>
      <c r="I2" s="61"/>
      <c r="J2" s="61"/>
      <c r="K2" s="61"/>
      <c r="L2" s="61"/>
      <c r="M2" s="61"/>
      <c r="N2" s="61"/>
      <c r="O2" s="61"/>
      <c r="P2" s="61"/>
    </row>
    <row r="3" spans="1:16" ht="15.75" x14ac:dyDescent="0.2">
      <c r="A3" s="62" t="s">
        <v>2</v>
      </c>
      <c r="B3" s="63"/>
      <c r="C3" s="2" t="s">
        <v>3</v>
      </c>
      <c r="D3" s="2"/>
      <c r="F3" s="4"/>
      <c r="G3" s="2"/>
      <c r="H3" s="4"/>
      <c r="I3" s="4"/>
      <c r="J3" s="2"/>
      <c r="K3" s="2"/>
      <c r="L3" s="2"/>
      <c r="M3" s="2"/>
      <c r="N3" s="2"/>
      <c r="O3" s="2"/>
      <c r="P3" s="2"/>
    </row>
    <row r="4" spans="1:16" ht="15.75" x14ac:dyDescent="0.2">
      <c r="A4" s="5" t="s">
        <v>4</v>
      </c>
      <c r="B4" s="1"/>
      <c r="C4" s="2" t="s">
        <v>406</v>
      </c>
      <c r="D4" s="2"/>
      <c r="G4" s="2"/>
      <c r="H4" s="16"/>
      <c r="I4" s="7"/>
      <c r="J4" s="2"/>
      <c r="K4" s="2"/>
      <c r="L4" s="2"/>
      <c r="M4" s="2"/>
      <c r="N4" s="2"/>
      <c r="O4" s="2"/>
      <c r="P4" s="2"/>
    </row>
    <row r="5" spans="1:16" ht="15.75" x14ac:dyDescent="0.2">
      <c r="A5" s="5" t="s">
        <v>5</v>
      </c>
      <c r="B5" s="1"/>
      <c r="C5" s="2" t="s">
        <v>6</v>
      </c>
      <c r="D5" s="2"/>
      <c r="G5" s="2"/>
      <c r="H5" s="16"/>
      <c r="I5" s="7"/>
      <c r="J5" s="2"/>
      <c r="K5" s="2"/>
      <c r="L5" s="2"/>
      <c r="M5" s="2"/>
      <c r="N5" s="2"/>
      <c r="O5" s="8"/>
      <c r="P5" s="2"/>
    </row>
    <row r="6" spans="1:16" ht="15.75" x14ac:dyDescent="0.2">
      <c r="A6" s="2" t="s">
        <v>7</v>
      </c>
      <c r="B6" s="1"/>
      <c r="C6" s="9">
        <v>42277</v>
      </c>
      <c r="D6" s="9"/>
      <c r="G6" s="2"/>
      <c r="H6" s="16"/>
      <c r="I6" s="7"/>
      <c r="J6" s="2"/>
      <c r="K6" s="2"/>
      <c r="L6" s="2"/>
      <c r="M6" s="2"/>
      <c r="N6" s="2"/>
      <c r="O6" s="2"/>
      <c r="P6" s="2"/>
    </row>
    <row r="7" spans="1:16" ht="15.75" x14ac:dyDescent="0.2">
      <c r="A7" s="10" t="s">
        <v>8</v>
      </c>
      <c r="B7" s="1"/>
      <c r="C7" s="9">
        <v>42551</v>
      </c>
      <c r="D7" s="9"/>
      <c r="F7" s="4"/>
      <c r="G7" s="2"/>
      <c r="H7" s="4"/>
      <c r="I7" s="64"/>
      <c r="J7" s="65"/>
      <c r="K7" s="2"/>
      <c r="L7" s="2"/>
      <c r="M7" s="2"/>
      <c r="N7" s="2"/>
      <c r="O7" s="2"/>
    </row>
    <row r="8" spans="1:16" ht="16.5" thickBot="1" x14ac:dyDescent="0.25">
      <c r="B8" s="1"/>
      <c r="C8" s="54"/>
      <c r="D8" s="13"/>
      <c r="E8" s="14"/>
      <c r="F8" s="4"/>
      <c r="G8" s="2"/>
      <c r="H8" s="4"/>
      <c r="I8" s="11"/>
      <c r="J8" s="12"/>
      <c r="K8" s="2"/>
      <c r="L8" s="2"/>
      <c r="M8" s="2"/>
      <c r="N8" s="2"/>
      <c r="O8" s="2"/>
    </row>
    <row r="9" spans="1:16" s="17" customFormat="1" ht="56.25" customHeight="1" thickBot="1" x14ac:dyDescent="0.3">
      <c r="A9" s="21" t="s">
        <v>9</v>
      </c>
      <c r="B9" s="21" t="s">
        <v>10</v>
      </c>
      <c r="C9" s="21" t="s">
        <v>11</v>
      </c>
      <c r="D9" s="21" t="s">
        <v>12</v>
      </c>
      <c r="E9" s="21" t="s">
        <v>13</v>
      </c>
      <c r="F9" s="21" t="s">
        <v>14</v>
      </c>
      <c r="G9" s="21" t="s">
        <v>15</v>
      </c>
      <c r="H9" s="21" t="s">
        <v>393</v>
      </c>
      <c r="I9" s="21" t="s">
        <v>392</v>
      </c>
      <c r="J9" s="21" t="s">
        <v>394</v>
      </c>
      <c r="K9" s="21" t="s">
        <v>16</v>
      </c>
      <c r="L9" s="21" t="s">
        <v>17</v>
      </c>
      <c r="M9" s="21" t="s">
        <v>18</v>
      </c>
      <c r="N9" s="21" t="s">
        <v>19</v>
      </c>
      <c r="O9" s="21" t="s">
        <v>20</v>
      </c>
      <c r="P9" s="21" t="s">
        <v>21</v>
      </c>
    </row>
    <row r="10" spans="1:16" s="18" customFormat="1" ht="122.25" customHeight="1" thickBot="1" x14ac:dyDescent="0.25">
      <c r="A10" s="22" t="s">
        <v>22</v>
      </c>
      <c r="B10" s="23" t="s">
        <v>23</v>
      </c>
      <c r="C10" s="19" t="s">
        <v>24</v>
      </c>
      <c r="D10" s="19" t="s">
        <v>25</v>
      </c>
      <c r="E10" s="24" t="s">
        <v>26</v>
      </c>
      <c r="F10" s="25" t="s">
        <v>27</v>
      </c>
      <c r="G10" s="25">
        <v>1</v>
      </c>
      <c r="H10" s="26">
        <v>42278</v>
      </c>
      <c r="I10" s="55">
        <v>42369</v>
      </c>
      <c r="J10" s="27">
        <f>(I10-H10)/7</f>
        <v>13</v>
      </c>
      <c r="K10" s="28">
        <v>1</v>
      </c>
      <c r="L10" s="29">
        <f>+K10/G10</f>
        <v>1</v>
      </c>
      <c r="M10" s="27">
        <f>+J10*L10</f>
        <v>13</v>
      </c>
      <c r="N10" s="27">
        <f>+IF(I10&lt;=$C$7,M10,0)</f>
        <v>13</v>
      </c>
      <c r="O10" s="27">
        <f>+IF($C$7&gt;=I10,J10,0)</f>
        <v>13</v>
      </c>
      <c r="P10" s="30" t="s">
        <v>28</v>
      </c>
    </row>
    <row r="11" spans="1:16" s="18" customFormat="1" ht="214.5" thickBot="1" x14ac:dyDescent="0.25">
      <c r="A11" s="22" t="s">
        <v>29</v>
      </c>
      <c r="B11" s="23" t="s">
        <v>30</v>
      </c>
      <c r="C11" s="19" t="s">
        <v>31</v>
      </c>
      <c r="D11" s="23" t="s">
        <v>402</v>
      </c>
      <c r="E11" s="19" t="s">
        <v>32</v>
      </c>
      <c r="F11" s="31" t="s">
        <v>33</v>
      </c>
      <c r="G11" s="31">
        <v>2</v>
      </c>
      <c r="H11" s="26">
        <v>42278</v>
      </c>
      <c r="I11" s="26">
        <v>42369</v>
      </c>
      <c r="J11" s="27">
        <f t="shared" ref="J11:J30" si="0">(I11-H11)/7</f>
        <v>13</v>
      </c>
      <c r="K11" s="28">
        <v>2</v>
      </c>
      <c r="L11" s="29">
        <f t="shared" ref="L11:L30" si="1">+K11/G11</f>
        <v>1</v>
      </c>
      <c r="M11" s="27">
        <f t="shared" ref="M11:M30" si="2">+J11*L11</f>
        <v>13</v>
      </c>
      <c r="N11" s="27">
        <f t="shared" ref="N11:N30" si="3">+IF(I11&lt;=$C$7,M11,0)</f>
        <v>13</v>
      </c>
      <c r="O11" s="27">
        <f t="shared" ref="O11:O30" si="4">+IF($C$7&gt;=I11,J11,0)</f>
        <v>13</v>
      </c>
      <c r="P11" s="30" t="s">
        <v>34</v>
      </c>
    </row>
    <row r="12" spans="1:16" s="18" customFormat="1" ht="210" customHeight="1" thickBot="1" x14ac:dyDescent="0.25">
      <c r="A12" s="22" t="s">
        <v>35</v>
      </c>
      <c r="B12" s="23" t="s">
        <v>36</v>
      </c>
      <c r="C12" s="32" t="s">
        <v>37</v>
      </c>
      <c r="D12" s="32" t="s">
        <v>38</v>
      </c>
      <c r="E12" s="32" t="s">
        <v>39</v>
      </c>
      <c r="F12" s="30" t="s">
        <v>40</v>
      </c>
      <c r="G12" s="30">
        <v>1</v>
      </c>
      <c r="H12" s="26">
        <v>42278</v>
      </c>
      <c r="I12" s="55">
        <v>42308</v>
      </c>
      <c r="J12" s="27">
        <f t="shared" si="0"/>
        <v>4.2857142857142856</v>
      </c>
      <c r="K12" s="28">
        <v>1</v>
      </c>
      <c r="L12" s="29">
        <f t="shared" si="1"/>
        <v>1</v>
      </c>
      <c r="M12" s="27">
        <f t="shared" si="2"/>
        <v>4.2857142857142856</v>
      </c>
      <c r="N12" s="27">
        <f t="shared" si="3"/>
        <v>4.2857142857142856</v>
      </c>
      <c r="O12" s="27">
        <f t="shared" si="4"/>
        <v>4.2857142857142856</v>
      </c>
      <c r="P12" s="30" t="s">
        <v>41</v>
      </c>
    </row>
    <row r="13" spans="1:16" s="18" customFormat="1" ht="133.5" customHeight="1" thickBot="1" x14ac:dyDescent="0.25">
      <c r="A13" s="22" t="s">
        <v>42</v>
      </c>
      <c r="B13" s="23" t="s">
        <v>43</v>
      </c>
      <c r="C13" s="33" t="s">
        <v>44</v>
      </c>
      <c r="D13" s="33" t="s">
        <v>45</v>
      </c>
      <c r="E13" s="24" t="s">
        <v>46</v>
      </c>
      <c r="F13" s="25" t="s">
        <v>27</v>
      </c>
      <c r="G13" s="25">
        <v>1</v>
      </c>
      <c r="H13" s="26">
        <v>42278</v>
      </c>
      <c r="I13" s="55">
        <v>42369</v>
      </c>
      <c r="J13" s="27">
        <f t="shared" si="0"/>
        <v>13</v>
      </c>
      <c r="K13" s="28">
        <v>1</v>
      </c>
      <c r="L13" s="29">
        <f t="shared" si="1"/>
        <v>1</v>
      </c>
      <c r="M13" s="27">
        <f t="shared" si="2"/>
        <v>13</v>
      </c>
      <c r="N13" s="27">
        <f t="shared" si="3"/>
        <v>13</v>
      </c>
      <c r="O13" s="27">
        <f t="shared" si="4"/>
        <v>13</v>
      </c>
      <c r="P13" s="30" t="s">
        <v>47</v>
      </c>
    </row>
    <row r="14" spans="1:16" s="18" customFormat="1" ht="110.25" customHeight="1" thickBot="1" x14ac:dyDescent="0.25">
      <c r="A14" s="22" t="s">
        <v>42</v>
      </c>
      <c r="B14" s="23" t="s">
        <v>43</v>
      </c>
      <c r="C14" s="33" t="s">
        <v>44</v>
      </c>
      <c r="D14" s="34" t="s">
        <v>48</v>
      </c>
      <c r="E14" s="24" t="s">
        <v>49</v>
      </c>
      <c r="F14" s="25" t="s">
        <v>50</v>
      </c>
      <c r="G14" s="25">
        <v>2</v>
      </c>
      <c r="H14" s="26">
        <v>42278</v>
      </c>
      <c r="I14" s="55">
        <v>42369</v>
      </c>
      <c r="J14" s="27">
        <f t="shared" si="0"/>
        <v>13</v>
      </c>
      <c r="K14" s="28">
        <v>2</v>
      </c>
      <c r="L14" s="29">
        <f t="shared" si="1"/>
        <v>1</v>
      </c>
      <c r="M14" s="27">
        <f t="shared" si="2"/>
        <v>13</v>
      </c>
      <c r="N14" s="27">
        <f t="shared" si="3"/>
        <v>13</v>
      </c>
      <c r="O14" s="27">
        <f t="shared" si="4"/>
        <v>13</v>
      </c>
      <c r="P14" s="30" t="s">
        <v>47</v>
      </c>
    </row>
    <row r="15" spans="1:16" s="18" customFormat="1" ht="87.75" customHeight="1" thickBot="1" x14ac:dyDescent="0.25">
      <c r="A15" s="22" t="s">
        <v>42</v>
      </c>
      <c r="B15" s="23" t="s">
        <v>43</v>
      </c>
      <c r="C15" s="33" t="s">
        <v>44</v>
      </c>
      <c r="D15" s="34" t="s">
        <v>404</v>
      </c>
      <c r="E15" s="24" t="s">
        <v>51</v>
      </c>
      <c r="F15" s="25" t="s">
        <v>52</v>
      </c>
      <c r="G15" s="25">
        <v>1</v>
      </c>
      <c r="H15" s="26">
        <v>42278</v>
      </c>
      <c r="I15" s="55">
        <v>42369</v>
      </c>
      <c r="J15" s="27">
        <f t="shared" si="0"/>
        <v>13</v>
      </c>
      <c r="K15" s="28">
        <v>1</v>
      </c>
      <c r="L15" s="29">
        <f t="shared" si="1"/>
        <v>1</v>
      </c>
      <c r="M15" s="27">
        <f t="shared" si="2"/>
        <v>13</v>
      </c>
      <c r="N15" s="27">
        <f t="shared" si="3"/>
        <v>13</v>
      </c>
      <c r="O15" s="27">
        <f t="shared" si="4"/>
        <v>13</v>
      </c>
      <c r="P15" s="30" t="s">
        <v>47</v>
      </c>
    </row>
    <row r="16" spans="1:16" s="18" customFormat="1" ht="102.75" customHeight="1" thickBot="1" x14ac:dyDescent="0.25">
      <c r="A16" s="22" t="s">
        <v>42</v>
      </c>
      <c r="B16" s="23" t="s">
        <v>43</v>
      </c>
      <c r="C16" s="33" t="s">
        <v>44</v>
      </c>
      <c r="D16" s="34" t="s">
        <v>53</v>
      </c>
      <c r="E16" s="35" t="s">
        <v>54</v>
      </c>
      <c r="F16" s="25" t="s">
        <v>55</v>
      </c>
      <c r="G16" s="25">
        <v>3</v>
      </c>
      <c r="H16" s="26">
        <v>42278</v>
      </c>
      <c r="I16" s="55">
        <v>42369</v>
      </c>
      <c r="J16" s="27">
        <f t="shared" si="0"/>
        <v>13</v>
      </c>
      <c r="K16" s="28">
        <v>3</v>
      </c>
      <c r="L16" s="29">
        <f t="shared" si="1"/>
        <v>1</v>
      </c>
      <c r="M16" s="27">
        <f t="shared" si="2"/>
        <v>13</v>
      </c>
      <c r="N16" s="27">
        <f t="shared" si="3"/>
        <v>13</v>
      </c>
      <c r="O16" s="27">
        <f t="shared" si="4"/>
        <v>13</v>
      </c>
      <c r="P16" s="30" t="s">
        <v>47</v>
      </c>
    </row>
    <row r="17" spans="1:16" s="18" customFormat="1" ht="102" customHeight="1" thickBot="1" x14ac:dyDescent="0.25">
      <c r="A17" s="22" t="s">
        <v>56</v>
      </c>
      <c r="B17" s="23" t="s">
        <v>57</v>
      </c>
      <c r="C17" s="32" t="s">
        <v>58</v>
      </c>
      <c r="D17" s="32" t="s">
        <v>59</v>
      </c>
      <c r="E17" s="32" t="s">
        <v>60</v>
      </c>
      <c r="F17" s="30" t="s">
        <v>61</v>
      </c>
      <c r="G17" s="30">
        <v>1</v>
      </c>
      <c r="H17" s="26">
        <v>42278</v>
      </c>
      <c r="I17" s="26">
        <v>42339</v>
      </c>
      <c r="J17" s="27">
        <f t="shared" si="0"/>
        <v>8.7142857142857135</v>
      </c>
      <c r="K17" s="28">
        <v>1</v>
      </c>
      <c r="L17" s="29">
        <f t="shared" si="1"/>
        <v>1</v>
      </c>
      <c r="M17" s="27">
        <f t="shared" si="2"/>
        <v>8.7142857142857135</v>
      </c>
      <c r="N17" s="27">
        <f t="shared" si="3"/>
        <v>8.7142857142857135</v>
      </c>
      <c r="O17" s="27">
        <f t="shared" si="4"/>
        <v>8.7142857142857135</v>
      </c>
      <c r="P17" s="30" t="s">
        <v>41</v>
      </c>
    </row>
    <row r="18" spans="1:16" s="18" customFormat="1" ht="100.5" thickBot="1" x14ac:dyDescent="0.25">
      <c r="A18" s="22" t="s">
        <v>62</v>
      </c>
      <c r="B18" s="23" t="s">
        <v>63</v>
      </c>
      <c r="C18" s="32" t="s">
        <v>64</v>
      </c>
      <c r="D18" s="32" t="s">
        <v>399</v>
      </c>
      <c r="E18" s="32" t="s">
        <v>60</v>
      </c>
      <c r="F18" s="30" t="s">
        <v>61</v>
      </c>
      <c r="G18" s="30">
        <v>1</v>
      </c>
      <c r="H18" s="26">
        <v>42278</v>
      </c>
      <c r="I18" s="26">
        <v>42339</v>
      </c>
      <c r="J18" s="27">
        <f t="shared" si="0"/>
        <v>8.7142857142857135</v>
      </c>
      <c r="K18" s="28">
        <v>1</v>
      </c>
      <c r="L18" s="29">
        <f t="shared" si="1"/>
        <v>1</v>
      </c>
      <c r="M18" s="27">
        <f t="shared" si="2"/>
        <v>8.7142857142857135</v>
      </c>
      <c r="N18" s="27">
        <f t="shared" si="3"/>
        <v>8.7142857142857135</v>
      </c>
      <c r="O18" s="27">
        <f t="shared" si="4"/>
        <v>8.7142857142857135</v>
      </c>
      <c r="P18" s="30" t="s">
        <v>41</v>
      </c>
    </row>
    <row r="19" spans="1:16" s="18" customFormat="1" ht="100.5" thickBot="1" x14ac:dyDescent="0.25">
      <c r="A19" s="22" t="s">
        <v>65</v>
      </c>
      <c r="B19" s="23" t="s">
        <v>66</v>
      </c>
      <c r="C19" s="32" t="s">
        <v>67</v>
      </c>
      <c r="D19" s="32" t="s">
        <v>68</v>
      </c>
      <c r="E19" s="32" t="s">
        <v>60</v>
      </c>
      <c r="F19" s="30" t="s">
        <v>61</v>
      </c>
      <c r="G19" s="30">
        <v>1</v>
      </c>
      <c r="H19" s="26">
        <v>42278</v>
      </c>
      <c r="I19" s="26">
        <v>42339</v>
      </c>
      <c r="J19" s="27">
        <f t="shared" si="0"/>
        <v>8.7142857142857135</v>
      </c>
      <c r="K19" s="28">
        <v>1</v>
      </c>
      <c r="L19" s="29">
        <f t="shared" si="1"/>
        <v>1</v>
      </c>
      <c r="M19" s="27">
        <f t="shared" si="2"/>
        <v>8.7142857142857135</v>
      </c>
      <c r="N19" s="27">
        <f t="shared" si="3"/>
        <v>8.7142857142857135</v>
      </c>
      <c r="O19" s="27">
        <f t="shared" si="4"/>
        <v>8.7142857142857135</v>
      </c>
      <c r="P19" s="30" t="s">
        <v>41</v>
      </c>
    </row>
    <row r="20" spans="1:16" s="18" customFormat="1" ht="107.25" customHeight="1" thickBot="1" x14ac:dyDescent="0.25">
      <c r="A20" s="22" t="s">
        <v>69</v>
      </c>
      <c r="B20" s="23" t="s">
        <v>70</v>
      </c>
      <c r="C20" s="32" t="s">
        <v>71</v>
      </c>
      <c r="D20" s="36" t="s">
        <v>403</v>
      </c>
      <c r="E20" s="32" t="s">
        <v>72</v>
      </c>
      <c r="F20" s="30" t="s">
        <v>73</v>
      </c>
      <c r="G20" s="30">
        <v>1</v>
      </c>
      <c r="H20" s="26">
        <v>42278</v>
      </c>
      <c r="I20" s="56">
        <v>42345</v>
      </c>
      <c r="J20" s="27">
        <f t="shared" si="0"/>
        <v>9.5714285714285712</v>
      </c>
      <c r="K20" s="28">
        <v>1</v>
      </c>
      <c r="L20" s="29">
        <f t="shared" si="1"/>
        <v>1</v>
      </c>
      <c r="M20" s="27">
        <f t="shared" si="2"/>
        <v>9.5714285714285712</v>
      </c>
      <c r="N20" s="27">
        <f t="shared" si="3"/>
        <v>9.5714285714285712</v>
      </c>
      <c r="O20" s="27">
        <f t="shared" si="4"/>
        <v>9.5714285714285712</v>
      </c>
      <c r="P20" s="30" t="s">
        <v>74</v>
      </c>
    </row>
    <row r="21" spans="1:16" s="18" customFormat="1" ht="114.75" thickBot="1" x14ac:dyDescent="0.25">
      <c r="A21" s="22" t="s">
        <v>69</v>
      </c>
      <c r="B21" s="23" t="s">
        <v>70</v>
      </c>
      <c r="C21" s="32" t="s">
        <v>75</v>
      </c>
      <c r="D21" s="32" t="s">
        <v>76</v>
      </c>
      <c r="E21" s="37" t="s">
        <v>77</v>
      </c>
      <c r="F21" s="30" t="s">
        <v>78</v>
      </c>
      <c r="G21" s="30">
        <v>1</v>
      </c>
      <c r="H21" s="26">
        <v>42278</v>
      </c>
      <c r="I21" s="26">
        <v>42582</v>
      </c>
      <c r="J21" s="27">
        <f t="shared" si="0"/>
        <v>43.428571428571431</v>
      </c>
      <c r="K21" s="28">
        <v>0</v>
      </c>
      <c r="L21" s="29">
        <f t="shared" si="1"/>
        <v>0</v>
      </c>
      <c r="M21" s="27">
        <f t="shared" si="2"/>
        <v>0</v>
      </c>
      <c r="N21" s="27">
        <f t="shared" si="3"/>
        <v>0</v>
      </c>
      <c r="O21" s="27">
        <f t="shared" si="4"/>
        <v>0</v>
      </c>
      <c r="P21" s="30" t="s">
        <v>79</v>
      </c>
    </row>
    <row r="22" spans="1:16" s="18" customFormat="1" ht="171.75" thickBot="1" x14ac:dyDescent="0.25">
      <c r="A22" s="22" t="s">
        <v>80</v>
      </c>
      <c r="B22" s="23" t="s">
        <v>81</v>
      </c>
      <c r="C22" s="32" t="s">
        <v>82</v>
      </c>
      <c r="D22" s="32" t="s">
        <v>83</v>
      </c>
      <c r="E22" s="37" t="s">
        <v>84</v>
      </c>
      <c r="F22" s="30" t="s">
        <v>85</v>
      </c>
      <c r="G22" s="30">
        <v>1</v>
      </c>
      <c r="H22" s="26">
        <v>42278</v>
      </c>
      <c r="I22" s="56">
        <v>42345</v>
      </c>
      <c r="J22" s="27">
        <f t="shared" si="0"/>
        <v>9.5714285714285712</v>
      </c>
      <c r="K22" s="28">
        <v>1</v>
      </c>
      <c r="L22" s="29">
        <f t="shared" si="1"/>
        <v>1</v>
      </c>
      <c r="M22" s="27">
        <f t="shared" si="2"/>
        <v>9.5714285714285712</v>
      </c>
      <c r="N22" s="27">
        <f t="shared" si="3"/>
        <v>9.5714285714285712</v>
      </c>
      <c r="O22" s="27">
        <f t="shared" si="4"/>
        <v>9.5714285714285712</v>
      </c>
      <c r="P22" s="30" t="s">
        <v>86</v>
      </c>
    </row>
    <row r="23" spans="1:16" s="18" customFormat="1" ht="72" thickBot="1" x14ac:dyDescent="0.25">
      <c r="A23" s="22" t="s">
        <v>80</v>
      </c>
      <c r="B23" s="23" t="s">
        <v>81</v>
      </c>
      <c r="C23" s="32" t="s">
        <v>87</v>
      </c>
      <c r="D23" s="32" t="s">
        <v>88</v>
      </c>
      <c r="E23" s="32" t="s">
        <v>89</v>
      </c>
      <c r="F23" s="30" t="s">
        <v>90</v>
      </c>
      <c r="G23" s="30">
        <v>1</v>
      </c>
      <c r="H23" s="26">
        <v>42279</v>
      </c>
      <c r="I23" s="26">
        <v>42582</v>
      </c>
      <c r="J23" s="27">
        <f t="shared" si="0"/>
        <v>43.285714285714285</v>
      </c>
      <c r="K23" s="28">
        <v>0</v>
      </c>
      <c r="L23" s="29">
        <f t="shared" si="1"/>
        <v>0</v>
      </c>
      <c r="M23" s="27">
        <f t="shared" si="2"/>
        <v>0</v>
      </c>
      <c r="N23" s="27">
        <f t="shared" si="3"/>
        <v>0</v>
      </c>
      <c r="O23" s="27">
        <f t="shared" si="4"/>
        <v>0</v>
      </c>
      <c r="P23" s="30" t="s">
        <v>79</v>
      </c>
    </row>
    <row r="24" spans="1:16" s="18" customFormat="1" ht="57.75" thickBot="1" x14ac:dyDescent="0.25">
      <c r="A24" s="22" t="s">
        <v>91</v>
      </c>
      <c r="B24" s="23" t="s">
        <v>92</v>
      </c>
      <c r="C24" s="32" t="s">
        <v>93</v>
      </c>
      <c r="D24" s="32" t="s">
        <v>94</v>
      </c>
      <c r="E24" s="32" t="s">
        <v>95</v>
      </c>
      <c r="F24" s="30" t="s">
        <v>61</v>
      </c>
      <c r="G24" s="30">
        <v>1</v>
      </c>
      <c r="H24" s="26">
        <v>42278</v>
      </c>
      <c r="I24" s="26">
        <v>42339</v>
      </c>
      <c r="J24" s="27">
        <f t="shared" si="0"/>
        <v>8.7142857142857135</v>
      </c>
      <c r="K24" s="28">
        <v>1</v>
      </c>
      <c r="L24" s="29">
        <f t="shared" si="1"/>
        <v>1</v>
      </c>
      <c r="M24" s="27">
        <f t="shared" si="2"/>
        <v>8.7142857142857135</v>
      </c>
      <c r="N24" s="27">
        <f t="shared" si="3"/>
        <v>8.7142857142857135</v>
      </c>
      <c r="O24" s="27">
        <f t="shared" si="4"/>
        <v>8.7142857142857135</v>
      </c>
      <c r="P24" s="30" t="s">
        <v>96</v>
      </c>
    </row>
    <row r="25" spans="1:16" s="18" customFormat="1" ht="72" thickBot="1" x14ac:dyDescent="0.25">
      <c r="A25" s="22" t="s">
        <v>91</v>
      </c>
      <c r="B25" s="23" t="s">
        <v>92</v>
      </c>
      <c r="C25" s="32" t="s">
        <v>93</v>
      </c>
      <c r="D25" s="32" t="s">
        <v>97</v>
      </c>
      <c r="E25" s="37" t="s">
        <v>98</v>
      </c>
      <c r="F25" s="30" t="s">
        <v>99</v>
      </c>
      <c r="G25" s="30">
        <v>1</v>
      </c>
      <c r="H25" s="26">
        <v>42278</v>
      </c>
      <c r="I25" s="26">
        <v>42308</v>
      </c>
      <c r="J25" s="27">
        <f t="shared" si="0"/>
        <v>4.2857142857142856</v>
      </c>
      <c r="K25" s="28">
        <v>1</v>
      </c>
      <c r="L25" s="29">
        <f t="shared" si="1"/>
        <v>1</v>
      </c>
      <c r="M25" s="27">
        <f t="shared" si="2"/>
        <v>4.2857142857142856</v>
      </c>
      <c r="N25" s="27">
        <f t="shared" si="3"/>
        <v>4.2857142857142856</v>
      </c>
      <c r="O25" s="27">
        <f t="shared" si="4"/>
        <v>4.2857142857142856</v>
      </c>
      <c r="P25" s="30" t="s">
        <v>96</v>
      </c>
    </row>
    <row r="26" spans="1:16" s="18" customFormat="1" ht="171.75" thickBot="1" x14ac:dyDescent="0.25">
      <c r="A26" s="22" t="s">
        <v>91</v>
      </c>
      <c r="B26" s="23" t="s">
        <v>92</v>
      </c>
      <c r="C26" s="32" t="s">
        <v>93</v>
      </c>
      <c r="D26" s="32" t="s">
        <v>100</v>
      </c>
      <c r="E26" s="30" t="s">
        <v>101</v>
      </c>
      <c r="F26" s="30" t="s">
        <v>102</v>
      </c>
      <c r="G26" s="30">
        <v>3</v>
      </c>
      <c r="H26" s="26">
        <v>42278</v>
      </c>
      <c r="I26" s="26">
        <v>42369</v>
      </c>
      <c r="J26" s="27">
        <f t="shared" si="0"/>
        <v>13</v>
      </c>
      <c r="K26" s="28">
        <v>3</v>
      </c>
      <c r="L26" s="29">
        <f t="shared" si="1"/>
        <v>1</v>
      </c>
      <c r="M26" s="27">
        <f t="shared" si="2"/>
        <v>13</v>
      </c>
      <c r="N26" s="27">
        <f t="shared" si="3"/>
        <v>13</v>
      </c>
      <c r="O26" s="27">
        <f t="shared" si="4"/>
        <v>13</v>
      </c>
      <c r="P26" s="30" t="s">
        <v>103</v>
      </c>
    </row>
    <row r="27" spans="1:16" s="18" customFormat="1" ht="60.75" customHeight="1" thickBot="1" x14ac:dyDescent="0.25">
      <c r="A27" s="22" t="s">
        <v>104</v>
      </c>
      <c r="B27" s="23" t="s">
        <v>105</v>
      </c>
      <c r="C27" s="38" t="s">
        <v>106</v>
      </c>
      <c r="D27" s="38" t="s">
        <v>107</v>
      </c>
      <c r="E27" s="32" t="s">
        <v>108</v>
      </c>
      <c r="F27" s="30" t="s">
        <v>109</v>
      </c>
      <c r="G27" s="30">
        <v>1</v>
      </c>
      <c r="H27" s="26">
        <v>42278</v>
      </c>
      <c r="I27" s="26">
        <v>42369</v>
      </c>
      <c r="J27" s="27">
        <f t="shared" si="0"/>
        <v>13</v>
      </c>
      <c r="K27" s="28">
        <v>1</v>
      </c>
      <c r="L27" s="29">
        <f t="shared" si="1"/>
        <v>1</v>
      </c>
      <c r="M27" s="27">
        <f t="shared" si="2"/>
        <v>13</v>
      </c>
      <c r="N27" s="27">
        <f t="shared" si="3"/>
        <v>13</v>
      </c>
      <c r="O27" s="27">
        <f t="shared" si="4"/>
        <v>13</v>
      </c>
      <c r="P27" s="30" t="s">
        <v>110</v>
      </c>
    </row>
    <row r="28" spans="1:16" s="18" customFormat="1" ht="86.25" thickBot="1" x14ac:dyDescent="0.25">
      <c r="A28" s="22" t="s">
        <v>104</v>
      </c>
      <c r="B28" s="23" t="s">
        <v>105</v>
      </c>
      <c r="C28" s="38" t="s">
        <v>106</v>
      </c>
      <c r="D28" s="38" t="s">
        <v>107</v>
      </c>
      <c r="E28" s="32" t="s">
        <v>111</v>
      </c>
      <c r="F28" s="30" t="s">
        <v>112</v>
      </c>
      <c r="G28" s="30">
        <v>1</v>
      </c>
      <c r="H28" s="26">
        <v>42278</v>
      </c>
      <c r="I28" s="26">
        <v>42369</v>
      </c>
      <c r="J28" s="27">
        <f t="shared" si="0"/>
        <v>13</v>
      </c>
      <c r="K28" s="28">
        <v>1</v>
      </c>
      <c r="L28" s="29">
        <f t="shared" si="1"/>
        <v>1</v>
      </c>
      <c r="M28" s="27">
        <f t="shared" si="2"/>
        <v>13</v>
      </c>
      <c r="N28" s="27">
        <f t="shared" si="3"/>
        <v>13</v>
      </c>
      <c r="O28" s="27">
        <f t="shared" si="4"/>
        <v>13</v>
      </c>
      <c r="P28" s="30" t="s">
        <v>110</v>
      </c>
    </row>
    <row r="29" spans="1:16" s="18" customFormat="1" ht="86.25" thickBot="1" x14ac:dyDescent="0.25">
      <c r="A29" s="22" t="s">
        <v>104</v>
      </c>
      <c r="B29" s="23" t="s">
        <v>105</v>
      </c>
      <c r="C29" s="38" t="s">
        <v>106</v>
      </c>
      <c r="D29" s="32" t="s">
        <v>113</v>
      </c>
      <c r="E29" s="32" t="s">
        <v>114</v>
      </c>
      <c r="F29" s="30" t="s">
        <v>115</v>
      </c>
      <c r="G29" s="30">
        <v>2</v>
      </c>
      <c r="H29" s="26">
        <v>42278</v>
      </c>
      <c r="I29" s="26">
        <v>42369</v>
      </c>
      <c r="J29" s="27">
        <f t="shared" si="0"/>
        <v>13</v>
      </c>
      <c r="K29" s="28">
        <v>2</v>
      </c>
      <c r="L29" s="29">
        <f t="shared" si="1"/>
        <v>1</v>
      </c>
      <c r="M29" s="27">
        <f t="shared" si="2"/>
        <v>13</v>
      </c>
      <c r="N29" s="27">
        <f t="shared" si="3"/>
        <v>13</v>
      </c>
      <c r="O29" s="27">
        <f t="shared" si="4"/>
        <v>13</v>
      </c>
      <c r="P29" s="30" t="s">
        <v>110</v>
      </c>
    </row>
    <row r="30" spans="1:16" s="18" customFormat="1" ht="86.25" thickBot="1" x14ac:dyDescent="0.25">
      <c r="A30" s="22" t="s">
        <v>104</v>
      </c>
      <c r="B30" s="23" t="s">
        <v>105</v>
      </c>
      <c r="C30" s="38" t="s">
        <v>106</v>
      </c>
      <c r="D30" s="32" t="s">
        <v>116</v>
      </c>
      <c r="E30" s="32" t="s">
        <v>117</v>
      </c>
      <c r="F30" s="30" t="s">
        <v>118</v>
      </c>
      <c r="G30" s="25">
        <v>50</v>
      </c>
      <c r="H30" s="26">
        <v>42278</v>
      </c>
      <c r="I30" s="26">
        <v>42369</v>
      </c>
      <c r="J30" s="27">
        <f t="shared" si="0"/>
        <v>13</v>
      </c>
      <c r="K30" s="28">
        <v>50</v>
      </c>
      <c r="L30" s="29">
        <f t="shared" si="1"/>
        <v>1</v>
      </c>
      <c r="M30" s="27">
        <f t="shared" si="2"/>
        <v>13</v>
      </c>
      <c r="N30" s="27">
        <f t="shared" si="3"/>
        <v>13</v>
      </c>
      <c r="O30" s="27">
        <f t="shared" si="4"/>
        <v>13</v>
      </c>
      <c r="P30" s="30" t="s">
        <v>110</v>
      </c>
    </row>
    <row r="31" spans="1:16" s="18" customFormat="1" ht="86.25" thickBot="1" x14ac:dyDescent="0.25">
      <c r="A31" s="22" t="s">
        <v>104</v>
      </c>
      <c r="B31" s="23" t="s">
        <v>105</v>
      </c>
      <c r="C31" s="38" t="s">
        <v>106</v>
      </c>
      <c r="D31" s="32" t="s">
        <v>119</v>
      </c>
      <c r="E31" s="32" t="s">
        <v>120</v>
      </c>
      <c r="F31" s="30" t="s">
        <v>121</v>
      </c>
      <c r="G31" s="39">
        <v>1</v>
      </c>
      <c r="H31" s="26">
        <v>42278</v>
      </c>
      <c r="I31" s="26">
        <v>42551</v>
      </c>
      <c r="J31" s="27">
        <f t="shared" ref="J31:J62" si="5">(I31-H31)/7</f>
        <v>39</v>
      </c>
      <c r="K31" s="41">
        <v>1</v>
      </c>
      <c r="L31" s="29">
        <f t="shared" ref="L31:L62" si="6">+K31/G31</f>
        <v>1</v>
      </c>
      <c r="M31" s="27">
        <f t="shared" ref="M31:M62" si="7">+J31*L31</f>
        <v>39</v>
      </c>
      <c r="N31" s="27">
        <f t="shared" ref="N31:N62" si="8">+IF(I31&lt;=$C$7,M31,0)</f>
        <v>39</v>
      </c>
      <c r="O31" s="27">
        <f t="shared" ref="O31:O62" si="9">+IF($C$7&gt;=I31,J31,0)</f>
        <v>39</v>
      </c>
      <c r="P31" s="30" t="s">
        <v>110</v>
      </c>
    </row>
    <row r="32" spans="1:16" s="18" customFormat="1" ht="143.25" thickBot="1" x14ac:dyDescent="0.25">
      <c r="A32" s="22" t="s">
        <v>104</v>
      </c>
      <c r="B32" s="23" t="s">
        <v>105</v>
      </c>
      <c r="C32" s="38" t="s">
        <v>106</v>
      </c>
      <c r="D32" s="32" t="s">
        <v>122</v>
      </c>
      <c r="E32" s="32" t="s">
        <v>123</v>
      </c>
      <c r="F32" s="30" t="s">
        <v>395</v>
      </c>
      <c r="G32" s="25">
        <v>6</v>
      </c>
      <c r="H32" s="26">
        <v>42278</v>
      </c>
      <c r="I32" s="26">
        <v>42551</v>
      </c>
      <c r="J32" s="27">
        <f t="shared" si="5"/>
        <v>39</v>
      </c>
      <c r="K32" s="28">
        <v>6</v>
      </c>
      <c r="L32" s="29">
        <f t="shared" si="6"/>
        <v>1</v>
      </c>
      <c r="M32" s="27">
        <f t="shared" si="7"/>
        <v>39</v>
      </c>
      <c r="N32" s="27">
        <f t="shared" si="8"/>
        <v>39</v>
      </c>
      <c r="O32" s="27">
        <f t="shared" si="9"/>
        <v>39</v>
      </c>
      <c r="P32" s="30" t="s">
        <v>124</v>
      </c>
    </row>
    <row r="33" spans="1:16" s="18" customFormat="1" ht="124.5" customHeight="1" thickBot="1" x14ac:dyDescent="0.25">
      <c r="A33" s="22" t="s">
        <v>125</v>
      </c>
      <c r="B33" s="23" t="s">
        <v>126</v>
      </c>
      <c r="C33" s="34" t="s">
        <v>127</v>
      </c>
      <c r="D33" s="33" t="s">
        <v>128</v>
      </c>
      <c r="E33" s="24" t="s">
        <v>129</v>
      </c>
      <c r="F33" s="25" t="s">
        <v>27</v>
      </c>
      <c r="G33" s="25">
        <v>1</v>
      </c>
      <c r="H33" s="26">
        <v>42278</v>
      </c>
      <c r="I33" s="26">
        <v>42369</v>
      </c>
      <c r="J33" s="27">
        <f t="shared" si="5"/>
        <v>13</v>
      </c>
      <c r="K33" s="28">
        <v>1</v>
      </c>
      <c r="L33" s="29">
        <f t="shared" si="6"/>
        <v>1</v>
      </c>
      <c r="M33" s="27">
        <f t="shared" si="7"/>
        <v>13</v>
      </c>
      <c r="N33" s="27">
        <f t="shared" si="8"/>
        <v>13</v>
      </c>
      <c r="O33" s="27">
        <f t="shared" si="9"/>
        <v>13</v>
      </c>
      <c r="P33" s="30" t="s">
        <v>47</v>
      </c>
    </row>
    <row r="34" spans="1:16" s="18" customFormat="1" ht="176.25" customHeight="1" thickBot="1" x14ac:dyDescent="0.25">
      <c r="A34" s="22" t="s">
        <v>130</v>
      </c>
      <c r="B34" s="23" t="s">
        <v>131</v>
      </c>
      <c r="C34" s="32" t="s">
        <v>132</v>
      </c>
      <c r="D34" s="32" t="s">
        <v>133</v>
      </c>
      <c r="E34" s="32" t="s">
        <v>134</v>
      </c>
      <c r="F34" s="30" t="s">
        <v>135</v>
      </c>
      <c r="G34" s="30">
        <v>1</v>
      </c>
      <c r="H34" s="26">
        <v>42278</v>
      </c>
      <c r="I34" s="26">
        <v>42643</v>
      </c>
      <c r="J34" s="27">
        <f t="shared" si="5"/>
        <v>52.142857142857146</v>
      </c>
      <c r="K34" s="28">
        <v>0</v>
      </c>
      <c r="L34" s="29">
        <f t="shared" si="6"/>
        <v>0</v>
      </c>
      <c r="M34" s="27">
        <f t="shared" si="7"/>
        <v>0</v>
      </c>
      <c r="N34" s="27">
        <f t="shared" si="8"/>
        <v>0</v>
      </c>
      <c r="O34" s="27">
        <f t="shared" si="9"/>
        <v>0</v>
      </c>
      <c r="P34" s="30" t="s">
        <v>136</v>
      </c>
    </row>
    <row r="35" spans="1:16" s="18" customFormat="1" ht="174.75" customHeight="1" thickBot="1" x14ac:dyDescent="0.25">
      <c r="A35" s="22" t="s">
        <v>137</v>
      </c>
      <c r="B35" s="23" t="s">
        <v>138</v>
      </c>
      <c r="C35" s="32" t="s">
        <v>139</v>
      </c>
      <c r="D35" s="32" t="s">
        <v>140</v>
      </c>
      <c r="E35" s="32" t="s">
        <v>141</v>
      </c>
      <c r="F35" s="30" t="s">
        <v>142</v>
      </c>
      <c r="G35" s="30">
        <v>1</v>
      </c>
      <c r="H35" s="26">
        <v>42278</v>
      </c>
      <c r="I35" s="26">
        <v>42643</v>
      </c>
      <c r="J35" s="27">
        <f t="shared" si="5"/>
        <v>52.142857142857146</v>
      </c>
      <c r="K35" s="28">
        <v>0</v>
      </c>
      <c r="L35" s="29">
        <f t="shared" si="6"/>
        <v>0</v>
      </c>
      <c r="M35" s="27">
        <f t="shared" si="7"/>
        <v>0</v>
      </c>
      <c r="N35" s="27">
        <f t="shared" si="8"/>
        <v>0</v>
      </c>
      <c r="O35" s="27">
        <f t="shared" si="9"/>
        <v>0</v>
      </c>
      <c r="P35" s="30" t="s">
        <v>143</v>
      </c>
    </row>
    <row r="36" spans="1:16" s="18" customFormat="1" ht="119.25" customHeight="1" thickBot="1" x14ac:dyDescent="0.25">
      <c r="A36" s="22" t="s">
        <v>137</v>
      </c>
      <c r="B36" s="23" t="s">
        <v>138</v>
      </c>
      <c r="C36" s="32" t="s">
        <v>139</v>
      </c>
      <c r="D36" s="32" t="s">
        <v>140</v>
      </c>
      <c r="E36" s="32" t="s">
        <v>144</v>
      </c>
      <c r="F36" s="30" t="s">
        <v>145</v>
      </c>
      <c r="G36" s="30">
        <v>1</v>
      </c>
      <c r="H36" s="26">
        <v>42279</v>
      </c>
      <c r="I36" s="26">
        <v>42643</v>
      </c>
      <c r="J36" s="27">
        <f t="shared" si="5"/>
        <v>52</v>
      </c>
      <c r="K36" s="28">
        <v>0</v>
      </c>
      <c r="L36" s="29">
        <f t="shared" si="6"/>
        <v>0</v>
      </c>
      <c r="M36" s="27">
        <f t="shared" si="7"/>
        <v>0</v>
      </c>
      <c r="N36" s="27">
        <f t="shared" si="8"/>
        <v>0</v>
      </c>
      <c r="O36" s="27">
        <f t="shared" si="9"/>
        <v>0</v>
      </c>
      <c r="P36" s="30" t="s">
        <v>143</v>
      </c>
    </row>
    <row r="37" spans="1:16" s="18" customFormat="1" ht="141" customHeight="1" thickBot="1" x14ac:dyDescent="0.25">
      <c r="A37" s="22" t="s">
        <v>146</v>
      </c>
      <c r="B37" s="23" t="s">
        <v>147</v>
      </c>
      <c r="C37" s="32" t="s">
        <v>148</v>
      </c>
      <c r="D37" s="32" t="s">
        <v>149</v>
      </c>
      <c r="E37" s="37" t="s">
        <v>150</v>
      </c>
      <c r="F37" s="30" t="s">
        <v>151</v>
      </c>
      <c r="G37" s="30">
        <v>1</v>
      </c>
      <c r="H37" s="26">
        <v>42278</v>
      </c>
      <c r="I37" s="26">
        <v>42369</v>
      </c>
      <c r="J37" s="27">
        <f t="shared" si="5"/>
        <v>13</v>
      </c>
      <c r="K37" s="28">
        <v>1</v>
      </c>
      <c r="L37" s="29">
        <f t="shared" si="6"/>
        <v>1</v>
      </c>
      <c r="M37" s="27">
        <f t="shared" si="7"/>
        <v>13</v>
      </c>
      <c r="N37" s="27">
        <f t="shared" si="8"/>
        <v>13</v>
      </c>
      <c r="O37" s="27">
        <f t="shared" si="9"/>
        <v>13</v>
      </c>
      <c r="P37" s="30" t="s">
        <v>152</v>
      </c>
    </row>
    <row r="38" spans="1:16" s="18" customFormat="1" ht="100.5" thickBot="1" x14ac:dyDescent="0.25">
      <c r="A38" s="22" t="s">
        <v>153</v>
      </c>
      <c r="B38" s="23" t="s">
        <v>154</v>
      </c>
      <c r="C38" s="40" t="s">
        <v>155</v>
      </c>
      <c r="D38" s="40" t="s">
        <v>156</v>
      </c>
      <c r="E38" s="40" t="s">
        <v>157</v>
      </c>
      <c r="F38" s="30" t="s">
        <v>158</v>
      </c>
      <c r="G38" s="30">
        <v>3</v>
      </c>
      <c r="H38" s="26">
        <v>42278</v>
      </c>
      <c r="I38" s="26">
        <v>42369</v>
      </c>
      <c r="J38" s="27">
        <f t="shared" si="5"/>
        <v>13</v>
      </c>
      <c r="K38" s="28">
        <v>3</v>
      </c>
      <c r="L38" s="29">
        <f t="shared" si="6"/>
        <v>1</v>
      </c>
      <c r="M38" s="27">
        <f t="shared" si="7"/>
        <v>13</v>
      </c>
      <c r="N38" s="27">
        <f t="shared" si="8"/>
        <v>13</v>
      </c>
      <c r="O38" s="27">
        <f t="shared" si="9"/>
        <v>13</v>
      </c>
      <c r="P38" s="30" t="s">
        <v>79</v>
      </c>
    </row>
    <row r="39" spans="1:16" s="18" customFormat="1" ht="86.25" thickBot="1" x14ac:dyDescent="0.25">
      <c r="A39" s="22" t="s">
        <v>153</v>
      </c>
      <c r="B39" s="23" t="s">
        <v>154</v>
      </c>
      <c r="C39" s="32" t="s">
        <v>159</v>
      </c>
      <c r="D39" s="32" t="s">
        <v>405</v>
      </c>
      <c r="E39" s="32" t="s">
        <v>160</v>
      </c>
      <c r="F39" s="30" t="s">
        <v>161</v>
      </c>
      <c r="G39" s="30">
        <v>1</v>
      </c>
      <c r="H39" s="26">
        <v>42278</v>
      </c>
      <c r="I39" s="26">
        <v>42551</v>
      </c>
      <c r="J39" s="27">
        <f t="shared" si="5"/>
        <v>39</v>
      </c>
      <c r="K39" s="28">
        <v>0.3</v>
      </c>
      <c r="L39" s="29">
        <f t="shared" si="6"/>
        <v>0.3</v>
      </c>
      <c r="M39" s="27">
        <f t="shared" si="7"/>
        <v>11.7</v>
      </c>
      <c r="N39" s="27">
        <f t="shared" si="8"/>
        <v>11.7</v>
      </c>
      <c r="O39" s="27">
        <f t="shared" si="9"/>
        <v>39</v>
      </c>
      <c r="P39" s="30" t="s">
        <v>79</v>
      </c>
    </row>
    <row r="40" spans="1:16" s="18" customFormat="1" ht="72" thickBot="1" x14ac:dyDescent="0.25">
      <c r="A40" s="22" t="s">
        <v>162</v>
      </c>
      <c r="B40" s="23" t="s">
        <v>163</v>
      </c>
      <c r="C40" s="32" t="s">
        <v>164</v>
      </c>
      <c r="D40" s="32" t="s">
        <v>165</v>
      </c>
      <c r="E40" s="32" t="s">
        <v>166</v>
      </c>
      <c r="F40" s="30" t="s">
        <v>158</v>
      </c>
      <c r="G40" s="30">
        <v>10</v>
      </c>
      <c r="H40" s="26">
        <v>42278</v>
      </c>
      <c r="I40" s="26">
        <v>42521</v>
      </c>
      <c r="J40" s="27">
        <f t="shared" si="5"/>
        <v>34.714285714285715</v>
      </c>
      <c r="K40" s="28">
        <v>10</v>
      </c>
      <c r="L40" s="29">
        <f t="shared" si="6"/>
        <v>1</v>
      </c>
      <c r="M40" s="27">
        <f t="shared" si="7"/>
        <v>34.714285714285715</v>
      </c>
      <c r="N40" s="27">
        <f t="shared" si="8"/>
        <v>34.714285714285715</v>
      </c>
      <c r="O40" s="27">
        <f t="shared" si="9"/>
        <v>34.714285714285715</v>
      </c>
      <c r="P40" s="30" t="s">
        <v>79</v>
      </c>
    </row>
    <row r="41" spans="1:16" s="18" customFormat="1" ht="72" thickBot="1" x14ac:dyDescent="0.25">
      <c r="A41" s="22" t="s">
        <v>167</v>
      </c>
      <c r="B41" s="23" t="s">
        <v>168</v>
      </c>
      <c r="C41" s="32" t="s">
        <v>169</v>
      </c>
      <c r="D41" s="32" t="s">
        <v>170</v>
      </c>
      <c r="E41" s="32" t="s">
        <v>171</v>
      </c>
      <c r="F41" s="30" t="s">
        <v>172</v>
      </c>
      <c r="G41" s="30">
        <v>1</v>
      </c>
      <c r="H41" s="26">
        <v>42278</v>
      </c>
      <c r="I41" s="26">
        <v>42369</v>
      </c>
      <c r="J41" s="27">
        <f t="shared" si="5"/>
        <v>13</v>
      </c>
      <c r="K41" s="28">
        <v>1</v>
      </c>
      <c r="L41" s="29">
        <f t="shared" si="6"/>
        <v>1</v>
      </c>
      <c r="M41" s="27">
        <f t="shared" si="7"/>
        <v>13</v>
      </c>
      <c r="N41" s="27">
        <f t="shared" si="8"/>
        <v>13</v>
      </c>
      <c r="O41" s="27">
        <f t="shared" si="9"/>
        <v>13</v>
      </c>
      <c r="P41" s="30" t="s">
        <v>79</v>
      </c>
    </row>
    <row r="42" spans="1:16" s="18" customFormat="1" ht="129" thickBot="1" x14ac:dyDescent="0.25">
      <c r="A42" s="22" t="s">
        <v>167</v>
      </c>
      <c r="B42" s="23" t="s">
        <v>168</v>
      </c>
      <c r="C42" s="32" t="s">
        <v>173</v>
      </c>
      <c r="D42" s="32" t="s">
        <v>174</v>
      </c>
      <c r="E42" s="32" t="s">
        <v>175</v>
      </c>
      <c r="F42" s="30" t="s">
        <v>176</v>
      </c>
      <c r="G42" s="41">
        <v>1</v>
      </c>
      <c r="H42" s="26">
        <v>42278</v>
      </c>
      <c r="I42" s="26">
        <v>42369</v>
      </c>
      <c r="J42" s="27">
        <f t="shared" si="5"/>
        <v>13</v>
      </c>
      <c r="K42" s="41">
        <v>1</v>
      </c>
      <c r="L42" s="29">
        <f t="shared" si="6"/>
        <v>1</v>
      </c>
      <c r="M42" s="27">
        <f t="shared" si="7"/>
        <v>13</v>
      </c>
      <c r="N42" s="27">
        <f t="shared" si="8"/>
        <v>13</v>
      </c>
      <c r="O42" s="27">
        <f t="shared" si="9"/>
        <v>13</v>
      </c>
      <c r="P42" s="30" t="s">
        <v>79</v>
      </c>
    </row>
    <row r="43" spans="1:16" s="18" customFormat="1" ht="86.25" thickBot="1" x14ac:dyDescent="0.25">
      <c r="A43" s="22" t="s">
        <v>177</v>
      </c>
      <c r="B43" s="23" t="s">
        <v>178</v>
      </c>
      <c r="C43" s="32" t="s">
        <v>179</v>
      </c>
      <c r="D43" s="32" t="s">
        <v>180</v>
      </c>
      <c r="E43" s="32" t="s">
        <v>181</v>
      </c>
      <c r="F43" s="30" t="s">
        <v>182</v>
      </c>
      <c r="G43" s="30">
        <v>1</v>
      </c>
      <c r="H43" s="26">
        <v>42278</v>
      </c>
      <c r="I43" s="26">
        <v>42369</v>
      </c>
      <c r="J43" s="27">
        <f t="shared" si="5"/>
        <v>13</v>
      </c>
      <c r="K43" s="28">
        <v>1</v>
      </c>
      <c r="L43" s="29">
        <f t="shared" si="6"/>
        <v>1</v>
      </c>
      <c r="M43" s="27">
        <f t="shared" si="7"/>
        <v>13</v>
      </c>
      <c r="N43" s="27">
        <f t="shared" si="8"/>
        <v>13</v>
      </c>
      <c r="O43" s="27">
        <f t="shared" si="9"/>
        <v>13</v>
      </c>
      <c r="P43" s="30" t="s">
        <v>79</v>
      </c>
    </row>
    <row r="44" spans="1:16" s="18" customFormat="1" ht="57.75" thickBot="1" x14ac:dyDescent="0.25">
      <c r="A44" s="22" t="s">
        <v>183</v>
      </c>
      <c r="B44" s="23" t="s">
        <v>184</v>
      </c>
      <c r="C44" s="32" t="s">
        <v>185</v>
      </c>
      <c r="D44" s="32" t="s">
        <v>186</v>
      </c>
      <c r="E44" s="32" t="s">
        <v>187</v>
      </c>
      <c r="F44" s="30" t="s">
        <v>182</v>
      </c>
      <c r="G44" s="30">
        <v>1</v>
      </c>
      <c r="H44" s="26">
        <v>42278</v>
      </c>
      <c r="I44" s="26">
        <v>42521</v>
      </c>
      <c r="J44" s="27">
        <f t="shared" si="5"/>
        <v>34.714285714285715</v>
      </c>
      <c r="K44" s="28">
        <v>1</v>
      </c>
      <c r="L44" s="29">
        <f t="shared" si="6"/>
        <v>1</v>
      </c>
      <c r="M44" s="27">
        <f t="shared" si="7"/>
        <v>34.714285714285715</v>
      </c>
      <c r="N44" s="27">
        <f t="shared" si="8"/>
        <v>34.714285714285715</v>
      </c>
      <c r="O44" s="27">
        <f t="shared" si="9"/>
        <v>34.714285714285715</v>
      </c>
      <c r="P44" s="30" t="s">
        <v>79</v>
      </c>
    </row>
    <row r="45" spans="1:16" s="18" customFormat="1" ht="57.75" thickBot="1" x14ac:dyDescent="0.25">
      <c r="A45" s="22" t="s">
        <v>183</v>
      </c>
      <c r="B45" s="23" t="s">
        <v>184</v>
      </c>
      <c r="C45" s="32" t="s">
        <v>188</v>
      </c>
      <c r="D45" s="32" t="s">
        <v>189</v>
      </c>
      <c r="E45" s="32" t="s">
        <v>187</v>
      </c>
      <c r="F45" s="30" t="s">
        <v>182</v>
      </c>
      <c r="G45" s="30">
        <v>1</v>
      </c>
      <c r="H45" s="26">
        <v>42278</v>
      </c>
      <c r="I45" s="26">
        <v>42521</v>
      </c>
      <c r="J45" s="27">
        <f t="shared" si="5"/>
        <v>34.714285714285715</v>
      </c>
      <c r="K45" s="28">
        <v>1</v>
      </c>
      <c r="L45" s="29">
        <f t="shared" si="6"/>
        <v>1</v>
      </c>
      <c r="M45" s="27">
        <f t="shared" si="7"/>
        <v>34.714285714285715</v>
      </c>
      <c r="N45" s="27">
        <f t="shared" si="8"/>
        <v>34.714285714285715</v>
      </c>
      <c r="O45" s="27">
        <f t="shared" si="9"/>
        <v>34.714285714285715</v>
      </c>
      <c r="P45" s="30" t="s">
        <v>79</v>
      </c>
    </row>
    <row r="46" spans="1:16" s="18" customFormat="1" ht="114.75" thickBot="1" x14ac:dyDescent="0.25">
      <c r="A46" s="22" t="s">
        <v>190</v>
      </c>
      <c r="B46" s="23" t="s">
        <v>191</v>
      </c>
      <c r="C46" s="32" t="s">
        <v>192</v>
      </c>
      <c r="D46" s="32" t="s">
        <v>193</v>
      </c>
      <c r="E46" s="32" t="s">
        <v>194</v>
      </c>
      <c r="F46" s="30" t="s">
        <v>195</v>
      </c>
      <c r="G46" s="30">
        <v>2</v>
      </c>
      <c r="H46" s="26">
        <v>42278</v>
      </c>
      <c r="I46" s="26">
        <v>42551</v>
      </c>
      <c r="J46" s="27">
        <f t="shared" si="5"/>
        <v>39</v>
      </c>
      <c r="K46" s="28">
        <v>2</v>
      </c>
      <c r="L46" s="29">
        <f t="shared" si="6"/>
        <v>1</v>
      </c>
      <c r="M46" s="27">
        <f t="shared" si="7"/>
        <v>39</v>
      </c>
      <c r="N46" s="27">
        <f t="shared" si="8"/>
        <v>39</v>
      </c>
      <c r="O46" s="27">
        <f t="shared" si="9"/>
        <v>39</v>
      </c>
      <c r="P46" s="30" t="s">
        <v>79</v>
      </c>
    </row>
    <row r="47" spans="1:16" s="18" customFormat="1" ht="86.25" thickBot="1" x14ac:dyDescent="0.25">
      <c r="A47" s="22" t="s">
        <v>196</v>
      </c>
      <c r="B47" s="23" t="s">
        <v>197</v>
      </c>
      <c r="C47" s="32" t="s">
        <v>198</v>
      </c>
      <c r="D47" s="32" t="s">
        <v>199</v>
      </c>
      <c r="E47" s="32" t="s">
        <v>200</v>
      </c>
      <c r="F47" s="30" t="s">
        <v>85</v>
      </c>
      <c r="G47" s="30">
        <v>1</v>
      </c>
      <c r="H47" s="26">
        <v>42278</v>
      </c>
      <c r="I47" s="26">
        <v>42369</v>
      </c>
      <c r="J47" s="27">
        <f t="shared" si="5"/>
        <v>13</v>
      </c>
      <c r="K47" s="28">
        <v>1</v>
      </c>
      <c r="L47" s="29">
        <f t="shared" si="6"/>
        <v>1</v>
      </c>
      <c r="M47" s="27">
        <f t="shared" si="7"/>
        <v>13</v>
      </c>
      <c r="N47" s="27">
        <f t="shared" si="8"/>
        <v>13</v>
      </c>
      <c r="O47" s="27">
        <f t="shared" si="9"/>
        <v>13</v>
      </c>
      <c r="P47" s="30" t="s">
        <v>201</v>
      </c>
    </row>
    <row r="48" spans="1:16" s="18" customFormat="1" ht="139.5" customHeight="1" thickBot="1" x14ac:dyDescent="0.25">
      <c r="A48" s="22" t="s">
        <v>196</v>
      </c>
      <c r="B48" s="23" t="s">
        <v>197</v>
      </c>
      <c r="C48" s="32" t="s">
        <v>202</v>
      </c>
      <c r="D48" s="32" t="s">
        <v>203</v>
      </c>
      <c r="E48" s="32" t="s">
        <v>204</v>
      </c>
      <c r="F48" s="30" t="s">
        <v>33</v>
      </c>
      <c r="G48" s="30">
        <v>1</v>
      </c>
      <c r="H48" s="26">
        <v>42278</v>
      </c>
      <c r="I48" s="26">
        <v>42643</v>
      </c>
      <c r="J48" s="27">
        <f t="shared" si="5"/>
        <v>52.142857142857146</v>
      </c>
      <c r="K48" s="28">
        <v>0</v>
      </c>
      <c r="L48" s="29">
        <f t="shared" si="6"/>
        <v>0</v>
      </c>
      <c r="M48" s="27">
        <f t="shared" si="7"/>
        <v>0</v>
      </c>
      <c r="N48" s="27">
        <f t="shared" si="8"/>
        <v>0</v>
      </c>
      <c r="O48" s="27">
        <f t="shared" si="9"/>
        <v>0</v>
      </c>
      <c r="P48" s="30" t="s">
        <v>205</v>
      </c>
    </row>
    <row r="49" spans="1:16" s="18" customFormat="1" ht="157.5" thickBot="1" x14ac:dyDescent="0.25">
      <c r="A49" s="22" t="s">
        <v>196</v>
      </c>
      <c r="B49" s="23" t="s">
        <v>197</v>
      </c>
      <c r="C49" s="32" t="s">
        <v>206</v>
      </c>
      <c r="D49" s="32" t="s">
        <v>207</v>
      </c>
      <c r="E49" s="32" t="s">
        <v>208</v>
      </c>
      <c r="F49" s="30" t="s">
        <v>209</v>
      </c>
      <c r="G49" s="30">
        <v>2</v>
      </c>
      <c r="H49" s="26">
        <v>42278</v>
      </c>
      <c r="I49" s="26">
        <v>42307</v>
      </c>
      <c r="J49" s="27">
        <f t="shared" si="5"/>
        <v>4.1428571428571432</v>
      </c>
      <c r="K49" s="28">
        <v>2</v>
      </c>
      <c r="L49" s="29">
        <f t="shared" si="6"/>
        <v>1</v>
      </c>
      <c r="M49" s="27">
        <f t="shared" si="7"/>
        <v>4.1428571428571432</v>
      </c>
      <c r="N49" s="27">
        <f t="shared" si="8"/>
        <v>4.1428571428571432</v>
      </c>
      <c r="O49" s="27">
        <f t="shared" si="9"/>
        <v>4.1428571428571432</v>
      </c>
      <c r="P49" s="30" t="s">
        <v>210</v>
      </c>
    </row>
    <row r="50" spans="1:16" s="18" customFormat="1" ht="57.75" thickBot="1" x14ac:dyDescent="0.25">
      <c r="A50" s="22" t="s">
        <v>196</v>
      </c>
      <c r="B50" s="23" t="s">
        <v>197</v>
      </c>
      <c r="C50" s="32" t="s">
        <v>206</v>
      </c>
      <c r="D50" s="32" t="s">
        <v>400</v>
      </c>
      <c r="E50" s="32" t="s">
        <v>211</v>
      </c>
      <c r="F50" s="30" t="s">
        <v>212</v>
      </c>
      <c r="G50" s="30">
        <v>1</v>
      </c>
      <c r="H50" s="26">
        <v>42278</v>
      </c>
      <c r="I50" s="26">
        <v>42460</v>
      </c>
      <c r="J50" s="27">
        <f t="shared" si="5"/>
        <v>26</v>
      </c>
      <c r="K50" s="28">
        <v>1</v>
      </c>
      <c r="L50" s="29">
        <f t="shared" si="6"/>
        <v>1</v>
      </c>
      <c r="M50" s="27">
        <f t="shared" si="7"/>
        <v>26</v>
      </c>
      <c r="N50" s="27">
        <f t="shared" si="8"/>
        <v>26</v>
      </c>
      <c r="O50" s="27">
        <f t="shared" si="9"/>
        <v>26</v>
      </c>
      <c r="P50" s="30" t="s">
        <v>210</v>
      </c>
    </row>
    <row r="51" spans="1:16" s="18" customFormat="1" ht="129" thickBot="1" x14ac:dyDescent="0.25">
      <c r="A51" s="22" t="s">
        <v>196</v>
      </c>
      <c r="B51" s="23" t="s">
        <v>197</v>
      </c>
      <c r="C51" s="32" t="s">
        <v>213</v>
      </c>
      <c r="D51" s="32" t="s">
        <v>214</v>
      </c>
      <c r="E51" s="32" t="s">
        <v>215</v>
      </c>
      <c r="F51" s="30" t="s">
        <v>216</v>
      </c>
      <c r="G51" s="30">
        <v>1</v>
      </c>
      <c r="H51" s="26">
        <v>42278</v>
      </c>
      <c r="I51" s="26">
        <v>42369</v>
      </c>
      <c r="J51" s="27">
        <f t="shared" si="5"/>
        <v>13</v>
      </c>
      <c r="K51" s="28">
        <v>1</v>
      </c>
      <c r="L51" s="29">
        <f t="shared" si="6"/>
        <v>1</v>
      </c>
      <c r="M51" s="27">
        <f t="shared" si="7"/>
        <v>13</v>
      </c>
      <c r="N51" s="27">
        <f t="shared" si="8"/>
        <v>13</v>
      </c>
      <c r="O51" s="27">
        <f t="shared" si="9"/>
        <v>13</v>
      </c>
      <c r="P51" s="30" t="s">
        <v>201</v>
      </c>
    </row>
    <row r="52" spans="1:16" s="18" customFormat="1" ht="171.75" thickBot="1" x14ac:dyDescent="0.25">
      <c r="A52" s="22" t="s">
        <v>196</v>
      </c>
      <c r="B52" s="23" t="s">
        <v>197</v>
      </c>
      <c r="C52" s="32" t="s">
        <v>217</v>
      </c>
      <c r="D52" s="32" t="s">
        <v>218</v>
      </c>
      <c r="E52" s="32" t="s">
        <v>219</v>
      </c>
      <c r="F52" s="30" t="s">
        <v>220</v>
      </c>
      <c r="G52" s="30">
        <v>1</v>
      </c>
      <c r="H52" s="26">
        <v>42278</v>
      </c>
      <c r="I52" s="26">
        <v>42551</v>
      </c>
      <c r="J52" s="27">
        <f t="shared" si="5"/>
        <v>39</v>
      </c>
      <c r="K52" s="28">
        <v>0</v>
      </c>
      <c r="L52" s="29">
        <f t="shared" si="6"/>
        <v>0</v>
      </c>
      <c r="M52" s="27">
        <f t="shared" si="7"/>
        <v>0</v>
      </c>
      <c r="N52" s="27">
        <f t="shared" si="8"/>
        <v>0</v>
      </c>
      <c r="O52" s="27">
        <f t="shared" si="9"/>
        <v>39</v>
      </c>
      <c r="P52" s="30" t="s">
        <v>221</v>
      </c>
    </row>
    <row r="53" spans="1:16" s="18" customFormat="1" ht="86.25" thickBot="1" x14ac:dyDescent="0.25">
      <c r="A53" s="22" t="s">
        <v>196</v>
      </c>
      <c r="B53" s="23" t="s">
        <v>197</v>
      </c>
      <c r="C53" s="32" t="s">
        <v>222</v>
      </c>
      <c r="D53" s="42" t="s">
        <v>223</v>
      </c>
      <c r="E53" s="32" t="s">
        <v>224</v>
      </c>
      <c r="F53" s="30" t="s">
        <v>225</v>
      </c>
      <c r="G53" s="30">
        <v>1</v>
      </c>
      <c r="H53" s="26">
        <v>42278</v>
      </c>
      <c r="I53" s="26">
        <v>42551</v>
      </c>
      <c r="J53" s="27">
        <f t="shared" si="5"/>
        <v>39</v>
      </c>
      <c r="K53" s="28">
        <v>0</v>
      </c>
      <c r="L53" s="29">
        <f t="shared" si="6"/>
        <v>0</v>
      </c>
      <c r="M53" s="27">
        <f t="shared" si="7"/>
        <v>0</v>
      </c>
      <c r="N53" s="27">
        <f t="shared" si="8"/>
        <v>0</v>
      </c>
      <c r="O53" s="27">
        <f t="shared" si="9"/>
        <v>39</v>
      </c>
      <c r="P53" s="30" t="s">
        <v>385</v>
      </c>
    </row>
    <row r="54" spans="1:16" s="18" customFormat="1" ht="114.75" thickBot="1" x14ac:dyDescent="0.25">
      <c r="A54" s="22" t="s">
        <v>196</v>
      </c>
      <c r="B54" s="23" t="s">
        <v>197</v>
      </c>
      <c r="C54" s="32" t="s">
        <v>226</v>
      </c>
      <c r="D54" s="32" t="s">
        <v>227</v>
      </c>
      <c r="E54" s="32" t="s">
        <v>228</v>
      </c>
      <c r="F54" s="30" t="s">
        <v>229</v>
      </c>
      <c r="G54" s="30">
        <v>1</v>
      </c>
      <c r="H54" s="26">
        <v>42278</v>
      </c>
      <c r="I54" s="26">
        <v>42369</v>
      </c>
      <c r="J54" s="27">
        <f t="shared" si="5"/>
        <v>13</v>
      </c>
      <c r="K54" s="28">
        <v>1</v>
      </c>
      <c r="L54" s="29">
        <f t="shared" si="6"/>
        <v>1</v>
      </c>
      <c r="M54" s="27">
        <f t="shared" si="7"/>
        <v>13</v>
      </c>
      <c r="N54" s="27">
        <f t="shared" si="8"/>
        <v>13</v>
      </c>
      <c r="O54" s="27">
        <f t="shared" si="9"/>
        <v>13</v>
      </c>
      <c r="P54" s="30" t="s">
        <v>230</v>
      </c>
    </row>
    <row r="55" spans="1:16" s="18" customFormat="1" ht="72" thickBot="1" x14ac:dyDescent="0.25">
      <c r="A55" s="22" t="s">
        <v>196</v>
      </c>
      <c r="B55" s="23" t="s">
        <v>197</v>
      </c>
      <c r="C55" s="32" t="s">
        <v>231</v>
      </c>
      <c r="D55" s="32" t="s">
        <v>232</v>
      </c>
      <c r="E55" s="32" t="s">
        <v>233</v>
      </c>
      <c r="F55" s="30" t="s">
        <v>234</v>
      </c>
      <c r="G55" s="30">
        <v>1</v>
      </c>
      <c r="H55" s="26">
        <v>42278</v>
      </c>
      <c r="I55" s="26">
        <v>42643</v>
      </c>
      <c r="J55" s="27">
        <f t="shared" si="5"/>
        <v>52.142857142857146</v>
      </c>
      <c r="K55" s="28">
        <v>0</v>
      </c>
      <c r="L55" s="29">
        <f t="shared" si="6"/>
        <v>0</v>
      </c>
      <c r="M55" s="27">
        <f t="shared" si="7"/>
        <v>0</v>
      </c>
      <c r="N55" s="27">
        <f t="shared" si="8"/>
        <v>0</v>
      </c>
      <c r="O55" s="27">
        <f t="shared" si="9"/>
        <v>0</v>
      </c>
      <c r="P55" s="30" t="s">
        <v>205</v>
      </c>
    </row>
    <row r="56" spans="1:16" s="18" customFormat="1" ht="200.25" thickBot="1" x14ac:dyDescent="0.25">
      <c r="A56" s="22" t="s">
        <v>196</v>
      </c>
      <c r="B56" s="23" t="s">
        <v>197</v>
      </c>
      <c r="C56" s="32" t="s">
        <v>235</v>
      </c>
      <c r="D56" s="32" t="s">
        <v>236</v>
      </c>
      <c r="E56" s="32" t="s">
        <v>237</v>
      </c>
      <c r="F56" s="30" t="s">
        <v>238</v>
      </c>
      <c r="G56" s="30">
        <v>1</v>
      </c>
      <c r="H56" s="26">
        <v>42278</v>
      </c>
      <c r="I56" s="26">
        <v>42612</v>
      </c>
      <c r="J56" s="27">
        <f t="shared" si="5"/>
        <v>47.714285714285715</v>
      </c>
      <c r="K56" s="28">
        <v>0</v>
      </c>
      <c r="L56" s="29">
        <f t="shared" si="6"/>
        <v>0</v>
      </c>
      <c r="M56" s="27">
        <f t="shared" si="7"/>
        <v>0</v>
      </c>
      <c r="N56" s="27">
        <f t="shared" si="8"/>
        <v>0</v>
      </c>
      <c r="O56" s="27">
        <f t="shared" si="9"/>
        <v>0</v>
      </c>
      <c r="P56" s="30" t="s">
        <v>205</v>
      </c>
    </row>
    <row r="57" spans="1:16" s="18" customFormat="1" ht="57.75" thickBot="1" x14ac:dyDescent="0.25">
      <c r="A57" s="22" t="s">
        <v>196</v>
      </c>
      <c r="B57" s="23" t="s">
        <v>197</v>
      </c>
      <c r="C57" s="32" t="s">
        <v>239</v>
      </c>
      <c r="D57" s="32" t="s">
        <v>240</v>
      </c>
      <c r="E57" s="32" t="s">
        <v>241</v>
      </c>
      <c r="F57" s="30" t="s">
        <v>242</v>
      </c>
      <c r="G57" s="30">
        <v>2</v>
      </c>
      <c r="H57" s="26">
        <v>42278</v>
      </c>
      <c r="I57" s="26">
        <v>42460</v>
      </c>
      <c r="J57" s="27">
        <f t="shared" si="5"/>
        <v>26</v>
      </c>
      <c r="K57" s="28">
        <v>2</v>
      </c>
      <c r="L57" s="29">
        <f t="shared" si="6"/>
        <v>1</v>
      </c>
      <c r="M57" s="27">
        <f t="shared" si="7"/>
        <v>26</v>
      </c>
      <c r="N57" s="27">
        <f t="shared" si="8"/>
        <v>26</v>
      </c>
      <c r="O57" s="27">
        <f t="shared" si="9"/>
        <v>26</v>
      </c>
      <c r="P57" s="30" t="s">
        <v>210</v>
      </c>
    </row>
    <row r="58" spans="1:16" s="18" customFormat="1" ht="86.25" thickBot="1" x14ac:dyDescent="0.25">
      <c r="A58" s="22" t="s">
        <v>243</v>
      </c>
      <c r="B58" s="23" t="s">
        <v>244</v>
      </c>
      <c r="C58" s="32" t="s">
        <v>245</v>
      </c>
      <c r="D58" s="32" t="s">
        <v>246</v>
      </c>
      <c r="E58" s="32" t="s">
        <v>247</v>
      </c>
      <c r="F58" s="30" t="s">
        <v>248</v>
      </c>
      <c r="G58" s="30">
        <v>1</v>
      </c>
      <c r="H58" s="26">
        <v>42278</v>
      </c>
      <c r="I58" s="26">
        <v>42369</v>
      </c>
      <c r="J58" s="27">
        <f t="shared" si="5"/>
        <v>13</v>
      </c>
      <c r="K58" s="28">
        <v>1</v>
      </c>
      <c r="L58" s="29">
        <f t="shared" si="6"/>
        <v>1</v>
      </c>
      <c r="M58" s="27">
        <f t="shared" si="7"/>
        <v>13</v>
      </c>
      <c r="N58" s="27">
        <f t="shared" si="8"/>
        <v>13</v>
      </c>
      <c r="O58" s="27">
        <f t="shared" si="9"/>
        <v>13</v>
      </c>
      <c r="P58" s="30" t="s">
        <v>201</v>
      </c>
    </row>
    <row r="59" spans="1:16" s="18" customFormat="1" ht="150" customHeight="1" thickBot="1" x14ac:dyDescent="0.25">
      <c r="A59" s="22" t="s">
        <v>249</v>
      </c>
      <c r="B59" s="23" t="s">
        <v>250</v>
      </c>
      <c r="C59" s="32" t="s">
        <v>251</v>
      </c>
      <c r="D59" s="32" t="s">
        <v>252</v>
      </c>
      <c r="E59" s="32" t="s">
        <v>253</v>
      </c>
      <c r="F59" s="30" t="s">
        <v>254</v>
      </c>
      <c r="G59" s="30">
        <v>1</v>
      </c>
      <c r="H59" s="26">
        <v>42278</v>
      </c>
      <c r="I59" s="26">
        <v>42369</v>
      </c>
      <c r="J59" s="27">
        <f t="shared" si="5"/>
        <v>13</v>
      </c>
      <c r="K59" s="28">
        <v>1</v>
      </c>
      <c r="L59" s="29">
        <f t="shared" si="6"/>
        <v>1</v>
      </c>
      <c r="M59" s="27">
        <f t="shared" si="7"/>
        <v>13</v>
      </c>
      <c r="N59" s="27">
        <f t="shared" si="8"/>
        <v>13</v>
      </c>
      <c r="O59" s="27">
        <f t="shared" si="9"/>
        <v>13</v>
      </c>
      <c r="P59" s="30" t="s">
        <v>201</v>
      </c>
    </row>
    <row r="60" spans="1:16" s="18" customFormat="1" ht="171.75" thickBot="1" x14ac:dyDescent="0.25">
      <c r="A60" s="22" t="s">
        <v>249</v>
      </c>
      <c r="B60" s="23" t="s">
        <v>250</v>
      </c>
      <c r="C60" s="23" t="s">
        <v>251</v>
      </c>
      <c r="D60" s="23" t="s">
        <v>255</v>
      </c>
      <c r="E60" s="23" t="s">
        <v>256</v>
      </c>
      <c r="F60" s="30" t="s">
        <v>257</v>
      </c>
      <c r="G60" s="30">
        <v>1</v>
      </c>
      <c r="H60" s="26">
        <v>42278</v>
      </c>
      <c r="I60" s="26">
        <v>42369</v>
      </c>
      <c r="J60" s="27">
        <f t="shared" si="5"/>
        <v>13</v>
      </c>
      <c r="K60" s="28">
        <v>1</v>
      </c>
      <c r="L60" s="29">
        <f t="shared" si="6"/>
        <v>1</v>
      </c>
      <c r="M60" s="27">
        <f t="shared" si="7"/>
        <v>13</v>
      </c>
      <c r="N60" s="27">
        <f t="shared" si="8"/>
        <v>13</v>
      </c>
      <c r="O60" s="27">
        <f t="shared" si="9"/>
        <v>13</v>
      </c>
      <c r="P60" s="30" t="s">
        <v>201</v>
      </c>
    </row>
    <row r="61" spans="1:16" s="18" customFormat="1" ht="114.75" thickBot="1" x14ac:dyDescent="0.25">
      <c r="A61" s="22" t="s">
        <v>258</v>
      </c>
      <c r="B61" s="23" t="s">
        <v>259</v>
      </c>
      <c r="C61" s="23" t="s">
        <v>260</v>
      </c>
      <c r="D61" s="23" t="s">
        <v>261</v>
      </c>
      <c r="E61" s="23" t="s">
        <v>262</v>
      </c>
      <c r="F61" s="30" t="s">
        <v>263</v>
      </c>
      <c r="G61" s="30">
        <v>2</v>
      </c>
      <c r="H61" s="26">
        <v>42278</v>
      </c>
      <c r="I61" s="26">
        <v>42369</v>
      </c>
      <c r="J61" s="27">
        <f t="shared" si="5"/>
        <v>13</v>
      </c>
      <c r="K61" s="28">
        <v>2</v>
      </c>
      <c r="L61" s="29">
        <f t="shared" si="6"/>
        <v>1</v>
      </c>
      <c r="M61" s="27">
        <f t="shared" si="7"/>
        <v>13</v>
      </c>
      <c r="N61" s="27">
        <f t="shared" si="8"/>
        <v>13</v>
      </c>
      <c r="O61" s="27">
        <f t="shared" si="9"/>
        <v>13</v>
      </c>
      <c r="P61" s="30" t="s">
        <v>201</v>
      </c>
    </row>
    <row r="62" spans="1:16" s="18" customFormat="1" ht="114.75" thickBot="1" x14ac:dyDescent="0.25">
      <c r="A62" s="22" t="s">
        <v>258</v>
      </c>
      <c r="B62" s="23" t="s">
        <v>259</v>
      </c>
      <c r="C62" s="23" t="s">
        <v>260</v>
      </c>
      <c r="D62" s="23" t="s">
        <v>264</v>
      </c>
      <c r="E62" s="23" t="s">
        <v>265</v>
      </c>
      <c r="F62" s="30" t="s">
        <v>266</v>
      </c>
      <c r="G62" s="30">
        <v>2</v>
      </c>
      <c r="H62" s="26">
        <v>42278</v>
      </c>
      <c r="I62" s="26">
        <v>42369</v>
      </c>
      <c r="J62" s="27">
        <f t="shared" si="5"/>
        <v>13</v>
      </c>
      <c r="K62" s="28">
        <v>2</v>
      </c>
      <c r="L62" s="29">
        <f t="shared" si="6"/>
        <v>1</v>
      </c>
      <c r="M62" s="27">
        <f t="shared" si="7"/>
        <v>13</v>
      </c>
      <c r="N62" s="27">
        <f t="shared" si="8"/>
        <v>13</v>
      </c>
      <c r="O62" s="27">
        <f t="shared" si="9"/>
        <v>13</v>
      </c>
      <c r="P62" s="30" t="s">
        <v>201</v>
      </c>
    </row>
    <row r="63" spans="1:16" s="18" customFormat="1" ht="86.25" thickBot="1" x14ac:dyDescent="0.25">
      <c r="A63" s="22" t="s">
        <v>267</v>
      </c>
      <c r="B63" s="23" t="s">
        <v>268</v>
      </c>
      <c r="C63" s="23" t="s">
        <v>222</v>
      </c>
      <c r="D63" s="23" t="s">
        <v>223</v>
      </c>
      <c r="E63" s="23" t="s">
        <v>224</v>
      </c>
      <c r="F63" s="30" t="s">
        <v>225</v>
      </c>
      <c r="G63" s="30">
        <v>1</v>
      </c>
      <c r="H63" s="26">
        <v>42278</v>
      </c>
      <c r="I63" s="26">
        <v>42616</v>
      </c>
      <c r="J63" s="27">
        <f t="shared" ref="J63:J93" si="10">(I63-H63)/7</f>
        <v>48.285714285714285</v>
      </c>
      <c r="K63" s="28">
        <v>0</v>
      </c>
      <c r="L63" s="29">
        <f t="shared" ref="L63:L93" si="11">+K63/G63</f>
        <v>0</v>
      </c>
      <c r="M63" s="27">
        <f t="shared" ref="M63:M93" si="12">+J63*L63</f>
        <v>0</v>
      </c>
      <c r="N63" s="27">
        <f t="shared" ref="N63:N93" si="13">+IF(I63&lt;=$C$7,M63,0)</f>
        <v>0</v>
      </c>
      <c r="O63" s="27">
        <f t="shared" ref="O63:O93" si="14">+IF($C$7&gt;=I63,J63,0)</f>
        <v>0</v>
      </c>
      <c r="P63" s="30" t="s">
        <v>385</v>
      </c>
    </row>
    <row r="64" spans="1:16" s="18" customFormat="1" ht="86.25" thickBot="1" x14ac:dyDescent="0.25">
      <c r="A64" s="22" t="s">
        <v>267</v>
      </c>
      <c r="B64" s="23" t="s">
        <v>268</v>
      </c>
      <c r="C64" s="42" t="s">
        <v>222</v>
      </c>
      <c r="D64" s="42" t="s">
        <v>269</v>
      </c>
      <c r="E64" s="37" t="s">
        <v>270</v>
      </c>
      <c r="F64" s="30" t="s">
        <v>209</v>
      </c>
      <c r="G64" s="30">
        <v>1</v>
      </c>
      <c r="H64" s="26">
        <v>42279</v>
      </c>
      <c r="I64" s="26">
        <v>42369</v>
      </c>
      <c r="J64" s="27">
        <f t="shared" si="10"/>
        <v>12.857142857142858</v>
      </c>
      <c r="K64" s="28">
        <v>1</v>
      </c>
      <c r="L64" s="29">
        <f t="shared" si="11"/>
        <v>1</v>
      </c>
      <c r="M64" s="27">
        <f t="shared" si="12"/>
        <v>12.857142857142858</v>
      </c>
      <c r="N64" s="27">
        <f t="shared" si="13"/>
        <v>12.857142857142858</v>
      </c>
      <c r="O64" s="27">
        <f t="shared" si="14"/>
        <v>12.857142857142858</v>
      </c>
      <c r="P64" s="30" t="s">
        <v>378</v>
      </c>
    </row>
    <row r="65" spans="1:16" s="18" customFormat="1" ht="86.25" thickBot="1" x14ac:dyDescent="0.25">
      <c r="A65" s="22" t="s">
        <v>267</v>
      </c>
      <c r="B65" s="23" t="s">
        <v>268</v>
      </c>
      <c r="C65" s="42" t="s">
        <v>222</v>
      </c>
      <c r="D65" s="32" t="s">
        <v>271</v>
      </c>
      <c r="E65" s="37" t="s">
        <v>272</v>
      </c>
      <c r="F65" s="30" t="s">
        <v>273</v>
      </c>
      <c r="G65" s="41">
        <v>1</v>
      </c>
      <c r="H65" s="26">
        <v>42280</v>
      </c>
      <c r="I65" s="26">
        <v>42369</v>
      </c>
      <c r="J65" s="27">
        <f t="shared" si="10"/>
        <v>12.714285714285714</v>
      </c>
      <c r="K65" s="41">
        <v>1</v>
      </c>
      <c r="L65" s="29">
        <f t="shared" si="11"/>
        <v>1</v>
      </c>
      <c r="M65" s="27">
        <f t="shared" si="12"/>
        <v>12.714285714285714</v>
      </c>
      <c r="N65" s="27">
        <f t="shared" si="13"/>
        <v>12.714285714285714</v>
      </c>
      <c r="O65" s="27">
        <f t="shared" si="14"/>
        <v>12.714285714285714</v>
      </c>
      <c r="P65" s="30" t="s">
        <v>379</v>
      </c>
    </row>
    <row r="66" spans="1:16" s="18" customFormat="1" ht="137.25" customHeight="1" thickBot="1" x14ac:dyDescent="0.25">
      <c r="A66" s="22" t="s">
        <v>274</v>
      </c>
      <c r="B66" s="23" t="s">
        <v>275</v>
      </c>
      <c r="C66" s="32" t="s">
        <v>276</v>
      </c>
      <c r="D66" s="32" t="s">
        <v>277</v>
      </c>
      <c r="E66" s="32" t="s">
        <v>278</v>
      </c>
      <c r="F66" s="30" t="s">
        <v>279</v>
      </c>
      <c r="G66" s="30">
        <v>1</v>
      </c>
      <c r="H66" s="26">
        <v>42278</v>
      </c>
      <c r="I66" s="26">
        <v>42459</v>
      </c>
      <c r="J66" s="27">
        <f t="shared" si="10"/>
        <v>25.857142857142858</v>
      </c>
      <c r="K66" s="28">
        <v>1</v>
      </c>
      <c r="L66" s="29">
        <f t="shared" si="11"/>
        <v>1</v>
      </c>
      <c r="M66" s="27">
        <f t="shared" si="12"/>
        <v>25.857142857142858</v>
      </c>
      <c r="N66" s="27">
        <f t="shared" si="13"/>
        <v>25.857142857142858</v>
      </c>
      <c r="O66" s="27">
        <f t="shared" si="14"/>
        <v>25.857142857142858</v>
      </c>
      <c r="P66" s="30" t="s">
        <v>280</v>
      </c>
    </row>
    <row r="67" spans="1:16" s="18" customFormat="1" ht="137.25" customHeight="1" thickBot="1" x14ac:dyDescent="0.25">
      <c r="A67" s="22" t="s">
        <v>274</v>
      </c>
      <c r="B67" s="23" t="s">
        <v>275</v>
      </c>
      <c r="C67" s="32" t="s">
        <v>276</v>
      </c>
      <c r="D67" s="32" t="s">
        <v>281</v>
      </c>
      <c r="E67" s="32" t="s">
        <v>282</v>
      </c>
      <c r="F67" s="30" t="s">
        <v>283</v>
      </c>
      <c r="G67" s="30">
        <v>1</v>
      </c>
      <c r="H67" s="26">
        <v>42278</v>
      </c>
      <c r="I67" s="26">
        <v>42459</v>
      </c>
      <c r="J67" s="27">
        <f t="shared" si="10"/>
        <v>25.857142857142858</v>
      </c>
      <c r="K67" s="28">
        <v>1</v>
      </c>
      <c r="L67" s="29">
        <f t="shared" si="11"/>
        <v>1</v>
      </c>
      <c r="M67" s="27">
        <f t="shared" si="12"/>
        <v>25.857142857142858</v>
      </c>
      <c r="N67" s="27">
        <f t="shared" si="13"/>
        <v>25.857142857142858</v>
      </c>
      <c r="O67" s="27">
        <f t="shared" si="14"/>
        <v>25.857142857142858</v>
      </c>
      <c r="P67" s="30" t="s">
        <v>201</v>
      </c>
    </row>
    <row r="68" spans="1:16" s="18" customFormat="1" ht="195" customHeight="1" thickBot="1" x14ac:dyDescent="0.25">
      <c r="A68" s="22" t="s">
        <v>274</v>
      </c>
      <c r="B68" s="23" t="s">
        <v>275</v>
      </c>
      <c r="C68" s="32" t="s">
        <v>284</v>
      </c>
      <c r="D68" s="32" t="s">
        <v>285</v>
      </c>
      <c r="E68" s="32" t="s">
        <v>61</v>
      </c>
      <c r="F68" s="30" t="s">
        <v>286</v>
      </c>
      <c r="G68" s="30">
        <v>1</v>
      </c>
      <c r="H68" s="26">
        <v>42278</v>
      </c>
      <c r="I68" s="26">
        <v>42459</v>
      </c>
      <c r="J68" s="27">
        <f t="shared" si="10"/>
        <v>25.857142857142858</v>
      </c>
      <c r="K68" s="28">
        <v>1</v>
      </c>
      <c r="L68" s="29">
        <f t="shared" si="11"/>
        <v>1</v>
      </c>
      <c r="M68" s="27">
        <f t="shared" si="12"/>
        <v>25.857142857142858</v>
      </c>
      <c r="N68" s="27">
        <f t="shared" si="13"/>
        <v>25.857142857142858</v>
      </c>
      <c r="O68" s="27">
        <f t="shared" si="14"/>
        <v>25.857142857142858</v>
      </c>
      <c r="P68" s="30" t="s">
        <v>280</v>
      </c>
    </row>
    <row r="69" spans="1:16" s="18" customFormat="1" ht="100.5" thickBot="1" x14ac:dyDescent="0.25">
      <c r="A69" s="22" t="s">
        <v>287</v>
      </c>
      <c r="B69" s="23" t="s">
        <v>288</v>
      </c>
      <c r="C69" s="32" t="s">
        <v>357</v>
      </c>
      <c r="D69" s="42" t="s">
        <v>358</v>
      </c>
      <c r="E69" s="32" t="s">
        <v>359</v>
      </c>
      <c r="F69" s="30" t="s">
        <v>360</v>
      </c>
      <c r="G69" s="30">
        <v>1</v>
      </c>
      <c r="H69" s="26">
        <v>42278</v>
      </c>
      <c r="I69" s="26">
        <v>42369</v>
      </c>
      <c r="J69" s="27">
        <f t="shared" si="10"/>
        <v>13</v>
      </c>
      <c r="K69" s="28">
        <v>1</v>
      </c>
      <c r="L69" s="29">
        <f t="shared" si="11"/>
        <v>1</v>
      </c>
      <c r="M69" s="27">
        <f t="shared" si="12"/>
        <v>13</v>
      </c>
      <c r="N69" s="27">
        <f t="shared" si="13"/>
        <v>13</v>
      </c>
      <c r="O69" s="27">
        <f t="shared" si="14"/>
        <v>13</v>
      </c>
      <c r="P69" s="30" t="s">
        <v>289</v>
      </c>
    </row>
    <row r="70" spans="1:16" s="18" customFormat="1" ht="86.25" thickBot="1" x14ac:dyDescent="0.25">
      <c r="A70" s="22" t="s">
        <v>287</v>
      </c>
      <c r="B70" s="23" t="s">
        <v>288</v>
      </c>
      <c r="C70" s="32" t="s">
        <v>361</v>
      </c>
      <c r="D70" s="42" t="s">
        <v>362</v>
      </c>
      <c r="E70" s="32" t="s">
        <v>363</v>
      </c>
      <c r="F70" s="30" t="s">
        <v>364</v>
      </c>
      <c r="G70" s="30">
        <v>5</v>
      </c>
      <c r="H70" s="26">
        <v>42278</v>
      </c>
      <c r="I70" s="26">
        <v>42369</v>
      </c>
      <c r="J70" s="27">
        <f t="shared" si="10"/>
        <v>13</v>
      </c>
      <c r="K70" s="28">
        <v>5</v>
      </c>
      <c r="L70" s="29">
        <f t="shared" si="11"/>
        <v>1</v>
      </c>
      <c r="M70" s="27">
        <f t="shared" si="12"/>
        <v>13</v>
      </c>
      <c r="N70" s="27">
        <f t="shared" si="13"/>
        <v>13</v>
      </c>
      <c r="O70" s="27">
        <f t="shared" si="14"/>
        <v>13</v>
      </c>
      <c r="P70" s="30" t="s">
        <v>289</v>
      </c>
    </row>
    <row r="71" spans="1:16" s="18" customFormat="1" ht="81" customHeight="1" thickBot="1" x14ac:dyDescent="0.25">
      <c r="A71" s="22" t="s">
        <v>287</v>
      </c>
      <c r="B71" s="23" t="s">
        <v>288</v>
      </c>
      <c r="C71" s="42" t="s">
        <v>365</v>
      </c>
      <c r="D71" s="32" t="s">
        <v>366</v>
      </c>
      <c r="E71" s="42" t="s">
        <v>367</v>
      </c>
      <c r="F71" s="30" t="s">
        <v>368</v>
      </c>
      <c r="G71" s="30">
        <v>1</v>
      </c>
      <c r="H71" s="26">
        <v>42278</v>
      </c>
      <c r="I71" s="26">
        <v>42369</v>
      </c>
      <c r="J71" s="27">
        <f t="shared" si="10"/>
        <v>13</v>
      </c>
      <c r="K71" s="28">
        <v>1</v>
      </c>
      <c r="L71" s="29">
        <f t="shared" si="11"/>
        <v>1</v>
      </c>
      <c r="M71" s="27">
        <f t="shared" si="12"/>
        <v>13</v>
      </c>
      <c r="N71" s="27">
        <f t="shared" si="13"/>
        <v>13</v>
      </c>
      <c r="O71" s="27">
        <f t="shared" si="14"/>
        <v>13</v>
      </c>
      <c r="P71" s="30" t="s">
        <v>289</v>
      </c>
    </row>
    <row r="72" spans="1:16" s="18" customFormat="1" ht="200.25" thickBot="1" x14ac:dyDescent="0.25">
      <c r="A72" s="22" t="s">
        <v>287</v>
      </c>
      <c r="B72" s="23" t="s">
        <v>288</v>
      </c>
      <c r="C72" s="32" t="s">
        <v>369</v>
      </c>
      <c r="D72" s="32" t="s">
        <v>370</v>
      </c>
      <c r="E72" s="42" t="s">
        <v>371</v>
      </c>
      <c r="F72" s="30" t="s">
        <v>372</v>
      </c>
      <c r="G72" s="30">
        <v>1</v>
      </c>
      <c r="H72" s="26">
        <v>42278</v>
      </c>
      <c r="I72" s="26">
        <v>42459</v>
      </c>
      <c r="J72" s="27">
        <f t="shared" si="10"/>
        <v>25.857142857142858</v>
      </c>
      <c r="K72" s="28">
        <v>1</v>
      </c>
      <c r="L72" s="29">
        <f t="shared" si="11"/>
        <v>1</v>
      </c>
      <c r="M72" s="27">
        <f t="shared" si="12"/>
        <v>25.857142857142858</v>
      </c>
      <c r="N72" s="27">
        <f t="shared" si="13"/>
        <v>25.857142857142858</v>
      </c>
      <c r="O72" s="27">
        <f t="shared" si="14"/>
        <v>25.857142857142858</v>
      </c>
      <c r="P72" s="30" t="s">
        <v>289</v>
      </c>
    </row>
    <row r="73" spans="1:16" s="18" customFormat="1" ht="72" thickBot="1" x14ac:dyDescent="0.25">
      <c r="A73" s="22" t="s">
        <v>290</v>
      </c>
      <c r="B73" s="23" t="s">
        <v>291</v>
      </c>
      <c r="C73" s="32" t="s">
        <v>292</v>
      </c>
      <c r="D73" s="32" t="s">
        <v>293</v>
      </c>
      <c r="E73" s="32" t="s">
        <v>61</v>
      </c>
      <c r="F73" s="30" t="s">
        <v>286</v>
      </c>
      <c r="G73" s="30">
        <v>1</v>
      </c>
      <c r="H73" s="26">
        <v>42278</v>
      </c>
      <c r="I73" s="26">
        <v>42369</v>
      </c>
      <c r="J73" s="27">
        <f t="shared" si="10"/>
        <v>13</v>
      </c>
      <c r="K73" s="28">
        <v>1</v>
      </c>
      <c r="L73" s="29">
        <f t="shared" si="11"/>
        <v>1</v>
      </c>
      <c r="M73" s="27">
        <f t="shared" si="12"/>
        <v>13</v>
      </c>
      <c r="N73" s="27">
        <f t="shared" si="13"/>
        <v>13</v>
      </c>
      <c r="O73" s="27">
        <f t="shared" si="14"/>
        <v>13</v>
      </c>
      <c r="P73" s="30" t="s">
        <v>294</v>
      </c>
    </row>
    <row r="74" spans="1:16" s="18" customFormat="1" ht="86.25" thickBot="1" x14ac:dyDescent="0.25">
      <c r="A74" s="22" t="s">
        <v>290</v>
      </c>
      <c r="B74" s="23" t="s">
        <v>291</v>
      </c>
      <c r="C74" s="38" t="s">
        <v>295</v>
      </c>
      <c r="D74" s="38" t="s">
        <v>296</v>
      </c>
      <c r="E74" s="32" t="s">
        <v>297</v>
      </c>
      <c r="F74" s="30" t="s">
        <v>298</v>
      </c>
      <c r="G74" s="30">
        <v>1</v>
      </c>
      <c r="H74" s="26">
        <v>42278</v>
      </c>
      <c r="I74" s="26">
        <v>42459</v>
      </c>
      <c r="J74" s="27">
        <f t="shared" si="10"/>
        <v>25.857142857142858</v>
      </c>
      <c r="K74" s="28">
        <v>1</v>
      </c>
      <c r="L74" s="29">
        <f t="shared" si="11"/>
        <v>1</v>
      </c>
      <c r="M74" s="27">
        <f t="shared" si="12"/>
        <v>25.857142857142858</v>
      </c>
      <c r="N74" s="27">
        <f t="shared" si="13"/>
        <v>25.857142857142858</v>
      </c>
      <c r="O74" s="27">
        <f t="shared" si="14"/>
        <v>25.857142857142858</v>
      </c>
      <c r="P74" s="30" t="s">
        <v>294</v>
      </c>
    </row>
    <row r="75" spans="1:16" s="18" customFormat="1" ht="119.25" customHeight="1" thickBot="1" x14ac:dyDescent="0.25">
      <c r="A75" s="22" t="s">
        <v>299</v>
      </c>
      <c r="B75" s="23" t="s">
        <v>300</v>
      </c>
      <c r="C75" s="32" t="s">
        <v>301</v>
      </c>
      <c r="D75" s="32" t="s">
        <v>401</v>
      </c>
      <c r="E75" s="32" t="s">
        <v>396</v>
      </c>
      <c r="F75" s="30" t="s">
        <v>397</v>
      </c>
      <c r="G75" s="30">
        <v>2</v>
      </c>
      <c r="H75" s="26">
        <v>42278</v>
      </c>
      <c r="I75" s="26">
        <v>42369</v>
      </c>
      <c r="J75" s="27">
        <f t="shared" si="10"/>
        <v>13</v>
      </c>
      <c r="K75" s="28">
        <v>2</v>
      </c>
      <c r="L75" s="29">
        <f t="shared" si="11"/>
        <v>1</v>
      </c>
      <c r="M75" s="27">
        <f t="shared" si="12"/>
        <v>13</v>
      </c>
      <c r="N75" s="27">
        <f t="shared" si="13"/>
        <v>13</v>
      </c>
      <c r="O75" s="27">
        <f t="shared" si="14"/>
        <v>13</v>
      </c>
      <c r="P75" s="30" t="s">
        <v>302</v>
      </c>
    </row>
    <row r="76" spans="1:16" s="18" customFormat="1" ht="57.75" thickBot="1" x14ac:dyDescent="0.25">
      <c r="A76" s="22" t="s">
        <v>303</v>
      </c>
      <c r="B76" s="23" t="s">
        <v>304</v>
      </c>
      <c r="C76" s="32" t="s">
        <v>305</v>
      </c>
      <c r="D76" s="32" t="s">
        <v>306</v>
      </c>
      <c r="E76" s="32" t="s">
        <v>307</v>
      </c>
      <c r="F76" s="30" t="s">
        <v>308</v>
      </c>
      <c r="G76" s="30">
        <v>27000</v>
      </c>
      <c r="H76" s="26">
        <v>42278</v>
      </c>
      <c r="I76" s="26">
        <v>42369</v>
      </c>
      <c r="J76" s="27">
        <f t="shared" si="10"/>
        <v>13</v>
      </c>
      <c r="K76" s="28">
        <v>27000</v>
      </c>
      <c r="L76" s="29">
        <f t="shared" si="11"/>
        <v>1</v>
      </c>
      <c r="M76" s="27">
        <f t="shared" si="12"/>
        <v>13</v>
      </c>
      <c r="N76" s="27">
        <f t="shared" si="13"/>
        <v>13</v>
      </c>
      <c r="O76" s="27">
        <f t="shared" si="14"/>
        <v>13</v>
      </c>
      <c r="P76" s="30" t="s">
        <v>302</v>
      </c>
    </row>
    <row r="77" spans="1:16" s="18" customFormat="1" ht="86.25" thickBot="1" x14ac:dyDescent="0.25">
      <c r="A77" s="22" t="s">
        <v>309</v>
      </c>
      <c r="B77" s="23" t="s">
        <v>310</v>
      </c>
      <c r="C77" s="32" t="s">
        <v>222</v>
      </c>
      <c r="D77" s="32" t="s">
        <v>223</v>
      </c>
      <c r="E77" s="32" t="s">
        <v>224</v>
      </c>
      <c r="F77" s="30" t="s">
        <v>225</v>
      </c>
      <c r="G77" s="30">
        <v>1</v>
      </c>
      <c r="H77" s="26">
        <v>42278</v>
      </c>
      <c r="I77" s="26">
        <v>42643</v>
      </c>
      <c r="J77" s="27">
        <f t="shared" si="10"/>
        <v>52.142857142857146</v>
      </c>
      <c r="K77" s="28">
        <v>0</v>
      </c>
      <c r="L77" s="29">
        <f t="shared" si="11"/>
        <v>0</v>
      </c>
      <c r="M77" s="27">
        <f t="shared" si="12"/>
        <v>0</v>
      </c>
      <c r="N77" s="27">
        <f t="shared" si="13"/>
        <v>0</v>
      </c>
      <c r="O77" s="27">
        <f t="shared" si="14"/>
        <v>0</v>
      </c>
      <c r="P77" s="30" t="s">
        <v>386</v>
      </c>
    </row>
    <row r="78" spans="1:16" s="18" customFormat="1" ht="86.25" thickBot="1" x14ac:dyDescent="0.25">
      <c r="A78" s="22" t="s">
        <v>309</v>
      </c>
      <c r="B78" s="23" t="s">
        <v>310</v>
      </c>
      <c r="C78" s="32" t="s">
        <v>222</v>
      </c>
      <c r="D78" s="32" t="s">
        <v>269</v>
      </c>
      <c r="E78" s="32" t="s">
        <v>270</v>
      </c>
      <c r="F78" s="30" t="s">
        <v>209</v>
      </c>
      <c r="G78" s="30">
        <v>1</v>
      </c>
      <c r="H78" s="26">
        <v>42278</v>
      </c>
      <c r="I78" s="26">
        <v>42369</v>
      </c>
      <c r="J78" s="27">
        <f t="shared" si="10"/>
        <v>13</v>
      </c>
      <c r="K78" s="28">
        <v>1</v>
      </c>
      <c r="L78" s="29">
        <f t="shared" si="11"/>
        <v>1</v>
      </c>
      <c r="M78" s="27">
        <f t="shared" si="12"/>
        <v>13</v>
      </c>
      <c r="N78" s="27">
        <f t="shared" si="13"/>
        <v>13</v>
      </c>
      <c r="O78" s="27">
        <f t="shared" si="14"/>
        <v>13</v>
      </c>
      <c r="P78" s="30" t="s">
        <v>378</v>
      </c>
    </row>
    <row r="79" spans="1:16" s="18" customFormat="1" ht="86.25" thickBot="1" x14ac:dyDescent="0.25">
      <c r="A79" s="22" t="s">
        <v>309</v>
      </c>
      <c r="B79" s="23" t="s">
        <v>310</v>
      </c>
      <c r="C79" s="32" t="s">
        <v>222</v>
      </c>
      <c r="D79" s="32" t="s">
        <v>271</v>
      </c>
      <c r="E79" s="32" t="s">
        <v>272</v>
      </c>
      <c r="F79" s="30" t="s">
        <v>273</v>
      </c>
      <c r="G79" s="39">
        <v>1</v>
      </c>
      <c r="H79" s="26">
        <v>42278</v>
      </c>
      <c r="I79" s="26">
        <v>42369</v>
      </c>
      <c r="J79" s="27">
        <f t="shared" si="10"/>
        <v>13</v>
      </c>
      <c r="K79" s="41">
        <v>1</v>
      </c>
      <c r="L79" s="29">
        <f t="shared" si="11"/>
        <v>1</v>
      </c>
      <c r="M79" s="27">
        <f t="shared" si="12"/>
        <v>13</v>
      </c>
      <c r="N79" s="27">
        <f t="shared" si="13"/>
        <v>13</v>
      </c>
      <c r="O79" s="27">
        <f t="shared" si="14"/>
        <v>13</v>
      </c>
      <c r="P79" s="30" t="s">
        <v>387</v>
      </c>
    </row>
    <row r="80" spans="1:16" s="18" customFormat="1" ht="90" customHeight="1" thickBot="1" x14ac:dyDescent="0.25">
      <c r="A80" s="22" t="s">
        <v>311</v>
      </c>
      <c r="B80" s="23" t="s">
        <v>312</v>
      </c>
      <c r="C80" s="43" t="s">
        <v>235</v>
      </c>
      <c r="D80" s="23" t="s">
        <v>236</v>
      </c>
      <c r="E80" s="23" t="s">
        <v>237</v>
      </c>
      <c r="F80" s="44" t="s">
        <v>238</v>
      </c>
      <c r="G80" s="45">
        <v>1</v>
      </c>
      <c r="H80" s="46">
        <v>42278</v>
      </c>
      <c r="I80" s="26">
        <v>42612</v>
      </c>
      <c r="J80" s="27">
        <f t="shared" si="10"/>
        <v>47.714285714285715</v>
      </c>
      <c r="K80" s="28">
        <v>0</v>
      </c>
      <c r="L80" s="29">
        <f t="shared" si="11"/>
        <v>0</v>
      </c>
      <c r="M80" s="27">
        <f t="shared" si="12"/>
        <v>0</v>
      </c>
      <c r="N80" s="27">
        <f t="shared" si="13"/>
        <v>0</v>
      </c>
      <c r="O80" s="27">
        <f t="shared" si="14"/>
        <v>0</v>
      </c>
      <c r="P80" s="30" t="s">
        <v>205</v>
      </c>
    </row>
    <row r="81" spans="1:16" s="18" customFormat="1" ht="72" thickBot="1" x14ac:dyDescent="0.25">
      <c r="A81" s="22" t="s">
        <v>313</v>
      </c>
      <c r="B81" s="23" t="s">
        <v>314</v>
      </c>
      <c r="C81" s="47" t="s">
        <v>315</v>
      </c>
      <c r="D81" s="23" t="s">
        <v>316</v>
      </c>
      <c r="E81" s="23" t="s">
        <v>233</v>
      </c>
      <c r="F81" s="44" t="s">
        <v>317</v>
      </c>
      <c r="G81" s="45">
        <v>1</v>
      </c>
      <c r="H81" s="46">
        <v>42278</v>
      </c>
      <c r="I81" s="26">
        <v>42643</v>
      </c>
      <c r="J81" s="27">
        <f t="shared" si="10"/>
        <v>52.142857142857146</v>
      </c>
      <c r="K81" s="28">
        <v>0</v>
      </c>
      <c r="L81" s="29">
        <f t="shared" si="11"/>
        <v>0</v>
      </c>
      <c r="M81" s="27">
        <f t="shared" si="12"/>
        <v>0</v>
      </c>
      <c r="N81" s="27">
        <f t="shared" si="13"/>
        <v>0</v>
      </c>
      <c r="O81" s="27">
        <f t="shared" si="14"/>
        <v>0</v>
      </c>
      <c r="P81" s="30" t="s">
        <v>205</v>
      </c>
    </row>
    <row r="82" spans="1:16" s="18" customFormat="1" ht="171.75" thickBot="1" x14ac:dyDescent="0.25">
      <c r="A82" s="22" t="s">
        <v>318</v>
      </c>
      <c r="B82" s="23" t="s">
        <v>319</v>
      </c>
      <c r="C82" s="23" t="s">
        <v>320</v>
      </c>
      <c r="D82" s="23" t="s">
        <v>321</v>
      </c>
      <c r="E82" s="19" t="s">
        <v>322</v>
      </c>
      <c r="F82" s="23" t="s">
        <v>323</v>
      </c>
      <c r="G82" s="48">
        <v>1</v>
      </c>
      <c r="H82" s="26">
        <v>42278</v>
      </c>
      <c r="I82" s="57">
        <v>42307</v>
      </c>
      <c r="J82" s="27">
        <f t="shared" si="10"/>
        <v>4.1428571428571432</v>
      </c>
      <c r="K82" s="28">
        <v>1</v>
      </c>
      <c r="L82" s="29">
        <f t="shared" si="11"/>
        <v>1</v>
      </c>
      <c r="M82" s="27">
        <f t="shared" si="12"/>
        <v>4.1428571428571432</v>
      </c>
      <c r="N82" s="27">
        <f t="shared" si="13"/>
        <v>4.1428571428571432</v>
      </c>
      <c r="O82" s="27">
        <f t="shared" si="14"/>
        <v>4.1428571428571432</v>
      </c>
      <c r="P82" s="30" t="s">
        <v>398</v>
      </c>
    </row>
    <row r="83" spans="1:16" s="18" customFormat="1" ht="171.75" thickBot="1" x14ac:dyDescent="0.25">
      <c r="A83" s="22" t="s">
        <v>318</v>
      </c>
      <c r="B83" s="23" t="s">
        <v>319</v>
      </c>
      <c r="C83" s="23" t="s">
        <v>320</v>
      </c>
      <c r="D83" s="23" t="s">
        <v>324</v>
      </c>
      <c r="E83" s="19" t="s">
        <v>325</v>
      </c>
      <c r="F83" s="23" t="s">
        <v>326</v>
      </c>
      <c r="G83" s="48">
        <v>1</v>
      </c>
      <c r="H83" s="26">
        <v>42278</v>
      </c>
      <c r="I83" s="57">
        <v>42369</v>
      </c>
      <c r="J83" s="27">
        <f t="shared" si="10"/>
        <v>13</v>
      </c>
      <c r="K83" s="28">
        <v>1</v>
      </c>
      <c r="L83" s="29">
        <f t="shared" si="11"/>
        <v>1</v>
      </c>
      <c r="M83" s="27">
        <f t="shared" si="12"/>
        <v>13</v>
      </c>
      <c r="N83" s="27">
        <f t="shared" si="13"/>
        <v>13</v>
      </c>
      <c r="O83" s="27">
        <f t="shared" si="14"/>
        <v>13</v>
      </c>
      <c r="P83" s="30" t="s">
        <v>327</v>
      </c>
    </row>
    <row r="84" spans="1:16" s="18" customFormat="1" ht="108" customHeight="1" thickBot="1" x14ac:dyDescent="0.25">
      <c r="A84" s="22" t="s">
        <v>318</v>
      </c>
      <c r="B84" s="23" t="s">
        <v>319</v>
      </c>
      <c r="C84" s="23" t="s">
        <v>320</v>
      </c>
      <c r="D84" s="23" t="s">
        <v>328</v>
      </c>
      <c r="E84" s="19" t="s">
        <v>329</v>
      </c>
      <c r="F84" s="23" t="s">
        <v>323</v>
      </c>
      <c r="G84" s="48">
        <v>6</v>
      </c>
      <c r="H84" s="26">
        <v>42370</v>
      </c>
      <c r="I84" s="57">
        <v>42551</v>
      </c>
      <c r="J84" s="27">
        <f t="shared" si="10"/>
        <v>25.857142857142858</v>
      </c>
      <c r="K84" s="28">
        <v>6</v>
      </c>
      <c r="L84" s="29">
        <f t="shared" si="11"/>
        <v>1</v>
      </c>
      <c r="M84" s="27">
        <f t="shared" si="12"/>
        <v>25.857142857142858</v>
      </c>
      <c r="N84" s="27">
        <f t="shared" si="13"/>
        <v>25.857142857142858</v>
      </c>
      <c r="O84" s="27">
        <f t="shared" si="14"/>
        <v>25.857142857142858</v>
      </c>
      <c r="P84" s="30" t="s">
        <v>388</v>
      </c>
    </row>
    <row r="85" spans="1:16" s="18" customFormat="1" ht="130.5" customHeight="1" thickBot="1" x14ac:dyDescent="0.25">
      <c r="A85" s="22" t="s">
        <v>318</v>
      </c>
      <c r="B85" s="23" t="s">
        <v>319</v>
      </c>
      <c r="C85" s="23" t="s">
        <v>320</v>
      </c>
      <c r="D85" s="23" t="s">
        <v>328</v>
      </c>
      <c r="E85" s="19" t="s">
        <v>330</v>
      </c>
      <c r="F85" s="23" t="s">
        <v>326</v>
      </c>
      <c r="G85" s="48">
        <v>6</v>
      </c>
      <c r="H85" s="26">
        <v>42370</v>
      </c>
      <c r="I85" s="57">
        <v>42551</v>
      </c>
      <c r="J85" s="27">
        <f t="shared" si="10"/>
        <v>25.857142857142858</v>
      </c>
      <c r="K85" s="28">
        <v>6</v>
      </c>
      <c r="L85" s="29">
        <f t="shared" si="11"/>
        <v>1</v>
      </c>
      <c r="M85" s="27">
        <f t="shared" si="12"/>
        <v>25.857142857142858</v>
      </c>
      <c r="N85" s="27">
        <f t="shared" si="13"/>
        <v>25.857142857142858</v>
      </c>
      <c r="O85" s="27">
        <f t="shared" si="14"/>
        <v>25.857142857142858</v>
      </c>
      <c r="P85" s="30" t="s">
        <v>327</v>
      </c>
    </row>
    <row r="86" spans="1:16" s="18" customFormat="1" ht="93.75" customHeight="1" thickBot="1" x14ac:dyDescent="0.25">
      <c r="A86" s="22" t="s">
        <v>318</v>
      </c>
      <c r="B86" s="23" t="s">
        <v>319</v>
      </c>
      <c r="C86" s="23" t="s">
        <v>320</v>
      </c>
      <c r="D86" s="23" t="s">
        <v>328</v>
      </c>
      <c r="E86" s="19" t="s">
        <v>331</v>
      </c>
      <c r="F86" s="23" t="s">
        <v>242</v>
      </c>
      <c r="G86" s="48">
        <v>4</v>
      </c>
      <c r="H86" s="26">
        <v>42278</v>
      </c>
      <c r="I86" s="57">
        <v>42551</v>
      </c>
      <c r="J86" s="27">
        <f t="shared" si="10"/>
        <v>39</v>
      </c>
      <c r="K86" s="28">
        <v>4</v>
      </c>
      <c r="L86" s="29">
        <f t="shared" si="11"/>
        <v>1</v>
      </c>
      <c r="M86" s="27">
        <f t="shared" si="12"/>
        <v>39</v>
      </c>
      <c r="N86" s="27">
        <f t="shared" si="13"/>
        <v>39</v>
      </c>
      <c r="O86" s="27">
        <f t="shared" si="14"/>
        <v>39</v>
      </c>
      <c r="P86" s="30" t="s">
        <v>389</v>
      </c>
    </row>
    <row r="87" spans="1:16" s="18" customFormat="1" ht="109.5" customHeight="1" thickBot="1" x14ac:dyDescent="0.25">
      <c r="A87" s="22" t="s">
        <v>318</v>
      </c>
      <c r="B87" s="23" t="s">
        <v>319</v>
      </c>
      <c r="C87" s="23" t="s">
        <v>320</v>
      </c>
      <c r="D87" s="23" t="s">
        <v>332</v>
      </c>
      <c r="E87" s="19" t="s">
        <v>333</v>
      </c>
      <c r="F87" s="23" t="s">
        <v>334</v>
      </c>
      <c r="G87" s="48">
        <v>1</v>
      </c>
      <c r="H87" s="26">
        <v>42278</v>
      </c>
      <c r="I87" s="57">
        <v>42551</v>
      </c>
      <c r="J87" s="27">
        <f t="shared" si="10"/>
        <v>39</v>
      </c>
      <c r="K87" s="28">
        <v>1</v>
      </c>
      <c r="L87" s="29">
        <f t="shared" si="11"/>
        <v>1</v>
      </c>
      <c r="M87" s="27">
        <f t="shared" si="12"/>
        <v>39</v>
      </c>
      <c r="N87" s="27">
        <f t="shared" si="13"/>
        <v>39</v>
      </c>
      <c r="O87" s="27">
        <f t="shared" si="14"/>
        <v>39</v>
      </c>
      <c r="P87" s="30" t="s">
        <v>390</v>
      </c>
    </row>
    <row r="88" spans="1:16" s="18" customFormat="1" ht="143.25" customHeight="1" thickBot="1" x14ac:dyDescent="0.25">
      <c r="A88" s="22" t="s">
        <v>335</v>
      </c>
      <c r="B88" s="23" t="s">
        <v>336</v>
      </c>
      <c r="C88" s="32" t="s">
        <v>337</v>
      </c>
      <c r="D88" s="32" t="s">
        <v>338</v>
      </c>
      <c r="E88" s="32" t="s">
        <v>339</v>
      </c>
      <c r="F88" s="30" t="s">
        <v>340</v>
      </c>
      <c r="G88" s="30">
        <v>1</v>
      </c>
      <c r="H88" s="26">
        <v>42278</v>
      </c>
      <c r="I88" s="26">
        <v>42286</v>
      </c>
      <c r="J88" s="27">
        <f t="shared" si="10"/>
        <v>1.1428571428571428</v>
      </c>
      <c r="K88" s="28">
        <v>1</v>
      </c>
      <c r="L88" s="29">
        <f t="shared" si="11"/>
        <v>1</v>
      </c>
      <c r="M88" s="27">
        <f t="shared" si="12"/>
        <v>1.1428571428571428</v>
      </c>
      <c r="N88" s="27">
        <f t="shared" si="13"/>
        <v>1.1428571428571428</v>
      </c>
      <c r="O88" s="27">
        <f t="shared" si="14"/>
        <v>1.1428571428571428</v>
      </c>
      <c r="P88" s="30" t="s">
        <v>384</v>
      </c>
    </row>
    <row r="89" spans="1:16" s="18" customFormat="1" ht="72" thickBot="1" x14ac:dyDescent="0.25">
      <c r="A89" s="22" t="s">
        <v>341</v>
      </c>
      <c r="B89" s="23" t="s">
        <v>342</v>
      </c>
      <c r="C89" s="32" t="s">
        <v>381</v>
      </c>
      <c r="D89" s="32" t="s">
        <v>380</v>
      </c>
      <c r="E89" s="32" t="s">
        <v>382</v>
      </c>
      <c r="F89" s="30" t="s">
        <v>340</v>
      </c>
      <c r="G89" s="30">
        <v>1</v>
      </c>
      <c r="H89" s="26">
        <v>42278</v>
      </c>
      <c r="I89" s="26">
        <v>42286</v>
      </c>
      <c r="J89" s="27">
        <f t="shared" si="10"/>
        <v>1.1428571428571428</v>
      </c>
      <c r="K89" s="28">
        <v>1</v>
      </c>
      <c r="L89" s="29">
        <f t="shared" si="11"/>
        <v>1</v>
      </c>
      <c r="M89" s="27">
        <f t="shared" si="12"/>
        <v>1.1428571428571428</v>
      </c>
      <c r="N89" s="27">
        <f t="shared" si="13"/>
        <v>1.1428571428571428</v>
      </c>
      <c r="O89" s="27">
        <f t="shared" si="14"/>
        <v>1.1428571428571428</v>
      </c>
      <c r="P89" s="30" t="s">
        <v>384</v>
      </c>
    </row>
    <row r="90" spans="1:16" s="18" customFormat="1" ht="72" thickBot="1" x14ac:dyDescent="0.25">
      <c r="A90" s="22" t="s">
        <v>343</v>
      </c>
      <c r="B90" s="23" t="s">
        <v>344</v>
      </c>
      <c r="C90" s="32" t="s">
        <v>345</v>
      </c>
      <c r="D90" s="32" t="s">
        <v>380</v>
      </c>
      <c r="E90" s="32" t="s">
        <v>382</v>
      </c>
      <c r="F90" s="30" t="s">
        <v>340</v>
      </c>
      <c r="G90" s="30">
        <v>1</v>
      </c>
      <c r="H90" s="26">
        <v>42278</v>
      </c>
      <c r="I90" s="26">
        <v>42286</v>
      </c>
      <c r="J90" s="27">
        <f t="shared" si="10"/>
        <v>1.1428571428571428</v>
      </c>
      <c r="K90" s="28">
        <v>1</v>
      </c>
      <c r="L90" s="29">
        <f t="shared" si="11"/>
        <v>1</v>
      </c>
      <c r="M90" s="27">
        <f t="shared" si="12"/>
        <v>1.1428571428571428</v>
      </c>
      <c r="N90" s="27">
        <f t="shared" si="13"/>
        <v>1.1428571428571428</v>
      </c>
      <c r="O90" s="27">
        <f t="shared" si="14"/>
        <v>1.1428571428571428</v>
      </c>
      <c r="P90" s="30" t="s">
        <v>384</v>
      </c>
    </row>
    <row r="91" spans="1:16" s="18" customFormat="1" ht="72" thickBot="1" x14ac:dyDescent="0.25">
      <c r="A91" s="22" t="s">
        <v>346</v>
      </c>
      <c r="B91" s="23" t="s">
        <v>347</v>
      </c>
      <c r="C91" s="32" t="s">
        <v>348</v>
      </c>
      <c r="D91" s="32" t="s">
        <v>349</v>
      </c>
      <c r="E91" s="32" t="s">
        <v>383</v>
      </c>
      <c r="F91" s="30" t="s">
        <v>340</v>
      </c>
      <c r="G91" s="30">
        <v>1</v>
      </c>
      <c r="H91" s="26">
        <v>42278</v>
      </c>
      <c r="I91" s="26">
        <v>42286</v>
      </c>
      <c r="J91" s="27">
        <f t="shared" si="10"/>
        <v>1.1428571428571428</v>
      </c>
      <c r="K91" s="28">
        <v>1</v>
      </c>
      <c r="L91" s="29">
        <f t="shared" si="11"/>
        <v>1</v>
      </c>
      <c r="M91" s="27">
        <f t="shared" si="12"/>
        <v>1.1428571428571428</v>
      </c>
      <c r="N91" s="27">
        <f t="shared" si="13"/>
        <v>1.1428571428571428</v>
      </c>
      <c r="O91" s="27">
        <f t="shared" si="14"/>
        <v>1.1428571428571428</v>
      </c>
      <c r="P91" s="30" t="s">
        <v>384</v>
      </c>
    </row>
    <row r="92" spans="1:16" s="18" customFormat="1" ht="114.75" thickBot="1" x14ac:dyDescent="0.25">
      <c r="A92" s="22" t="s">
        <v>350</v>
      </c>
      <c r="B92" s="23" t="s">
        <v>351</v>
      </c>
      <c r="C92" s="32" t="s">
        <v>352</v>
      </c>
      <c r="D92" s="32" t="s">
        <v>375</v>
      </c>
      <c r="E92" s="32" t="s">
        <v>376</v>
      </c>
      <c r="F92" s="30" t="s">
        <v>377</v>
      </c>
      <c r="G92" s="30">
        <v>2</v>
      </c>
      <c r="H92" s="26">
        <v>42278</v>
      </c>
      <c r="I92" s="26">
        <v>42369</v>
      </c>
      <c r="J92" s="27">
        <f t="shared" si="10"/>
        <v>13</v>
      </c>
      <c r="K92" s="28">
        <v>2</v>
      </c>
      <c r="L92" s="29">
        <f t="shared" si="11"/>
        <v>1</v>
      </c>
      <c r="M92" s="27">
        <f t="shared" si="12"/>
        <v>13</v>
      </c>
      <c r="N92" s="27">
        <f t="shared" si="13"/>
        <v>13</v>
      </c>
      <c r="O92" s="27">
        <f t="shared" si="14"/>
        <v>13</v>
      </c>
      <c r="P92" s="30" t="s">
        <v>391</v>
      </c>
    </row>
    <row r="93" spans="1:16" s="18" customFormat="1" ht="143.25" thickBot="1" x14ac:dyDescent="0.25">
      <c r="A93" s="22" t="s">
        <v>353</v>
      </c>
      <c r="B93" s="23" t="s">
        <v>354</v>
      </c>
      <c r="C93" s="32" t="s">
        <v>374</v>
      </c>
      <c r="D93" s="32" t="s">
        <v>355</v>
      </c>
      <c r="E93" s="32" t="s">
        <v>356</v>
      </c>
      <c r="F93" s="30" t="s">
        <v>212</v>
      </c>
      <c r="G93" s="30">
        <v>1</v>
      </c>
      <c r="H93" s="26">
        <v>42278</v>
      </c>
      <c r="I93" s="26">
        <v>42551</v>
      </c>
      <c r="J93" s="27">
        <f t="shared" si="10"/>
        <v>39</v>
      </c>
      <c r="K93" s="28">
        <v>1</v>
      </c>
      <c r="L93" s="29">
        <f t="shared" si="11"/>
        <v>1</v>
      </c>
      <c r="M93" s="27">
        <f t="shared" si="12"/>
        <v>39</v>
      </c>
      <c r="N93" s="27">
        <f t="shared" si="13"/>
        <v>39</v>
      </c>
      <c r="O93" s="27">
        <f t="shared" si="14"/>
        <v>39</v>
      </c>
      <c r="P93" s="30" t="s">
        <v>373</v>
      </c>
    </row>
    <row r="94" spans="1:16" s="20" customFormat="1" ht="15.75" thickBot="1" x14ac:dyDescent="0.3">
      <c r="A94" s="49"/>
      <c r="B94" s="49"/>
      <c r="C94" s="49"/>
      <c r="D94" s="49"/>
      <c r="E94" s="49"/>
      <c r="F94" s="21"/>
      <c r="G94" s="21"/>
      <c r="H94" s="50"/>
      <c r="I94" s="51"/>
      <c r="J94" s="52">
        <f>SUM(J10:J93)</f>
        <v>1839.4285714285713</v>
      </c>
      <c r="K94" s="52">
        <f>SUM(K10:K93)</f>
        <v>27164.3</v>
      </c>
      <c r="L94" s="53">
        <f>+AVERAGE(L10:L93)</f>
        <v>0.82499999999999996</v>
      </c>
      <c r="M94" s="52">
        <f>SUM(M10:M93)</f>
        <v>1138.8428571428572</v>
      </c>
      <c r="N94" s="52">
        <f>SUM(N10:N93)</f>
        <v>1138.8428571428572</v>
      </c>
      <c r="O94" s="52">
        <f>SUM(O10:O93)</f>
        <v>1244.1428571428571</v>
      </c>
      <c r="P94" s="21"/>
    </row>
    <row r="95" spans="1:16" x14ac:dyDescent="0.2">
      <c r="B95" s="1"/>
      <c r="F95" s="3"/>
      <c r="G95" s="6"/>
      <c r="H95" s="1"/>
      <c r="J95" s="6"/>
    </row>
    <row r="96" spans="1:16" x14ac:dyDescent="0.2">
      <c r="B96" s="1"/>
      <c r="F96" s="3"/>
      <c r="G96" s="6"/>
      <c r="H96" s="1"/>
      <c r="J96" s="6"/>
    </row>
    <row r="97" spans="2:10" x14ac:dyDescent="0.2">
      <c r="B97" s="1"/>
      <c r="F97" s="3"/>
      <c r="G97" s="6"/>
      <c r="H97" s="1"/>
      <c r="J97" s="6"/>
    </row>
    <row r="98" spans="2:10" x14ac:dyDescent="0.2">
      <c r="B98" s="1"/>
      <c r="F98" s="3"/>
      <c r="G98" s="6"/>
      <c r="H98" s="1"/>
      <c r="J98" s="6"/>
    </row>
    <row r="99" spans="2:10" x14ac:dyDescent="0.2">
      <c r="B99" s="1"/>
      <c r="F99" s="3"/>
      <c r="G99" s="6"/>
      <c r="H99" s="1"/>
      <c r="J99" s="6"/>
    </row>
    <row r="100" spans="2:10" x14ac:dyDescent="0.2">
      <c r="B100" s="1"/>
      <c r="F100" s="3"/>
      <c r="G100" s="6"/>
      <c r="H100" s="1"/>
      <c r="J100" s="6"/>
    </row>
    <row r="101" spans="2:10" x14ac:dyDescent="0.2">
      <c r="B101" s="1"/>
      <c r="F101" s="3"/>
      <c r="G101" s="6"/>
      <c r="H101" s="1"/>
      <c r="J101" s="6"/>
    </row>
    <row r="102" spans="2:10" x14ac:dyDescent="0.2">
      <c r="B102" s="1"/>
      <c r="F102" s="3"/>
      <c r="G102" s="6"/>
      <c r="H102" s="1"/>
      <c r="J102" s="6"/>
    </row>
    <row r="103" spans="2:10" x14ac:dyDescent="0.2">
      <c r="B103" s="1"/>
      <c r="F103" s="3"/>
      <c r="G103" s="6"/>
      <c r="H103" s="1"/>
      <c r="J103" s="6"/>
    </row>
    <row r="104" spans="2:10" x14ac:dyDescent="0.2">
      <c r="B104" s="1"/>
      <c r="F104" s="3"/>
      <c r="G104" s="6"/>
      <c r="H104" s="1"/>
      <c r="J104" s="6"/>
    </row>
    <row r="105" spans="2:10" x14ac:dyDescent="0.2">
      <c r="B105" s="1"/>
      <c r="F105" s="3"/>
      <c r="G105" s="6"/>
      <c r="H105" s="1"/>
      <c r="J105" s="6"/>
    </row>
    <row r="106" spans="2:10" x14ac:dyDescent="0.2">
      <c r="B106" s="1"/>
      <c r="F106" s="3"/>
      <c r="G106" s="6"/>
      <c r="H106" s="1"/>
      <c r="J106" s="6"/>
    </row>
    <row r="107" spans="2:10" x14ac:dyDescent="0.2">
      <c r="B107" s="1"/>
      <c r="F107" s="3"/>
      <c r="G107" s="6"/>
      <c r="H107" s="1"/>
      <c r="J107" s="6"/>
    </row>
    <row r="108" spans="2:10" x14ac:dyDescent="0.2">
      <c r="B108" s="1"/>
      <c r="F108" s="3"/>
      <c r="G108" s="6"/>
      <c r="H108" s="1"/>
      <c r="J108" s="6"/>
    </row>
    <row r="109" spans="2:10" x14ac:dyDescent="0.2">
      <c r="B109" s="1"/>
      <c r="F109" s="3"/>
      <c r="G109" s="6"/>
      <c r="H109" s="1"/>
      <c r="J109" s="6"/>
    </row>
    <row r="110" spans="2:10" x14ac:dyDescent="0.2">
      <c r="B110" s="1"/>
      <c r="F110" s="3"/>
      <c r="G110" s="6"/>
      <c r="H110" s="1"/>
      <c r="J110" s="6"/>
    </row>
    <row r="111" spans="2:10" x14ac:dyDescent="0.2">
      <c r="B111" s="1"/>
      <c r="F111" s="3"/>
      <c r="G111" s="6"/>
      <c r="H111" s="1"/>
      <c r="J111" s="6"/>
    </row>
    <row r="112" spans="2:10" x14ac:dyDescent="0.2">
      <c r="B112" s="1"/>
      <c r="F112" s="3"/>
      <c r="G112" s="6"/>
      <c r="H112" s="1"/>
      <c r="J112" s="6"/>
    </row>
    <row r="113" spans="2:10" x14ac:dyDescent="0.2">
      <c r="B113" s="1"/>
      <c r="F113" s="3"/>
      <c r="G113" s="6"/>
      <c r="H113" s="1"/>
      <c r="J113" s="6"/>
    </row>
    <row r="114" spans="2:10" x14ac:dyDescent="0.2">
      <c r="B114" s="1"/>
      <c r="F114" s="3"/>
      <c r="G114" s="6"/>
      <c r="H114" s="1"/>
      <c r="J114" s="6"/>
    </row>
    <row r="115" spans="2:10" x14ac:dyDescent="0.2">
      <c r="B115" s="1"/>
      <c r="F115" s="3"/>
      <c r="G115" s="6"/>
      <c r="H115" s="1"/>
      <c r="J115" s="6"/>
    </row>
    <row r="116" spans="2:10" x14ac:dyDescent="0.2">
      <c r="B116" s="1"/>
      <c r="F116" s="3"/>
      <c r="G116" s="6"/>
      <c r="H116" s="1"/>
      <c r="J116" s="6"/>
    </row>
    <row r="117" spans="2:10" x14ac:dyDescent="0.2">
      <c r="B117" s="1"/>
      <c r="F117" s="3"/>
      <c r="G117" s="6"/>
      <c r="H117" s="1"/>
      <c r="J117" s="6"/>
    </row>
    <row r="118" spans="2:10" x14ac:dyDescent="0.2">
      <c r="B118" s="1"/>
      <c r="F118" s="3"/>
      <c r="G118" s="6"/>
      <c r="H118" s="1"/>
      <c r="J118" s="6"/>
    </row>
    <row r="119" spans="2:10" x14ac:dyDescent="0.2">
      <c r="B119" s="1"/>
      <c r="F119" s="3"/>
      <c r="G119" s="6"/>
      <c r="H119" s="1"/>
      <c r="J119" s="6"/>
    </row>
    <row r="120" spans="2:10" x14ac:dyDescent="0.2">
      <c r="B120" s="1"/>
      <c r="F120" s="3"/>
      <c r="G120" s="6"/>
      <c r="H120" s="1"/>
      <c r="J120" s="6"/>
    </row>
    <row r="121" spans="2:10" x14ac:dyDescent="0.2">
      <c r="B121" s="1"/>
      <c r="F121" s="3"/>
      <c r="G121" s="6"/>
      <c r="H121" s="1"/>
      <c r="J121" s="6"/>
    </row>
    <row r="122" spans="2:10" x14ac:dyDescent="0.2">
      <c r="B122" s="1"/>
      <c r="F122" s="3"/>
      <c r="G122" s="6"/>
      <c r="H122" s="1"/>
      <c r="J122" s="6"/>
    </row>
    <row r="123" spans="2:10" x14ac:dyDescent="0.2">
      <c r="B123" s="1"/>
      <c r="F123" s="3"/>
      <c r="G123" s="6"/>
      <c r="H123" s="1"/>
      <c r="J123" s="6"/>
    </row>
    <row r="124" spans="2:10" x14ac:dyDescent="0.2">
      <c r="B124" s="1"/>
      <c r="F124" s="3"/>
      <c r="G124" s="6"/>
      <c r="H124" s="1"/>
      <c r="J124" s="6"/>
    </row>
    <row r="125" spans="2:10" x14ac:dyDescent="0.2">
      <c r="B125" s="1"/>
      <c r="F125" s="3"/>
      <c r="G125" s="6"/>
      <c r="H125" s="1"/>
      <c r="J125" s="6"/>
    </row>
    <row r="126" spans="2:10" x14ac:dyDescent="0.2">
      <c r="B126" s="1"/>
      <c r="F126" s="3"/>
      <c r="G126" s="6"/>
      <c r="H126" s="1"/>
      <c r="J126" s="6"/>
    </row>
    <row r="127" spans="2:10" x14ac:dyDescent="0.2">
      <c r="B127" s="1"/>
      <c r="F127" s="3"/>
      <c r="G127" s="6"/>
      <c r="H127" s="1"/>
      <c r="J127" s="6"/>
    </row>
    <row r="128" spans="2:10" x14ac:dyDescent="0.2">
      <c r="B128" s="1"/>
      <c r="F128" s="3"/>
      <c r="G128" s="6"/>
      <c r="H128" s="1"/>
      <c r="J128" s="6"/>
    </row>
    <row r="129" spans="2:10" x14ac:dyDescent="0.2">
      <c r="B129" s="1"/>
      <c r="F129" s="3"/>
      <c r="G129" s="6"/>
      <c r="H129" s="1"/>
      <c r="J129" s="6"/>
    </row>
    <row r="130" spans="2:10" x14ac:dyDescent="0.2">
      <c r="B130" s="1"/>
      <c r="F130" s="3"/>
      <c r="G130" s="6"/>
      <c r="H130" s="1"/>
      <c r="J130" s="6"/>
    </row>
    <row r="131" spans="2:10" x14ac:dyDescent="0.2">
      <c r="B131" s="1"/>
      <c r="F131" s="3"/>
      <c r="G131" s="6"/>
      <c r="H131" s="1"/>
      <c r="J131" s="6"/>
    </row>
    <row r="132" spans="2:10" x14ac:dyDescent="0.2">
      <c r="B132" s="1"/>
      <c r="F132" s="3"/>
      <c r="G132" s="6"/>
      <c r="H132" s="1"/>
      <c r="J132" s="6"/>
    </row>
    <row r="133" spans="2:10" x14ac:dyDescent="0.2">
      <c r="B133" s="1"/>
      <c r="F133" s="3"/>
      <c r="G133" s="6"/>
      <c r="H133" s="1"/>
      <c r="J133" s="6"/>
    </row>
    <row r="134" spans="2:10" x14ac:dyDescent="0.2">
      <c r="B134" s="1"/>
      <c r="F134" s="3"/>
      <c r="G134" s="6"/>
      <c r="H134" s="1"/>
      <c r="J134" s="6"/>
    </row>
    <row r="135" spans="2:10" x14ac:dyDescent="0.2">
      <c r="B135" s="1"/>
      <c r="F135" s="3"/>
      <c r="G135" s="6"/>
      <c r="H135" s="1"/>
      <c r="J135" s="6"/>
    </row>
    <row r="136" spans="2:10" x14ac:dyDescent="0.2">
      <c r="B136" s="1"/>
      <c r="F136" s="3"/>
      <c r="G136" s="6"/>
      <c r="H136" s="1"/>
      <c r="J136" s="6"/>
    </row>
    <row r="137" spans="2:10" x14ac:dyDescent="0.2">
      <c r="B137" s="1"/>
      <c r="F137" s="3"/>
      <c r="G137" s="6"/>
      <c r="H137" s="1"/>
      <c r="J137" s="6"/>
    </row>
    <row r="138" spans="2:10" x14ac:dyDescent="0.2">
      <c r="B138" s="1"/>
      <c r="F138" s="3"/>
      <c r="G138" s="6"/>
      <c r="H138" s="1"/>
      <c r="J138" s="6"/>
    </row>
    <row r="139" spans="2:10" x14ac:dyDescent="0.2">
      <c r="B139" s="1"/>
      <c r="F139" s="3"/>
      <c r="G139" s="6"/>
      <c r="H139" s="1"/>
      <c r="J139" s="6"/>
    </row>
    <row r="140" spans="2:10" x14ac:dyDescent="0.2">
      <c r="B140" s="1"/>
      <c r="F140" s="3"/>
      <c r="G140" s="6"/>
      <c r="H140" s="1"/>
      <c r="J140" s="6"/>
    </row>
    <row r="141" spans="2:10" x14ac:dyDescent="0.2">
      <c r="B141" s="1"/>
      <c r="F141" s="3"/>
      <c r="G141" s="6"/>
      <c r="H141" s="1"/>
      <c r="J141" s="6"/>
    </row>
    <row r="142" spans="2:10" x14ac:dyDescent="0.2">
      <c r="B142" s="1"/>
      <c r="F142" s="3"/>
      <c r="G142" s="6"/>
      <c r="H142" s="1"/>
      <c r="J142" s="6"/>
    </row>
    <row r="143" spans="2:10" x14ac:dyDescent="0.2">
      <c r="B143" s="1"/>
      <c r="F143" s="3"/>
      <c r="G143" s="6"/>
      <c r="H143" s="1"/>
      <c r="J143" s="6"/>
    </row>
    <row r="144" spans="2:10" x14ac:dyDescent="0.2">
      <c r="B144" s="1"/>
      <c r="F144" s="3"/>
      <c r="G144" s="6"/>
      <c r="H144" s="1"/>
      <c r="J144" s="6"/>
    </row>
    <row r="145" spans="2:10" x14ac:dyDescent="0.2">
      <c r="B145" s="1"/>
      <c r="F145" s="3"/>
      <c r="G145" s="6"/>
      <c r="H145" s="1"/>
      <c r="J145" s="6"/>
    </row>
    <row r="146" spans="2:10" x14ac:dyDescent="0.2">
      <c r="B146" s="1"/>
      <c r="F146" s="3"/>
      <c r="G146" s="6"/>
      <c r="H146" s="1"/>
      <c r="J146" s="6"/>
    </row>
    <row r="147" spans="2:10" x14ac:dyDescent="0.2">
      <c r="B147" s="1"/>
      <c r="F147" s="3"/>
      <c r="G147" s="6"/>
      <c r="H147" s="1"/>
      <c r="J147" s="6"/>
    </row>
    <row r="148" spans="2:10" x14ac:dyDescent="0.2">
      <c r="B148" s="1"/>
      <c r="F148" s="3"/>
      <c r="G148" s="6"/>
      <c r="H148" s="1"/>
      <c r="J148" s="6"/>
    </row>
    <row r="149" spans="2:10" x14ac:dyDescent="0.2">
      <c r="B149" s="1"/>
      <c r="F149" s="3"/>
      <c r="G149" s="6"/>
      <c r="H149" s="1"/>
      <c r="J149" s="6"/>
    </row>
    <row r="150" spans="2:10" x14ac:dyDescent="0.2">
      <c r="B150" s="1"/>
      <c r="F150" s="3"/>
      <c r="G150" s="6"/>
      <c r="H150" s="1"/>
      <c r="J150" s="6"/>
    </row>
    <row r="151" spans="2:10" x14ac:dyDescent="0.2">
      <c r="B151" s="1"/>
      <c r="F151" s="3"/>
      <c r="G151" s="6"/>
      <c r="H151" s="1"/>
      <c r="J151" s="6"/>
    </row>
    <row r="152" spans="2:10" x14ac:dyDescent="0.2">
      <c r="B152" s="1"/>
      <c r="F152" s="3"/>
      <c r="G152" s="6"/>
      <c r="H152" s="1"/>
      <c r="J152" s="6"/>
    </row>
    <row r="153" spans="2:10" x14ac:dyDescent="0.2">
      <c r="B153" s="1"/>
      <c r="F153" s="3"/>
      <c r="G153" s="6"/>
      <c r="H153" s="1"/>
      <c r="J153" s="6"/>
    </row>
    <row r="154" spans="2:10" x14ac:dyDescent="0.2">
      <c r="B154" s="1"/>
      <c r="F154" s="3"/>
      <c r="G154" s="6"/>
      <c r="H154" s="1"/>
      <c r="J154" s="6"/>
    </row>
    <row r="155" spans="2:10" x14ac:dyDescent="0.2">
      <c r="B155" s="1"/>
      <c r="F155" s="3"/>
      <c r="G155" s="6"/>
      <c r="H155" s="1"/>
      <c r="J155" s="6"/>
    </row>
    <row r="156" spans="2:10" x14ac:dyDescent="0.2">
      <c r="B156" s="1"/>
      <c r="F156" s="3"/>
      <c r="G156" s="6"/>
      <c r="H156" s="1"/>
      <c r="J156" s="6"/>
    </row>
    <row r="157" spans="2:10" x14ac:dyDescent="0.2">
      <c r="B157" s="1"/>
      <c r="F157" s="3"/>
      <c r="G157" s="6"/>
      <c r="H157" s="1"/>
      <c r="J157" s="6"/>
    </row>
    <row r="158" spans="2:10" x14ac:dyDescent="0.2">
      <c r="B158" s="1"/>
      <c r="F158" s="3"/>
      <c r="G158" s="6"/>
      <c r="H158" s="1"/>
      <c r="J158" s="6"/>
    </row>
    <row r="159" spans="2:10" x14ac:dyDescent="0.2">
      <c r="B159" s="1"/>
      <c r="F159" s="3"/>
      <c r="G159" s="6"/>
      <c r="H159" s="1"/>
      <c r="J159" s="6"/>
    </row>
    <row r="160" spans="2:10" x14ac:dyDescent="0.2">
      <c r="B160" s="1"/>
      <c r="F160" s="3"/>
      <c r="G160" s="6"/>
      <c r="H160" s="1"/>
      <c r="J160" s="6"/>
    </row>
    <row r="161" spans="2:10" x14ac:dyDescent="0.2">
      <c r="B161" s="1"/>
      <c r="F161" s="3"/>
      <c r="G161" s="6"/>
      <c r="H161" s="1"/>
      <c r="J161" s="6"/>
    </row>
    <row r="162" spans="2:10" x14ac:dyDescent="0.2">
      <c r="B162" s="1"/>
      <c r="F162" s="3"/>
      <c r="G162" s="6"/>
      <c r="H162" s="1"/>
      <c r="J162" s="6"/>
    </row>
    <row r="163" spans="2:10" x14ac:dyDescent="0.2">
      <c r="B163" s="1"/>
      <c r="F163" s="3"/>
      <c r="G163" s="6"/>
      <c r="H163" s="1"/>
      <c r="J163" s="6"/>
    </row>
    <row r="164" spans="2:10" x14ac:dyDescent="0.2">
      <c r="B164" s="1"/>
      <c r="F164" s="3"/>
      <c r="G164" s="6"/>
      <c r="H164" s="1"/>
      <c r="J164" s="6"/>
    </row>
    <row r="165" spans="2:10" x14ac:dyDescent="0.2">
      <c r="B165" s="1"/>
      <c r="F165" s="3"/>
      <c r="G165" s="6"/>
      <c r="H165" s="1"/>
      <c r="J165" s="6"/>
    </row>
    <row r="166" spans="2:10" x14ac:dyDescent="0.2">
      <c r="B166" s="1"/>
      <c r="F166" s="3"/>
      <c r="G166" s="6"/>
      <c r="H166" s="1"/>
      <c r="J166" s="6"/>
    </row>
    <row r="167" spans="2:10" x14ac:dyDescent="0.2">
      <c r="B167" s="1"/>
      <c r="F167" s="3"/>
      <c r="G167" s="6"/>
      <c r="H167" s="1"/>
      <c r="J167" s="6"/>
    </row>
    <row r="168" spans="2:10" x14ac:dyDescent="0.2">
      <c r="B168" s="1"/>
      <c r="F168" s="3"/>
      <c r="G168" s="6"/>
      <c r="H168" s="1"/>
      <c r="J168" s="6"/>
    </row>
    <row r="169" spans="2:10" x14ac:dyDescent="0.2">
      <c r="B169" s="1"/>
      <c r="F169" s="3"/>
      <c r="G169" s="6"/>
      <c r="H169" s="1"/>
      <c r="J169" s="6"/>
    </row>
    <row r="170" spans="2:10" x14ac:dyDescent="0.2">
      <c r="B170" s="1"/>
      <c r="F170" s="3"/>
      <c r="G170" s="6"/>
      <c r="H170" s="1"/>
      <c r="J170" s="6"/>
    </row>
    <row r="171" spans="2:10" x14ac:dyDescent="0.2">
      <c r="B171" s="1"/>
      <c r="F171" s="3"/>
      <c r="G171" s="6"/>
      <c r="H171" s="1"/>
      <c r="J171" s="6"/>
    </row>
    <row r="172" spans="2:10" x14ac:dyDescent="0.2">
      <c r="B172" s="1"/>
      <c r="F172" s="3"/>
      <c r="G172" s="6"/>
      <c r="H172" s="1"/>
      <c r="J172" s="6"/>
    </row>
    <row r="173" spans="2:10" x14ac:dyDescent="0.2">
      <c r="B173" s="1"/>
      <c r="F173" s="3"/>
      <c r="G173" s="6"/>
      <c r="H173" s="1"/>
      <c r="J173" s="6"/>
    </row>
    <row r="174" spans="2:10" x14ac:dyDescent="0.2">
      <c r="B174" s="1"/>
      <c r="F174" s="3"/>
      <c r="G174" s="6"/>
      <c r="H174" s="1"/>
      <c r="J174" s="6"/>
    </row>
    <row r="175" spans="2:10" x14ac:dyDescent="0.2">
      <c r="B175" s="1"/>
      <c r="F175" s="3"/>
      <c r="G175" s="6"/>
      <c r="H175" s="1"/>
      <c r="J175" s="6"/>
    </row>
    <row r="176" spans="2:10" x14ac:dyDescent="0.2">
      <c r="B176" s="1"/>
      <c r="F176" s="3"/>
      <c r="G176" s="6"/>
      <c r="H176" s="1"/>
      <c r="J176" s="6"/>
    </row>
    <row r="177" spans="2:10" x14ac:dyDescent="0.2">
      <c r="B177" s="1"/>
      <c r="F177" s="3"/>
      <c r="G177" s="6"/>
      <c r="H177" s="1"/>
      <c r="J177" s="6"/>
    </row>
    <row r="178" spans="2:10" x14ac:dyDescent="0.2">
      <c r="B178" s="1"/>
      <c r="F178" s="3"/>
      <c r="G178" s="6"/>
      <c r="H178" s="1"/>
      <c r="J178" s="6"/>
    </row>
    <row r="179" spans="2:10" x14ac:dyDescent="0.2">
      <c r="B179" s="1"/>
      <c r="F179" s="3"/>
      <c r="G179" s="6"/>
      <c r="H179" s="1"/>
      <c r="J179" s="6"/>
    </row>
    <row r="180" spans="2:10" x14ac:dyDescent="0.2">
      <c r="B180" s="1"/>
      <c r="F180" s="3"/>
      <c r="G180" s="6"/>
      <c r="H180" s="1"/>
      <c r="J180" s="6"/>
    </row>
    <row r="181" spans="2:10" x14ac:dyDescent="0.2">
      <c r="B181" s="1"/>
      <c r="F181" s="3"/>
      <c r="G181" s="6"/>
      <c r="H181" s="1"/>
      <c r="J181" s="6"/>
    </row>
    <row r="182" spans="2:10" x14ac:dyDescent="0.2">
      <c r="B182" s="1"/>
      <c r="F182" s="3"/>
      <c r="G182" s="6"/>
      <c r="H182" s="1"/>
      <c r="J182" s="6"/>
    </row>
    <row r="183" spans="2:10" x14ac:dyDescent="0.2">
      <c r="B183" s="1"/>
      <c r="F183" s="3"/>
      <c r="G183" s="6"/>
      <c r="H183" s="1"/>
      <c r="J183" s="6"/>
    </row>
    <row r="184" spans="2:10" x14ac:dyDescent="0.2">
      <c r="B184" s="1"/>
      <c r="F184" s="3"/>
      <c r="G184" s="6"/>
      <c r="H184" s="1"/>
      <c r="J184" s="6"/>
    </row>
    <row r="185" spans="2:10" x14ac:dyDescent="0.2">
      <c r="B185" s="1"/>
      <c r="F185" s="3"/>
      <c r="G185" s="6"/>
      <c r="H185" s="1"/>
      <c r="J185" s="6"/>
    </row>
    <row r="186" spans="2:10" x14ac:dyDescent="0.2">
      <c r="B186" s="1"/>
      <c r="F186" s="3"/>
      <c r="G186" s="6"/>
      <c r="H186" s="1"/>
      <c r="J186" s="6"/>
    </row>
    <row r="187" spans="2:10" x14ac:dyDescent="0.2">
      <c r="B187" s="1"/>
      <c r="F187" s="3"/>
      <c r="G187" s="6"/>
      <c r="H187" s="1"/>
      <c r="J187" s="6"/>
    </row>
    <row r="188" spans="2:10" x14ac:dyDescent="0.2">
      <c r="B188" s="1"/>
      <c r="F188" s="3"/>
      <c r="G188" s="6"/>
      <c r="H188" s="1"/>
      <c r="J188" s="6"/>
    </row>
    <row r="189" spans="2:10" x14ac:dyDescent="0.2">
      <c r="B189" s="1"/>
      <c r="F189" s="3"/>
      <c r="G189" s="6"/>
      <c r="H189" s="1"/>
      <c r="J189" s="6"/>
    </row>
    <row r="190" spans="2:10" x14ac:dyDescent="0.2">
      <c r="B190" s="1"/>
      <c r="F190" s="3"/>
      <c r="G190" s="6"/>
      <c r="H190" s="1"/>
      <c r="J190" s="6"/>
    </row>
    <row r="191" spans="2:10" x14ac:dyDescent="0.2">
      <c r="B191" s="1"/>
      <c r="F191" s="3"/>
      <c r="G191" s="6"/>
      <c r="H191" s="1"/>
      <c r="J191" s="6"/>
    </row>
    <row r="192" spans="2:10" x14ac:dyDescent="0.2">
      <c r="B192" s="1"/>
      <c r="F192" s="3"/>
      <c r="G192" s="6"/>
      <c r="H192" s="1"/>
      <c r="J192" s="6"/>
    </row>
    <row r="193" spans="2:10" x14ac:dyDescent="0.2">
      <c r="B193" s="1"/>
      <c r="F193" s="3"/>
      <c r="G193" s="6"/>
      <c r="H193" s="1"/>
      <c r="J193" s="6"/>
    </row>
    <row r="194" spans="2:10" x14ac:dyDescent="0.2">
      <c r="B194" s="1"/>
      <c r="F194" s="3"/>
      <c r="G194" s="6"/>
      <c r="H194" s="1"/>
      <c r="J194" s="6"/>
    </row>
    <row r="195" spans="2:10" x14ac:dyDescent="0.2">
      <c r="B195" s="1"/>
      <c r="F195" s="3"/>
      <c r="G195" s="6"/>
      <c r="H195" s="1"/>
      <c r="J195" s="6"/>
    </row>
    <row r="196" spans="2:10" x14ac:dyDescent="0.2">
      <c r="B196" s="1"/>
      <c r="F196" s="3"/>
      <c r="G196" s="6"/>
      <c r="H196" s="1"/>
      <c r="J196" s="6"/>
    </row>
    <row r="197" spans="2:10" x14ac:dyDescent="0.2">
      <c r="B197" s="1"/>
      <c r="F197" s="3"/>
      <c r="G197" s="6"/>
      <c r="H197" s="1"/>
      <c r="J197" s="6"/>
    </row>
    <row r="198" spans="2:10" x14ac:dyDescent="0.2">
      <c r="B198" s="1"/>
      <c r="F198" s="3"/>
      <c r="G198" s="6"/>
      <c r="H198" s="1"/>
      <c r="J198" s="6"/>
    </row>
    <row r="199" spans="2:10" x14ac:dyDescent="0.2">
      <c r="B199" s="1"/>
      <c r="F199" s="3"/>
      <c r="G199" s="6"/>
      <c r="H199" s="1"/>
      <c r="J199" s="6"/>
    </row>
    <row r="200" spans="2:10" x14ac:dyDescent="0.2">
      <c r="B200" s="1"/>
      <c r="F200" s="3"/>
      <c r="G200" s="6"/>
      <c r="H200" s="1"/>
      <c r="J200" s="6"/>
    </row>
    <row r="201" spans="2:10" x14ac:dyDescent="0.2">
      <c r="B201" s="1"/>
      <c r="F201" s="3"/>
      <c r="G201" s="6"/>
      <c r="H201" s="1"/>
      <c r="J201" s="6"/>
    </row>
    <row r="202" spans="2:10" x14ac:dyDescent="0.2">
      <c r="B202" s="1"/>
      <c r="F202" s="3"/>
      <c r="G202" s="6"/>
      <c r="H202" s="1"/>
      <c r="J202" s="6"/>
    </row>
    <row r="203" spans="2:10" x14ac:dyDescent="0.2">
      <c r="B203" s="1"/>
      <c r="F203" s="3"/>
      <c r="G203" s="6"/>
      <c r="H203" s="1"/>
      <c r="J203" s="6"/>
    </row>
    <row r="204" spans="2:10" x14ac:dyDescent="0.2">
      <c r="B204" s="1"/>
      <c r="F204" s="3"/>
      <c r="G204" s="6"/>
      <c r="H204" s="1"/>
      <c r="J204" s="6"/>
    </row>
    <row r="205" spans="2:10" x14ac:dyDescent="0.2">
      <c r="B205" s="1"/>
      <c r="F205" s="3"/>
      <c r="G205" s="6"/>
      <c r="H205" s="1"/>
      <c r="J205" s="6"/>
    </row>
    <row r="206" spans="2:10" x14ac:dyDescent="0.2">
      <c r="B206" s="1"/>
      <c r="F206" s="3"/>
      <c r="G206" s="6"/>
      <c r="H206" s="1"/>
      <c r="J206" s="6"/>
    </row>
    <row r="207" spans="2:10" x14ac:dyDescent="0.2">
      <c r="B207" s="1"/>
      <c r="F207" s="3"/>
      <c r="G207" s="6"/>
      <c r="H207" s="1"/>
      <c r="J207" s="6"/>
    </row>
    <row r="208" spans="2:10" x14ac:dyDescent="0.2">
      <c r="B208" s="1"/>
      <c r="F208" s="3"/>
      <c r="G208" s="6"/>
      <c r="H208" s="1"/>
      <c r="J208" s="6"/>
    </row>
    <row r="209" spans="2:10" x14ac:dyDescent="0.2">
      <c r="B209" s="1"/>
      <c r="F209" s="3"/>
      <c r="G209" s="6"/>
      <c r="H209" s="1"/>
      <c r="J209" s="6"/>
    </row>
    <row r="210" spans="2:10" x14ac:dyDescent="0.2">
      <c r="B210" s="1"/>
      <c r="F210" s="3"/>
      <c r="G210" s="6"/>
      <c r="H210" s="1"/>
      <c r="J210" s="6"/>
    </row>
    <row r="211" spans="2:10" x14ac:dyDescent="0.2">
      <c r="B211" s="1"/>
      <c r="F211" s="3"/>
      <c r="G211" s="6"/>
      <c r="H211" s="1"/>
      <c r="J211" s="6"/>
    </row>
    <row r="212" spans="2:10" x14ac:dyDescent="0.2">
      <c r="B212" s="1"/>
      <c r="F212" s="3"/>
      <c r="G212" s="6"/>
      <c r="H212" s="1"/>
      <c r="J212" s="6"/>
    </row>
    <row r="213" spans="2:10" x14ac:dyDescent="0.2">
      <c r="B213" s="1"/>
      <c r="F213" s="3"/>
      <c r="G213" s="6"/>
      <c r="H213" s="1"/>
      <c r="J213" s="6"/>
    </row>
    <row r="214" spans="2:10" x14ac:dyDescent="0.2">
      <c r="B214" s="1"/>
      <c r="F214" s="3"/>
      <c r="G214" s="6"/>
      <c r="H214" s="1"/>
      <c r="J214" s="6"/>
    </row>
    <row r="215" spans="2:10" x14ac:dyDescent="0.2">
      <c r="B215" s="1"/>
      <c r="F215" s="3"/>
      <c r="G215" s="6"/>
      <c r="H215" s="1"/>
      <c r="J215" s="6"/>
    </row>
    <row r="216" spans="2:10" x14ac:dyDescent="0.2">
      <c r="B216" s="1"/>
      <c r="F216" s="3"/>
      <c r="G216" s="6"/>
      <c r="H216" s="1"/>
      <c r="J216" s="6"/>
    </row>
    <row r="217" spans="2:10" x14ac:dyDescent="0.2">
      <c r="B217" s="1"/>
      <c r="F217" s="3"/>
      <c r="G217" s="6"/>
      <c r="H217" s="1"/>
      <c r="J217" s="6"/>
    </row>
    <row r="218" spans="2:10" x14ac:dyDescent="0.2">
      <c r="B218" s="1"/>
      <c r="F218" s="3"/>
      <c r="G218" s="6"/>
      <c r="H218" s="1"/>
      <c r="J218" s="6"/>
    </row>
    <row r="219" spans="2:10" x14ac:dyDescent="0.2">
      <c r="B219" s="1"/>
      <c r="F219" s="3"/>
      <c r="G219" s="6"/>
      <c r="H219" s="1"/>
      <c r="J219" s="6"/>
    </row>
    <row r="220" spans="2:10" x14ac:dyDescent="0.2">
      <c r="B220" s="1"/>
      <c r="F220" s="3"/>
      <c r="G220" s="6"/>
      <c r="H220" s="1"/>
      <c r="J220" s="6"/>
    </row>
    <row r="221" spans="2:10" x14ac:dyDescent="0.2">
      <c r="B221" s="1"/>
      <c r="F221" s="3"/>
      <c r="G221" s="6"/>
      <c r="H221" s="1"/>
      <c r="J221" s="6"/>
    </row>
    <row r="222" spans="2:10" x14ac:dyDescent="0.2">
      <c r="B222" s="1"/>
      <c r="F222" s="3"/>
      <c r="G222" s="6"/>
      <c r="H222" s="1"/>
      <c r="J222" s="6"/>
    </row>
    <row r="223" spans="2:10" x14ac:dyDescent="0.2">
      <c r="B223" s="1"/>
      <c r="F223" s="3"/>
      <c r="G223" s="6"/>
      <c r="H223" s="1"/>
      <c r="J223" s="6"/>
    </row>
    <row r="224" spans="2:10" x14ac:dyDescent="0.2">
      <c r="B224" s="1"/>
      <c r="F224" s="3"/>
      <c r="G224" s="6"/>
      <c r="H224" s="1"/>
      <c r="J224" s="6"/>
    </row>
    <row r="225" spans="2:10" x14ac:dyDescent="0.2">
      <c r="B225" s="1"/>
      <c r="F225" s="3"/>
      <c r="G225" s="6"/>
      <c r="H225" s="1"/>
      <c r="J225" s="6"/>
    </row>
    <row r="226" spans="2:10" x14ac:dyDescent="0.2">
      <c r="B226" s="1"/>
      <c r="F226" s="3"/>
      <c r="G226" s="6"/>
      <c r="H226" s="1"/>
      <c r="J226" s="6"/>
    </row>
    <row r="227" spans="2:10" x14ac:dyDescent="0.2">
      <c r="B227" s="1"/>
      <c r="F227" s="3"/>
      <c r="G227" s="6"/>
      <c r="H227" s="1"/>
      <c r="J227" s="6"/>
    </row>
    <row r="228" spans="2:10" x14ac:dyDescent="0.2">
      <c r="B228" s="1"/>
      <c r="F228" s="3"/>
      <c r="G228" s="6"/>
      <c r="H228" s="1"/>
      <c r="J228" s="6"/>
    </row>
    <row r="229" spans="2:10" x14ac:dyDescent="0.2">
      <c r="B229" s="1"/>
      <c r="F229" s="3"/>
      <c r="G229" s="6"/>
      <c r="H229" s="1"/>
      <c r="J229" s="6"/>
    </row>
    <row r="230" spans="2:10" x14ac:dyDescent="0.2">
      <c r="B230" s="1"/>
      <c r="F230" s="3"/>
      <c r="G230" s="6"/>
      <c r="H230" s="1"/>
      <c r="J230" s="6"/>
    </row>
    <row r="231" spans="2:10" x14ac:dyDescent="0.2">
      <c r="B231" s="1"/>
      <c r="F231" s="3"/>
      <c r="G231" s="6"/>
      <c r="H231" s="1"/>
      <c r="J231" s="6"/>
    </row>
    <row r="232" spans="2:10" x14ac:dyDescent="0.2">
      <c r="B232" s="1"/>
      <c r="F232" s="3"/>
      <c r="G232" s="6"/>
      <c r="H232" s="1"/>
      <c r="J232" s="6"/>
    </row>
    <row r="233" spans="2:10" x14ac:dyDescent="0.2">
      <c r="B233" s="1"/>
      <c r="F233" s="3"/>
      <c r="G233" s="6"/>
      <c r="H233" s="1"/>
      <c r="J233" s="6"/>
    </row>
    <row r="234" spans="2:10" x14ac:dyDescent="0.2">
      <c r="B234" s="1"/>
      <c r="F234" s="3"/>
      <c r="G234" s="6"/>
      <c r="H234" s="1"/>
      <c r="J234" s="6"/>
    </row>
    <row r="235" spans="2:10" x14ac:dyDescent="0.2">
      <c r="B235" s="1"/>
      <c r="F235" s="3"/>
      <c r="G235" s="6"/>
      <c r="H235" s="1"/>
      <c r="J235" s="6"/>
    </row>
    <row r="236" spans="2:10" x14ac:dyDescent="0.2">
      <c r="B236" s="1"/>
      <c r="F236" s="3"/>
      <c r="G236" s="6"/>
      <c r="H236" s="1"/>
      <c r="J236" s="6"/>
    </row>
    <row r="237" spans="2:10" x14ac:dyDescent="0.2">
      <c r="B237" s="1"/>
      <c r="F237" s="3"/>
      <c r="G237" s="6"/>
      <c r="H237" s="1"/>
      <c r="J237" s="6"/>
    </row>
    <row r="238" spans="2:10" x14ac:dyDescent="0.2">
      <c r="B238" s="1"/>
      <c r="F238" s="3"/>
      <c r="G238" s="6"/>
      <c r="H238" s="1"/>
      <c r="J238" s="6"/>
    </row>
    <row r="239" spans="2:10" x14ac:dyDescent="0.2">
      <c r="B239" s="1"/>
      <c r="F239" s="3"/>
      <c r="G239" s="6"/>
      <c r="H239" s="1"/>
      <c r="J239" s="6"/>
    </row>
    <row r="240" spans="2:10" x14ac:dyDescent="0.2">
      <c r="B240" s="1"/>
      <c r="F240" s="3"/>
      <c r="G240" s="6"/>
      <c r="H240" s="1"/>
      <c r="J240" s="6"/>
    </row>
    <row r="241" spans="2:10" x14ac:dyDescent="0.2">
      <c r="B241" s="1"/>
      <c r="F241" s="3"/>
      <c r="G241" s="6"/>
      <c r="H241" s="1"/>
      <c r="J241" s="6"/>
    </row>
    <row r="242" spans="2:10" x14ac:dyDescent="0.2">
      <c r="B242" s="1"/>
      <c r="F242" s="3"/>
      <c r="G242" s="6"/>
      <c r="H242" s="1"/>
      <c r="J242" s="6"/>
    </row>
    <row r="243" spans="2:10" x14ac:dyDescent="0.2">
      <c r="B243" s="1"/>
      <c r="F243" s="3"/>
      <c r="G243" s="6"/>
      <c r="H243" s="1"/>
      <c r="J243" s="6"/>
    </row>
    <row r="244" spans="2:10" x14ac:dyDescent="0.2">
      <c r="B244" s="1"/>
      <c r="F244" s="3"/>
      <c r="G244" s="6"/>
      <c r="H244" s="1"/>
      <c r="J244" s="6"/>
    </row>
    <row r="245" spans="2:10" x14ac:dyDescent="0.2">
      <c r="B245" s="1"/>
      <c r="F245" s="3"/>
      <c r="G245" s="6"/>
      <c r="H245" s="1"/>
      <c r="J245" s="6"/>
    </row>
    <row r="246" spans="2:10" x14ac:dyDescent="0.2">
      <c r="B246" s="1"/>
      <c r="F246" s="3"/>
      <c r="G246" s="6"/>
      <c r="H246" s="1"/>
      <c r="J246" s="6"/>
    </row>
    <row r="247" spans="2:10" x14ac:dyDescent="0.2">
      <c r="B247" s="1"/>
      <c r="F247" s="3"/>
      <c r="G247" s="6"/>
      <c r="H247" s="1"/>
      <c r="J247" s="6"/>
    </row>
    <row r="248" spans="2:10" x14ac:dyDescent="0.2">
      <c r="B248" s="1"/>
      <c r="F248" s="3"/>
      <c r="G248" s="6"/>
      <c r="H248" s="1"/>
      <c r="J248" s="6"/>
    </row>
    <row r="249" spans="2:10" x14ac:dyDescent="0.2">
      <c r="B249" s="1"/>
      <c r="F249" s="3"/>
      <c r="G249" s="6"/>
      <c r="H249" s="1"/>
      <c r="J249" s="6"/>
    </row>
    <row r="250" spans="2:10" x14ac:dyDescent="0.2">
      <c r="B250" s="1"/>
      <c r="F250" s="3"/>
      <c r="G250" s="6"/>
      <c r="H250" s="1"/>
      <c r="J250" s="6"/>
    </row>
    <row r="251" spans="2:10" x14ac:dyDescent="0.2">
      <c r="B251" s="1"/>
      <c r="F251" s="3"/>
      <c r="G251" s="6"/>
      <c r="H251" s="1"/>
      <c r="J251" s="6"/>
    </row>
    <row r="252" spans="2:10" x14ac:dyDescent="0.2">
      <c r="B252" s="1"/>
      <c r="F252" s="3"/>
      <c r="G252" s="6"/>
      <c r="H252" s="1"/>
      <c r="J252" s="6"/>
    </row>
    <row r="253" spans="2:10" x14ac:dyDescent="0.2">
      <c r="B253" s="1"/>
      <c r="F253" s="3"/>
      <c r="G253" s="6"/>
      <c r="H253" s="1"/>
      <c r="J253" s="6"/>
    </row>
    <row r="254" spans="2:10" x14ac:dyDescent="0.2">
      <c r="B254" s="1"/>
      <c r="F254" s="3"/>
      <c r="G254" s="6"/>
      <c r="H254" s="1"/>
      <c r="J254" s="6"/>
    </row>
    <row r="255" spans="2:10" x14ac:dyDescent="0.2">
      <c r="B255" s="1"/>
      <c r="F255" s="3"/>
      <c r="G255" s="6"/>
      <c r="H255" s="1"/>
      <c r="J255" s="6"/>
    </row>
    <row r="256" spans="2:10" x14ac:dyDescent="0.2">
      <c r="B256" s="1"/>
      <c r="F256" s="3"/>
      <c r="G256" s="6"/>
      <c r="H256" s="1"/>
      <c r="J256" s="6"/>
    </row>
    <row r="257" spans="2:10" x14ac:dyDescent="0.2">
      <c r="B257" s="1"/>
      <c r="F257" s="3"/>
      <c r="G257" s="6"/>
      <c r="H257" s="1"/>
      <c r="J257" s="6"/>
    </row>
    <row r="258" spans="2:10" x14ac:dyDescent="0.2">
      <c r="B258" s="1"/>
      <c r="F258" s="3"/>
      <c r="G258" s="6"/>
      <c r="H258" s="1"/>
      <c r="J258" s="6"/>
    </row>
    <row r="259" spans="2:10" x14ac:dyDescent="0.2">
      <c r="B259" s="1"/>
      <c r="F259" s="3"/>
      <c r="G259" s="6"/>
      <c r="H259" s="1"/>
      <c r="J259" s="6"/>
    </row>
    <row r="260" spans="2:10" x14ac:dyDescent="0.2">
      <c r="B260" s="1"/>
      <c r="F260" s="3"/>
      <c r="G260" s="6"/>
      <c r="H260" s="1"/>
      <c r="J260" s="6"/>
    </row>
    <row r="261" spans="2:10" x14ac:dyDescent="0.2">
      <c r="B261" s="1"/>
      <c r="F261" s="3"/>
      <c r="G261" s="6"/>
      <c r="H261" s="1"/>
      <c r="J261" s="6"/>
    </row>
    <row r="262" spans="2:10" x14ac:dyDescent="0.2">
      <c r="B262" s="1"/>
      <c r="F262" s="3"/>
      <c r="G262" s="6"/>
      <c r="H262" s="1"/>
      <c r="J262" s="6"/>
    </row>
    <row r="263" spans="2:10" x14ac:dyDescent="0.2">
      <c r="B263" s="1"/>
      <c r="F263" s="3"/>
      <c r="G263" s="6"/>
      <c r="H263" s="1"/>
      <c r="J263" s="6"/>
    </row>
    <row r="264" spans="2:10" x14ac:dyDescent="0.2">
      <c r="B264" s="1"/>
      <c r="F264" s="3"/>
      <c r="G264" s="6"/>
      <c r="H264" s="1"/>
      <c r="J264" s="6"/>
    </row>
    <row r="265" spans="2:10" x14ac:dyDescent="0.2">
      <c r="B265" s="1"/>
      <c r="F265" s="3"/>
      <c r="G265" s="6"/>
      <c r="H265" s="1"/>
      <c r="J265" s="6"/>
    </row>
    <row r="266" spans="2:10" x14ac:dyDescent="0.2">
      <c r="B266" s="1"/>
      <c r="F266" s="3"/>
      <c r="G266" s="6"/>
      <c r="H266" s="1"/>
      <c r="J266" s="6"/>
    </row>
    <row r="267" spans="2:10" x14ac:dyDescent="0.2">
      <c r="B267" s="1"/>
      <c r="F267" s="3"/>
      <c r="G267" s="6"/>
      <c r="H267" s="1"/>
      <c r="J267" s="6"/>
    </row>
    <row r="268" spans="2:10" x14ac:dyDescent="0.2">
      <c r="B268" s="1"/>
      <c r="F268" s="3"/>
      <c r="G268" s="6"/>
      <c r="H268" s="1"/>
      <c r="J268" s="6"/>
    </row>
    <row r="269" spans="2:10" x14ac:dyDescent="0.2">
      <c r="B269" s="1"/>
      <c r="F269" s="3"/>
      <c r="G269" s="6"/>
      <c r="H269" s="1"/>
      <c r="J269" s="6"/>
    </row>
    <row r="270" spans="2:10" x14ac:dyDescent="0.2">
      <c r="B270" s="1"/>
      <c r="F270" s="3"/>
      <c r="G270" s="6"/>
      <c r="H270" s="1"/>
      <c r="J270" s="6"/>
    </row>
    <row r="271" spans="2:10" x14ac:dyDescent="0.2">
      <c r="B271" s="1"/>
      <c r="F271" s="3"/>
      <c r="G271" s="6"/>
      <c r="H271" s="1"/>
      <c r="J271" s="6"/>
    </row>
    <row r="272" spans="2:10" x14ac:dyDescent="0.2">
      <c r="B272" s="1"/>
      <c r="F272" s="3"/>
      <c r="G272" s="6"/>
      <c r="H272" s="1"/>
      <c r="J272" s="6"/>
    </row>
    <row r="273" spans="2:10" x14ac:dyDescent="0.2">
      <c r="B273" s="1"/>
      <c r="F273" s="3"/>
      <c r="G273" s="6"/>
      <c r="H273" s="1"/>
      <c r="J273" s="6"/>
    </row>
    <row r="274" spans="2:10" x14ac:dyDescent="0.2">
      <c r="B274" s="1"/>
      <c r="F274" s="3"/>
      <c r="G274" s="6"/>
      <c r="H274" s="1"/>
      <c r="J274" s="6"/>
    </row>
    <row r="275" spans="2:10" x14ac:dyDescent="0.2">
      <c r="B275" s="1"/>
      <c r="F275" s="3"/>
      <c r="G275" s="6"/>
      <c r="H275" s="1"/>
      <c r="J275" s="6"/>
    </row>
    <row r="276" spans="2:10" x14ac:dyDescent="0.2">
      <c r="B276" s="1"/>
      <c r="F276" s="3"/>
      <c r="G276" s="6"/>
      <c r="H276" s="1"/>
      <c r="J276" s="6"/>
    </row>
    <row r="277" spans="2:10" x14ac:dyDescent="0.2">
      <c r="B277" s="1"/>
      <c r="F277" s="3"/>
      <c r="G277" s="6"/>
      <c r="H277" s="1"/>
      <c r="J277" s="6"/>
    </row>
    <row r="278" spans="2:10" x14ac:dyDescent="0.2">
      <c r="B278" s="1"/>
      <c r="F278" s="3"/>
      <c r="G278" s="6"/>
      <c r="H278" s="1"/>
      <c r="J278" s="6"/>
    </row>
    <row r="279" spans="2:10" x14ac:dyDescent="0.2">
      <c r="B279" s="1"/>
      <c r="F279" s="3"/>
      <c r="G279" s="6"/>
      <c r="H279" s="1"/>
      <c r="J279" s="6"/>
    </row>
    <row r="280" spans="2:10" x14ac:dyDescent="0.2">
      <c r="B280" s="1"/>
      <c r="F280" s="3"/>
      <c r="G280" s="6"/>
      <c r="H280" s="1"/>
      <c r="J280" s="6"/>
    </row>
    <row r="281" spans="2:10" x14ac:dyDescent="0.2">
      <c r="B281" s="1"/>
      <c r="F281" s="3"/>
      <c r="G281" s="6"/>
      <c r="H281" s="1"/>
      <c r="J281" s="6"/>
    </row>
    <row r="282" spans="2:10" x14ac:dyDescent="0.2">
      <c r="B282" s="1"/>
      <c r="F282" s="3"/>
      <c r="G282" s="6"/>
      <c r="H282" s="1"/>
      <c r="J282" s="6"/>
    </row>
    <row r="283" spans="2:10" x14ac:dyDescent="0.2">
      <c r="B283" s="1"/>
      <c r="F283" s="3"/>
      <c r="G283" s="6"/>
      <c r="H283" s="1"/>
      <c r="J283" s="6"/>
    </row>
    <row r="284" spans="2:10" x14ac:dyDescent="0.2">
      <c r="B284" s="1"/>
      <c r="F284" s="3"/>
      <c r="G284" s="6"/>
      <c r="H284" s="1"/>
      <c r="J284" s="6"/>
    </row>
    <row r="285" spans="2:10" x14ac:dyDescent="0.2">
      <c r="B285" s="1"/>
      <c r="F285" s="3"/>
      <c r="G285" s="6"/>
      <c r="H285" s="1"/>
      <c r="J285" s="6"/>
    </row>
    <row r="286" spans="2:10" x14ac:dyDescent="0.2">
      <c r="B286" s="1"/>
      <c r="F286" s="3"/>
      <c r="G286" s="6"/>
      <c r="H286" s="1"/>
      <c r="J286" s="6"/>
    </row>
    <row r="287" spans="2:10" x14ac:dyDescent="0.2">
      <c r="B287" s="1"/>
      <c r="F287" s="3"/>
      <c r="G287" s="6"/>
      <c r="H287" s="1"/>
      <c r="J287" s="6"/>
    </row>
    <row r="288" spans="2:10" x14ac:dyDescent="0.2">
      <c r="B288" s="1"/>
      <c r="F288" s="3"/>
      <c r="G288" s="6"/>
      <c r="H288" s="1"/>
      <c r="J288" s="6"/>
    </row>
    <row r="289" spans="2:10" x14ac:dyDescent="0.2">
      <c r="B289" s="1"/>
      <c r="F289" s="3"/>
      <c r="G289" s="6"/>
      <c r="H289" s="1"/>
      <c r="J289" s="6"/>
    </row>
    <row r="290" spans="2:10" x14ac:dyDescent="0.2">
      <c r="B290" s="1"/>
      <c r="F290" s="3"/>
      <c r="G290" s="6"/>
      <c r="H290" s="1"/>
      <c r="J290" s="6"/>
    </row>
    <row r="291" spans="2:10" x14ac:dyDescent="0.2">
      <c r="B291" s="1"/>
      <c r="F291" s="3"/>
      <c r="G291" s="6"/>
      <c r="H291" s="1"/>
      <c r="J291" s="6"/>
    </row>
    <row r="292" spans="2:10" x14ac:dyDescent="0.2">
      <c r="B292" s="1"/>
      <c r="F292" s="3"/>
      <c r="G292" s="6"/>
      <c r="H292" s="1"/>
      <c r="J292" s="6"/>
    </row>
    <row r="293" spans="2:10" x14ac:dyDescent="0.2">
      <c r="B293" s="1"/>
      <c r="F293" s="3"/>
      <c r="G293" s="6"/>
      <c r="H293" s="1"/>
      <c r="J293" s="6"/>
    </row>
    <row r="294" spans="2:10" x14ac:dyDescent="0.2">
      <c r="B294" s="1"/>
      <c r="F294" s="3"/>
      <c r="G294" s="6"/>
      <c r="H294" s="1"/>
      <c r="J294" s="6"/>
    </row>
    <row r="295" spans="2:10" x14ac:dyDescent="0.2">
      <c r="B295" s="1"/>
      <c r="F295" s="3"/>
      <c r="G295" s="6"/>
      <c r="H295" s="1"/>
      <c r="J295" s="6"/>
    </row>
    <row r="296" spans="2:10" x14ac:dyDescent="0.2">
      <c r="B296" s="1"/>
      <c r="F296" s="3"/>
      <c r="G296" s="6"/>
      <c r="H296" s="1"/>
      <c r="J296" s="6"/>
    </row>
    <row r="297" spans="2:10" x14ac:dyDescent="0.2">
      <c r="B297" s="1"/>
      <c r="F297" s="3"/>
      <c r="G297" s="6"/>
      <c r="H297" s="1"/>
      <c r="J297" s="6"/>
    </row>
    <row r="298" spans="2:10" x14ac:dyDescent="0.2">
      <c r="B298" s="1"/>
      <c r="F298" s="3"/>
      <c r="G298" s="6"/>
      <c r="H298" s="1"/>
      <c r="J298" s="6"/>
    </row>
    <row r="299" spans="2:10" x14ac:dyDescent="0.2">
      <c r="B299" s="1"/>
      <c r="F299" s="3"/>
      <c r="G299" s="6"/>
      <c r="H299" s="1"/>
      <c r="J299" s="6"/>
    </row>
    <row r="300" spans="2:10" x14ac:dyDescent="0.2">
      <c r="B300" s="1"/>
      <c r="F300" s="3"/>
      <c r="G300" s="6"/>
      <c r="H300" s="1"/>
      <c r="J300" s="6"/>
    </row>
    <row r="301" spans="2:10" x14ac:dyDescent="0.2">
      <c r="B301" s="1"/>
    </row>
    <row r="302" spans="2:10" x14ac:dyDescent="0.2">
      <c r="B302" s="1"/>
    </row>
    <row r="303" spans="2:10" x14ac:dyDescent="0.2">
      <c r="B303" s="1"/>
    </row>
    <row r="304" spans="2:10" x14ac:dyDescent="0.2">
      <c r="B304" s="1"/>
    </row>
    <row r="305" spans="2:2" x14ac:dyDescent="0.2">
      <c r="B305" s="1"/>
    </row>
    <row r="306" spans="2:2" x14ac:dyDescent="0.2">
      <c r="B306" s="1"/>
    </row>
    <row r="307" spans="2:2" x14ac:dyDescent="0.2">
      <c r="B307" s="1"/>
    </row>
    <row r="308" spans="2:2" x14ac:dyDescent="0.2">
      <c r="B308" s="1"/>
    </row>
    <row r="309" spans="2:2" x14ac:dyDescent="0.2">
      <c r="B309" s="1"/>
    </row>
    <row r="310" spans="2:2" x14ac:dyDescent="0.2">
      <c r="B310" s="1"/>
    </row>
    <row r="311" spans="2:2" x14ac:dyDescent="0.2">
      <c r="B311" s="1"/>
    </row>
    <row r="312" spans="2:2" x14ac:dyDescent="0.2">
      <c r="B312" s="1"/>
    </row>
    <row r="313" spans="2:2" x14ac:dyDescent="0.2">
      <c r="B313" s="1"/>
    </row>
    <row r="314" spans="2:2" x14ac:dyDescent="0.2">
      <c r="B314" s="1"/>
    </row>
    <row r="315" spans="2:2" x14ac:dyDescent="0.2">
      <c r="B315" s="1"/>
    </row>
    <row r="316" spans="2:2" x14ac:dyDescent="0.2">
      <c r="B316" s="1"/>
    </row>
    <row r="317" spans="2:2" x14ac:dyDescent="0.2">
      <c r="B317" s="1"/>
    </row>
    <row r="318" spans="2:2" x14ac:dyDescent="0.2">
      <c r="B318" s="1"/>
    </row>
    <row r="319" spans="2:2" x14ac:dyDescent="0.2">
      <c r="B319" s="1"/>
    </row>
    <row r="320" spans="2:2" x14ac:dyDescent="0.2">
      <c r="B320" s="1"/>
    </row>
    <row r="321" spans="2:2" x14ac:dyDescent="0.2">
      <c r="B321" s="1"/>
    </row>
    <row r="322" spans="2:2" x14ac:dyDescent="0.2">
      <c r="B322" s="1"/>
    </row>
    <row r="323" spans="2:2" x14ac:dyDescent="0.2">
      <c r="B323" s="1"/>
    </row>
    <row r="324" spans="2:2" x14ac:dyDescent="0.2">
      <c r="B324" s="1"/>
    </row>
    <row r="325" spans="2:2" x14ac:dyDescent="0.2">
      <c r="B325" s="1"/>
    </row>
    <row r="326" spans="2:2" x14ac:dyDescent="0.2">
      <c r="B326" s="1"/>
    </row>
    <row r="327" spans="2:2" x14ac:dyDescent="0.2">
      <c r="B327" s="1"/>
    </row>
    <row r="328" spans="2:2" x14ac:dyDescent="0.2">
      <c r="B328" s="1"/>
    </row>
    <row r="329" spans="2:2" x14ac:dyDescent="0.2">
      <c r="B329" s="1"/>
    </row>
    <row r="330" spans="2:2" x14ac:dyDescent="0.2">
      <c r="B330" s="1"/>
    </row>
    <row r="331" spans="2:2" x14ac:dyDescent="0.2">
      <c r="B331" s="1"/>
    </row>
    <row r="332" spans="2:2" x14ac:dyDescent="0.2">
      <c r="B332" s="1"/>
    </row>
    <row r="333" spans="2:2" x14ac:dyDescent="0.2">
      <c r="B333" s="1"/>
    </row>
    <row r="334" spans="2:2" x14ac:dyDescent="0.2">
      <c r="B334" s="1"/>
    </row>
    <row r="335" spans="2:2" x14ac:dyDescent="0.2">
      <c r="B335" s="1"/>
    </row>
    <row r="336" spans="2:2" x14ac:dyDescent="0.2">
      <c r="B336" s="1"/>
    </row>
    <row r="337" spans="2:2" x14ac:dyDescent="0.2">
      <c r="B337" s="1"/>
    </row>
    <row r="338" spans="2:2" x14ac:dyDescent="0.2">
      <c r="B338" s="1"/>
    </row>
    <row r="339" spans="2:2" x14ac:dyDescent="0.2">
      <c r="B339" s="1"/>
    </row>
    <row r="340" spans="2:2" x14ac:dyDescent="0.2">
      <c r="B340" s="1"/>
    </row>
    <row r="341" spans="2:2" x14ac:dyDescent="0.2">
      <c r="B341" s="1"/>
    </row>
    <row r="342" spans="2:2" x14ac:dyDescent="0.2">
      <c r="B342" s="1"/>
    </row>
    <row r="343" spans="2:2" x14ac:dyDescent="0.2">
      <c r="B343" s="1"/>
    </row>
    <row r="344" spans="2:2" x14ac:dyDescent="0.2">
      <c r="B344" s="1"/>
    </row>
    <row r="345" spans="2:2" x14ac:dyDescent="0.2">
      <c r="B345" s="1"/>
    </row>
    <row r="346" spans="2:2" x14ac:dyDescent="0.2">
      <c r="B346" s="1"/>
    </row>
    <row r="347" spans="2:2" x14ac:dyDescent="0.2">
      <c r="B347" s="1"/>
    </row>
    <row r="348" spans="2:2" x14ac:dyDescent="0.2">
      <c r="B348" s="1"/>
    </row>
    <row r="349" spans="2:2" x14ac:dyDescent="0.2">
      <c r="B349" s="1"/>
    </row>
    <row r="350" spans="2:2" x14ac:dyDescent="0.2">
      <c r="B350" s="1"/>
    </row>
    <row r="351" spans="2:2" x14ac:dyDescent="0.2">
      <c r="B351" s="1"/>
    </row>
    <row r="352" spans="2:2" x14ac:dyDescent="0.2">
      <c r="B352" s="1"/>
    </row>
    <row r="353" spans="2:2" x14ac:dyDescent="0.2">
      <c r="B353" s="1"/>
    </row>
    <row r="354" spans="2:2" x14ac:dyDescent="0.2">
      <c r="B354" s="1"/>
    </row>
    <row r="355" spans="2:2" x14ac:dyDescent="0.2">
      <c r="B355" s="1"/>
    </row>
    <row r="356" spans="2:2" x14ac:dyDescent="0.2">
      <c r="B356" s="1"/>
    </row>
    <row r="357" spans="2:2" x14ac:dyDescent="0.2">
      <c r="B357" s="1"/>
    </row>
    <row r="358" spans="2:2" x14ac:dyDescent="0.2">
      <c r="B358" s="1"/>
    </row>
    <row r="359" spans="2:2" x14ac:dyDescent="0.2">
      <c r="B359" s="1"/>
    </row>
    <row r="360" spans="2:2" x14ac:dyDescent="0.2">
      <c r="B360" s="1"/>
    </row>
    <row r="361" spans="2:2" x14ac:dyDescent="0.2">
      <c r="B361" s="1"/>
    </row>
    <row r="362" spans="2:2" x14ac:dyDescent="0.2">
      <c r="B362" s="1"/>
    </row>
    <row r="363" spans="2:2" x14ac:dyDescent="0.2">
      <c r="B363" s="1"/>
    </row>
    <row r="364" spans="2:2" x14ac:dyDescent="0.2">
      <c r="B364" s="1"/>
    </row>
    <row r="365" spans="2:2" x14ac:dyDescent="0.2">
      <c r="B365" s="1"/>
    </row>
    <row r="366" spans="2:2" x14ac:dyDescent="0.2">
      <c r="B366" s="1"/>
    </row>
    <row r="367" spans="2:2" x14ac:dyDescent="0.2">
      <c r="B367" s="1"/>
    </row>
    <row r="368" spans="2:2" x14ac:dyDescent="0.2">
      <c r="B368" s="1"/>
    </row>
    <row r="369" spans="2:2" x14ac:dyDescent="0.2">
      <c r="B369" s="1"/>
    </row>
    <row r="370" spans="2:2" x14ac:dyDescent="0.2">
      <c r="B370" s="1"/>
    </row>
    <row r="371" spans="2:2" x14ac:dyDescent="0.2">
      <c r="B371" s="1"/>
    </row>
    <row r="372" spans="2:2" x14ac:dyDescent="0.2">
      <c r="B372" s="1"/>
    </row>
    <row r="373" spans="2:2" x14ac:dyDescent="0.2">
      <c r="B373" s="1"/>
    </row>
    <row r="374" spans="2:2" x14ac:dyDescent="0.2">
      <c r="B374" s="1"/>
    </row>
    <row r="375" spans="2:2" x14ac:dyDescent="0.2">
      <c r="B375" s="1"/>
    </row>
    <row r="376" spans="2:2" x14ac:dyDescent="0.2">
      <c r="B376" s="1"/>
    </row>
    <row r="377" spans="2:2" x14ac:dyDescent="0.2">
      <c r="B377" s="1"/>
    </row>
    <row r="378" spans="2:2" x14ac:dyDescent="0.2">
      <c r="B378" s="1"/>
    </row>
    <row r="379" spans="2:2" x14ac:dyDescent="0.2">
      <c r="B379" s="1"/>
    </row>
    <row r="380" spans="2:2" x14ac:dyDescent="0.2">
      <c r="B380" s="1"/>
    </row>
    <row r="381" spans="2:2" x14ac:dyDescent="0.2">
      <c r="B381" s="1"/>
    </row>
    <row r="382" spans="2:2" x14ac:dyDescent="0.2">
      <c r="B382" s="1"/>
    </row>
    <row r="383" spans="2:2" x14ac:dyDescent="0.2">
      <c r="B383" s="1"/>
    </row>
    <row r="384" spans="2:2" x14ac:dyDescent="0.2">
      <c r="B384" s="1"/>
    </row>
    <row r="385" spans="2:2" x14ac:dyDescent="0.2">
      <c r="B385" s="1"/>
    </row>
    <row r="386" spans="2:2" x14ac:dyDescent="0.2">
      <c r="B386" s="1"/>
    </row>
    <row r="387" spans="2:2" x14ac:dyDescent="0.2">
      <c r="B387" s="1"/>
    </row>
    <row r="388" spans="2:2" x14ac:dyDescent="0.2">
      <c r="B388" s="1"/>
    </row>
    <row r="389" spans="2:2" x14ac:dyDescent="0.2">
      <c r="B389" s="1"/>
    </row>
    <row r="390" spans="2:2" x14ac:dyDescent="0.2">
      <c r="B390" s="1"/>
    </row>
    <row r="391" spans="2:2" x14ac:dyDescent="0.2">
      <c r="B391" s="1"/>
    </row>
    <row r="392" spans="2:2" x14ac:dyDescent="0.2">
      <c r="B392" s="1"/>
    </row>
    <row r="393" spans="2:2" x14ac:dyDescent="0.2">
      <c r="B393" s="1"/>
    </row>
    <row r="394" spans="2:2" x14ac:dyDescent="0.2">
      <c r="B394" s="1"/>
    </row>
    <row r="395" spans="2:2" x14ac:dyDescent="0.2">
      <c r="B395" s="1"/>
    </row>
    <row r="396" spans="2:2" x14ac:dyDescent="0.2">
      <c r="B396" s="1"/>
    </row>
    <row r="397" spans="2:2" x14ac:dyDescent="0.2">
      <c r="B397" s="1"/>
    </row>
    <row r="398" spans="2:2" x14ac:dyDescent="0.2">
      <c r="B398" s="1"/>
    </row>
    <row r="399" spans="2:2" x14ac:dyDescent="0.2">
      <c r="B399" s="1"/>
    </row>
    <row r="400" spans="2:2" x14ac:dyDescent="0.2">
      <c r="B400" s="1"/>
    </row>
    <row r="401" spans="2:2" x14ac:dyDescent="0.2">
      <c r="B401" s="1"/>
    </row>
    <row r="402" spans="2:2" x14ac:dyDescent="0.2">
      <c r="B402" s="1"/>
    </row>
    <row r="403" spans="2:2" x14ac:dyDescent="0.2">
      <c r="B403" s="1"/>
    </row>
    <row r="404" spans="2:2" x14ac:dyDescent="0.2">
      <c r="B404" s="1"/>
    </row>
    <row r="405" spans="2:2" x14ac:dyDescent="0.2">
      <c r="B405" s="1"/>
    </row>
    <row r="406" spans="2:2" x14ac:dyDescent="0.2">
      <c r="B406" s="1"/>
    </row>
    <row r="407" spans="2:2" x14ac:dyDescent="0.2">
      <c r="B407" s="1"/>
    </row>
    <row r="408" spans="2:2" x14ac:dyDescent="0.2">
      <c r="B408" s="1"/>
    </row>
    <row r="409" spans="2:2" x14ac:dyDescent="0.2">
      <c r="B409" s="1"/>
    </row>
    <row r="410" spans="2:2" x14ac:dyDescent="0.2">
      <c r="B410" s="1"/>
    </row>
    <row r="411" spans="2:2" x14ac:dyDescent="0.2">
      <c r="B411" s="1"/>
    </row>
    <row r="412" spans="2:2" x14ac:dyDescent="0.2">
      <c r="B412" s="1"/>
    </row>
    <row r="413" spans="2:2" x14ac:dyDescent="0.2">
      <c r="B413" s="1"/>
    </row>
    <row r="414" spans="2:2" x14ac:dyDescent="0.2">
      <c r="B414" s="1"/>
    </row>
    <row r="415" spans="2:2" x14ac:dyDescent="0.2">
      <c r="B415" s="1"/>
    </row>
    <row r="416" spans="2:2" x14ac:dyDescent="0.2">
      <c r="B416" s="1"/>
    </row>
    <row r="417" spans="2:2" x14ac:dyDescent="0.2">
      <c r="B417" s="1"/>
    </row>
    <row r="418" spans="2:2" x14ac:dyDescent="0.2">
      <c r="B418" s="1"/>
    </row>
    <row r="419" spans="2:2" x14ac:dyDescent="0.2">
      <c r="B419" s="1"/>
    </row>
    <row r="420" spans="2:2" x14ac:dyDescent="0.2">
      <c r="B420" s="1"/>
    </row>
    <row r="421" spans="2:2" x14ac:dyDescent="0.2">
      <c r="B421" s="1"/>
    </row>
  </sheetData>
  <autoFilter ref="A9:P94">
    <sortState ref="A35:R97">
      <sortCondition sortBy="cellColor" ref="I13:I98" dxfId="0"/>
    </sortState>
  </autoFilter>
  <mergeCells count="4">
    <mergeCell ref="A1:P1"/>
    <mergeCell ref="A2:P2"/>
    <mergeCell ref="A3:B3"/>
    <mergeCell ref="I7:J7"/>
  </mergeCells>
  <printOptions horizontalCentered="1" verticalCentered="1"/>
  <pageMargins left="0.70866141732283472" right="0.70866141732283472" top="0.74803149606299213" bottom="0.74803149606299213"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MINTIC 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Constanza Artunduaga Tovar</dc:creator>
  <cp:lastModifiedBy>Lida Constanza Artunduaga Tovar</cp:lastModifiedBy>
  <cp:lastPrinted>2016-02-09T16:36:13Z</cp:lastPrinted>
  <dcterms:created xsi:type="dcterms:W3CDTF">2015-09-28T21:58:09Z</dcterms:created>
  <dcterms:modified xsi:type="dcterms:W3CDTF">2016-08-10T20:47:02Z</dcterms:modified>
</cp:coreProperties>
</file>