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autoCompressPictures="0" defaultThemeVersion="166925"/>
  <mc:AlternateContent xmlns:mc="http://schemas.openxmlformats.org/markup-compatibility/2006">
    <mc:Choice Requires="x15">
      <x15ac:absPath xmlns:x15ac="http://schemas.microsoft.com/office/spreadsheetml/2010/11/ac" url="https://mintic-my.sharepoint.com/personal/daparra_mintic_gov_co/Documents/VIGENCIA 2023/PROCESOS DATIC/LEGADO DE GABO/VERSION FINAL/"/>
    </mc:Choice>
  </mc:AlternateContent>
  <xr:revisionPtr revIDLastSave="296" documentId="8_{55D3FA53-7AC2-4A90-A802-4B0EE7DBC9C1}" xr6:coauthVersionLast="47" xr6:coauthVersionMax="47" xr10:uidLastSave="{71E2EA8F-B812-4C77-9A52-92B0A11569B2}"/>
  <workbookProtection workbookAlgorithmName="SHA-512" workbookHashValue="+scqAhLkdEFA/+vjqI1VFxdV4a99oJQSG9QKCBWE2kMY4U+tKDIFtMHtPUmVvrLMLQCAiSsrwemtL6UOBvLYBA==" workbookSaltValue="HKhb9Q6LrPEUuvZmvoYNPw==" workbookSpinCount="100000" lockStructure="1"/>
  <bookViews>
    <workbookView xWindow="-120" yWindow="-120" windowWidth="29040" windowHeight="15720" xr2:uid="{00000000-000D-0000-FFFF-FFFF00000000}"/>
  </bookViews>
  <sheets>
    <sheet name="OFERTA ECONÓMICA C1" sheetId="15" r:id="rId1"/>
    <sheet name="OFERTA ECONÓMICA C2" sheetId="16" r:id="rId2"/>
    <sheet name="Listas" sheetId="1" state="hidden" r:id="rId3"/>
  </sheets>
  <definedNames>
    <definedName name="_xlnm.Print_Area" localSheetId="0">'OFERTA ECONÓMICA C1'!$A$1:$L$30</definedName>
    <definedName name="_xlnm.Print_Area" localSheetId="1">'OFERTA ECONÓMICA C2'!$A$1:$K$26</definedName>
    <definedName name="Impacto">Listas!$E$1:$E$5</definedName>
    <definedName name="Likert">Listas!$I$1:$I$5</definedName>
    <definedName name="Probabilidad">Listas!$D$1:$D$5</definedName>
    <definedName name="SN">Listas!$A$1:$A$2</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7" i="16" l="1"/>
  <c r="K17" i="16"/>
  <c r="I18" i="16"/>
  <c r="K18" i="16"/>
  <c r="I19" i="16"/>
  <c r="K19" i="16"/>
  <c r="I20" i="16"/>
  <c r="I21" i="16"/>
  <c r="K21" i="16"/>
  <c r="I22" i="16"/>
  <c r="I16" i="16"/>
  <c r="K27" i="15"/>
  <c r="L18" i="15"/>
  <c r="L19" i="15"/>
  <c r="L20" i="15"/>
  <c r="L22" i="15"/>
  <c r="L23" i="15"/>
  <c r="L24" i="15"/>
  <c r="L25" i="15"/>
  <c r="L26" i="15"/>
  <c r="K18" i="15"/>
  <c r="K19" i="15"/>
  <c r="K20" i="15"/>
  <c r="K21" i="15"/>
  <c r="K22" i="15"/>
  <c r="K23" i="15"/>
  <c r="K24" i="15"/>
  <c r="K25" i="15"/>
  <c r="K26" i="15"/>
  <c r="K17" i="15"/>
  <c r="J18" i="15"/>
  <c r="J19" i="15"/>
  <c r="J20" i="15"/>
  <c r="J21" i="15"/>
  <c r="L21" i="15"/>
  <c r="J22" i="15"/>
  <c r="J23" i="15"/>
  <c r="J24" i="15"/>
  <c r="J25" i="15"/>
  <c r="J26" i="15"/>
  <c r="J17" i="15"/>
  <c r="L17" i="15"/>
  <c r="L27" i="15"/>
  <c r="K20" i="16"/>
  <c r="K22" i="16"/>
  <c r="K16" i="16"/>
  <c r="J17" i="16"/>
  <c r="J18" i="16"/>
  <c r="J19" i="16"/>
  <c r="J20" i="16"/>
  <c r="J21" i="16"/>
  <c r="J22" i="16"/>
  <c r="J16" i="16"/>
  <c r="K23" i="16"/>
  <c r="J23" i="16"/>
</calcChain>
</file>

<file path=xl/sharedStrings.xml><?xml version="1.0" encoding="utf-8"?>
<sst xmlns="http://schemas.openxmlformats.org/spreadsheetml/2006/main" count="104" uniqueCount="85">
  <si>
    <t>PROPUESTA ECONÓMICA</t>
  </si>
  <si>
    <r>
      <rPr>
        <b/>
        <i/>
        <sz val="14"/>
        <color theme="1"/>
        <rFont val="Arial Narrow"/>
        <family val="2"/>
      </rPr>
      <t>Objeto:</t>
    </r>
    <r>
      <rPr>
        <i/>
        <sz val="14"/>
        <color theme="1"/>
        <rFont val="Arial Narrow"/>
        <family val="2"/>
      </rPr>
      <t xml:space="preserve"> “Ejecutar la estrategia de formación virtual y/o presencial para promover el desarrollo de habilidades y competencias digitales enfocadas al uso y apropiación de las TIC, en el marco del programa “Inicia ​con​ TIC”</t>
    </r>
  </si>
  <si>
    <t>Instrucciones para tener en cuenta al momento de diligenciar la oferta</t>
  </si>
  <si>
    <t>PLAZO DE EJECUCIÓN</t>
  </si>
  <si>
    <t>TARIFA IVA %</t>
  </si>
  <si>
    <t>¿La empresa factura IVA por la prestación del Servicio?</t>
  </si>
  <si>
    <t>NO</t>
  </si>
  <si>
    <t>Componente</t>
  </si>
  <si>
    <t xml:space="preserve">Actividad </t>
  </si>
  <si>
    <t>Entregable</t>
  </si>
  <si>
    <t>Cantidad</t>
  </si>
  <si>
    <t>Valor Unitario Antes de IVA</t>
  </si>
  <si>
    <t>Valor Unitario IVA incluido</t>
  </si>
  <si>
    <t>Valor Total Antes de IVA</t>
  </si>
  <si>
    <t>Valor Total IVA incluido</t>
  </si>
  <si>
    <t>Administración de plataformas, mesa de ayuda, auditoría de datos y gestión de alianzas</t>
  </si>
  <si>
    <t>Estructurar e implementar la estrategia para la generación de alianzas (minimo 30). Según Anexo Técnico.</t>
  </si>
  <si>
    <t>Plan para la generación de alianzas</t>
  </si>
  <si>
    <t>Realizar las adaptaciones y ajustes correspondientes a modalidad presencial a dos (2) cursos de alfabetización digital en modalidad virtual, entregados por MinTIC, a fin de impartir los mismos en modalidad presencial en jornadas de hasta cuatro (4) horas en la vigencia 2023. De igual manera esta misma oferta de dos (2) cursos de alfabetización digital, deberá adaptarse y vincular el contexto rural tanto en la modalidad presencial como virtual, según lo especificado en el Anexo Técnico.</t>
  </si>
  <si>
    <t>Protocolos de implementación presencial de curso virtual  ajustado a modalidad presencial y adaptación de cursos al contexto rural en modalidad presencial y virtual.</t>
  </si>
  <si>
    <t>Formar personas en los cursos virtuales de competencias y habilidades digitales que hacen parte del Programa. Lo anterior, de acuerdo con lo establecido en el Anexo Técnico.</t>
  </si>
  <si>
    <r>
      <t xml:space="preserve">Personas formadas </t>
    </r>
    <r>
      <rPr>
        <b/>
        <sz val="14"/>
        <color theme="1"/>
        <rFont val="Arial Narrow"/>
        <family val="2"/>
      </rPr>
      <t>en los cursos virtuales</t>
    </r>
    <r>
      <rPr>
        <sz val="14"/>
        <color theme="1"/>
        <rFont val="Arial Narrow"/>
        <family val="2"/>
      </rPr>
      <t xml:space="preserve"> de competencias y habilidades digitales</t>
    </r>
  </si>
  <si>
    <t>Formación de personas en los cursos en modalidad presencial de competencias y habilidades digitales que hacen parte del Programa. Lo anterior, de acuerdo con lo establecido en el Anexo Técnico.</t>
  </si>
  <si>
    <r>
      <t xml:space="preserve">Personas formadas </t>
    </r>
    <r>
      <rPr>
        <b/>
        <sz val="14"/>
        <color theme="1"/>
        <rFont val="Arial Narrow"/>
        <family val="2"/>
      </rPr>
      <t xml:space="preserve">en los cursos presenciales </t>
    </r>
    <r>
      <rPr>
        <sz val="14"/>
        <color theme="1"/>
        <rFont val="Arial Narrow"/>
        <family val="2"/>
      </rPr>
      <t>de competencias y habilidades digitales asociadas a alfabetización digital</t>
    </r>
  </si>
  <si>
    <t>Realizar las acciones necesarias para llevar a cabo dos (2) jornadas de formación presencial a personas con Discapcidad con una convocatoria de 50 personas por cada jornada. según lo establecido en el anexo técnico.</t>
  </si>
  <si>
    <t>Estrategia comunicacional</t>
  </si>
  <si>
    <t>Informe que contenga el detalle y evidencias de la realización de dos (2) jornadas de formación a personas con Discapacidad.</t>
  </si>
  <si>
    <t>Estructurar y desarrollar un Plan de Comunicaciones , definiendo los actores, los canales, las acciones específicas en territorio  el cronograma, el seguimiento y la implementación, con el fin de incentivar las personas de todo el territorio nacional en las jornadas de formación del programa. Según lo establecido en el Anexo Técnico.</t>
  </si>
  <si>
    <t xml:space="preserve">Plan de Comunicaciones </t>
  </si>
  <si>
    <t>Construir contenidos testimoniales de tal manera que se obtengan al menos 70 mensajes testimoniales en video de mínimo un (1) minuto y máximo 3) minutos de duración, que muestren los beneficios de las modalidades de formación presenciales y virtuales, desarrollados en el marco de "Inicia con TIC". Según lo establecido en el Anexo Técnico.</t>
  </si>
  <si>
    <t>Mensajes testimoniales</t>
  </si>
  <si>
    <t>Video testimonial</t>
  </si>
  <si>
    <t xml:space="preserve">Fotografías </t>
  </si>
  <si>
    <t>VALOR TOTAL DEL COMPONENTE</t>
  </si>
  <si>
    <t>Nombre del asociado</t>
  </si>
  <si>
    <t>Nombre del representante legal o apoderado</t>
  </si>
  <si>
    <t>Firma</t>
  </si>
  <si>
    <t>SI</t>
  </si>
  <si>
    <t>Raro (&lt;1%)</t>
  </si>
  <si>
    <t>Mínimo (&lt;1%)</t>
  </si>
  <si>
    <t>Riesgo Bajo</t>
  </si>
  <si>
    <t>Muy alta</t>
  </si>
  <si>
    <t>Improbable (1%-5%)</t>
  </si>
  <si>
    <t>Menor (1%-5%)</t>
  </si>
  <si>
    <t>Riesgo Medio</t>
  </si>
  <si>
    <t>Alta</t>
  </si>
  <si>
    <t>Posible (5%-15%)</t>
  </si>
  <si>
    <t>Moderado (5%-15%)</t>
  </si>
  <si>
    <t>Riesgo Alto</t>
  </si>
  <si>
    <t>Media</t>
  </si>
  <si>
    <t>Probable (15%-30%)</t>
  </si>
  <si>
    <t>Mayor (15%-30%)</t>
  </si>
  <si>
    <t>Riesgo Extremo</t>
  </si>
  <si>
    <t>Baja</t>
  </si>
  <si>
    <t>Casi seguro (&gt;30%)</t>
  </si>
  <si>
    <t>Catastrófico (&gt;30%)</t>
  </si>
  <si>
    <t>Muy baja</t>
  </si>
  <si>
    <t>Realizar al menos 100 (cien) fotografías de beneficiarios del programa, tomadas en las regiones y teniendo en cuenta: Al menos ocho (8) participantes por región tipo foto historia, con fondos naturales, formato jpg, de mínimo 20 megapíxeles, horizontal y de acuerdo con protocolo entregado por MINTIC. Las fotografías deben incluir por lo menos: 5 personas Gitana o rom, 20 Población NARP, 20 Población Rural. Según lo establecido en el Anexo Técnico.</t>
  </si>
  <si>
    <t>ANEXO OFERTA ECONÓMICA</t>
  </si>
  <si>
    <r>
      <rPr>
        <b/>
        <i/>
        <sz val="14"/>
        <color theme="1"/>
        <rFont val="Arial Narrow"/>
        <family val="2"/>
      </rPr>
      <t xml:space="preserve">Objeto: </t>
    </r>
    <r>
      <rPr>
        <i/>
        <sz val="14"/>
        <color theme="1"/>
        <rFont val="Arial Narrow"/>
        <family val="2"/>
      </rPr>
      <t>“Ejecutar la estrategia de formación virtual y/o presencial para promover el desarrollo de habilidades y competencias digitales enfocadas al uso y apropiación de las TIC, en el marco del programa “Mujeres TIC para el Cambio"</t>
    </r>
  </si>
  <si>
    <t>Valor Unitario Estimado de Mercado (IVA Incluido)</t>
  </si>
  <si>
    <t>Realizar la adaptación de los dos (2) cursos correspondientes al nivel Inicial del eje temático de Alfabetización Digital para contar con la propuesta formativa para la presencialidad con una duración de mínimo cuatro (4) horas, según lo establecido en el Anexo Técnico.</t>
  </si>
  <si>
    <t>Cursos virtuales ajustados a  modalidad presencial</t>
  </si>
  <si>
    <t xml:space="preserve">Formación y Certificación </t>
  </si>
  <si>
    <t>Desarrollar jornadas de formación virtual en el uso y apropiación de las TIC, que beneficien a por lo menos 9000 mujeres en el terriotorio nacional, según lo establecido en el anexo técnico.</t>
  </si>
  <si>
    <t>Mujeres formadas virtualmente en materia TIC y certificadas</t>
  </si>
  <si>
    <t>Desarrollar jornadas de formación presencial en el uso y apropiación de las TIC, que beneficien a por lo menos 1000 mujeres en el terriotorio nacional, según lo establecido en el anexo técnico.</t>
  </si>
  <si>
    <t xml:space="preserve">Mujeres formadas presencialmente en materia TIC y certificadas </t>
  </si>
  <si>
    <t>Realizar cuatro (4) jornadas en donde se trabaje y se inspire el fortalecimiento de competencias básicas en: Estabilidad mental, Inteligencia emocional, Liderazgo y Resiliencia según lo establecido en el Anexo Técnico.</t>
  </si>
  <si>
    <t>Jornadas en habilidades blandas</t>
  </si>
  <si>
    <t>Jornadas</t>
  </si>
  <si>
    <t>Estructurar y desarrollar el “Encuentro Nacional Virtual Mujeres TIC para el Cambio” en el que mujeres participantes del proceso en las vigencias anteriores de “Por TIC mujer” 2019, 2020, 2021 y 2022 compartan sus aprendizajes, experiencias, emprendimientos generados producto de su participación en el programa, teniendo en cuenta lo establecido en el Anexo Técnico.</t>
  </si>
  <si>
    <t>Encuentro Nacional Virtual</t>
  </si>
  <si>
    <t>Realizar al menos sesenta y cuatro (64) mensajes testimoniales en video y estos deberán recoger la distribución de país y las características descritas en el anexo técnico</t>
  </si>
  <si>
    <t>Mensajes testimoniales video</t>
  </si>
  <si>
    <t>Nombre del proponente</t>
  </si>
  <si>
    <t>Valor Total Estimado de Mercado
 (IVA Incluido)</t>
  </si>
  <si>
    <t>Servicio de administración de plataforma</t>
  </si>
  <si>
    <t>Administración de plataforma de formación en el marco de la oferta de promoción  en el desarrollo de habilidades y competencias digitales enfocadas al uso y apropiación de TIC durante el tempo de ejecución del contrato y según Anexo Técnico.</t>
  </si>
  <si>
    <t>Servicio de mesa de ayuda</t>
  </si>
  <si>
    <t>Implementar y administrar la mesa de ayuda para dar atención integral a los beneficiarios de manera tal que se preste el servicio de soporte técnico, dinamizador y académico que garantice: La formación en habilidades y competencias digitales tanto presencial como virtual de las personas en la plataforma de formación durante el tempo de ejecución del contrato y según Anexo Técnico.</t>
  </si>
  <si>
    <t>Garantizar el Soporte Técnico, Académico y/o Pedagógico y humano de los cursos implementados para la realización de las jornadas de formación virtuales y presenciales dirigidas a las mujeres de todos los departamentos del país, en el uso y apropiación a las TIC, durante el tempo de ejecución del contrato y según Anexo Técnico.</t>
  </si>
  <si>
    <t>Servicio de soporte Técnico, Académico y/o Pedagógico y humano</t>
  </si>
  <si>
    <r>
      <t xml:space="preserve">• No modificar el formato de oferta económica. El formato se encuentra formulado y bloqueado parcialmente para diligenciar únicamente los espacios habilitados.
• Diligenciar (si aplica) la tarifa IVA en la casilla "TARIFA IVA%" en porcentaje.
• Asignar precio sin incluir el IVA en las celdas de la columna "Valor Unitario antes de IVA".
</t>
    </r>
    <r>
      <rPr>
        <b/>
        <sz val="14"/>
        <color theme="1"/>
        <rFont val="Arial Narrow"/>
        <family val="2"/>
      </rPr>
      <t xml:space="preserve">• Para la proyección de la oferta se deben revisar la totalidad de especificaciones relacionadas en el Anexo Técnico; por lo tanto, al remitir la oferta se garantiza que se cumple con la totalidad de los requerimientos definidos en este Anexo.
• El valor total de la oferta debe incluir los costos directos e indirectos asociados a la ejecución del contrato, entre ellos todos aquellos por concepto de impuestos, tasas, gravámenes y contribuciones establecidas por las diferentes autoridades nacionales, departamentales o municipales y dentro de estos mismos niveles territoriales, las contribuciones, tasas, derechos, tarifas, y multas establecidos por las diferentes autoridades, que afecten la celebración, ejecución y liquidación del contrato y las actividades que de él se deriven. 
</t>
    </r>
    <r>
      <rPr>
        <sz val="14"/>
        <color theme="1"/>
        <rFont val="Arial Narrow"/>
        <family val="2"/>
      </rPr>
      <t>• Remitir el documento en dos versiones: 1. en formato PDF firmado y 2. en formato de Excel editable.
• El valor total con IVA incluido para cada uno de los ítems en ningun caso deberá ser mayor al valor estimado de mercado.
• El valor de la oferta económica presentada deberá coincidir con los valores regitstrados para esta para la plataforma SECOP II, en caso de no coincidir estos valores será causal de rechazo de su oferta.</t>
    </r>
  </si>
  <si>
    <r>
      <t xml:space="preserve">• No modificar el formato de oferta económica. El formato se encuentra formulado y bloqueado parcialmente para diligenciar únicamente los espacios habilitados.
• Diligenciar (si aplica) la tarifa IVA en la casilla "TARIFA IVA%" en porcentaje.
• Asignar precio sin incluir el IVA en las celdas de la columna "Valor Unitario antes de IVA".
</t>
    </r>
    <r>
      <rPr>
        <b/>
        <sz val="12"/>
        <color theme="1"/>
        <rFont val="Arial Narrow"/>
        <family val="2"/>
      </rPr>
      <t xml:space="preserve">• Para la proyección de la oferta se deben revisar la totalidad de especificaciones relacionadas en el Anexo Técnico; por lo tanto, al remitir la oferta se garantiza que se cumple con la totalidad de los requerimientos definidos en este Anexo.
• El valor total de la oferta debe incluir los costos directos e indirectos asociados a la ejecución del contrato, entre ellos todos aquellos por concepto de impuestos, tasas, gravámenes y contribuciones establecidas por las diferentes autoridades nacionales, departamentales o municipales y dentro de estos mismos niveles territoriales, las contribuciones, tasas, derechos, tarifas, y multas establecidos por las diferentes autoridades, que afecten la celebración, ejecución y liquidación del contrato y las actividades que de él se deriven. 
</t>
    </r>
    <r>
      <rPr>
        <sz val="12"/>
        <color theme="1"/>
        <rFont val="Arial Narrow"/>
        <family val="2"/>
      </rPr>
      <t>• Remitir el documento en dos versiones: 1. en formato PDF firmado y 2. en formato de Excel editable.
• El valor total con IVA incluido para cada uno de los ítems en ningun caso deberá ser mayor al valor estimado de mercado.
• El valor de la oferta económica presentada deberá coincidir con los valores regitstrados para esta para la plataforma SECOP II, en caso de no coincidir estos valores será causal de rechazo de su oferta.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</si>
</sst>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 #,##0_-;\-&quot;$&quot;\ * #,##0_-;_-&quot;$&quot;\ * &quot;-&quot;_-;_-@_-"/>
    <numFmt numFmtId="41" formatCode="_-* #,##0_-;\-* #,##0_-;_-* &quot;-&quot;_-;_-@_-"/>
    <numFmt numFmtId="44" formatCode="_-&quot;$&quot;\ * #,##0.00_-;\-&quot;$&quot;\ * #,##0.00_-;_-&quot;$&quot;\ * &quot;-&quot;??_-;_-@_-"/>
    <numFmt numFmtId="164" formatCode="_(&quot;$&quot;\ * #,##0.00_);_(&quot;$&quot;\ * \(#,##0.00\);_(&quot;$&quot;\ * &quot;-&quot;??_);_(@_)"/>
    <numFmt numFmtId="165" formatCode="_(&quot;$&quot;\ * #,##0_);_(&quot;$&quot;\ * \(#,##0\);_(&quot;$&quot;\ * &quot;-&quot;??_);_(@_)"/>
    <numFmt numFmtId="166" formatCode="&quot;$&quot;\ #,##0"/>
    <numFmt numFmtId="167" formatCode="_-&quot;$&quot;\ * #,##0_-;\-&quot;$&quot;\ * #,##0_-;_-&quot;$&quot;\ * &quot;-&quot;??_-;_-@_-"/>
    <numFmt numFmtId="168" formatCode="&quot;$&quot;\ #,##0.00"/>
  </numFmts>
  <fonts count="18" x14ac:knownFonts="1">
    <font>
      <sz val="11"/>
      <color theme="1"/>
      <name val="Calibri"/>
      <family val="2"/>
      <scheme val="minor"/>
    </font>
    <font>
      <sz val="11"/>
      <color theme="1"/>
      <name val="Calibri"/>
      <family val="2"/>
      <scheme val="minor"/>
    </font>
    <font>
      <i/>
      <sz val="14"/>
      <color theme="1"/>
      <name val="Arial Narrow"/>
      <family val="2"/>
    </font>
    <font>
      <b/>
      <i/>
      <sz val="14"/>
      <color theme="1"/>
      <name val="Arial Narrow"/>
      <family val="2"/>
    </font>
    <font>
      <b/>
      <sz val="14"/>
      <color theme="1"/>
      <name val="Arial Narrow"/>
      <family val="2"/>
    </font>
    <font>
      <sz val="11"/>
      <color rgb="FF000000"/>
      <name val="Calibri"/>
      <family val="2"/>
    </font>
    <font>
      <sz val="14"/>
      <color theme="1"/>
      <name val="Arial Narrow"/>
      <family val="2"/>
    </font>
    <font>
      <sz val="14"/>
      <name val="Arial Narrow"/>
      <family val="2"/>
    </font>
    <font>
      <sz val="14"/>
      <color theme="1"/>
      <name val="Calibri"/>
      <family val="2"/>
      <scheme val="minor"/>
    </font>
    <font>
      <b/>
      <sz val="14"/>
      <color theme="1"/>
      <name val="Calibri"/>
      <family val="2"/>
      <scheme val="minor"/>
    </font>
    <font>
      <sz val="14"/>
      <color rgb="FF000000"/>
      <name val="Arial Narrow"/>
      <family val="2"/>
    </font>
    <font>
      <b/>
      <sz val="11"/>
      <color theme="1"/>
      <name val="Calibri"/>
      <family val="2"/>
      <scheme val="minor"/>
    </font>
    <font>
      <sz val="12"/>
      <color theme="1"/>
      <name val="Arial Narrow"/>
      <family val="2"/>
    </font>
    <font>
      <b/>
      <sz val="18"/>
      <color theme="1"/>
      <name val="Arial Narrow"/>
      <family val="2"/>
    </font>
    <font>
      <b/>
      <sz val="12"/>
      <color theme="1"/>
      <name val="Arial Narrow"/>
      <family val="2"/>
    </font>
    <font>
      <sz val="12"/>
      <name val="Arial Narrow"/>
      <family val="2"/>
    </font>
    <font>
      <b/>
      <sz val="12"/>
      <color rgb="FFFF0000"/>
      <name val="Arial Narrow"/>
      <family val="2"/>
    </font>
    <font>
      <sz val="16"/>
      <color theme="1"/>
      <name val="Arial Narrow"/>
      <family val="2"/>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FFFF"/>
        <bgColor indexed="64"/>
      </patternFill>
    </fill>
    <fill>
      <patternFill patternType="solid">
        <fgColor rgb="FFD8D8D8"/>
        <bgColor rgb="FFD8D8D8"/>
      </patternFill>
    </fill>
    <fill>
      <patternFill patternType="solid">
        <fgColor theme="7" tint="0.79998168889431442"/>
        <bgColor indexed="64"/>
      </patternFill>
    </fill>
    <fill>
      <patternFill patternType="solid">
        <fgColor rgb="FFFFFFFF"/>
        <bgColor rgb="FF000000"/>
      </patternFill>
    </fill>
  </fills>
  <borders count="2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bottom/>
      <diagonal/>
    </border>
  </borders>
  <cellStyleXfs count="13">
    <xf numFmtId="0" fontId="0" fillId="0" borderId="0"/>
    <xf numFmtId="41"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1" fontId="5" fillId="0" borderId="0" applyFont="0" applyFill="0" applyBorder="0" applyAlignment="0" applyProtection="0"/>
    <xf numFmtId="0" fontId="5" fillId="0" borderId="0"/>
    <xf numFmtId="41"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1"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39">
    <xf numFmtId="0" fontId="0" fillId="0" borderId="0" xfId="0"/>
    <xf numFmtId="165" fontId="1" fillId="0" borderId="0" xfId="2" applyNumberFormat="1" applyFont="1"/>
    <xf numFmtId="0" fontId="4" fillId="0" borderId="12" xfId="0" applyFont="1" applyBorder="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0" fontId="6" fillId="2" borderId="0" xfId="0" applyFont="1" applyFill="1" applyAlignment="1" applyProtection="1">
      <alignment horizontal="center" vertical="center" wrapText="1"/>
      <protection hidden="1"/>
    </xf>
    <xf numFmtId="0" fontId="4" fillId="4" borderId="2" xfId="0" applyFont="1" applyFill="1" applyBorder="1" applyAlignment="1" applyProtection="1">
      <alignment horizontal="center" vertical="center"/>
      <protection hidden="1"/>
    </xf>
    <xf numFmtId="0" fontId="4" fillId="0" borderId="0" xfId="0" applyFont="1" applyAlignment="1" applyProtection="1">
      <alignment horizontal="center" vertical="center"/>
      <protection hidden="1"/>
    </xf>
    <xf numFmtId="166" fontId="6" fillId="7" borderId="2" xfId="0" applyNumberFormat="1" applyFont="1" applyFill="1" applyBorder="1" applyAlignment="1" applyProtection="1">
      <alignment horizontal="center" vertical="center"/>
      <protection locked="0"/>
    </xf>
    <xf numFmtId="9" fontId="6" fillId="7" borderId="2" xfId="3" applyFont="1" applyFill="1" applyBorder="1" applyAlignment="1" applyProtection="1">
      <alignment horizontal="center" vertical="center"/>
      <protection locked="0"/>
    </xf>
    <xf numFmtId="9" fontId="6" fillId="0" borderId="0" xfId="3" applyFont="1" applyFill="1" applyBorder="1" applyAlignment="1" applyProtection="1">
      <alignment horizontal="center" vertical="center"/>
    </xf>
    <xf numFmtId="41" fontId="6" fillId="0" borderId="0" xfId="1" applyFont="1" applyAlignment="1" applyProtection="1">
      <alignment vertical="center"/>
    </xf>
    <xf numFmtId="1" fontId="7" fillId="0" borderId="2" xfId="0" applyNumberFormat="1" applyFont="1" applyBorder="1" applyAlignment="1" applyProtection="1">
      <alignment horizontal="center" vertical="center" wrapText="1"/>
      <protection hidden="1"/>
    </xf>
    <xf numFmtId="167" fontId="7" fillId="0" borderId="2" xfId="4" applyNumberFormat="1" applyFont="1" applyBorder="1" applyAlignment="1" applyProtection="1">
      <alignment horizontal="center" vertical="center" wrapText="1"/>
      <protection hidden="1"/>
    </xf>
    <xf numFmtId="3" fontId="6" fillId="0" borderId="2" xfId="0" applyNumberFormat="1" applyFont="1" applyBorder="1" applyAlignment="1" applyProtection="1">
      <alignment horizontal="center" vertical="center" wrapText="1"/>
      <protection hidden="1"/>
    </xf>
    <xf numFmtId="167" fontId="6" fillId="0" borderId="2" xfId="4" applyNumberFormat="1" applyFont="1" applyBorder="1" applyAlignment="1" applyProtection="1">
      <alignment horizontal="center" vertical="center" wrapText="1"/>
      <protection hidden="1"/>
    </xf>
    <xf numFmtId="167" fontId="6" fillId="0" borderId="2" xfId="4" applyNumberFormat="1" applyFont="1" applyBorder="1" applyAlignment="1" applyProtection="1">
      <alignment horizontal="center" vertical="center" wrapText="1"/>
    </xf>
    <xf numFmtId="168" fontId="6" fillId="7" borderId="2" xfId="4" applyNumberFormat="1" applyFont="1" applyFill="1" applyBorder="1" applyAlignment="1" applyProtection="1">
      <alignment horizontal="center" vertical="center" wrapText="1"/>
      <protection locked="0"/>
    </xf>
    <xf numFmtId="41" fontId="12" fillId="0" borderId="0" xfId="1" applyFont="1" applyAlignment="1" applyProtection="1">
      <alignment vertical="center"/>
    </xf>
    <xf numFmtId="0" fontId="14" fillId="4" borderId="2" xfId="0" applyFont="1" applyFill="1" applyBorder="1" applyAlignment="1" applyProtection="1">
      <alignment horizontal="center" vertical="center"/>
      <protection hidden="1"/>
    </xf>
    <xf numFmtId="166" fontId="12" fillId="7" borderId="2" xfId="0" applyNumberFormat="1" applyFont="1" applyFill="1" applyBorder="1" applyAlignment="1" applyProtection="1">
      <alignment horizontal="center" vertical="center"/>
      <protection locked="0"/>
    </xf>
    <xf numFmtId="9" fontId="12" fillId="7" borderId="2" xfId="3" applyFont="1" applyFill="1" applyBorder="1" applyAlignment="1" applyProtection="1">
      <alignment horizontal="center" vertical="center"/>
      <protection locked="0"/>
    </xf>
    <xf numFmtId="9" fontId="17" fillId="2" borderId="0" xfId="3" applyFont="1" applyFill="1" applyBorder="1" applyAlignment="1" applyProtection="1">
      <alignment horizontal="center" vertical="center"/>
    </xf>
    <xf numFmtId="41" fontId="14" fillId="4" borderId="2" xfId="1" applyFont="1" applyFill="1" applyBorder="1" applyAlignment="1" applyProtection="1">
      <alignment horizontal="center" vertical="center" wrapText="1"/>
    </xf>
    <xf numFmtId="41" fontId="12" fillId="8" borderId="2" xfId="5" applyFont="1" applyFill="1" applyBorder="1" applyAlignment="1" applyProtection="1">
      <alignment vertical="center" wrapText="1"/>
    </xf>
    <xf numFmtId="167" fontId="12" fillId="8" borderId="2" xfId="4" applyNumberFormat="1" applyFont="1" applyFill="1" applyBorder="1" applyAlignment="1" applyProtection="1">
      <alignment vertical="center" wrapText="1"/>
    </xf>
    <xf numFmtId="44" fontId="12" fillId="7" borderId="2" xfId="4" applyFont="1" applyFill="1" applyBorder="1" applyAlignment="1" applyProtection="1">
      <alignment horizontal="center" vertical="center"/>
      <protection locked="0"/>
    </xf>
    <xf numFmtId="44" fontId="12" fillId="0" borderId="2" xfId="4" applyFont="1" applyBorder="1" applyAlignment="1" applyProtection="1">
      <alignment horizontal="center" vertical="center"/>
    </xf>
    <xf numFmtId="44" fontId="12" fillId="2" borderId="2" xfId="4" applyFont="1" applyFill="1" applyBorder="1" applyAlignment="1" applyProtection="1">
      <alignment horizontal="center" vertical="center"/>
    </xf>
    <xf numFmtId="44" fontId="12" fillId="2" borderId="2" xfId="4" applyFont="1" applyFill="1" applyBorder="1" applyAlignment="1" applyProtection="1">
      <alignment horizontal="center" vertical="center" wrapText="1"/>
    </xf>
    <xf numFmtId="0" fontId="12" fillId="0" borderId="0" xfId="0" applyFont="1" applyAlignment="1">
      <alignment vertical="center"/>
    </xf>
    <xf numFmtId="0" fontId="14" fillId="4" borderId="5" xfId="0" applyFont="1" applyFill="1" applyBorder="1" applyAlignment="1">
      <alignment horizontal="center" vertical="center" wrapText="1"/>
    </xf>
    <xf numFmtId="0" fontId="12" fillId="0" borderId="0" xfId="0" applyFont="1" applyAlignment="1">
      <alignment horizontal="center" vertical="center"/>
    </xf>
    <xf numFmtId="0" fontId="12" fillId="2" borderId="0" xfId="0" applyFont="1" applyFill="1" applyAlignment="1">
      <alignment vertical="center"/>
    </xf>
    <xf numFmtId="0" fontId="14" fillId="2" borderId="0" xfId="0" applyFont="1" applyFill="1" applyAlignment="1">
      <alignment horizontal="center" vertical="center"/>
    </xf>
    <xf numFmtId="0" fontId="16" fillId="2" borderId="0" xfId="0" applyFont="1" applyFill="1" applyAlignment="1">
      <alignment vertical="center" wrapText="1"/>
    </xf>
    <xf numFmtId="0" fontId="12" fillId="5" borderId="0" xfId="0" applyFont="1" applyFill="1" applyAlignment="1">
      <alignment horizontal="center" vertical="center"/>
    </xf>
    <xf numFmtId="0" fontId="14" fillId="4" borderId="2"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0" borderId="0" xfId="0" applyFont="1" applyAlignment="1">
      <alignment horizontal="center" vertical="center"/>
    </xf>
    <xf numFmtId="0" fontId="4" fillId="4" borderId="3" xfId="0" applyFont="1" applyFill="1" applyBorder="1" applyAlignment="1">
      <alignment horizontal="center" vertical="center" textRotation="90" wrapText="1"/>
    </xf>
    <xf numFmtId="0" fontId="14" fillId="2" borderId="2" xfId="0" applyFont="1" applyFill="1" applyBorder="1" applyAlignment="1">
      <alignment horizontal="center" vertical="center" wrapText="1"/>
    </xf>
    <xf numFmtId="0" fontId="12" fillId="2" borderId="2" xfId="0" applyFont="1" applyFill="1" applyBorder="1" applyAlignment="1">
      <alignment horizontal="left" vertical="center" wrapText="1"/>
    </xf>
    <xf numFmtId="0" fontId="14" fillId="2" borderId="1" xfId="0" applyFont="1" applyFill="1" applyBorder="1" applyAlignment="1">
      <alignment horizontal="center" vertical="center"/>
    </xf>
    <xf numFmtId="168" fontId="14" fillId="2" borderId="2" xfId="0" applyNumberFormat="1" applyFont="1" applyFill="1" applyBorder="1" applyAlignment="1">
      <alignment horizontal="right" vertical="center"/>
    </xf>
    <xf numFmtId="168" fontId="14" fillId="2" borderId="7" xfId="0" applyNumberFormat="1" applyFont="1" applyFill="1" applyBorder="1" applyAlignment="1">
      <alignment horizontal="right" vertical="center" wrapText="1"/>
    </xf>
    <xf numFmtId="0" fontId="11" fillId="0" borderId="0" xfId="0" applyFont="1" applyAlignment="1">
      <alignment vertical="top" wrapText="1"/>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Alignment="1">
      <alignment vertical="center"/>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7" fillId="0" borderId="2" xfId="0" applyFont="1" applyBorder="1" applyAlignment="1">
      <alignment horizontal="justify" vertical="center" wrapText="1"/>
    </xf>
    <xf numFmtId="168" fontId="6" fillId="0" borderId="2" xfId="0" applyNumberFormat="1" applyFont="1" applyBorder="1" applyAlignment="1">
      <alignment horizontal="center" vertical="center" wrapText="1"/>
    </xf>
    <xf numFmtId="168" fontId="6" fillId="2" borderId="2" xfId="0" applyNumberFormat="1" applyFont="1" applyFill="1" applyBorder="1" applyAlignment="1">
      <alignment horizontal="center" vertical="center"/>
    </xf>
    <xf numFmtId="168" fontId="6" fillId="2" borderId="2" xfId="0" applyNumberFormat="1" applyFont="1" applyFill="1" applyBorder="1" applyAlignment="1">
      <alignment horizontal="center" vertical="center" wrapText="1"/>
    </xf>
    <xf numFmtId="0" fontId="6" fillId="2" borderId="0" xfId="0" applyFont="1" applyFill="1" applyAlignment="1">
      <alignment vertical="center" wrapText="1"/>
    </xf>
    <xf numFmtId="0" fontId="6" fillId="0" borderId="2" xfId="6" applyFont="1" applyBorder="1" applyAlignment="1">
      <alignment horizontal="justify" vertical="center" wrapText="1"/>
    </xf>
    <xf numFmtId="0" fontId="6" fillId="0" borderId="2" xfId="0" applyFont="1" applyBorder="1" applyAlignment="1">
      <alignment horizontal="justify" vertical="center" wrapText="1"/>
    </xf>
    <xf numFmtId="0" fontId="6" fillId="2" borderId="2" xfId="0" applyFont="1" applyFill="1" applyBorder="1" applyAlignment="1">
      <alignment horizontal="justify" vertical="center" wrapText="1"/>
    </xf>
    <xf numFmtId="0" fontId="8" fillId="0" borderId="2" xfId="0" applyFont="1" applyBorder="1" applyAlignment="1">
      <alignment horizontal="center" vertical="center" wrapText="1"/>
    </xf>
    <xf numFmtId="0" fontId="6" fillId="3" borderId="0" xfId="0" applyFont="1" applyFill="1" applyAlignment="1">
      <alignment vertical="center" wrapText="1"/>
    </xf>
    <xf numFmtId="168" fontId="4" fillId="2" borderId="2" xfId="0" applyNumberFormat="1" applyFont="1" applyFill="1" applyBorder="1" applyAlignment="1">
      <alignment horizontal="right" vertical="center"/>
    </xf>
    <xf numFmtId="168" fontId="4" fillId="2" borderId="7" xfId="0" applyNumberFormat="1" applyFont="1" applyFill="1" applyBorder="1" applyAlignment="1">
      <alignment horizontal="right" vertical="center" wrapText="1"/>
    </xf>
    <xf numFmtId="44" fontId="4" fillId="4" borderId="2" xfId="4" applyFont="1" applyFill="1" applyBorder="1" applyAlignment="1" applyProtection="1">
      <alignment horizontal="center" vertical="center" wrapText="1"/>
    </xf>
    <xf numFmtId="44" fontId="4" fillId="4" borderId="5" xfId="4" applyFont="1" applyFill="1" applyBorder="1" applyAlignment="1" applyProtection="1">
      <alignment horizontal="center" vertical="center" wrapText="1"/>
    </xf>
    <xf numFmtId="44" fontId="4" fillId="4" borderId="6" xfId="4" applyFont="1" applyFill="1" applyBorder="1" applyAlignment="1" applyProtection="1">
      <alignment horizontal="center" vertical="center" wrapText="1"/>
    </xf>
    <xf numFmtId="44" fontId="4" fillId="4" borderId="7" xfId="4" applyFont="1" applyFill="1" applyBorder="1" applyAlignment="1" applyProtection="1">
      <alignment horizontal="center" vertical="center" wrapText="1"/>
    </xf>
    <xf numFmtId="0" fontId="6" fillId="0" borderId="2" xfId="4" applyNumberFormat="1" applyFont="1" applyBorder="1" applyAlignment="1" applyProtection="1">
      <alignment horizontal="center" vertical="center" wrapText="1"/>
    </xf>
    <xf numFmtId="0" fontId="6" fillId="0" borderId="5" xfId="4" applyNumberFormat="1" applyFont="1" applyBorder="1" applyAlignment="1" applyProtection="1">
      <alignment horizontal="center" vertical="center" wrapText="1"/>
    </xf>
    <xf numFmtId="0" fontId="6" fillId="0" borderId="6" xfId="4" applyNumberFormat="1" applyFont="1" applyBorder="1" applyAlignment="1" applyProtection="1">
      <alignment horizontal="center" vertical="center" wrapText="1"/>
    </xf>
    <xf numFmtId="0" fontId="6" fillId="0" borderId="7" xfId="4" applyNumberFormat="1" applyFont="1" applyBorder="1" applyAlignment="1" applyProtection="1">
      <alignment horizontal="center" vertical="center" wrapText="1"/>
    </xf>
    <xf numFmtId="0" fontId="4" fillId="4" borderId="8" xfId="0" applyFont="1" applyFill="1" applyBorder="1" applyAlignment="1" applyProtection="1">
      <alignment horizontal="center" vertical="center" wrapText="1"/>
      <protection hidden="1"/>
    </xf>
    <xf numFmtId="0" fontId="4" fillId="4" borderId="4" xfId="0" applyFont="1" applyFill="1" applyBorder="1" applyAlignment="1" applyProtection="1">
      <alignment horizontal="center" vertical="center" wrapText="1"/>
      <protection hidden="1"/>
    </xf>
    <xf numFmtId="0" fontId="4" fillId="4" borderId="9" xfId="0"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4" fillId="4" borderId="16" xfId="0"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4" fillId="4" borderId="3"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center" vertical="center" wrapText="1"/>
      <protection hidden="1"/>
    </xf>
    <xf numFmtId="0" fontId="6" fillId="0" borderId="2" xfId="0" applyFont="1" applyBorder="1" applyAlignment="1">
      <alignment horizontal="left" vertical="center" wrapText="1"/>
    </xf>
    <xf numFmtId="0" fontId="4" fillId="6" borderId="8" xfId="0" applyFont="1" applyFill="1" applyBorder="1" applyAlignment="1">
      <alignment horizontal="center" vertical="center" textRotation="90" wrapText="1"/>
    </xf>
    <xf numFmtId="0" fontId="4" fillId="6" borderId="9" xfId="0" applyFont="1" applyFill="1" applyBorder="1" applyAlignment="1">
      <alignment horizontal="center" vertical="center" textRotation="90" wrapText="1"/>
    </xf>
    <xf numFmtId="0" fontId="4" fillId="6" borderId="12" xfId="0" applyFont="1" applyFill="1" applyBorder="1" applyAlignment="1">
      <alignment horizontal="center" vertical="center" textRotation="90" wrapText="1"/>
    </xf>
    <xf numFmtId="0" fontId="4" fillId="6" borderId="13" xfId="0" applyFont="1" applyFill="1" applyBorder="1" applyAlignment="1">
      <alignment horizontal="center" vertical="center" textRotation="90" wrapText="1"/>
    </xf>
    <xf numFmtId="0" fontId="6" fillId="0" borderId="2" xfId="6" applyFont="1" applyBorder="1" applyAlignment="1">
      <alignment horizontal="left"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7" fillId="0" borderId="2" xfId="0" applyFont="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6" fillId="4" borderId="5" xfId="0" applyFont="1" applyFill="1" applyBorder="1" applyAlignment="1" applyProtection="1">
      <alignment horizontal="center" vertical="center" wrapText="1"/>
      <protection hidden="1"/>
    </xf>
    <xf numFmtId="0" fontId="6" fillId="4" borderId="6" xfId="0" applyFont="1" applyFill="1" applyBorder="1" applyAlignment="1" applyProtection="1">
      <alignment horizontal="center" vertical="center" wrapText="1"/>
      <protection hidden="1"/>
    </xf>
    <xf numFmtId="0" fontId="6" fillId="4" borderId="7" xfId="0" applyFont="1" applyFill="1" applyBorder="1" applyAlignment="1" applyProtection="1">
      <alignment horizontal="center" vertical="center" wrapText="1"/>
      <protection hidden="1"/>
    </xf>
    <xf numFmtId="0" fontId="4" fillId="4" borderId="5" xfId="0" applyFont="1" applyFill="1" applyBorder="1" applyAlignment="1" applyProtection="1">
      <alignment horizontal="center" vertical="center" wrapText="1"/>
      <protection hidden="1"/>
    </xf>
    <xf numFmtId="0" fontId="4" fillId="4" borderId="6" xfId="0" applyFont="1" applyFill="1" applyBorder="1" applyAlignment="1" applyProtection="1">
      <alignment horizontal="center" vertical="center" wrapText="1"/>
      <protection hidden="1"/>
    </xf>
    <xf numFmtId="0" fontId="4" fillId="4" borderId="7" xfId="0" applyFont="1" applyFill="1" applyBorder="1" applyAlignment="1" applyProtection="1">
      <alignment horizontal="center" vertical="center" wrapText="1"/>
      <protection hidden="1"/>
    </xf>
    <xf numFmtId="0" fontId="2" fillId="0" borderId="2" xfId="0" applyFont="1" applyBorder="1" applyAlignment="1" applyProtection="1">
      <alignment horizontal="left" vertical="center" wrapText="1"/>
      <protection hidden="1"/>
    </xf>
    <xf numFmtId="0" fontId="4" fillId="4" borderId="2" xfId="0" applyFont="1" applyFill="1" applyBorder="1" applyAlignment="1" applyProtection="1">
      <alignment horizontal="center" vertical="center" wrapText="1"/>
      <protection hidden="1"/>
    </xf>
    <xf numFmtId="14" fontId="6" fillId="2" borderId="2" xfId="0" applyNumberFormat="1"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4" fillId="4" borderId="2" xfId="0" applyFont="1" applyFill="1" applyBorder="1" applyAlignment="1" applyProtection="1">
      <alignment horizontal="left" vertical="center" wrapText="1"/>
      <protection hidden="1"/>
    </xf>
    <xf numFmtId="0" fontId="6" fillId="0" borderId="2" xfId="0" applyFont="1" applyBorder="1" applyAlignment="1" applyProtection="1">
      <alignment horizontal="left" vertical="top" wrapText="1"/>
      <protection hidden="1"/>
    </xf>
    <xf numFmtId="0" fontId="6" fillId="4" borderId="2" xfId="0" applyFont="1" applyFill="1" applyBorder="1" applyAlignment="1">
      <alignment horizontal="center" vertical="center" wrapText="1"/>
    </xf>
    <xf numFmtId="0" fontId="4" fillId="4" borderId="14" xfId="0" applyFont="1" applyFill="1" applyBorder="1" applyAlignment="1" applyProtection="1">
      <alignment horizontal="center" vertical="center" wrapText="1"/>
      <protection hidden="1"/>
    </xf>
    <xf numFmtId="0" fontId="4" fillId="4" borderId="15" xfId="0" applyFont="1" applyFill="1" applyBorder="1" applyAlignment="1" applyProtection="1">
      <alignment horizontal="center" vertical="center" wrapText="1"/>
      <protection hidden="1"/>
    </xf>
    <xf numFmtId="0" fontId="4" fillId="4" borderId="5" xfId="0" applyFont="1" applyFill="1" applyBorder="1" applyAlignment="1" applyProtection="1">
      <alignment horizontal="right" vertical="center"/>
      <protection hidden="1"/>
    </xf>
    <xf numFmtId="0" fontId="4" fillId="4" borderId="6" xfId="0" applyFont="1" applyFill="1" applyBorder="1" applyAlignment="1" applyProtection="1">
      <alignment horizontal="right" vertical="center"/>
      <protection hidden="1"/>
    </xf>
    <xf numFmtId="0" fontId="4" fillId="4" borderId="7" xfId="0" applyFont="1" applyFill="1" applyBorder="1" applyAlignment="1" applyProtection="1">
      <alignment horizontal="right" vertical="center"/>
      <protection hidden="1"/>
    </xf>
    <xf numFmtId="0" fontId="6" fillId="5" borderId="2" xfId="0" applyFont="1" applyFill="1" applyBorder="1" applyAlignment="1">
      <alignment horizontal="left" vertical="center" wrapText="1"/>
    </xf>
    <xf numFmtId="0" fontId="9" fillId="0" borderId="2" xfId="0" applyFont="1" applyBorder="1" applyAlignment="1">
      <alignment horizontal="center" vertical="top" wrapText="1"/>
    </xf>
    <xf numFmtId="0" fontId="10" fillId="5" borderId="2" xfId="0" applyFont="1" applyFill="1" applyBorder="1" applyAlignment="1">
      <alignment horizontal="left" vertical="center" wrapText="1"/>
    </xf>
    <xf numFmtId="0" fontId="4" fillId="6" borderId="2" xfId="0" applyFont="1" applyFill="1" applyBorder="1" applyAlignment="1">
      <alignment horizontal="center" vertical="center" textRotation="90" wrapText="1"/>
    </xf>
    <xf numFmtId="0" fontId="6" fillId="5" borderId="5" xfId="0" applyFont="1" applyFill="1" applyBorder="1" applyAlignment="1">
      <alignment horizontal="left" vertical="center" wrapText="1"/>
    </xf>
    <xf numFmtId="0" fontId="6" fillId="5" borderId="7" xfId="0" applyFont="1" applyFill="1" applyBorder="1" applyAlignment="1">
      <alignment horizontal="left" vertical="center" wrapText="1"/>
    </xf>
    <xf numFmtId="0" fontId="12" fillId="4" borderId="2" xfId="0" applyFont="1" applyFill="1" applyBorder="1" applyAlignment="1">
      <alignment horizontal="center" vertical="center"/>
    </xf>
    <xf numFmtId="0" fontId="13" fillId="4" borderId="2" xfId="0" applyFont="1" applyFill="1" applyBorder="1" applyAlignment="1" applyProtection="1">
      <alignment horizontal="center" vertical="center"/>
      <protection hidden="1"/>
    </xf>
    <xf numFmtId="0" fontId="2" fillId="0" borderId="2" xfId="0" applyFont="1" applyBorder="1" applyAlignment="1">
      <alignment horizontal="justify" vertical="center" wrapText="1"/>
    </xf>
    <xf numFmtId="0" fontId="14" fillId="4" borderId="2" xfId="0" applyFont="1" applyFill="1" applyBorder="1" applyAlignment="1">
      <alignment horizontal="left" vertical="center"/>
    </xf>
    <xf numFmtId="0" fontId="12" fillId="4" borderId="2" xfId="0" applyFont="1" applyFill="1" applyBorder="1" applyAlignment="1">
      <alignment horizontal="left" vertical="center"/>
    </xf>
    <xf numFmtId="0" fontId="12" fillId="0" borderId="2" xfId="0" applyFont="1" applyBorder="1" applyAlignment="1">
      <alignment horizontal="justify" vertical="top" wrapText="1"/>
    </xf>
    <xf numFmtId="0" fontId="12" fillId="0" borderId="2" xfId="0" applyFont="1" applyBorder="1" applyAlignment="1">
      <alignment horizontal="justify" vertical="top"/>
    </xf>
    <xf numFmtId="14" fontId="15" fillId="0" borderId="2" xfId="0" applyNumberFormat="1" applyFont="1" applyBorder="1" applyAlignment="1">
      <alignment horizontal="center" vertical="center"/>
    </xf>
    <xf numFmtId="0" fontId="15" fillId="0" borderId="2" xfId="0" applyFont="1" applyBorder="1" applyAlignment="1">
      <alignment horizontal="center" vertical="center"/>
    </xf>
    <xf numFmtId="0" fontId="14" fillId="4" borderId="17" xfId="0" applyFont="1" applyFill="1" applyBorder="1" applyAlignment="1">
      <alignment horizontal="center" vertical="center"/>
    </xf>
    <xf numFmtId="0" fontId="12" fillId="5" borderId="5" xfId="0" applyFont="1" applyFill="1" applyBorder="1" applyAlignment="1">
      <alignment horizontal="left" vertical="center" wrapText="1"/>
    </xf>
    <xf numFmtId="0" fontId="12" fillId="5" borderId="7" xfId="0" applyFont="1" applyFill="1" applyBorder="1" applyAlignment="1">
      <alignment horizontal="left" vertical="center" wrapText="1"/>
    </xf>
    <xf numFmtId="0" fontId="17" fillId="0" borderId="2" xfId="4" applyNumberFormat="1" applyFont="1" applyBorder="1" applyAlignment="1" applyProtection="1">
      <alignment horizontal="center" vertical="center" wrapText="1"/>
    </xf>
    <xf numFmtId="0" fontId="15" fillId="0" borderId="5" xfId="0" applyFont="1" applyBorder="1" applyAlignment="1">
      <alignment horizontal="left" vertical="center" wrapText="1"/>
    </xf>
    <xf numFmtId="0" fontId="15" fillId="0" borderId="7" xfId="0" applyFont="1" applyBorder="1" applyAlignment="1">
      <alignment horizontal="left" vertical="center" wrapText="1"/>
    </xf>
    <xf numFmtId="0" fontId="14" fillId="4" borderId="5" xfId="0" applyFont="1" applyFill="1" applyBorder="1" applyAlignment="1">
      <alignment horizontal="right" vertical="center"/>
    </xf>
    <xf numFmtId="0" fontId="14" fillId="4" borderId="6" xfId="0" applyFont="1" applyFill="1" applyBorder="1" applyAlignment="1">
      <alignment horizontal="right" vertical="center"/>
    </xf>
    <xf numFmtId="0" fontId="14" fillId="4" borderId="7" xfId="0" applyFont="1" applyFill="1" applyBorder="1" applyAlignment="1">
      <alignment horizontal="right" vertical="center"/>
    </xf>
    <xf numFmtId="0" fontId="11" fillId="0" borderId="2" xfId="0" applyFont="1" applyBorder="1" applyAlignment="1">
      <alignment horizontal="center" vertical="top" wrapText="1"/>
    </xf>
    <xf numFmtId="0" fontId="4" fillId="4" borderId="3" xfId="0" applyFont="1" applyFill="1" applyBorder="1" applyAlignment="1">
      <alignment horizontal="center" vertical="center" textRotation="90" wrapText="1"/>
    </xf>
    <xf numFmtId="0" fontId="4" fillId="4" borderId="20" xfId="0" applyFont="1" applyFill="1" applyBorder="1" applyAlignment="1">
      <alignment horizontal="center" vertical="center" textRotation="90" wrapText="1"/>
    </xf>
    <xf numFmtId="0" fontId="4" fillId="4" borderId="1" xfId="0" applyFont="1" applyFill="1" applyBorder="1" applyAlignment="1">
      <alignment horizontal="center" vertical="center" textRotation="90" wrapText="1"/>
    </xf>
    <xf numFmtId="0" fontId="12" fillId="5" borderId="18" xfId="0" applyFont="1" applyFill="1" applyBorder="1" applyAlignment="1">
      <alignment horizontal="left" vertical="center" wrapText="1"/>
    </xf>
    <xf numFmtId="0" fontId="12" fillId="5" borderId="19" xfId="0" applyFont="1" applyFill="1" applyBorder="1" applyAlignment="1">
      <alignment horizontal="left" vertical="center" wrapText="1"/>
    </xf>
  </cellXfs>
  <cellStyles count="13">
    <cellStyle name="Millares [0]" xfId="1" builtinId="6"/>
    <cellStyle name="Millares [0] 2" xfId="7" xr:uid="{72C1D9AC-09C2-4551-8F90-C77DFE2DA3A8}"/>
    <cellStyle name="Millares [0] 3" xfId="5" xr:uid="{6EC13E01-4778-4E7D-98CD-C3B30E71E586}"/>
    <cellStyle name="Millares [0] 3 2" xfId="10" xr:uid="{3FFF15BE-BCF8-4771-9CC5-5437DE2D567F}"/>
    <cellStyle name="Moneda" xfId="4" builtinId="4"/>
    <cellStyle name="Moneda [0] 2" xfId="9" xr:uid="{FBD3F20C-06EE-44D1-A9EC-CF3E05E86E15}"/>
    <cellStyle name="Moneda 2" xfId="2" xr:uid="{00000000-0005-0000-0000-000001000000}"/>
    <cellStyle name="Moneda 3" xfId="8" xr:uid="{732B48D7-5035-4098-9CA7-A93B09EB6B54}"/>
    <cellStyle name="Moneda 4" xfId="11" xr:uid="{FA310F6B-A3C6-4308-B3D3-A9717DD426CD}"/>
    <cellStyle name="Moneda 5" xfId="12" xr:uid="{9358A68C-1CC2-4677-B4D5-A96F86E23712}"/>
    <cellStyle name="Normal" xfId="0" builtinId="0"/>
    <cellStyle name="Normal 4" xfId="6" xr:uid="{C8CFECA5-5853-44BE-98D2-3996BFEC1366}"/>
    <cellStyle name="Porcentaje"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623455</xdr:colOff>
      <xdr:row>0</xdr:row>
      <xdr:rowOff>86591</xdr:rowOff>
    </xdr:from>
    <xdr:to>
      <xdr:col>3</xdr:col>
      <xdr:colOff>2372591</xdr:colOff>
      <xdr:row>0</xdr:row>
      <xdr:rowOff>835602</xdr:rowOff>
    </xdr:to>
    <xdr:pic>
      <xdr:nvPicPr>
        <xdr:cNvPr id="3" name="Imagen 2">
          <a:extLst>
            <a:ext uri="{FF2B5EF4-FFF2-40B4-BE49-F238E27FC236}">
              <a16:creationId xmlns:a16="http://schemas.microsoft.com/office/drawing/2014/main" id="{19CD85C1-2EEE-4E68-8D44-E14EB443F719}"/>
            </a:ext>
          </a:extLst>
        </xdr:cNvPr>
        <xdr:cNvPicPr>
          <a:picLocks noChangeAspect="1"/>
        </xdr:cNvPicPr>
      </xdr:nvPicPr>
      <xdr:blipFill>
        <a:blip xmlns:r="http://schemas.openxmlformats.org/officeDocument/2006/relationships" r:embed="rId1"/>
        <a:stretch>
          <a:fillRect/>
        </a:stretch>
      </xdr:blipFill>
      <xdr:spPr>
        <a:xfrm>
          <a:off x="623455" y="86591"/>
          <a:ext cx="4433454" cy="7490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484909</xdr:colOff>
      <xdr:row>0</xdr:row>
      <xdr:rowOff>79189</xdr:rowOff>
    </xdr:from>
    <xdr:to>
      <xdr:col>2</xdr:col>
      <xdr:colOff>2666999</xdr:colOff>
      <xdr:row>0</xdr:row>
      <xdr:rowOff>828200</xdr:rowOff>
    </xdr:to>
    <xdr:pic>
      <xdr:nvPicPr>
        <xdr:cNvPr id="2" name="Imagen 1">
          <a:extLst>
            <a:ext uri="{FF2B5EF4-FFF2-40B4-BE49-F238E27FC236}">
              <a16:creationId xmlns:a16="http://schemas.microsoft.com/office/drawing/2014/main" id="{50CF916D-10EE-42C8-8964-25880198B2F3}"/>
            </a:ext>
          </a:extLst>
        </xdr:cNvPr>
        <xdr:cNvPicPr>
          <a:picLocks noChangeAspect="1"/>
        </xdr:cNvPicPr>
      </xdr:nvPicPr>
      <xdr:blipFill>
        <a:blip xmlns:r="http://schemas.openxmlformats.org/officeDocument/2006/relationships" r:embed="rId1"/>
        <a:stretch>
          <a:fillRect/>
        </a:stretch>
      </xdr:blipFill>
      <xdr:spPr>
        <a:xfrm>
          <a:off x="484909" y="79189"/>
          <a:ext cx="4433454" cy="74901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CCEEE-F71D-43E3-882A-688F25DE5F43}">
  <dimension ref="A1:CL30"/>
  <sheetViews>
    <sheetView showGridLines="0" tabSelected="1" view="pageBreakPreview" zoomScale="55" zoomScaleNormal="80" zoomScaleSheetLayoutView="55" workbookViewId="0">
      <selection activeCell="F17" sqref="F17"/>
    </sheetView>
  </sheetViews>
  <sheetFormatPr baseColWidth="10" defaultColWidth="10.7109375" defaultRowHeight="18" x14ac:dyDescent="0.25"/>
  <cols>
    <col min="1" max="1" width="16" style="46" customWidth="1"/>
    <col min="2" max="2" width="14.85546875" style="46" customWidth="1"/>
    <col min="3" max="3" width="9.42578125" style="46" customWidth="1"/>
    <col min="4" max="4" width="43.28515625" style="46" customWidth="1"/>
    <col min="5" max="5" width="28.28515625" style="46" customWidth="1"/>
    <col min="6" max="6" width="35.42578125" style="47" customWidth="1"/>
    <col min="7" max="7" width="15.42578125" style="47" customWidth="1"/>
    <col min="8" max="8" width="33" style="47" customWidth="1"/>
    <col min="9" max="9" width="31" style="46" customWidth="1"/>
    <col min="10" max="10" width="27.5703125" style="46" customWidth="1"/>
    <col min="11" max="11" width="28.85546875" style="46" customWidth="1"/>
    <col min="12" max="12" width="31.28515625" style="46" customWidth="1"/>
    <col min="13" max="13" width="18.7109375" style="46" customWidth="1"/>
    <col min="14" max="16384" width="10.7109375" style="46"/>
  </cols>
  <sheetData>
    <row r="1" spans="1:12" ht="68.25" customHeight="1" x14ac:dyDescent="0.25">
      <c r="A1" s="91"/>
      <c r="B1" s="92"/>
      <c r="C1" s="92"/>
      <c r="D1" s="93"/>
      <c r="E1" s="94" t="s">
        <v>0</v>
      </c>
      <c r="F1" s="95"/>
      <c r="G1" s="95"/>
      <c r="H1" s="95"/>
      <c r="I1" s="95"/>
      <c r="J1" s="95"/>
      <c r="K1" s="95"/>
      <c r="L1" s="96"/>
    </row>
    <row r="3" spans="1:12" ht="16.149999999999999" customHeight="1" x14ac:dyDescent="0.25">
      <c r="A3" s="97" t="s">
        <v>1</v>
      </c>
      <c r="B3" s="97"/>
      <c r="C3" s="97"/>
      <c r="D3" s="97"/>
      <c r="E3" s="97"/>
      <c r="F3" s="97"/>
      <c r="G3" s="97"/>
      <c r="H3" s="97"/>
      <c r="I3" s="97"/>
      <c r="J3" s="97"/>
      <c r="K3" s="97"/>
      <c r="L3" s="97"/>
    </row>
    <row r="4" spans="1:12" ht="16.149999999999999" customHeight="1" x14ac:dyDescent="0.25">
      <c r="A4" s="97"/>
      <c r="B4" s="97"/>
      <c r="C4" s="97"/>
      <c r="D4" s="97"/>
      <c r="E4" s="97"/>
      <c r="F4" s="97"/>
      <c r="G4" s="97"/>
      <c r="H4" s="97"/>
      <c r="I4" s="97"/>
      <c r="J4" s="97"/>
      <c r="K4" s="97"/>
      <c r="L4" s="97"/>
    </row>
    <row r="5" spans="1:12" ht="16.149999999999999" customHeight="1" x14ac:dyDescent="0.25">
      <c r="A5" s="97"/>
      <c r="B5" s="97"/>
      <c r="C5" s="97"/>
      <c r="D5" s="97"/>
      <c r="E5" s="97"/>
      <c r="F5" s="97"/>
      <c r="G5" s="97"/>
      <c r="H5" s="97"/>
      <c r="I5" s="97"/>
      <c r="J5" s="97"/>
      <c r="K5" s="97"/>
      <c r="L5" s="97"/>
    </row>
    <row r="6" spans="1:12" ht="16.149999999999999" customHeight="1" x14ac:dyDescent="0.25">
      <c r="A6" s="101" t="s">
        <v>2</v>
      </c>
      <c r="B6" s="101"/>
      <c r="C6" s="101"/>
      <c r="D6" s="101"/>
      <c r="E6" s="101"/>
      <c r="F6" s="101"/>
      <c r="G6" s="101"/>
      <c r="H6" s="101"/>
      <c r="I6" s="101"/>
      <c r="J6" s="101"/>
      <c r="K6" s="101"/>
      <c r="L6" s="101"/>
    </row>
    <row r="7" spans="1:12" ht="207.75" customHeight="1" x14ac:dyDescent="0.25">
      <c r="A7" s="102" t="s">
        <v>83</v>
      </c>
      <c r="B7" s="102"/>
      <c r="C7" s="102"/>
      <c r="D7" s="102"/>
      <c r="E7" s="102"/>
      <c r="F7" s="102"/>
      <c r="G7" s="102"/>
      <c r="H7" s="102"/>
      <c r="I7" s="102"/>
      <c r="J7" s="102"/>
      <c r="K7" s="102"/>
      <c r="L7" s="102"/>
    </row>
    <row r="8" spans="1:12" ht="16.899999999999999" customHeight="1" x14ac:dyDescent="0.25">
      <c r="A8" s="103"/>
      <c r="B8" s="103"/>
      <c r="C8" s="103"/>
      <c r="D8" s="103"/>
      <c r="E8" s="103"/>
      <c r="F8" s="103"/>
      <c r="G8" s="103"/>
      <c r="H8" s="103"/>
      <c r="I8" s="103"/>
      <c r="J8" s="103"/>
      <c r="K8" s="103"/>
      <c r="L8" s="103"/>
    </row>
    <row r="10" spans="1:12" ht="46.5" customHeight="1" x14ac:dyDescent="0.25">
      <c r="A10" s="98" t="s">
        <v>3</v>
      </c>
      <c r="B10" s="98"/>
      <c r="C10" s="99">
        <v>45282</v>
      </c>
      <c r="D10" s="100"/>
    </row>
    <row r="11" spans="1:12" ht="17.45" customHeight="1" x14ac:dyDescent="0.25">
      <c r="A11" s="2"/>
      <c r="B11" s="3"/>
      <c r="C11" s="4"/>
    </row>
    <row r="12" spans="1:12" ht="19.899999999999999" customHeight="1" x14ac:dyDescent="0.25">
      <c r="A12" s="48"/>
      <c r="C12" s="48"/>
      <c r="D12" s="5" t="s">
        <v>4</v>
      </c>
      <c r="E12" s="6"/>
    </row>
    <row r="13" spans="1:12" s="48" customFormat="1" ht="64.150000000000006" customHeight="1" x14ac:dyDescent="0.25">
      <c r="A13" s="88" t="s">
        <v>5</v>
      </c>
      <c r="B13" s="88"/>
      <c r="C13" s="7" t="s">
        <v>37</v>
      </c>
      <c r="D13" s="8">
        <v>0.19</v>
      </c>
      <c r="E13" s="9"/>
      <c r="F13" s="10"/>
      <c r="I13" s="10"/>
      <c r="J13" s="10"/>
    </row>
    <row r="14" spans="1:12" ht="16.149999999999999" customHeight="1" x14ac:dyDescent="0.25">
      <c r="D14" s="47"/>
      <c r="E14" s="47"/>
    </row>
    <row r="15" spans="1:12" s="49" customFormat="1" ht="30" customHeight="1" x14ac:dyDescent="0.25">
      <c r="A15" s="104" t="s">
        <v>7</v>
      </c>
      <c r="B15" s="73"/>
      <c r="C15" s="71" t="s">
        <v>8</v>
      </c>
      <c r="D15" s="72"/>
      <c r="E15" s="73"/>
      <c r="F15" s="77" t="s">
        <v>9</v>
      </c>
      <c r="G15" s="77" t="s">
        <v>10</v>
      </c>
      <c r="H15" s="77" t="s">
        <v>76</v>
      </c>
      <c r="I15" s="88" t="s">
        <v>11</v>
      </c>
      <c r="J15" s="89" t="s">
        <v>12</v>
      </c>
      <c r="K15" s="88" t="s">
        <v>13</v>
      </c>
      <c r="L15" s="89" t="s">
        <v>14</v>
      </c>
    </row>
    <row r="16" spans="1:12" s="49" customFormat="1" ht="30" customHeight="1" x14ac:dyDescent="0.25">
      <c r="A16" s="105"/>
      <c r="B16" s="76"/>
      <c r="C16" s="74"/>
      <c r="D16" s="75"/>
      <c r="E16" s="76"/>
      <c r="F16" s="78"/>
      <c r="G16" s="78"/>
      <c r="H16" s="78"/>
      <c r="I16" s="88"/>
      <c r="J16" s="90"/>
      <c r="K16" s="88"/>
      <c r="L16" s="89"/>
    </row>
    <row r="17" spans="1:90" ht="99.75" customHeight="1" x14ac:dyDescent="0.25">
      <c r="A17" s="80" t="s">
        <v>15</v>
      </c>
      <c r="B17" s="81"/>
      <c r="C17" s="50">
        <v>1</v>
      </c>
      <c r="D17" s="85" t="s">
        <v>78</v>
      </c>
      <c r="E17" s="86"/>
      <c r="F17" s="51" t="s">
        <v>77</v>
      </c>
      <c r="G17" s="11">
        <v>1</v>
      </c>
      <c r="H17" s="12">
        <v>21906454.399999999</v>
      </c>
      <c r="I17" s="16"/>
      <c r="J17" s="52">
        <f>ROUND((I17*(1+$D$13)),2)</f>
        <v>0</v>
      </c>
      <c r="K17" s="53">
        <f>ROUND((G17*I17),2)</f>
        <v>0</v>
      </c>
      <c r="L17" s="54" t="str">
        <f>IF(I17="","",ROUND(J17*G17,2))</f>
        <v/>
      </c>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row>
    <row r="18" spans="1:90" ht="138" customHeight="1" x14ac:dyDescent="0.25">
      <c r="A18" s="82"/>
      <c r="B18" s="83"/>
      <c r="C18" s="50">
        <v>2</v>
      </c>
      <c r="D18" s="87" t="s">
        <v>80</v>
      </c>
      <c r="E18" s="87"/>
      <c r="F18" s="51" t="s">
        <v>79</v>
      </c>
      <c r="G18" s="11">
        <v>1</v>
      </c>
      <c r="H18" s="12">
        <v>27181201.25</v>
      </c>
      <c r="I18" s="16"/>
      <c r="J18" s="52">
        <f t="shared" ref="J18:J26" si="0">ROUND((I18*(1+$D$13)),2)</f>
        <v>0</v>
      </c>
      <c r="K18" s="53">
        <f t="shared" ref="K18:K26" si="1">ROUND((G18*I18),2)</f>
        <v>0</v>
      </c>
      <c r="L18" s="54" t="str">
        <f t="shared" ref="L18:L26" si="2">IF(I18="","",ROUND(J18*G18,2))</f>
        <v/>
      </c>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row>
    <row r="19" spans="1:90" ht="82.9" customHeight="1" x14ac:dyDescent="0.25">
      <c r="A19" s="82"/>
      <c r="B19" s="83"/>
      <c r="C19" s="50">
        <v>3</v>
      </c>
      <c r="D19" s="84" t="s">
        <v>16</v>
      </c>
      <c r="E19" s="84"/>
      <c r="F19" s="56" t="s">
        <v>17</v>
      </c>
      <c r="G19" s="11">
        <v>1</v>
      </c>
      <c r="H19" s="12">
        <v>66218412.833333336</v>
      </c>
      <c r="I19" s="16"/>
      <c r="J19" s="52">
        <f t="shared" si="0"/>
        <v>0</v>
      </c>
      <c r="K19" s="53">
        <f t="shared" si="1"/>
        <v>0</v>
      </c>
      <c r="L19" s="54" t="str">
        <f t="shared" si="2"/>
        <v/>
      </c>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row>
    <row r="20" spans="1:90" ht="168.75" customHeight="1" x14ac:dyDescent="0.25">
      <c r="A20" s="112"/>
      <c r="B20" s="112"/>
      <c r="C20" s="50">
        <v>4</v>
      </c>
      <c r="D20" s="85" t="s">
        <v>18</v>
      </c>
      <c r="E20" s="86"/>
      <c r="F20" s="57" t="s">
        <v>19</v>
      </c>
      <c r="G20" s="13">
        <v>4</v>
      </c>
      <c r="H20" s="14">
        <v>69019643.75</v>
      </c>
      <c r="I20" s="16"/>
      <c r="J20" s="52">
        <f t="shared" si="0"/>
        <v>0</v>
      </c>
      <c r="K20" s="53">
        <f t="shared" si="1"/>
        <v>0</v>
      </c>
      <c r="L20" s="54" t="str">
        <f t="shared" si="2"/>
        <v/>
      </c>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row>
    <row r="21" spans="1:90" ht="88.15" customHeight="1" x14ac:dyDescent="0.25">
      <c r="A21" s="112"/>
      <c r="B21" s="112"/>
      <c r="C21" s="50">
        <v>5</v>
      </c>
      <c r="D21" s="79" t="s">
        <v>20</v>
      </c>
      <c r="E21" s="79"/>
      <c r="F21" s="57" t="s">
        <v>21</v>
      </c>
      <c r="G21" s="13">
        <v>100000</v>
      </c>
      <c r="H21" s="14">
        <v>18731.826000000001</v>
      </c>
      <c r="I21" s="16"/>
      <c r="J21" s="52">
        <f t="shared" si="0"/>
        <v>0</v>
      </c>
      <c r="K21" s="53">
        <f t="shared" si="1"/>
        <v>0</v>
      </c>
      <c r="L21" s="54" t="str">
        <f t="shared" si="2"/>
        <v/>
      </c>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row>
    <row r="22" spans="1:90" ht="112.9" customHeight="1" x14ac:dyDescent="0.25">
      <c r="A22" s="112"/>
      <c r="B22" s="112"/>
      <c r="C22" s="50">
        <v>6</v>
      </c>
      <c r="D22" s="79" t="s">
        <v>22</v>
      </c>
      <c r="E22" s="79"/>
      <c r="F22" s="57" t="s">
        <v>23</v>
      </c>
      <c r="G22" s="13">
        <v>10000</v>
      </c>
      <c r="H22" s="14">
        <v>87853.521666666667</v>
      </c>
      <c r="I22" s="16"/>
      <c r="J22" s="52">
        <f t="shared" si="0"/>
        <v>0</v>
      </c>
      <c r="K22" s="53">
        <f t="shared" si="1"/>
        <v>0</v>
      </c>
      <c r="L22" s="54" t="str">
        <f t="shared" si="2"/>
        <v/>
      </c>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c r="CG22" s="55"/>
      <c r="CH22" s="55"/>
      <c r="CI22" s="55"/>
      <c r="CJ22" s="55"/>
      <c r="CK22" s="55"/>
      <c r="CL22" s="55"/>
    </row>
    <row r="23" spans="1:90" s="60" customFormat="1" ht="122.25" customHeight="1" x14ac:dyDescent="0.25">
      <c r="A23" s="112"/>
      <c r="B23" s="112"/>
      <c r="C23" s="50">
        <v>7</v>
      </c>
      <c r="D23" s="109" t="s">
        <v>24</v>
      </c>
      <c r="E23" s="109" t="s">
        <v>25</v>
      </c>
      <c r="F23" s="58" t="s">
        <v>26</v>
      </c>
      <c r="G23" s="59">
        <v>1</v>
      </c>
      <c r="H23" s="15">
        <v>52763989.166666664</v>
      </c>
      <c r="I23" s="16"/>
      <c r="J23" s="52">
        <f t="shared" si="0"/>
        <v>0</v>
      </c>
      <c r="K23" s="53">
        <f t="shared" si="1"/>
        <v>0</v>
      </c>
      <c r="L23" s="54" t="str">
        <f t="shared" si="2"/>
        <v/>
      </c>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row>
    <row r="24" spans="1:90" s="60" customFormat="1" ht="121.5" customHeight="1" x14ac:dyDescent="0.25">
      <c r="A24" s="112"/>
      <c r="B24" s="112"/>
      <c r="C24" s="50">
        <v>8</v>
      </c>
      <c r="D24" s="113" t="s">
        <v>27</v>
      </c>
      <c r="E24" s="114"/>
      <c r="F24" s="58" t="s">
        <v>28</v>
      </c>
      <c r="G24" s="59">
        <v>1</v>
      </c>
      <c r="H24" s="15">
        <v>99292855.333333328</v>
      </c>
      <c r="I24" s="16"/>
      <c r="J24" s="52">
        <f t="shared" si="0"/>
        <v>0</v>
      </c>
      <c r="K24" s="53">
        <f t="shared" si="1"/>
        <v>0</v>
      </c>
      <c r="L24" s="54" t="str">
        <f t="shared" si="2"/>
        <v/>
      </c>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c r="CG24" s="55"/>
      <c r="CH24" s="55"/>
      <c r="CI24" s="55"/>
      <c r="CJ24" s="55"/>
      <c r="CK24" s="55"/>
      <c r="CL24" s="55"/>
    </row>
    <row r="25" spans="1:90" s="60" customFormat="1" ht="116.25" customHeight="1" x14ac:dyDescent="0.25">
      <c r="A25" s="112"/>
      <c r="B25" s="112"/>
      <c r="C25" s="50">
        <v>9</v>
      </c>
      <c r="D25" s="109" t="s">
        <v>29</v>
      </c>
      <c r="E25" s="109" t="s">
        <v>30</v>
      </c>
      <c r="F25" s="58" t="s">
        <v>31</v>
      </c>
      <c r="G25" s="59">
        <v>70</v>
      </c>
      <c r="H25" s="15">
        <v>2016729.5</v>
      </c>
      <c r="I25" s="16"/>
      <c r="J25" s="52">
        <f t="shared" si="0"/>
        <v>0</v>
      </c>
      <c r="K25" s="53">
        <f t="shared" si="1"/>
        <v>0</v>
      </c>
      <c r="L25" s="54" t="str">
        <f t="shared" si="2"/>
        <v/>
      </c>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c r="CG25" s="55"/>
      <c r="CH25" s="55"/>
      <c r="CI25" s="55"/>
      <c r="CJ25" s="55"/>
      <c r="CK25" s="55"/>
      <c r="CL25" s="55"/>
    </row>
    <row r="26" spans="1:90" ht="175.5" customHeight="1" x14ac:dyDescent="0.25">
      <c r="A26" s="112"/>
      <c r="B26" s="112"/>
      <c r="C26" s="50">
        <v>10</v>
      </c>
      <c r="D26" s="111" t="s">
        <v>57</v>
      </c>
      <c r="E26" s="109" t="s">
        <v>30</v>
      </c>
      <c r="F26" s="58" t="s">
        <v>32</v>
      </c>
      <c r="G26" s="59">
        <v>100</v>
      </c>
      <c r="H26" s="15">
        <v>247051.16666666666</v>
      </c>
      <c r="I26" s="16"/>
      <c r="J26" s="52">
        <f t="shared" si="0"/>
        <v>0</v>
      </c>
      <c r="K26" s="53">
        <f t="shared" si="1"/>
        <v>0</v>
      </c>
      <c r="L26" s="54" t="str">
        <f t="shared" si="2"/>
        <v/>
      </c>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row>
    <row r="27" spans="1:90" ht="18" customHeight="1" x14ac:dyDescent="0.25">
      <c r="A27" s="106" t="s">
        <v>33</v>
      </c>
      <c r="B27" s="107"/>
      <c r="C27" s="107"/>
      <c r="D27" s="107"/>
      <c r="E27" s="107"/>
      <c r="F27" s="107"/>
      <c r="G27" s="107"/>
      <c r="H27" s="107"/>
      <c r="I27" s="107"/>
      <c r="J27" s="108"/>
      <c r="K27" s="61">
        <f>ROUND(SUM(K17:K26),2)</f>
        <v>0</v>
      </c>
      <c r="L27" s="62">
        <f>ROUND((SUM(L17:L26)),2)</f>
        <v>0</v>
      </c>
    </row>
    <row r="28" spans="1:90" ht="16.149999999999999" customHeight="1" x14ac:dyDescent="0.25">
      <c r="A28" s="110"/>
      <c r="B28" s="110"/>
      <c r="C28" s="110"/>
      <c r="D28" s="110"/>
      <c r="E28" s="110"/>
      <c r="F28" s="110"/>
      <c r="G28" s="110"/>
      <c r="H28" s="110"/>
      <c r="I28" s="110"/>
      <c r="J28" s="110"/>
      <c r="K28" s="110"/>
      <c r="L28" s="110"/>
    </row>
    <row r="29" spans="1:90" x14ac:dyDescent="0.25">
      <c r="A29" s="63" t="s">
        <v>34</v>
      </c>
      <c r="B29" s="63"/>
      <c r="C29" s="63"/>
      <c r="D29" s="63"/>
      <c r="E29" s="64" t="s">
        <v>35</v>
      </c>
      <c r="F29" s="65"/>
      <c r="G29" s="65"/>
      <c r="H29" s="66"/>
      <c r="I29" s="63" t="s">
        <v>36</v>
      </c>
      <c r="J29" s="63"/>
      <c r="K29" s="63"/>
      <c r="L29" s="63"/>
    </row>
    <row r="30" spans="1:90" ht="71.25" customHeight="1" x14ac:dyDescent="0.25">
      <c r="A30" s="67"/>
      <c r="B30" s="67"/>
      <c r="C30" s="67"/>
      <c r="D30" s="67"/>
      <c r="E30" s="68"/>
      <c r="F30" s="69"/>
      <c r="G30" s="69"/>
      <c r="H30" s="70"/>
      <c r="I30" s="67"/>
      <c r="J30" s="67"/>
      <c r="K30" s="67"/>
      <c r="L30" s="67"/>
    </row>
  </sheetData>
  <sheetProtection algorithmName="SHA-512" hashValue="u1vWgCrkZubNwRS9RC051j7RG01Ii5MClfQBtueqe+92ouD8OzyhK0Yd0OLic+5WQIcqCHmG1HePYyrxLc90XQ==" saltValue="a+oVIcEQVTUbibaTpCTMJQ==" spinCount="100000" sheet="1" objects="1" scenarios="1"/>
  <mergeCells count="38">
    <mergeCell ref="A27:J27"/>
    <mergeCell ref="D23:E23"/>
    <mergeCell ref="A28:L28"/>
    <mergeCell ref="D26:E26"/>
    <mergeCell ref="A20:B26"/>
    <mergeCell ref="D22:E22"/>
    <mergeCell ref="D20:E20"/>
    <mergeCell ref="D24:E24"/>
    <mergeCell ref="D25:E25"/>
    <mergeCell ref="A13:B13"/>
    <mergeCell ref="L15:L16"/>
    <mergeCell ref="J15:J16"/>
    <mergeCell ref="K15:K16"/>
    <mergeCell ref="A1:D1"/>
    <mergeCell ref="E1:L1"/>
    <mergeCell ref="A3:L5"/>
    <mergeCell ref="A10:B10"/>
    <mergeCell ref="C10:D10"/>
    <mergeCell ref="A6:L6"/>
    <mergeCell ref="A7:L7"/>
    <mergeCell ref="A8:L8"/>
    <mergeCell ref="G15:G16"/>
    <mergeCell ref="I15:I16"/>
    <mergeCell ref="H15:H16"/>
    <mergeCell ref="A15:B16"/>
    <mergeCell ref="C15:E16"/>
    <mergeCell ref="F15:F16"/>
    <mergeCell ref="D21:E21"/>
    <mergeCell ref="A17:B19"/>
    <mergeCell ref="D19:E19"/>
    <mergeCell ref="D17:E17"/>
    <mergeCell ref="D18:E18"/>
    <mergeCell ref="A29:D29"/>
    <mergeCell ref="E29:H29"/>
    <mergeCell ref="I29:L29"/>
    <mergeCell ref="A30:D30"/>
    <mergeCell ref="E30:H30"/>
    <mergeCell ref="I30:L30"/>
  </mergeCells>
  <dataValidations count="2">
    <dataValidation type="list" allowBlank="1" showInputMessage="1" showErrorMessage="1" sqref="D11" xr:uid="{E22384BA-CF5A-42F0-9C19-A34BFF4557B8}">
      <formula1>$A$48:$A$49</formula1>
    </dataValidation>
    <dataValidation type="list" allowBlank="1" showInputMessage="1" showErrorMessage="1" sqref="C13" xr:uid="{2908A239-D889-4D20-8705-3CF513C75CF3}">
      <formula1>"SI,NO"</formula1>
    </dataValidation>
  </dataValidations>
  <pageMargins left="0.7" right="0.7" top="0.75" bottom="0.75" header="0.3" footer="0.3"/>
  <pageSetup scale="2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9D5A9-5A59-4B04-AEAC-C8DD6D0E3D74}">
  <dimension ref="A1:CM26"/>
  <sheetViews>
    <sheetView showGridLines="0" view="pageBreakPreview" zoomScale="55" zoomScaleNormal="80" zoomScaleSheetLayoutView="55" workbookViewId="0">
      <selection activeCell="A8" sqref="A8:K8"/>
    </sheetView>
  </sheetViews>
  <sheetFormatPr baseColWidth="10" defaultColWidth="10.85546875" defaultRowHeight="15.75" x14ac:dyDescent="0.25"/>
  <cols>
    <col min="1" max="1" width="24.28515625" style="29" customWidth="1"/>
    <col min="2" max="2" width="9.42578125" style="29" customWidth="1"/>
    <col min="3" max="3" width="46.85546875" style="29" customWidth="1"/>
    <col min="4" max="4" width="27.140625" style="29" customWidth="1"/>
    <col min="5" max="5" width="30.42578125" style="31" customWidth="1"/>
    <col min="6" max="6" width="14.42578125" style="17" customWidth="1"/>
    <col min="7" max="7" width="31.85546875" style="17" customWidth="1"/>
    <col min="8" max="8" width="27.5703125" style="29" customWidth="1"/>
    <col min="9" max="9" width="26.7109375" style="17" customWidth="1"/>
    <col min="10" max="10" width="32.28515625" style="17" customWidth="1"/>
    <col min="11" max="11" width="34.140625" style="29" customWidth="1"/>
    <col min="12" max="12" width="17.28515625" style="29" customWidth="1"/>
    <col min="13" max="16384" width="10.85546875" style="29"/>
  </cols>
  <sheetData>
    <row r="1" spans="1:11" ht="68.25" customHeight="1" x14ac:dyDescent="0.25">
      <c r="A1" s="115"/>
      <c r="B1" s="115"/>
      <c r="C1" s="115"/>
      <c r="D1" s="116" t="s">
        <v>58</v>
      </c>
      <c r="E1" s="116"/>
      <c r="F1" s="116"/>
      <c r="G1" s="116"/>
      <c r="H1" s="116"/>
      <c r="I1" s="116"/>
      <c r="J1" s="116"/>
      <c r="K1" s="116"/>
    </row>
    <row r="3" spans="1:11" x14ac:dyDescent="0.25">
      <c r="A3" s="117" t="s">
        <v>59</v>
      </c>
      <c r="B3" s="117"/>
      <c r="C3" s="117"/>
      <c r="D3" s="117"/>
      <c r="E3" s="117"/>
      <c r="F3" s="117"/>
      <c r="G3" s="117"/>
      <c r="H3" s="117"/>
      <c r="I3" s="117"/>
      <c r="J3" s="117"/>
      <c r="K3" s="117"/>
    </row>
    <row r="4" spans="1:11" x14ac:dyDescent="0.25">
      <c r="A4" s="117"/>
      <c r="B4" s="117"/>
      <c r="C4" s="117"/>
      <c r="D4" s="117"/>
      <c r="E4" s="117"/>
      <c r="F4" s="117"/>
      <c r="G4" s="117"/>
      <c r="H4" s="117"/>
      <c r="I4" s="117"/>
      <c r="J4" s="117"/>
      <c r="K4" s="117"/>
    </row>
    <row r="5" spans="1:11" x14ac:dyDescent="0.25">
      <c r="A5" s="117"/>
      <c r="B5" s="117"/>
      <c r="C5" s="117"/>
      <c r="D5" s="117"/>
      <c r="E5" s="117"/>
      <c r="F5" s="117"/>
      <c r="G5" s="117"/>
      <c r="H5" s="117"/>
      <c r="I5" s="117"/>
      <c r="J5" s="117"/>
      <c r="K5" s="117"/>
    </row>
    <row r="6" spans="1:11" x14ac:dyDescent="0.25">
      <c r="A6" s="118" t="s">
        <v>2</v>
      </c>
      <c r="B6" s="119"/>
      <c r="C6" s="119"/>
      <c r="D6" s="119"/>
      <c r="E6" s="119"/>
      <c r="F6" s="119"/>
      <c r="G6" s="119"/>
      <c r="H6" s="119"/>
      <c r="I6" s="119"/>
      <c r="J6" s="119"/>
      <c r="K6" s="119"/>
    </row>
    <row r="7" spans="1:11" ht="198.75" customHeight="1" x14ac:dyDescent="0.25">
      <c r="A7" s="120" t="s">
        <v>84</v>
      </c>
      <c r="B7" s="121"/>
      <c r="C7" s="121"/>
      <c r="D7" s="121"/>
      <c r="E7" s="121"/>
      <c r="F7" s="121"/>
      <c r="G7" s="121"/>
      <c r="H7" s="121"/>
      <c r="I7" s="121"/>
      <c r="J7" s="121"/>
      <c r="K7" s="121"/>
    </row>
    <row r="8" spans="1:11" ht="14.45" customHeight="1" x14ac:dyDescent="0.25">
      <c r="A8" s="115"/>
      <c r="B8" s="115"/>
      <c r="C8" s="115"/>
      <c r="D8" s="115"/>
      <c r="E8" s="115"/>
      <c r="F8" s="115"/>
      <c r="G8" s="115"/>
      <c r="H8" s="115"/>
      <c r="I8" s="115"/>
      <c r="J8" s="115"/>
      <c r="K8" s="115"/>
    </row>
    <row r="10" spans="1:11" ht="46.5" customHeight="1" x14ac:dyDescent="0.25">
      <c r="A10" s="30" t="s">
        <v>3</v>
      </c>
      <c r="B10" s="122">
        <v>45282</v>
      </c>
      <c r="C10" s="123"/>
    </row>
    <row r="11" spans="1:11" x14ac:dyDescent="0.25">
      <c r="D11" s="32"/>
      <c r="E11" s="33"/>
    </row>
    <row r="12" spans="1:11" x14ac:dyDescent="0.25">
      <c r="C12" s="18" t="s">
        <v>4</v>
      </c>
      <c r="D12" s="32"/>
      <c r="E12" s="33"/>
    </row>
    <row r="13" spans="1:11" ht="62.25" customHeight="1" x14ac:dyDescent="0.25">
      <c r="A13" s="30" t="s">
        <v>5</v>
      </c>
      <c r="B13" s="19" t="s">
        <v>37</v>
      </c>
      <c r="C13" s="20">
        <v>0.19</v>
      </c>
      <c r="D13" s="34"/>
      <c r="E13" s="21"/>
    </row>
    <row r="14" spans="1:11" x14ac:dyDescent="0.25">
      <c r="C14" s="35"/>
      <c r="D14" s="35"/>
    </row>
    <row r="15" spans="1:11" s="38" customFormat="1" ht="60" customHeight="1" x14ac:dyDescent="0.25">
      <c r="A15" s="36" t="s">
        <v>7</v>
      </c>
      <c r="B15" s="124" t="s">
        <v>8</v>
      </c>
      <c r="C15" s="124"/>
      <c r="D15" s="124"/>
      <c r="E15" s="37" t="s">
        <v>9</v>
      </c>
      <c r="F15" s="22" t="s">
        <v>10</v>
      </c>
      <c r="G15" s="22" t="s">
        <v>60</v>
      </c>
      <c r="H15" s="36" t="s">
        <v>11</v>
      </c>
      <c r="I15" s="36" t="s">
        <v>12</v>
      </c>
      <c r="J15" s="36" t="s">
        <v>13</v>
      </c>
      <c r="K15" s="36" t="s">
        <v>14</v>
      </c>
    </row>
    <row r="16" spans="1:11" ht="86.25" customHeight="1" x14ac:dyDescent="0.25">
      <c r="A16" s="39"/>
      <c r="B16" s="40">
        <v>1</v>
      </c>
      <c r="C16" s="125" t="s">
        <v>61</v>
      </c>
      <c r="D16" s="126"/>
      <c r="E16" s="41" t="s">
        <v>62</v>
      </c>
      <c r="F16" s="23">
        <v>2</v>
      </c>
      <c r="G16" s="24">
        <v>54450759.799579836</v>
      </c>
      <c r="H16" s="25"/>
      <c r="I16" s="26">
        <f>ROUND((H16*(1+$C$13)),2)</f>
        <v>0</v>
      </c>
      <c r="J16" s="27">
        <f>ROUND((F16*H16),2)</f>
        <v>0</v>
      </c>
      <c r="K16" s="28" t="str">
        <f>IF(H16="","",ROUND(I16*F16,2))</f>
        <v/>
      </c>
    </row>
    <row r="17" spans="1:91" s="38" customFormat="1" ht="115.5" customHeight="1" x14ac:dyDescent="0.25">
      <c r="A17" s="134" t="s">
        <v>63</v>
      </c>
      <c r="B17" s="42">
        <v>2</v>
      </c>
      <c r="C17" s="137" t="s">
        <v>64</v>
      </c>
      <c r="D17" s="138"/>
      <c r="E17" s="41" t="s">
        <v>65</v>
      </c>
      <c r="F17" s="23">
        <v>9000</v>
      </c>
      <c r="G17" s="24">
        <v>87636.421764705869</v>
      </c>
      <c r="H17" s="25"/>
      <c r="I17" s="26">
        <f t="shared" ref="I17:I22" si="0">ROUND((H17*(1+$C$13)),2)</f>
        <v>0</v>
      </c>
      <c r="J17" s="27">
        <f t="shared" ref="J17:J22" si="1">ROUND((F17*H17),2)</f>
        <v>0</v>
      </c>
      <c r="K17" s="28" t="str">
        <f t="shared" ref="K17:K22" si="2">IF(H17="","",ROUND(I17*F17,2))</f>
        <v/>
      </c>
    </row>
    <row r="18" spans="1:91" ht="129" customHeight="1" x14ac:dyDescent="0.25">
      <c r="A18" s="135"/>
      <c r="B18" s="40">
        <v>3</v>
      </c>
      <c r="C18" s="137" t="s">
        <v>66</v>
      </c>
      <c r="D18" s="138"/>
      <c r="E18" s="41" t="s">
        <v>67</v>
      </c>
      <c r="F18" s="23">
        <v>1000</v>
      </c>
      <c r="G18" s="24">
        <v>347850.59873949579</v>
      </c>
      <c r="H18" s="25"/>
      <c r="I18" s="26">
        <f t="shared" si="0"/>
        <v>0</v>
      </c>
      <c r="J18" s="27">
        <f t="shared" si="1"/>
        <v>0</v>
      </c>
      <c r="K18" s="28" t="str">
        <f t="shared" si="2"/>
        <v/>
      </c>
    </row>
    <row r="19" spans="1:91" ht="105" customHeight="1" x14ac:dyDescent="0.25">
      <c r="A19" s="135"/>
      <c r="B19" s="40">
        <v>4</v>
      </c>
      <c r="C19" s="125" t="s">
        <v>81</v>
      </c>
      <c r="D19" s="126"/>
      <c r="E19" s="41" t="s">
        <v>82</v>
      </c>
      <c r="F19" s="23">
        <v>1</v>
      </c>
      <c r="G19" s="24">
        <v>40873342.540700279</v>
      </c>
      <c r="H19" s="25"/>
      <c r="I19" s="26">
        <f t="shared" si="0"/>
        <v>0</v>
      </c>
      <c r="J19" s="27">
        <f t="shared" si="1"/>
        <v>0</v>
      </c>
      <c r="K19" s="28" t="str">
        <f t="shared" si="2"/>
        <v/>
      </c>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c r="BX19" s="32"/>
      <c r="BY19" s="32"/>
      <c r="BZ19" s="32"/>
      <c r="CA19" s="32"/>
      <c r="CB19" s="32"/>
      <c r="CC19" s="32"/>
      <c r="CD19" s="32"/>
      <c r="CE19" s="32"/>
      <c r="CF19" s="32"/>
      <c r="CG19" s="32"/>
      <c r="CH19" s="32"/>
      <c r="CI19" s="32"/>
      <c r="CJ19" s="32"/>
      <c r="CK19" s="32"/>
      <c r="CL19" s="32"/>
      <c r="CM19" s="32"/>
    </row>
    <row r="20" spans="1:91" ht="79.5" customHeight="1" x14ac:dyDescent="0.25">
      <c r="A20" s="135"/>
      <c r="B20" s="40">
        <v>5</v>
      </c>
      <c r="C20" s="125" t="s">
        <v>68</v>
      </c>
      <c r="D20" s="126" t="s">
        <v>69</v>
      </c>
      <c r="E20" s="41" t="s">
        <v>70</v>
      </c>
      <c r="F20" s="23">
        <v>4</v>
      </c>
      <c r="G20" s="24">
        <v>67167355.861995801</v>
      </c>
      <c r="H20" s="25"/>
      <c r="I20" s="26">
        <f t="shared" si="0"/>
        <v>0</v>
      </c>
      <c r="J20" s="27">
        <f t="shared" si="1"/>
        <v>0</v>
      </c>
      <c r="K20" s="28" t="str">
        <f t="shared" si="2"/>
        <v/>
      </c>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c r="BI20" s="32"/>
      <c r="BJ20" s="32"/>
      <c r="BK20" s="32"/>
      <c r="BL20" s="32"/>
      <c r="BM20" s="32"/>
      <c r="BN20" s="32"/>
      <c r="BO20" s="32"/>
      <c r="BP20" s="32"/>
      <c r="BQ20" s="32"/>
      <c r="BR20" s="32"/>
      <c r="BS20" s="32"/>
      <c r="BT20" s="32"/>
      <c r="BU20" s="32"/>
      <c r="BV20" s="32"/>
      <c r="BW20" s="32"/>
      <c r="BX20" s="32"/>
      <c r="BY20" s="32"/>
      <c r="BZ20" s="32"/>
      <c r="CA20" s="32"/>
      <c r="CB20" s="32"/>
      <c r="CC20" s="32"/>
      <c r="CD20" s="32"/>
      <c r="CE20" s="32"/>
      <c r="CF20" s="32"/>
      <c r="CG20" s="32"/>
      <c r="CH20" s="32"/>
      <c r="CI20" s="32"/>
      <c r="CJ20" s="32"/>
      <c r="CK20" s="32"/>
      <c r="CL20" s="32"/>
      <c r="CM20" s="32"/>
    </row>
    <row r="21" spans="1:91" ht="126.75" customHeight="1" x14ac:dyDescent="0.25">
      <c r="A21" s="135"/>
      <c r="B21" s="40">
        <v>6</v>
      </c>
      <c r="C21" s="125" t="s">
        <v>71</v>
      </c>
      <c r="D21" s="126" t="s">
        <v>72</v>
      </c>
      <c r="E21" s="41" t="s">
        <v>72</v>
      </c>
      <c r="F21" s="23">
        <v>1</v>
      </c>
      <c r="G21" s="24">
        <v>106991860.72439776</v>
      </c>
      <c r="H21" s="25"/>
      <c r="I21" s="26">
        <f t="shared" si="0"/>
        <v>0</v>
      </c>
      <c r="J21" s="27">
        <f t="shared" si="1"/>
        <v>0</v>
      </c>
      <c r="K21" s="28" t="str">
        <f t="shared" si="2"/>
        <v/>
      </c>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c r="BI21" s="32"/>
      <c r="BJ21" s="32"/>
      <c r="BK21" s="32"/>
      <c r="BL21" s="32"/>
      <c r="BM21" s="32"/>
      <c r="BN21" s="32"/>
      <c r="BO21" s="32"/>
      <c r="BP21" s="32"/>
      <c r="BQ21" s="32"/>
      <c r="BR21" s="32"/>
      <c r="BS21" s="32"/>
      <c r="BT21" s="32"/>
      <c r="BU21" s="32"/>
      <c r="BV21" s="32"/>
      <c r="BW21" s="32"/>
      <c r="BX21" s="32"/>
      <c r="BY21" s="32"/>
      <c r="BZ21" s="32"/>
      <c r="CA21" s="32"/>
      <c r="CB21" s="32"/>
      <c r="CC21" s="32"/>
      <c r="CD21" s="32"/>
      <c r="CE21" s="32"/>
      <c r="CF21" s="32"/>
      <c r="CG21" s="32"/>
      <c r="CH21" s="32"/>
      <c r="CI21" s="32"/>
      <c r="CJ21" s="32"/>
      <c r="CK21" s="32"/>
      <c r="CL21" s="32"/>
      <c r="CM21" s="32"/>
    </row>
    <row r="22" spans="1:91" ht="98.25" customHeight="1" x14ac:dyDescent="0.25">
      <c r="A22" s="136"/>
      <c r="B22" s="40">
        <v>7</v>
      </c>
      <c r="C22" s="128" t="s">
        <v>73</v>
      </c>
      <c r="D22" s="129"/>
      <c r="E22" s="41" t="s">
        <v>74</v>
      </c>
      <c r="F22" s="23">
        <v>64</v>
      </c>
      <c r="G22" s="24">
        <v>7095453.79</v>
      </c>
      <c r="H22" s="25"/>
      <c r="I22" s="26">
        <f t="shared" si="0"/>
        <v>0</v>
      </c>
      <c r="J22" s="27">
        <f t="shared" si="1"/>
        <v>0</v>
      </c>
      <c r="K22" s="28" t="str">
        <f t="shared" si="2"/>
        <v/>
      </c>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c r="CB22" s="32"/>
      <c r="CC22" s="32"/>
      <c r="CD22" s="32"/>
      <c r="CE22" s="32"/>
      <c r="CF22" s="32"/>
      <c r="CG22" s="32"/>
      <c r="CH22" s="32"/>
      <c r="CI22" s="32"/>
      <c r="CJ22" s="32"/>
      <c r="CK22" s="32"/>
      <c r="CL22" s="32"/>
      <c r="CM22" s="32"/>
    </row>
    <row r="23" spans="1:91" x14ac:dyDescent="0.25">
      <c r="A23" s="130" t="s">
        <v>33</v>
      </c>
      <c r="B23" s="131"/>
      <c r="C23" s="131"/>
      <c r="D23" s="131"/>
      <c r="E23" s="131"/>
      <c r="F23" s="131"/>
      <c r="G23" s="131"/>
      <c r="H23" s="131"/>
      <c r="I23" s="132"/>
      <c r="J23" s="43">
        <f>ROUND((SUM(J16:J22)),2)</f>
        <v>0</v>
      </c>
      <c r="K23" s="44">
        <f>ROUND((SUM(K16:K22)),2)</f>
        <v>0</v>
      </c>
    </row>
    <row r="24" spans="1:91" ht="15.6" customHeight="1" x14ac:dyDescent="0.25">
      <c r="A24" s="133"/>
      <c r="B24" s="133"/>
      <c r="C24" s="133"/>
      <c r="D24" s="133"/>
      <c r="E24" s="133"/>
      <c r="F24" s="133"/>
      <c r="G24" s="133"/>
      <c r="H24" s="133"/>
      <c r="I24" s="133"/>
      <c r="J24" s="133"/>
      <c r="K24" s="133"/>
      <c r="L24" s="45"/>
    </row>
    <row r="25" spans="1:91" ht="18" x14ac:dyDescent="0.25">
      <c r="A25" s="64" t="s">
        <v>75</v>
      </c>
      <c r="B25" s="65"/>
      <c r="C25" s="65"/>
      <c r="D25" s="66"/>
      <c r="E25" s="63" t="s">
        <v>35</v>
      </c>
      <c r="F25" s="63"/>
      <c r="G25" s="63"/>
      <c r="H25" s="63"/>
      <c r="I25" s="63" t="s">
        <v>36</v>
      </c>
      <c r="J25" s="63"/>
      <c r="K25" s="63"/>
    </row>
    <row r="26" spans="1:91" ht="78" customHeight="1" x14ac:dyDescent="0.25">
      <c r="A26" s="127"/>
      <c r="B26" s="127"/>
      <c r="C26" s="127"/>
      <c r="D26" s="127"/>
      <c r="E26" s="127"/>
      <c r="F26" s="127"/>
      <c r="G26" s="127"/>
      <c r="H26" s="127"/>
      <c r="I26" s="127"/>
      <c r="J26" s="127"/>
      <c r="K26" s="127"/>
    </row>
  </sheetData>
  <sheetProtection algorithmName="SHA-512" hashValue="WeDwhX1tP7rEm1yojzJF11eaQdjXzRYoOgccXOpbQNMDxU+F366FTX0xyWrAZgrNH45i37ckIvmx8hUtk4g2DQ==" saltValue="g1ANmZuAoywCvUzLcY0Gqw==" spinCount="100000" sheet="1" objects="1" scenarios="1"/>
  <mergeCells count="24">
    <mergeCell ref="I26:K26"/>
    <mergeCell ref="C21:D21"/>
    <mergeCell ref="C22:D22"/>
    <mergeCell ref="A23:I23"/>
    <mergeCell ref="A24:K24"/>
    <mergeCell ref="A25:D25"/>
    <mergeCell ref="E25:H25"/>
    <mergeCell ref="I25:K25"/>
    <mergeCell ref="A17:A22"/>
    <mergeCell ref="C17:D17"/>
    <mergeCell ref="C18:D18"/>
    <mergeCell ref="C19:D19"/>
    <mergeCell ref="C20:D20"/>
    <mergeCell ref="B10:C10"/>
    <mergeCell ref="B15:D15"/>
    <mergeCell ref="C16:D16"/>
    <mergeCell ref="A26:D26"/>
    <mergeCell ref="E26:H26"/>
    <mergeCell ref="A8:K8"/>
    <mergeCell ref="A1:C1"/>
    <mergeCell ref="D1:K1"/>
    <mergeCell ref="A3:K5"/>
    <mergeCell ref="A6:K6"/>
    <mergeCell ref="A7:K7"/>
  </mergeCells>
  <dataValidations count="2">
    <dataValidation type="list" allowBlank="1" showInputMessage="1" showErrorMessage="1" sqref="B13" xr:uid="{9664D9C0-5C83-4C1D-AC84-0DBBF2770AF0}">
      <formula1>"SI,NO"</formula1>
    </dataValidation>
    <dataValidation type="whole" allowBlank="1" showInputMessage="1" showErrorMessage="1" sqref="H16:H22" xr:uid="{E025399A-56A9-4E62-8F40-731068D58A68}">
      <formula1>0</formula1>
      <formula2>9999999999999</formula2>
    </dataValidation>
  </dataValidations>
  <pageMargins left="0.7" right="0.7" top="0.75" bottom="0.75" header="0.3" footer="0.3"/>
  <pageSetup scale="29" orientation="portrait" r:id="rId1"/>
  <colBreaks count="1" manualBreakCount="1">
    <brk id="11" max="4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9"/>
  <sheetViews>
    <sheetView workbookViewId="0">
      <selection activeCell="I1" sqref="I1:I5"/>
    </sheetView>
  </sheetViews>
  <sheetFormatPr baseColWidth="10" defaultColWidth="11.42578125" defaultRowHeight="15" x14ac:dyDescent="0.25"/>
  <cols>
    <col min="1" max="1" width="3.7109375" bestFit="1" customWidth="1"/>
    <col min="2" max="2" width="5" bestFit="1" customWidth="1"/>
    <col min="4" max="4" width="19.140625" bestFit="1" customWidth="1"/>
    <col min="5" max="5" width="19" bestFit="1" customWidth="1"/>
    <col min="6" max="6" width="3" bestFit="1" customWidth="1"/>
    <col min="7" max="7" width="2" bestFit="1" customWidth="1"/>
    <col min="8" max="8" width="14.7109375" bestFit="1" customWidth="1"/>
  </cols>
  <sheetData>
    <row r="1" spans="1:9" x14ac:dyDescent="0.25">
      <c r="A1" t="s">
        <v>37</v>
      </c>
      <c r="B1">
        <v>2009</v>
      </c>
      <c r="C1" s="1">
        <v>496900</v>
      </c>
      <c r="D1" t="s">
        <v>38</v>
      </c>
      <c r="E1" t="s">
        <v>39</v>
      </c>
      <c r="F1">
        <v>1</v>
      </c>
      <c r="G1">
        <v>2</v>
      </c>
      <c r="H1" t="s">
        <v>40</v>
      </c>
      <c r="I1" t="s">
        <v>41</v>
      </c>
    </row>
    <row r="2" spans="1:9" x14ac:dyDescent="0.25">
      <c r="A2" t="s">
        <v>6</v>
      </c>
      <c r="B2">
        <v>2010</v>
      </c>
      <c r="C2" s="1">
        <v>515000</v>
      </c>
      <c r="D2" t="s">
        <v>42</v>
      </c>
      <c r="E2" t="s">
        <v>43</v>
      </c>
      <c r="F2">
        <v>2</v>
      </c>
      <c r="G2">
        <v>5</v>
      </c>
      <c r="H2" t="s">
        <v>44</v>
      </c>
      <c r="I2" t="s">
        <v>45</v>
      </c>
    </row>
    <row r="3" spans="1:9" x14ac:dyDescent="0.25">
      <c r="B3">
        <v>2011</v>
      </c>
      <c r="C3" s="1">
        <v>535600</v>
      </c>
      <c r="D3" t="s">
        <v>46</v>
      </c>
      <c r="E3" t="s">
        <v>47</v>
      </c>
      <c r="F3">
        <v>3</v>
      </c>
      <c r="G3">
        <v>6</v>
      </c>
      <c r="H3" t="s">
        <v>48</v>
      </c>
      <c r="I3" t="s">
        <v>49</v>
      </c>
    </row>
    <row r="4" spans="1:9" x14ac:dyDescent="0.25">
      <c r="B4">
        <v>2012</v>
      </c>
      <c r="C4" s="1">
        <v>566700</v>
      </c>
      <c r="D4" t="s">
        <v>50</v>
      </c>
      <c r="E4" t="s">
        <v>51</v>
      </c>
      <c r="F4">
        <v>4</v>
      </c>
      <c r="G4">
        <v>8</v>
      </c>
      <c r="H4" t="s">
        <v>52</v>
      </c>
      <c r="I4" t="s">
        <v>53</v>
      </c>
    </row>
    <row r="5" spans="1:9" x14ac:dyDescent="0.25">
      <c r="B5">
        <v>2013</v>
      </c>
      <c r="C5" s="1">
        <v>589500</v>
      </c>
      <c r="D5" t="s">
        <v>54</v>
      </c>
      <c r="E5" t="s">
        <v>55</v>
      </c>
      <c r="F5">
        <v>5</v>
      </c>
      <c r="I5" t="s">
        <v>56</v>
      </c>
    </row>
    <row r="6" spans="1:9" x14ac:dyDescent="0.25">
      <c r="B6">
        <v>2014</v>
      </c>
      <c r="C6" s="1">
        <v>616000</v>
      </c>
    </row>
    <row r="7" spans="1:9" x14ac:dyDescent="0.25">
      <c r="B7">
        <v>2015</v>
      </c>
      <c r="C7" s="1">
        <v>644350</v>
      </c>
    </row>
    <row r="8" spans="1:9" x14ac:dyDescent="0.25">
      <c r="B8">
        <v>2016</v>
      </c>
      <c r="C8" s="1">
        <v>689455</v>
      </c>
    </row>
    <row r="9" spans="1:9" x14ac:dyDescent="0.25">
      <c r="B9">
        <v>2017</v>
      </c>
      <c r="C9" s="1">
        <v>737717</v>
      </c>
    </row>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5A7D94CEE94D4D8061CF1806891F81" ma:contentTypeVersion="7" ma:contentTypeDescription="Crear nuevo documento." ma:contentTypeScope="" ma:versionID="f37b393da03cccf12096ca767bbf86ec">
  <xsd:schema xmlns:xsd="http://www.w3.org/2001/XMLSchema" xmlns:xs="http://www.w3.org/2001/XMLSchema" xmlns:p="http://schemas.microsoft.com/office/2006/metadata/properties" xmlns:ns3="0267affc-7e2f-4af5-aaaa-a67a007abc27" targetNamespace="http://schemas.microsoft.com/office/2006/metadata/properties" ma:root="true" ma:fieldsID="ea9b34c7ecc62010f3b1153b23d49e0c" ns3:_="">
    <xsd:import namespace="0267affc-7e2f-4af5-aaaa-a67a007abc2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67affc-7e2f-4af5-aaaa-a67a007abc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9C385C3-452A-488C-8B6C-BD114ACCF8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67affc-7e2f-4af5-aaaa-a67a007abc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CD5B17-F90A-425B-8C53-F0A509DE7FF6}">
  <ds:schemaRefs>
    <ds:schemaRef ds:uri="http://schemas.microsoft.com/sharepoint/v3/contenttype/forms"/>
  </ds:schemaRefs>
</ds:datastoreItem>
</file>

<file path=customXml/itemProps3.xml><?xml version="1.0" encoding="utf-8"?>
<ds:datastoreItem xmlns:ds="http://schemas.openxmlformats.org/officeDocument/2006/customXml" ds:itemID="{B6FFE5DE-7DD5-4F81-ABAA-94A530C17F5F}">
  <ds:schemaRefs>
    <ds:schemaRef ds:uri="http://purl.org/dc/terms/"/>
    <ds:schemaRef ds:uri="http://schemas.microsoft.com/office/2006/metadata/properties"/>
    <ds:schemaRef ds:uri="0267affc-7e2f-4af5-aaaa-a67a007abc27"/>
    <ds:schemaRef ds:uri="http://purl.org/dc/dcmitype/"/>
    <ds:schemaRef ds:uri="http://www.w3.org/XML/1998/namespace"/>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OFERTA ECONÓMICA C1</vt:lpstr>
      <vt:lpstr>OFERTA ECONÓMICA C2</vt:lpstr>
      <vt:lpstr>Listas</vt:lpstr>
      <vt:lpstr>'OFERTA ECONÓMICA C1'!Área_de_impresión</vt:lpstr>
      <vt:lpstr>'OFERTA ECONÓMICA C2'!Área_de_impresión</vt:lpstr>
      <vt:lpstr>Impacto</vt:lpstr>
      <vt:lpstr>Likert</vt:lpstr>
      <vt:lpstr>Probabilidad</vt:lpstr>
      <vt:lpstr>SN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Alejandro Parra Medina</dc:creator>
  <cp:keywords/>
  <dc:description/>
  <cp:lastModifiedBy>Daniel Parra</cp:lastModifiedBy>
  <cp:revision/>
  <dcterms:created xsi:type="dcterms:W3CDTF">2017-12-11T16:39:58Z</dcterms:created>
  <dcterms:modified xsi:type="dcterms:W3CDTF">2023-06-08T14:28:38Z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0x0101007A5A7D94CEE94D4D8061CF1806891F81</vt:lpwstr>
  </property>
</Properties>
</file>