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artunduaga\Documents\2021\PARA PUBLICAR\"/>
    </mc:Choice>
  </mc:AlternateContent>
  <xr:revisionPtr revIDLastSave="0" documentId="13_ncr:1_{5F4DF9AF-7448-4B4C-93AC-11BC5054EDFA}" xr6:coauthVersionLast="41" xr6:coauthVersionMax="41" xr10:uidLastSave="{00000000-0000-0000-0000-000000000000}"/>
  <bookViews>
    <workbookView xWindow="-120" yWindow="-120" windowWidth="20730" windowHeight="11160" xr2:uid="{4386C5DD-6840-405A-8EA3-15A73F6BD02F}"/>
  </bookViews>
  <sheets>
    <sheet name="PM MINTIC" sheetId="1" r:id="rId1"/>
  </sheets>
  <definedNames>
    <definedName name="_xlnm._FilterDatabase" localSheetId="0" hidden="1">'PM MINTIC'!$A$9:$R$143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1" i="1" l="1"/>
  <c r="O12" i="1"/>
  <c r="O13" i="1"/>
  <c r="O14" i="1"/>
  <c r="O15" i="1"/>
  <c r="O16" i="1"/>
  <c r="O17" i="1"/>
  <c r="O18" i="1"/>
  <c r="O10" i="1"/>
  <c r="J11" i="1"/>
  <c r="J12" i="1"/>
  <c r="J13" i="1"/>
  <c r="J14" i="1"/>
  <c r="J15" i="1"/>
  <c r="J16" i="1"/>
  <c r="J17" i="1"/>
  <c r="J18" i="1"/>
  <c r="N11" i="1" l="1"/>
  <c r="N12" i="1"/>
  <c r="N13" i="1"/>
  <c r="N14" i="1"/>
  <c r="N15" i="1"/>
  <c r="N16" i="1"/>
  <c r="N17" i="1"/>
  <c r="N18" i="1"/>
  <c r="N137" i="1"/>
  <c r="N138" i="1"/>
  <c r="N139" i="1"/>
  <c r="N140" i="1"/>
  <c r="N141" i="1"/>
  <c r="N142" i="1"/>
  <c r="N143" i="1"/>
  <c r="N10" i="1"/>
  <c r="J10"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J19" i="1"/>
  <c r="O19" i="1" s="1"/>
  <c r="J20" i="1"/>
  <c r="O20" i="1" s="1"/>
  <c r="J21" i="1"/>
  <c r="O21" i="1" s="1"/>
  <c r="J22" i="1"/>
  <c r="O22" i="1" s="1"/>
  <c r="J23" i="1"/>
  <c r="O23" i="1" s="1"/>
  <c r="J24" i="1"/>
  <c r="O24" i="1" s="1"/>
  <c r="J25" i="1"/>
  <c r="O25" i="1" s="1"/>
  <c r="J26" i="1"/>
  <c r="O26" i="1" s="1"/>
  <c r="J27" i="1"/>
  <c r="O27" i="1" s="1"/>
  <c r="J28" i="1"/>
  <c r="O28" i="1" s="1"/>
  <c r="J29" i="1"/>
  <c r="O29" i="1" s="1"/>
  <c r="J30" i="1"/>
  <c r="O30" i="1" s="1"/>
  <c r="J31" i="1"/>
  <c r="O31" i="1" s="1"/>
  <c r="J32" i="1"/>
  <c r="O32" i="1" s="1"/>
  <c r="J33" i="1"/>
  <c r="O33" i="1" s="1"/>
  <c r="J34" i="1"/>
  <c r="O34" i="1" s="1"/>
  <c r="J35" i="1"/>
  <c r="O35" i="1" s="1"/>
  <c r="J36" i="1"/>
  <c r="O36" i="1" s="1"/>
  <c r="J37" i="1"/>
  <c r="O37" i="1" s="1"/>
  <c r="J38" i="1"/>
  <c r="O38" i="1" s="1"/>
  <c r="J39" i="1"/>
  <c r="O39" i="1" s="1"/>
  <c r="J40" i="1"/>
  <c r="O40" i="1" s="1"/>
  <c r="J41" i="1"/>
  <c r="O41" i="1" s="1"/>
  <c r="J42" i="1"/>
  <c r="O42" i="1" s="1"/>
  <c r="J43" i="1"/>
  <c r="O43" i="1" s="1"/>
  <c r="J44" i="1"/>
  <c r="O44" i="1" s="1"/>
  <c r="J45" i="1"/>
  <c r="O45" i="1" s="1"/>
  <c r="J46" i="1"/>
  <c r="O46" i="1" s="1"/>
  <c r="J47" i="1"/>
  <c r="O47" i="1" s="1"/>
  <c r="J48" i="1"/>
  <c r="O48" i="1" s="1"/>
  <c r="J49" i="1"/>
  <c r="O49" i="1" s="1"/>
  <c r="J50" i="1"/>
  <c r="O50" i="1" s="1"/>
  <c r="J51" i="1"/>
  <c r="O51" i="1" s="1"/>
  <c r="J52" i="1"/>
  <c r="O52" i="1" s="1"/>
  <c r="J53" i="1"/>
  <c r="O53" i="1" s="1"/>
  <c r="J54" i="1"/>
  <c r="O54" i="1" s="1"/>
  <c r="J55" i="1"/>
  <c r="O55" i="1" s="1"/>
  <c r="J56" i="1"/>
  <c r="O56" i="1" s="1"/>
  <c r="J57" i="1"/>
  <c r="O57" i="1" s="1"/>
  <c r="J58" i="1"/>
  <c r="O58" i="1" s="1"/>
  <c r="J59" i="1"/>
  <c r="O59" i="1" s="1"/>
  <c r="J60" i="1"/>
  <c r="O60" i="1" s="1"/>
  <c r="J61" i="1"/>
  <c r="O61" i="1" s="1"/>
  <c r="J62" i="1"/>
  <c r="O62" i="1" s="1"/>
  <c r="J63" i="1"/>
  <c r="O63" i="1" s="1"/>
  <c r="J64" i="1"/>
  <c r="O64" i="1" s="1"/>
  <c r="J65" i="1"/>
  <c r="O65" i="1" s="1"/>
  <c r="J66" i="1"/>
  <c r="O66" i="1" s="1"/>
  <c r="J67" i="1"/>
  <c r="O67" i="1" s="1"/>
  <c r="J68" i="1"/>
  <c r="O68" i="1" s="1"/>
  <c r="J69" i="1"/>
  <c r="O69" i="1" s="1"/>
  <c r="J70" i="1"/>
  <c r="O70" i="1" s="1"/>
  <c r="J71" i="1"/>
  <c r="O71" i="1" s="1"/>
  <c r="J72" i="1"/>
  <c r="O72" i="1" s="1"/>
  <c r="J73" i="1"/>
  <c r="O73" i="1" s="1"/>
  <c r="J74" i="1"/>
  <c r="O74" i="1" s="1"/>
  <c r="J75" i="1"/>
  <c r="O75" i="1" s="1"/>
  <c r="J76" i="1"/>
  <c r="O76" i="1" s="1"/>
  <c r="J77" i="1"/>
  <c r="O77" i="1" s="1"/>
  <c r="J78" i="1"/>
  <c r="O78" i="1" s="1"/>
  <c r="J79" i="1"/>
  <c r="O79" i="1" s="1"/>
  <c r="J80" i="1"/>
  <c r="O80" i="1" s="1"/>
  <c r="J81" i="1"/>
  <c r="O81" i="1" s="1"/>
  <c r="J82" i="1"/>
  <c r="O82" i="1" s="1"/>
  <c r="J83" i="1"/>
  <c r="O83" i="1" s="1"/>
  <c r="J84" i="1"/>
  <c r="O84" i="1" s="1"/>
  <c r="J85" i="1"/>
  <c r="O85" i="1" s="1"/>
  <c r="J86" i="1"/>
  <c r="O86" i="1" s="1"/>
  <c r="J87" i="1"/>
  <c r="O87" i="1" s="1"/>
  <c r="J88" i="1"/>
  <c r="O88" i="1" s="1"/>
  <c r="J89" i="1"/>
  <c r="O89" i="1" s="1"/>
  <c r="J90" i="1"/>
  <c r="O90" i="1" s="1"/>
  <c r="J91" i="1"/>
  <c r="O91" i="1" s="1"/>
  <c r="J92" i="1"/>
  <c r="O92" i="1" s="1"/>
  <c r="J93" i="1"/>
  <c r="O93" i="1" s="1"/>
  <c r="J94" i="1"/>
  <c r="O94" i="1" s="1"/>
  <c r="J95" i="1"/>
  <c r="O95" i="1" s="1"/>
  <c r="J96" i="1"/>
  <c r="O96" i="1" s="1"/>
  <c r="J97" i="1"/>
  <c r="O97" i="1" s="1"/>
  <c r="J98" i="1"/>
  <c r="O98" i="1" s="1"/>
  <c r="J99" i="1"/>
  <c r="O99" i="1" s="1"/>
  <c r="J100" i="1"/>
  <c r="O100" i="1" s="1"/>
  <c r="J101" i="1"/>
  <c r="O101" i="1" s="1"/>
  <c r="J102" i="1"/>
  <c r="O102" i="1" s="1"/>
  <c r="J103" i="1"/>
  <c r="O103" i="1" s="1"/>
  <c r="J104" i="1"/>
  <c r="O104" i="1" s="1"/>
  <c r="J105" i="1"/>
  <c r="O105" i="1" s="1"/>
  <c r="J106" i="1"/>
  <c r="O106" i="1" s="1"/>
  <c r="J107" i="1"/>
  <c r="O107" i="1" s="1"/>
  <c r="J108" i="1"/>
  <c r="O108" i="1" s="1"/>
  <c r="J109" i="1"/>
  <c r="O109" i="1" s="1"/>
  <c r="J110" i="1"/>
  <c r="O110" i="1" s="1"/>
  <c r="J111" i="1"/>
  <c r="O111" i="1" s="1"/>
  <c r="J112" i="1"/>
  <c r="O112" i="1" s="1"/>
  <c r="J113" i="1"/>
  <c r="O113" i="1" s="1"/>
  <c r="J114" i="1"/>
  <c r="O114" i="1" s="1"/>
  <c r="J115" i="1"/>
  <c r="O115" i="1" s="1"/>
  <c r="J116" i="1"/>
  <c r="O116" i="1" s="1"/>
  <c r="J117" i="1"/>
  <c r="O117" i="1" s="1"/>
  <c r="J118" i="1"/>
  <c r="O118" i="1" s="1"/>
  <c r="J119" i="1"/>
  <c r="O119" i="1" s="1"/>
  <c r="J120" i="1"/>
  <c r="O120" i="1" s="1"/>
  <c r="J121" i="1"/>
  <c r="O121" i="1" s="1"/>
  <c r="J122" i="1"/>
  <c r="O122" i="1" s="1"/>
  <c r="J123" i="1"/>
  <c r="O123" i="1" s="1"/>
  <c r="J124" i="1"/>
  <c r="O124" i="1" s="1"/>
  <c r="J125" i="1"/>
  <c r="O125" i="1" s="1"/>
  <c r="J126" i="1"/>
  <c r="O126" i="1" s="1"/>
  <c r="J127" i="1"/>
  <c r="O127" i="1" s="1"/>
  <c r="J128" i="1"/>
  <c r="O128" i="1" s="1"/>
  <c r="J129" i="1"/>
  <c r="O129" i="1" s="1"/>
  <c r="J130" i="1"/>
  <c r="O130" i="1" s="1"/>
  <c r="J131" i="1"/>
  <c r="O131" i="1" s="1"/>
  <c r="J132" i="1"/>
  <c r="O132" i="1" s="1"/>
  <c r="J133" i="1"/>
  <c r="O133" i="1" s="1"/>
  <c r="J134" i="1"/>
  <c r="O134" i="1" s="1"/>
  <c r="J135" i="1"/>
  <c r="O135" i="1" s="1"/>
  <c r="J136" i="1"/>
  <c r="O136" i="1" s="1"/>
  <c r="J137" i="1"/>
  <c r="O137" i="1" s="1"/>
  <c r="J138" i="1"/>
  <c r="O138" i="1" s="1"/>
  <c r="J139" i="1"/>
  <c r="O139" i="1" s="1"/>
  <c r="J140" i="1"/>
  <c r="O140" i="1" s="1"/>
  <c r="J141" i="1"/>
  <c r="O141" i="1" s="1"/>
  <c r="J142" i="1"/>
  <c r="O142" i="1" s="1"/>
  <c r="J143" i="1"/>
  <c r="O143" i="1" s="1"/>
  <c r="M130" i="1" l="1"/>
  <c r="N130" i="1" s="1"/>
  <c r="M114" i="1"/>
  <c r="N114" i="1" s="1"/>
  <c r="M106" i="1"/>
  <c r="N106" i="1" s="1"/>
  <c r="M98" i="1"/>
  <c r="N98" i="1" s="1"/>
  <c r="M82" i="1"/>
  <c r="N82" i="1" s="1"/>
  <c r="M74" i="1"/>
  <c r="N74" i="1" s="1"/>
  <c r="M66" i="1"/>
  <c r="N66" i="1" s="1"/>
  <c r="M50" i="1"/>
  <c r="N50" i="1" s="1"/>
  <c r="M42" i="1"/>
  <c r="N42" i="1" s="1"/>
  <c r="M34" i="1"/>
  <c r="N34" i="1" s="1"/>
  <c r="M18" i="1"/>
  <c r="M122" i="1"/>
  <c r="N122" i="1" s="1"/>
  <c r="M129" i="1"/>
  <c r="N129" i="1" s="1"/>
  <c r="M81" i="1"/>
  <c r="N81" i="1" s="1"/>
  <c r="M73" i="1"/>
  <c r="N73" i="1" s="1"/>
  <c r="M17" i="1"/>
  <c r="M11" i="1"/>
  <c r="M140" i="1"/>
  <c r="M132" i="1"/>
  <c r="N132" i="1" s="1"/>
  <c r="M124" i="1"/>
  <c r="N124" i="1" s="1"/>
  <c r="M116" i="1"/>
  <c r="N116" i="1" s="1"/>
  <c r="M108" i="1"/>
  <c r="N108" i="1" s="1"/>
  <c r="M100" i="1"/>
  <c r="N100" i="1" s="1"/>
  <c r="M92" i="1"/>
  <c r="N92" i="1" s="1"/>
  <c r="M84" i="1"/>
  <c r="N84" i="1" s="1"/>
  <c r="M76" i="1"/>
  <c r="N76" i="1" s="1"/>
  <c r="M68" i="1"/>
  <c r="N68" i="1" s="1"/>
  <c r="M60" i="1"/>
  <c r="N60" i="1" s="1"/>
  <c r="M52" i="1"/>
  <c r="N52" i="1" s="1"/>
  <c r="M44" i="1"/>
  <c r="N44" i="1" s="1"/>
  <c r="M36" i="1"/>
  <c r="N36" i="1" s="1"/>
  <c r="M28" i="1"/>
  <c r="N28" i="1" s="1"/>
  <c r="M20" i="1"/>
  <c r="N20" i="1" s="1"/>
  <c r="M139" i="1"/>
  <c r="M131" i="1"/>
  <c r="N131" i="1" s="1"/>
  <c r="M123" i="1"/>
  <c r="N123" i="1" s="1"/>
  <c r="M115" i="1"/>
  <c r="N115" i="1" s="1"/>
  <c r="M107" i="1"/>
  <c r="N107" i="1" s="1"/>
  <c r="M99" i="1"/>
  <c r="N99" i="1" s="1"/>
  <c r="M91" i="1"/>
  <c r="N91" i="1" s="1"/>
  <c r="M83" i="1"/>
  <c r="N83" i="1" s="1"/>
  <c r="M75" i="1"/>
  <c r="N75" i="1" s="1"/>
  <c r="M67" i="1"/>
  <c r="N67" i="1" s="1"/>
  <c r="M59" i="1"/>
  <c r="N59" i="1" s="1"/>
  <c r="M51" i="1"/>
  <c r="N51" i="1" s="1"/>
  <c r="M43" i="1"/>
  <c r="N43" i="1" s="1"/>
  <c r="M35" i="1"/>
  <c r="N35" i="1" s="1"/>
  <c r="M27" i="1"/>
  <c r="N27" i="1" s="1"/>
  <c r="M19" i="1"/>
  <c r="N19" i="1" s="1"/>
  <c r="M12" i="1"/>
  <c r="M10" i="1"/>
  <c r="M128" i="1"/>
  <c r="N128" i="1" s="1"/>
  <c r="M137" i="1"/>
  <c r="M121" i="1"/>
  <c r="N121" i="1" s="1"/>
  <c r="M113" i="1"/>
  <c r="N113" i="1" s="1"/>
  <c r="M105" i="1"/>
  <c r="N105" i="1" s="1"/>
  <c r="M97" i="1"/>
  <c r="N97" i="1" s="1"/>
  <c r="M89" i="1"/>
  <c r="N89" i="1" s="1"/>
  <c r="M65" i="1"/>
  <c r="N65" i="1" s="1"/>
  <c r="M57" i="1"/>
  <c r="N57" i="1" s="1"/>
  <c r="M49" i="1"/>
  <c r="N49" i="1" s="1"/>
  <c r="M41" i="1"/>
  <c r="N41" i="1" s="1"/>
  <c r="M33" i="1"/>
  <c r="N33" i="1" s="1"/>
  <c r="M25" i="1"/>
  <c r="N25" i="1" s="1"/>
  <c r="M136" i="1"/>
  <c r="N136" i="1" s="1"/>
  <c r="M120" i="1"/>
  <c r="N120" i="1" s="1"/>
  <c r="M112" i="1"/>
  <c r="N112" i="1" s="1"/>
  <c r="M104" i="1"/>
  <c r="N104" i="1" s="1"/>
  <c r="M96" i="1"/>
  <c r="N96" i="1" s="1"/>
  <c r="M88" i="1"/>
  <c r="N88" i="1" s="1"/>
  <c r="M80" i="1"/>
  <c r="N80" i="1" s="1"/>
  <c r="M72" i="1"/>
  <c r="N72" i="1" s="1"/>
  <c r="M64" i="1"/>
  <c r="N64" i="1" s="1"/>
  <c r="M56" i="1"/>
  <c r="N56" i="1" s="1"/>
  <c r="M48" i="1"/>
  <c r="N48" i="1" s="1"/>
  <c r="M40" i="1"/>
  <c r="N40" i="1" s="1"/>
  <c r="M32" i="1"/>
  <c r="N32" i="1" s="1"/>
  <c r="M24" i="1"/>
  <c r="N24" i="1" s="1"/>
  <c r="M16" i="1"/>
  <c r="M143" i="1"/>
  <c r="M135" i="1"/>
  <c r="N135" i="1" s="1"/>
  <c r="M127" i="1"/>
  <c r="N127" i="1" s="1"/>
  <c r="M119" i="1"/>
  <c r="N119" i="1" s="1"/>
  <c r="M111" i="1"/>
  <c r="N111" i="1" s="1"/>
  <c r="M103" i="1"/>
  <c r="N103" i="1" s="1"/>
  <c r="M95" i="1"/>
  <c r="N95" i="1" s="1"/>
  <c r="M87" i="1"/>
  <c r="N87" i="1" s="1"/>
  <c r="M79" i="1"/>
  <c r="N79" i="1" s="1"/>
  <c r="M71" i="1"/>
  <c r="N71" i="1" s="1"/>
  <c r="M63" i="1"/>
  <c r="N63" i="1" s="1"/>
  <c r="M55" i="1"/>
  <c r="N55" i="1" s="1"/>
  <c r="M47" i="1"/>
  <c r="N47" i="1" s="1"/>
  <c r="M39" i="1"/>
  <c r="N39" i="1" s="1"/>
  <c r="M31" i="1"/>
  <c r="N31" i="1" s="1"/>
  <c r="M23" i="1"/>
  <c r="N23" i="1" s="1"/>
  <c r="M15" i="1"/>
  <c r="M142" i="1"/>
  <c r="M134" i="1"/>
  <c r="N134" i="1" s="1"/>
  <c r="M126" i="1"/>
  <c r="N126" i="1" s="1"/>
  <c r="M118" i="1"/>
  <c r="N118" i="1" s="1"/>
  <c r="M110" i="1"/>
  <c r="N110" i="1" s="1"/>
  <c r="M102" i="1"/>
  <c r="N102" i="1" s="1"/>
  <c r="M94" i="1"/>
  <c r="N94" i="1" s="1"/>
  <c r="M86" i="1"/>
  <c r="N86" i="1" s="1"/>
  <c r="M78" i="1"/>
  <c r="N78" i="1" s="1"/>
  <c r="M70" i="1"/>
  <c r="N70" i="1" s="1"/>
  <c r="M62" i="1"/>
  <c r="N62" i="1" s="1"/>
  <c r="M54" i="1"/>
  <c r="N54" i="1" s="1"/>
  <c r="M46" i="1"/>
  <c r="N46" i="1" s="1"/>
  <c r="M38" i="1"/>
  <c r="N38" i="1" s="1"/>
  <c r="M30" i="1"/>
  <c r="N30" i="1" s="1"/>
  <c r="M22" i="1"/>
  <c r="N22" i="1" s="1"/>
  <c r="M14" i="1"/>
  <c r="M141" i="1"/>
  <c r="M133" i="1"/>
  <c r="N133" i="1" s="1"/>
  <c r="M125" i="1"/>
  <c r="N125" i="1" s="1"/>
  <c r="M117" i="1"/>
  <c r="N117" i="1" s="1"/>
  <c r="M109" i="1"/>
  <c r="N109" i="1" s="1"/>
  <c r="M101" i="1"/>
  <c r="N101" i="1" s="1"/>
  <c r="M93" i="1"/>
  <c r="N93" i="1" s="1"/>
  <c r="M85" i="1"/>
  <c r="N85" i="1" s="1"/>
  <c r="M77" i="1"/>
  <c r="N77" i="1" s="1"/>
  <c r="M69" i="1"/>
  <c r="N69" i="1" s="1"/>
  <c r="M61" i="1"/>
  <c r="N61" i="1" s="1"/>
  <c r="M53" i="1"/>
  <c r="N53" i="1" s="1"/>
  <c r="M45" i="1"/>
  <c r="N45" i="1" s="1"/>
  <c r="M37" i="1"/>
  <c r="N37" i="1" s="1"/>
  <c r="M29" i="1"/>
  <c r="N29" i="1" s="1"/>
  <c r="M21" i="1"/>
  <c r="N21" i="1" s="1"/>
  <c r="M13" i="1"/>
  <c r="M90" i="1"/>
  <c r="N90" i="1" s="1"/>
  <c r="M58" i="1"/>
  <c r="N58" i="1" s="1"/>
  <c r="M26" i="1"/>
  <c r="N26" i="1" s="1"/>
  <c r="M138" i="1"/>
</calcChain>
</file>

<file path=xl/sharedStrings.xml><?xml version="1.0" encoding="utf-8"?>
<sst xmlns="http://schemas.openxmlformats.org/spreadsheetml/2006/main" count="1108" uniqueCount="565">
  <si>
    <t>Descripción hallazgo</t>
  </si>
  <si>
    <t>Causa del Hallazgo</t>
  </si>
  <si>
    <t>Puntaje  Logrado  por las metas   (Poi)</t>
  </si>
  <si>
    <t xml:space="preserve">Puntaje Logrado por las metas  Vencidas (POMVi)  </t>
  </si>
  <si>
    <t>Puntaje atribuido metas vencidas</t>
  </si>
  <si>
    <t>Área Responsable</t>
  </si>
  <si>
    <t>2019-2020</t>
  </si>
  <si>
    <t>Cumplimiento</t>
  </si>
  <si>
    <t>H1A 
2019 -2020</t>
  </si>
  <si>
    <t xml:space="preserve">H1A. Valor de la reserva estipulado en la Resolución 3078 de 2019. 
El artículo 267 de la Constitución establece en su inciso cuarto que “La vigilancia de la gestión fiscal del Estado incluye el seguimiento permanente al recurso público, sin oponibilidad de reserva legal para el acceso a la información por parte de los órganos de control fiscal, y el control financiero, de gestión y de resultados, fundado en la eficiencia, la economía, la equidad, el desarrollo sostenible y el cumplimiento del principio de valoración de costos ambientales (...)”. 
 A su vez, el artículo 209 de la Carta Política preceptúa: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 El artículo 3 de la Ley 1437 de 2011 desarrolló este precepto en su numeral 12 estableciendo que “(…) en virtud del principio de economía, las autoridades deberán proceder con austeridad y eficiencia, optimizar el uso del tiempo y de los demás recursos, procurando el más alto nivel de calidad en sus actuaciones y la protección de los derechos de las personas”. 
Por su parte, el artículo 2º de la Ley 87 de 1993 dice “OBJETIVOS DEL SISTEMA DE CONTROL INTERNO. Atendiendo los principios constitucionales que debe caracterizar la administración pública, el diseño y el desarrollo del Sistema de Control Interno se orientará al logro de los siguientes objetivos fundamentales: …
Teniendo en cuenta lo anterior, en la presente auditoría se estudió el valor de reserva estipulado por MinTIC, mediante resolución 3078 de 2019 para la subasta del espectro. En aras de definir dicho valor, el MinTIC se basó en estudios de valoración que han sido efectuados a través de los años.  
Estos estudios contemplaron una comparación internacional (Benchmark) de 329 subastas de espectro realizadas entre el 2007 y 2019. Así las cosas, para la banda de 700 MHz, se analizaron 60 procesos similares y para la banda de 2.500 MHz se analizaron 17 procesos de referencia. 
De la lectura de estos mismos estudios contratados por el Ministerio, se extrae que se efectuaron comparaciones a partir de: (I) Flujos de Caja Descontados en escenarios base con análisis de sensibilidad, bajo un índice de confianza del 95%, utilizando variables críticas; (II) comparativos entre los valores de mercado; (III) resultados obtenidos por diversas consultorías y (IV) valores estipulados en 3 resoluciones del MinTIC, por las cuales se otorgaron permisos temporales de uso 
de espectro. 
En consecuencia, de los referidos estudios y a través de la Resolución 3078 de 2019, se determinó que, para la banda de 700 MHz, subastada en bloques de 20 MHz, el valor de reserva fuese de $949.257,3 millones y en un bloque de 10 MHz, el valor de la reserva fuera de $474.628,6 millones; valores que convertidos en un indicador de comparación con las variables ‘Tasa Representativa del Mercado’ del día de la subasta, número de MHz, población de Colombia en 2019 y el número de 
años asignados, dan como resultado un valor de $0,0148 USD/MHz/Pop/Año. 
Al final, se tiene que, el monto promedio recibido por la subasta fue de $0,017 USD/MHz/Pop/Año, debido a que un proveedor ofertó en una secuencia, un monto superior al valor de reserva; disminuyendo el número de localidades y optando por un mayor monto económico; valor éste que, resulta incluso alejado de algunos indicadores promedios que arrojaban los estudios de comparación internacional.  
De esta forma se logra evidenciar que, tanto el valor de reserva de la subasta, como el promedio recibido por el Estado en la misma, arrojaron diferencias frente a varios rubros comparativos….
Por lo anterior, la CGR identifica que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  </t>
  </si>
  <si>
    <t>(...)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t>
  </si>
  <si>
    <t>La pluralidad de participantes y la puja por el recurso escaso son mandatos constitucionales y legales. La valoración es un análisis técnico complejo que no puede reducirse a elegir un promedio. Se preparará una guía con los elementos y variables que dan lugar a la valoración para dar mayor claridad y seguridad sobre que la selección de promedios o valores altos que no son el mandato constitucional</t>
  </si>
  <si>
    <t>Elaborar una guía</t>
  </si>
  <si>
    <t>Guía elaborada</t>
  </si>
  <si>
    <t>Dirección de Industria de Comunicaciones</t>
  </si>
  <si>
    <t>H3A
2019 -2020</t>
  </si>
  <si>
    <t xml:space="preserve">H3A. Resolución 322 de 2020- Renuncia Partners- 
En virtud del artículo 11, de la Ley 1341 de 2009, modificado por el artículo 8 de la Ley 1978 de 2019, relacionado con el acceso al uso del espectro radioeléctrico, se dio inicio al proceso de selección objetiva mediante el mecanismo de subasta. 
 La Resolución 3078 de 2019, en su artículo 10 – Garantía de Seriedad de la Oferta establece: “El MinTIC hará efectiva la garantía de seriedad de la oferta como indemnización de perjuicios, sin menoscabo de las acciones legales conducentes al reconocimiento de mayores perjuicios causados y no cubiertos por el valor de esta.” 
De acuerdo con la evaluación de la CGR, en la segunda secuencia de la subasta  del bloque de 10 MHz en la banda de 2500 MHz, hubo una oferta excesivamente alta que originó la renuncia de la asignacion del permiso de uso del espectro por parte del asignatario Parnerts. 
En este orden de ideas, según los documentos estudiados, Partners presentó oferta por la suma de $1.605.454.8 millones, la cual fue confirmada de acuerdo con el mecanismo de verificación, establecido para la subasta, (confirmación de la cifra insertada y envío de la oferta con firma certificada). Esta oferta después fue elevada a $1.747.717.7 millones, que también fue confirmada y dada finalmente como la oferta ganadora para esta puja.   
En efecto, Partners presentó renuncia a la franja del espectro asignado en la banda de 2500 MHz y el MinTIC con la Resolución 322 de 2020 tomó la decisión de hacer efectiva la garantía de seriedad de la oferta, sin haber contemplado hasta el momento, la estimación y reclamación de otros posibles daños y perjuicios que hubieran podido causarse con ocasión de la decisión del asignatario al renunciar al bloque de 10 MHz por el que se ofertó.  
El mismo Ministerio ha dejado abierta dicha posibilidad cuando en la resolución No 861 de 2020, que resuelve los recursos presentados a la resolución 322 de 2020, manifestando: “En conclusión, la situación del retiro de la Oferta fue contemplada y sus efectos valorados al estructurarse el proceso de selección objetiva que nos ocupa, en este proceso de estructuración se tuvieron en cuenta las observaciones de todos los interesados y los participantes estuvieron de acuerdo con que, en caso de retirar su oferta, se les hiciese efectiva la garantía de seriedad de la misma, sin perjuicio de la posibilidad de acudir ante el juez para hacer el cobro de los perjuicios adicionales”.   
En este punto, vale la pena traer a colación lo manifestado por el Ministerio en la respuesta remitida respecto a la observación que sobre este punto ha efectuado la Contraloría General de la República. En ella, la entidad dispone que: “(…) Como se desprende de la lectura de las Resoluciones 322 y 861 el MinTIC no “aceptó” el retiro de la oferta, porque, como ha sido objeto de múltiples aclaraciones, ésta es una manifestación unilateral que, una vez ocurre, genera consecuencias jurídicas. 
Para el caso concreto, esta consecuencia fue prevista en el literal b) del artículo 10 de la Resolución 3078 de 2019. Por ello, se insiste, no es procedente afirmar que el MinTIC haya “aceptado” retiro alguno, porque esta afirmación no corresponde con la realidad ni mucho menos con la amplia y suficiente motivación y fundamentación jurídica de las Resoluciones 322 y 861 antes citadas (…)”. 
Sin embargo, la CGR estima que el MinTIC aceptó el retiro de la oferta de Partners sobre un presunto error, el cual no se encuentra acreditado y sus consecuencias no se hayan aún estimadas. Por tal razón, se encuentra la entidad en mora de estimar y evaluar si proceden reclamos por otros posibles perjuicios ocasionados por la mencionada renuncia.  
Vale la pena mencionar además que la situación referida, tuvo como consecuencia para el MinTIC, la generación de un desgaste administrativo, el desaprovechamiento de recursos técnicos, humanos y logísticos empleados para el diseño de la subasta, así como también, la pérdida de oportunidad (económica y social) en la asignación de la franja de espectro subastada.  </t>
  </si>
  <si>
    <t>Mediante la Resolución 322 de 2020, confirmada por la Resolución 861 de 2020, se cobró la garantía de seriedad de la oferta a Partners por el retiro de una de las ofertas realizadas en el evento de subasta. La CGR estima que MinTIC aceptó el retiro de la oferta basado en la ocurrencia de un error y que la entidad debe estimar y evaluar si proceden reclamos por otros posibles perjuicios</t>
  </si>
  <si>
    <t>Las Resoluciones 322 y 861 de 2020 expresamente indican que NO ocurrió un error y cobran la garantía de seriedad de la oferta, valor que tasa anticipadamente lo que debe pagarse por el retiro, no se probaron perjuicios adicionales a cobrar. Se preparará guía con los elementos amparados por la seriedad de las ofertas para aclarar sus efectos jurídicos en futuros procesos</t>
  </si>
  <si>
    <t>H4A
2019 -2020</t>
  </si>
  <si>
    <t xml:space="preserve">H4A. Operador Entrante.
El artículo 75 de la Constitución Nacional establece que el espectro electromagnético es un bien público inajenable e imprescriptible sujeto a la gestión y control del Estado;  cuya gestión compete al Ministerio de Tecnologías de la Información y las Comunicaciones22, el cual ostenta la función de promover la competencia, así como proteger los intereses del usuario. Por su característica de inajenable, el espectro, no puede venderse, comprarse, ni puede ser objeto de negociaciones entre privados por estar fuera del comercio.  
De este modo, la asignación de permiso de uso del espectro radioeléctrico, comporta la obligación al particular asignatario de dar cumplimiento a la prestación del servicio público y el Estado tiene el deber de controlar y vigilar la prestación de dicho servicio, que tiene como finalidad la maximización del bienestar social23. 
También se tiene que, según el numeral 2.10 del artículo 2 de la Resolución 3078 de 2019, para efectos del proceso de adjudicación de espectro radioeléctrico mediante el mecanismo de subasta, un operador entrante era el: “Participante o interesado en el presente proceso que no sea titular de permisos para el uso y explotación del espectro radioeléctrico para servicios móviles terrestres en bandas actualmente utilizadas en Colombia para las IMT.”
Ahora bien, de conformidad con lo dispuesto en el numeral 6 del artículo 18 de la Ley 1341 de 2009, modificado por el artículo 14 de la Ley 1978 de 2019, al Ministerio de Tecnologías de la Información y las Comunicaciones le correspondió, entre otras funciones, la de asignar los permisos de uso del espectro radioeléctrico y por lo tanto, verificar los permisos de uso del espectro radioeléctrico de que era titular cada uno de los interesados en el proceso de selección objetiva regida por la Resolución 3078 de 2019, con el fin de determinar si, algún participante podría ser asignatario de los beneficios o incentivos dispuestos en el literal b) del artículo 15 y en el artículo 26 de la Resolución referida
Por su parte el MinTIC en procura de brindar condiciones de igualdad de oportunidades en el acceso al uso del espectro radioeléctrico a los particulares, cumpliendo el mandato constitucional de conformidad con los artículos 75 y 13 de la Constitución, estaba facultado para introducir tratamientos diferenciados en donde resultara razonable y proporcionado. Es así, como las reglas de la subasta, permitieron que Partners, como persona jurídica no residenciada en Colombia, 
participara en el proceso, en calidad de operador entrante y, en consecuencia, fuera asignatario de los permisos de uso del espectro y beneficiario de las prerrogativas contempladas en los artículos 15 y 26 de la resolución 3078 de 2019 para las compañías que cumplieran tal condición.  
Sin embargo, se pudo constatar en el marco de la presente auditoría que, la compañía Avantel, se sometió a un proceso de reorganización empresarial ante la Superintendencia de Sociedades, en donde Partners a través de su relacionada Partners Telecom Latam Gmbh Ltd, tomó control de la garantía mobiliaria No. 20140813000204900 y por esta vía, de los activos y acreencias de Avantel; logrando además un control societario efectivo (100% de las acciones) de una compañía que ya competía en el mercado de las telecomunicaciones en Colombia.    
La situación descrita con anterioridad, denota un riesgo adicional bajo el entendido de que en el marco de la garantía aludida, los derechos de uso del espectro en cabeza de Avantel, fueron objeto de prenda sin que el Ministerio tuviera conocimiento de dicha situación y sin que supiera, participara, ni ejerciera la potestad de ente superior de vigilancia y control de las Tic sobre un procedimiento que no se encuentra ajustado a lo previsto en el parágrafo 2 del artículo 11 de la Ley 1341 de 2009, modificado por el artículo 8 de la Ley 1978 de 2019. 
 Al respecto, el MinTic responde que25: "(...) Bajo esa óptica, las garantías mobiliarias se presentan como un mecanismo para respaldar una o varias obligaciones con los bienes muebles del garante, dentro de los cuales se incluyen los bienes intangibles, tales como los derechos patrimoniales derivados de los derechos de uso del espectro radioeléctrico. Por su naturaleza intangible, sobre estos derechos recae una prenda sin tenencia por parte del acreedor garantizado.(...) En este contexto, no es posible afirmar que “el espectro, fue objeto de especulación en el mercado al 
entregarse como prenda a través de una garantía mobiliaria”, porque, se insiste, el espectro radioeléctrico se encuentra siempre bajo la titularidad del Estado y lo que se otorgan son permisos de uso sobre porciones específicas y en condiciones concretas, sin que jamás se pierda la titularidad del recurso en cabeza de la Nación. 
(...) Así las cosas, no existe evidencia alguna de la existencia de una cesión, primero porque este MinTIC no la ha autorizado y, por ello, no existe jurídicamente y segundo, porque no se cuenta con elemento documental alguno que demuestre la ocurrencia de algún negocio jurídico que pretenda tales efectos. En efecto, no se dispuso del derecho de uso del espectro radioeléctrico, lo cual está restringido, sino de los derechos patrimoniales derivados, aspecto sobre el cual existe libertad de 
negociación entre los particulares. (...). 
De esta forma, esta cartera considera que el negocio de referencia, atañe únicamente a un negocio entre privados, el cual se escapa de su resorte, sin embargo, en múltiples comunicaciones, ha manifestado también que, el permiso de uso del espectro es un derecho “intuitu personae”, no un contrato; es una adjudicación a una sociedad específica, teniendo en cuenta que la misma, cumple 
con unas condiciones y requisitos particulares, que le permiten hacer uso de dicho permiso, y por tanto la calidad de asignatario de uso del espectro no es susceptible de ser sustituido a cualquier otra sociedad o persona, sin que medie su aprobación.  
En conclusión, en ejercicio de la gestión fiscal, es deber del MinTic, conservar y controlar los recursos públicos que tiene a su cargo y asegurar los ingresos que corresponden al Estado por la explotación de estos. En ese sentido, deberá esta cartera regir en correspondencia con la ley, las funciones de vigilancia y control en el sector de las tecnologías de la información y las comunicaciones, determinando así: i). si con la referida toma de control, Partners pierde su condición de ‘operador entrante’ y con ello los beneficios a los que accedió al predicar dicha condición; ii). si Avantel, a través de la garantía mobiliaria aludida, dispuso, no estando facultada para ellos, de derechos personalísimos sobre el uso del espectro, y iii). accionar el aparato institucional de encontrarse que, entre actores del mercado, se estén ejecutando actos de uso o disposición del espectro, sin mediar 
con la correspondiente autorización. 
Asimismo, el MinTic, debe implementar controles que puedan prever mecanismos de verificación ex post de las calidades o cualidades, en virtud de las cuales, se otorgan beneficios particulares27 para algunos de los Operadores participantes en el marco de los procesos de selección. Con ello se busca que en el evento de que el MinTIC tenga certeza de que un participante adjudicatario no tenía derecho a un trato diferencial, pueda tener la posibilidad, sin perjuicio de las eventuales discusiones judiciales a las que hubiere lugar, de iniciar procesos sancionatorios.  </t>
  </si>
  <si>
    <t>Presuntas debilidades en la implementación de controles que puedan prever mecanismos de verificación posterior de alguna condición diferencial determinada en procesos de selección objetiva, si esta condición se puede “perder”, y distinguir los efectos jurídicos de la constitución de una garantía mobiliaria sobre los permisos de uso de espectro</t>
  </si>
  <si>
    <t>Reglamentar el artículo 11 de la Ley 1341 de 2009, en lo referido las condiciones y efectos de la cesión de permisos de uso del espectro, para distinguir de la constitución de garantías mobiliarias, así como sus efectos sobre las condiciones diferenciales definidas en los procesos de selección objetiva. Esta revisión ya está en desarrollo.</t>
  </si>
  <si>
    <t>Elaborar un decreto</t>
  </si>
  <si>
    <t>Decreto expedido</t>
  </si>
  <si>
    <t>H6A
2019 -2020</t>
  </si>
  <si>
    <t>H6A. Selección de localidades a beneficiar por parte de los operadores
La Ley 489 de 1998, en su artículo 3, en lo relacionado a los “Principios de la Función Administrativa”, indica:  “La función administrativa se desarrollará conforme a los principios constitucionales, en particular los atinentes a la buena fe, igualdad, moralidad, celeridad, economía, imparcialidad, eficacia, eficiencia, participación, publicidad, responsabilidad y transparencia. Los principios anteriores se aplicarán, igualmente, en la prestación de servicios públicos, en cuanto fueren compatibles con su naturaleza y régimen.” 
Por su parte, la ley 1341 de 2009, en su artículo 2, Principios orientadores, indica: “(…) Las Tecnologías de la Información y las Comunicaciones deben servir al interés general y es deber del Estado promover su acceso eficiente y en igualdad de oportunidades, a todos los habitantes del territorio nacional. 
Son principios orientadores de la presente ley: La colaboración de las entidades estatales, dentro del marco de sus obligaciones, para priorizar el acceso y uso a las Tecnologías de la Información y las Comunicaciones, y en la producción de bienes y servicios, en condiciones no discriminatorias en la conectividad, la educación, los contenidos y la competitividad.  
De este mismo modo, en cumplimiento de este principio, el Estado promoverá prioritariamente el acceso a las Tecnologías de la Información y las Comunicaciones para la población pobre y vulnerable, en zonas rurales y apartadas del país.” 
En el mismo sentido, el artículo 11, la Ley 1341 de 2009, modificado por el artículo 8º. de la Ley 1978 de 2019, dispone, respecto de la asignación del permiso de uso del espectro radioeléctrico, que: “(…) este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Así las cosas, durante el ejercicio de verificación del cumplimiento de los parámetros establecidos para el proceso de subasta del espectro radioeléctrico, se ha realizado un seguimiento al procedimiento que realizó el MinTIC para identificación, priorización y selección de las localidades opcionadas para ser beneficiadas de la ampliación o mejoramiento de cobertura móvil de 4G.  
Se observó que se tuvo como fuente principal de información los reportes hechos por la ciudadanía al Ministerio respecto de localidades sin cobertura del servicio de telefonía móvil. De forma adicional a esta fuente, se agregaron localidades provenientes del listado de las ubicaciones de las Zonas Estratégicas de Intervención Integral (ZEII), y, de la misma forma se adicionaron ubicaciones del listado de consejos y resguardos indígenas de la Oficina del Alto Comisionado de Paz. Como criterios de selección se tomaron en cuenta a su vez, la priorización de localidades que no contaran con cobertura de servicios móviles terrestres IMT y que se hubieren identificado como centros poblados por el DANE. Luego de ello, se ejecutó un análisis geográfico para eliminar territorios duplicados o cercanos unos a otros, que permitiera considerarlos como una misma localidad. 
Se ha registrado, además, que para la clasificación de las localidades según su tipología (1, 2 o 3), se realizó la aplicación de los siguientes criterios de priorización: 1. Pertenecientes a los departamentos de la Tabla A.2.3 de la Resolución 2734 de 2019 del MinTIC.  2. Menor cantidad de enlaces de microondas, fibra óptica o enlace satelital necesarios para conectar la localidad.  3. Menor nivel de dificultad de ingreso.  4. Menor cantidad de localidades atendidas por sitio desplegado.  5. Mayor población según el DANE. 6. Pertenecientes a municipios del Programa de Desarrollo con Enfoque 
Territorial (PDET). 7. Pertenecientes a las Zonas Estratégicas de Intervención Integral (ZEII). 8. Localidades reportadas por Consenso Social o por el MinInterior. 9. En municipios con mayor número de desastres naturales.  10. Menor posición en el Desempeño municipal medido por el DNP. 11. Acceso municipal a Servicios Públicos. 12. Menor puntaje promedio municipal del SISBEN.  
De este modo se tiene que, el ejercicio de tipificación de localidades, se basó en criterios tanto socioeconómicos como técnicos, según se puede observar para los numerales 2,3 y 4.   Partiendo de lo anterior, en el marco de la presente auditoría,  se ha indagado por las medidas tomadas por el MinTIC tendientes a garantizar que la selección de las localidades efectuada por parte de las compañías asignatarias en sus respectivas pujas, se diera en condiciones de igualdad para todas las regiones del país. Ante ello, en el punto 4 del comunicado de respuesta MinTic (radicado No. 201059348), esta cartera se limita a reiterar los mismos criterios utilizados para priorizar las localidades de manera previa a la realización de la subasta, pero no, para el ejercicio de selección realizado por los oferentes. 
Observando la respuesta de la entidad a la comunicación de observaciones realizada por la CGR, respecto a los criterios de la clasificación de esas localidades, encontramos que en ella se hace énfasis en que el criterio numero uno (1) denominado - “1. Pertenecientes a los departamentos de la Tabla A.2.3 de la Resolución 2734 de 2019 del MinTIC” -, es el que mayor peso tiene y determina la influencia de los demás factores.  
Asimismo se indicó que: “(…) dentro del proceso de subasta se incluyó un índice en el que tenían más peso las localidades de tipo 1, lo que generaba que al escoger el participante este tipo de localidades aumentaba sus posibilidades de ganar dentro de la puja que se daba por la banda en cuestión”. 
Sin embargo, tambien se reitera por parte del Ministerio que, los criterios técnicos contenidos en los numerales 2, 3 y 4, antes mencionados; buscaban identificar la factibilidad técnica de ofrecer los servicios por parte de los Operadores. Esto generaría en la práctica, que estas pautas, adquirieran mayor relevancia para las compañias participantes y por ende, una mayor incidencia en la escogencia de las localidades por parte de un posible asignatario en el proceso de subasta.  
Lo anterior, deja entrever que, si bien el MinTic realizó un primer ejercicio de selección de localidades orientado al favorecimiento de población vulnerable; incluyó también otro tipo de factores que incidieron en la selección de localidades por parte de los oferentes en donde éstos escogían zonas en donde la estimación del valor del despliegue del servicio resultara para ellos más atractivo. Ante esto, llama la atención el hecho de que la entidad auditada haya respondido que “(…) no es posible pedir la realización de lo imposible”38, en el momento en que la CGR, puso de presente que esta decisión en el marco de la puja, correspondió a una valoración del resorte del oferente dentro del proceso de subasta y no el resultado de una previa valoración por parte del MinTIC.  
De acuerdo con lo mencionado se puede concluir que, tal como se ejecutó el procedimiento de selección de localidades, este proceso de subasta pudo alcanzar un mayor beneficio social, la reducción de la brecha digital y la igualdad en el acceso a la conectividad. Por el contrario, tuvo una tendencia a reducir los costos de implementación de infraestructura por parte de los operadores, sin que estos se armonizaran con los principios constitucionales y las finalidades indicadas en la Ley 1341 de 2009, 1978 de 2019 y Resolución 3078 de 2019, respecto del uso efectivo y eficiente del espectro radioeléctrico en todas las regiones del país.</t>
  </si>
  <si>
    <t>La clasificación de las localidades sin cobertura (tipo 1, 2 y 3) incluyó, además de las condiciones de pobreza y vulnerabilidad, elementos técnicos y de eficiencia en despliegue de redes. La CGR considera que selección de localidades pudo alcanzar un mayor beneficio social, la reducción de la brecha digital y la igualdad si no se consideraban criterios técnicos y de eficiencia</t>
  </si>
  <si>
    <t>No es posible excluir elementos técnicos y de eficiencia en el despliegue de redes para aumentar la cobertura de los servicios de telecomunicaciones. Se elaborará un documento técnico con lineamientos para la clasificación de localidades a beneficiar, cuando ello llegue a ser requerido de acuerdo con las particularidades propias de cada proceso de selección</t>
  </si>
  <si>
    <t>Elaborar documento técnico</t>
  </si>
  <si>
    <t>Documento elaborado</t>
  </si>
  <si>
    <t>H7A
2019 -2020</t>
  </si>
  <si>
    <t xml:space="preserve">H7A. Pagos de la contraprestación por parte de los operadores. 
El parágrafo 1, del artículo 15, de la Resolución No 3078 de 2019, establece los parámetros de actualización (indexación) que se deben tener en cuenta para los pagos a realizar por los asignatarios; sin embargo, existen diferencias en los cálculos efectuados por éstos y los realizados por el MinTIC, por deficiencias, que se explican a continuación: 
El valor pagado por los operadores beneficiarios de la subasta, correspondiente al 10% en el año 2020, asciende a $328,673,3 millones, en tanto que la liquidación realizada por el MinTIC es de $328.680.9 millones. Esta diferencia se explica por mayores pagos del operador Comcel39 en cuantía de $0.6 millones y menor valor pagado por Colombia Móvil por $8.3 millones, debido a falta de coordinación y de conocimiento de los parámetros establecidos para el cálculo de la indexación, que trajo como consecuencia, las diferencias en la liquidación. 
La entidad en su respuesta expresa: “Por lo expuesto, este MinTIC explicó de manera clara y suficiente la regla prevista en el artículo 15 de la Resolución 3078 de 2019 respecto de la forma en que se aplica la indexación de los valores a pagar, condiciones que los participantes manifestaron comprender, bajo la gravedad del juramento. Igualmente, este MinTIC despliega, en el estricto ejercicio de sus precisas competencias, las acciones a que haya lugar, para obtener el pago de la totalidad de valores a favor del Fondo Único de TIC, sin que le sean imputables los presuntos errores aritméticos en que incurran terceros. Errores que, en todo caso, como se expresó, son objeto de verificación por el Ministerio de Tecnologías de la Información y las Comunicaciones para proceder a solicitar el ajuste a que haya lugar, o a compensar la suma pagada en exceso, respecto de las demás obligaciones que deben pagar los operadores al Fondo Único de TIC”. Negrilla y subrayado fuera de texto. 
No obstante, lo mencionado por el MinTIC, se trata de situaciones para las cuales debe proponer acciones de mejoramiento, que permitan evitar las diferencias en los pagos. </t>
  </si>
  <si>
    <t>El valor pagado por los operadores beneficiarios de la subasta, correspondiente al 10% en el año 2020, asciende a $328,673,3 millones, en tanto que la liquidación realizada por el MinTIC es de $328.680.9 millones. Esta diferencia se explica por mayores pagos del operador Comcel en cuantía de $0.6 millones y menor valor pagado por Colombia Móvil por $8.3 millones, debido a falta de coordinación y de conocimiento de los parámetros establecidos para el cálculo de la indexación, que trajo como consecuencia, las diferencias en la liquidación.</t>
  </si>
  <si>
    <t>Los parámetros de indexación se encuentran definidos de manera clara en la Resolución 3078 de 2019. Igualmente, fueron objeto de respuesta en la fase de observaciones y se realizó un ejemplo ilustrativo. Se elaborará una capacitación sobre el uso del sistema y sobre cómo se aplica la literalidad de lo dispuesto en la Resolución 3078 de 2019</t>
  </si>
  <si>
    <t>Realizar una capacitación del Sistema Electrónico de Reacaudo y metodología de actualización del valor a pagar</t>
  </si>
  <si>
    <t>Capacitación realizada</t>
  </si>
  <si>
    <t>Subdirección Financiera -Dirección de Industria de Comunicaciones</t>
  </si>
  <si>
    <t>H8A
2019 -2020</t>
  </si>
  <si>
    <t>H8A. Apropiación de recursos para las diferentes etapas del proceso de selección objetiva para la asignacion de permisos de uso del espectro radioelectrico.
Los principios presupuestales de planificación y ejecución del presupuesto se encuentran establecidos en el artículo 12 del Decreto Ley 111 de 1993.  
En la evaluación realizada por la CGR, se observa baja ejecución de los recursos en los proyectos de inversión, mediante los cuales se apropiaron los mismos para las diferentes etapas del proceso de selección objetiva para la asignación de permisos de uso del espectro radioeléctrico, por parte del MinTIC, argumentado en las siguientes situaciones: 
De una apropiación vigente por $194.476.6 millones, para 6 proyectos de inversión en la vigencia 2019, se comprometieron $187.082.6 millones es decir el 96%, generándose una pérdida de apropiación por $7.394 millones. También, se registran $5.112,7 millones sin ejecutar, los cuales quedaron en reserva de apropiación para ser cancelados en la siguiente vigencia, por cuanto no se realizó prestación de servicios y la entrega de bienes y documentos para las legalizaciones correspondientes.  
Así mismo, debido a la falta de planificación en las actividades u obligaciones pactadas contractualmente, 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 
En su respuesta el MinTIC expresa: “Por tanto, el MinTIC, por regla general aplicable a todos los contratos de prestación de servicios mediante los que se desarrollan actividades de apoyo a la gestión, dispone en la cláusula referida a la forma de pago la siguiente previsión”: 
 “Cada pago corresponderá a la real y efectiva prestación del servicio basado en meses de 30 días. En consecuencia, los pagos que se efectúen por fracción de mes serán liquidados de manera proporcional teniendo como referente para el cálculo, el valor de los honorarios mensuales”. 
“Igualmente, es de mencionar que, para la vigencia 2020 esta cláusula fue fortalecida por la Entidad para hacer más expedito el proceso de liberación y reinversión de estos recursos para atender las diversas necesidades a su cargo durante la vigencia”. “Así, a la cláusula de forma de pago, además de la proporcionalidad antes descrita, se incluye la siguiente precisión:  “Una vez realizado el primer pago, considerando la prorrata establecida en éste, los saldos sin ejecutar que hubieren sido asignados para el mismo, serán liberados por el Grupo de Presupuesto de la Subdirección Financiera, con el fin de garantizar la adecuada gestión de los recursos durante la presente vigencia, previa la validación con el supervisor del contrato.” 
El MinTIC aduce que se trata de mecanismos que permiten garantizar la adecuada gestión de los recursos, y dado lo observado por la CGR, es importante que la Entidad proponga acciones de mejora, para este hallazgo de carácter administrativo.</t>
  </si>
  <si>
    <t>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t>
  </si>
  <si>
    <t>Incluir en los contratos de prestación de servicios y sus estudios previos una clásula que permita liberar oportunamente los recursos no ejecutados en virtud de la proporcionalidad que se prevé para el primer mes</t>
  </si>
  <si>
    <t>Elaborar clásula para incluir en contratos</t>
  </si>
  <si>
    <t>Clásula elaborada e incluida</t>
  </si>
  <si>
    <t>Subdirección de Gestión Contractual - Oficina Gestión Ingresos del Fondo</t>
  </si>
  <si>
    <t>H9A
2019 -2020</t>
  </si>
  <si>
    <t>H9A. Plan de Acción 2019- Asignación de bloques del Espectro Radioeléctrico. 
El MinTIC adelantó el proceso, regido por la Resolución 3078 de 2019, en virtud del artículo 11 de la Ley 1341 de 2009, modificado por el artículo 8 de la Ley 1978 de 2019, que dispone la asignación del permiso de uso del espectro radio eléctrico, estableciendo que se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Subrayado fuera de texto.
Se observa cumplimiento parcial en la asignación del espectro, según lo establecido en el artículo 6º. de la resolución mencionada, toda vez que el MinTIC, dentro de las metas del plan de acción 2019, en las líneas de Acción PND, contempló como línea, Colombia se conecta-Masificación de la banda ancha e inclusión de todos los colombianos, en la estrategia Focalizar las inversiones para el cierre efectivo de la brecha digital y vincular al sector, en la iniciativa C1 E1 2100.E Asignación del Espectro; sin embargo, se evidenció lo siguiente: 
a) En la banda de 700 MHz, la cantidad de espectro a subastar en la estructura de la subasta era de 90 MHz, distribuidos en: 4 bloques de 20MHz; 1 bloque de 10 MHz; Tres bloques de 20MHz; 1 Bloque de 10 MHz; dos bloques de 20 MHz y Un Bloque de 10 MHz. Sin embargo, en esta banda de 700 MHz sobraron 10 MHz que no fueron asignados.  
 En la banda de 2500 MHz, se tenía previsto subastar secuencialmente hasta 80MHz distribuidos en hasta 8 Bloques pareados de 2.5 MHz para un total de 10 MHZ cada uno; finalmente no se asignó el bloque de 10 MHz en la banda de 2500 MHz, al operador Partners, debido a que este renunció al bloque obtenido en la subasta del espectro del 20 de diciembre de 2019. 
De otra parte, 5 MHz de la banda de 1.900 MHz, tampoco se asignó, al no recibirse ofertas. Lo anterior, trae como consecuencia que no se dé cobertura y mejoramiento del servicio a las localidades programadas. 
b) Así mismo, la relación de localidades previstas en el anexo IV de la Resolución No 3078 de 2019, en donde los participantes y asignatarios de los permisos pudieran adelantar las actividades encaminadas a garantizar el cumplimiento de las obligaciones de cobertura en la cual determinó 5.766 localidades40, con el objetivo de lograr conectar el mayor número de colombianos; sin embargo, como resultado del proceso de subasta, se asignaron nueve permisos que corresponden a la cobertura de telefonía e Internet móvil 4G en 3.658 localidades, es decir el 62% de zonas rurales en 32 departamentos del país. Este 62%, entre operadores, para las localidades beneficiadas, quedó distribuido de la siguiente forma: Claro: 1.348 localidades, a desplegar entre el 2020 y el 2025; Tigo: 1.636 localidades a desplegar entre el 2021 y el 2025 y Partners: 674 localidades a desplegar entre el 2020 y 2021. 
Lo anterior, trae como consecuencia que los bloques no asignados y las localidades no cubiertas, dejan en desventaja el mejoramiento de las condiciones de conectividad en el país, principalmente a poblaciones rurales y apartadas y por ende disminuye el flujo de caja inicialmente previsto para el FUTIC y condenando al resto de las localidades no seleccionadas, a un aislamiento, al acceso de las TICs, en espera de que se surtan nuevos procesos de asignación del espectro radioeléctrico. c) Respecto al objetivo de la iniciativa ‘Disminuir la brecha digital a través de la cobertura a centros poblados y la conectividad de los usuarios’’, se observa que es generalizado y ambicioso en la medida de poder obtener un cierre efectivo de la brecha.  Lo anterior, en el entendido que la realización del cierre de la brecha digital o, en otras palabras, conectar hasta a 20 millones de colombianos con los servicios de Internet y la telefonía móvil que aún están desconectados de la red41, es un gran objetivo.  
Contrario a lo anterior, la asignación de la subasta es un inicio en el cierre de esta brecha, situación que por sí no resuelve la necesidad del problema, máxime cuando quedaron por asignar bloques en las bandas de 700 y 2500 MHz, afectando el acceso al servicio en diferentes regiones de la geografía colombiana. 
Así mismo, el hecho de no haber asignado bloques en las bandas de 700 y 2500 MHz no cumple con lo establecido en el plan de acción donde se contempla: “su asignación a la industria se convierte en el real detonante de la masificación del Internet a toda la población, y en toda la geografía nacional”42. 
Por lo anterior, a la CGR, le genera incertidumbre lo contemplado en el artículo 2 de la Ley 1341 de 2009, que dispone, el fin último de la intervención del Estado en el sector TIC, cual es lograr el servicio universal para todos los habitantes del territorio nacional, que puedan acceder, en condiciones de asequibilidad para el caso del servicio móvil IMT. Negrilla y subrayado fuera de texto. 
En su respuesta la entidad expresa: “Como se observa, era una condición del mecanismo, esencial para garantizar la puja y la competencia, que el resultado del evento de subasta no pudiera ser predicho. Por ello, al disponer de 5.766 localidades potenciales elegibles para desplegarse entre 1 y 5 años, según las configuraciones de las ofertas que realizaran los participantes, (…), Además de ser un elemento propio de las subastas, existen muchos factores que hacen que resulte imposible predecir a priori el resultado de una subasta y sobre los cuales el MinTIC no tiene ningún control, por ejemplo: la estrategia técnica y comercial de los Operadores, el presupuesto que cada Operador tiene disponible para su participación en la subasta, la valoración que cada Operador hace para cada banda de espectro la cual es propia de las circunstancias de sus modelos financieros, por lo que no necesariamente coincide con el valor que otros Operadores están dispuestos a pagar por la banda). Negrilla y subrayado fuera de texto 
Respecto del ítems C, la entidad en su respuesta expresa: “El acceso universal es definido por la UIT como la “(…) posibilidad de que todos los miembros de una población tengan acceso a las instalaciones y servicios de la red de comunicación a disposición del público […]” (UIT, 2007.). En tal sentido, (……..el proceso de selección objetiva para asignar permisos de uso del espectro radioeléctrico mediante el mecanismo de subasta, tuvo como uno de sus objetivos clave mejorar 
la cobertura, con lo cual se incrementa la posibilidad de que una parte significativa de miembros de la población del país, que antes no tenían la posibilidad de acceder al servicio de red de comunicaciones móviles (voz e Internet), ahora puedan disponer de este, generando de esa forma, una disminución significativa en la brecha digital geográfica y una mejora significativa en términos de acceso universal. 
Por la ubicación de las localidades que no cuentan con cobertura, en la mayoría de los casos, será necesario el despliegue de nueva infraestructura móvil”. Subrayado fuera de texto. 
Igualmente, en su respuesta la entidad, también expresa:  ” Así mismo, sumando los resultados de llevar cobertura del servicio móvil de IMT 4G a las 3658 localidades más la obligación de los operadores Comcel y Tigo de modernizar sus redes 2G y 3G a la tecnología, 4G, se estima que Colombia pasará de una cobertura móvil 4G rural de 9,7% en 2019 a casi un 80% antes de mayo de 
2025” Subrayado fuera de texto. 
No obstante, analizada la respuesta de MinTIC, la CGR considera que tratándose de procesos que no tienen ocurrencia frecuente, su actuación debe ser armonizada buscando la maximización del bienestar social a fin de obtener la prestación optima de los servicios.</t>
  </si>
  <si>
    <t>No se asignaron todos los bloques de espectro que hacían parte del proceso de selección objetiva. No existe fundamento legal que así lo ordene, ni parámetros que permitan definir valores mínimos a asignar, debido a los años que transcurrieron para realizar un nuevo proceso se deben generar condiciones para maximizar el bienestar social y la óptima prestación de los servicios</t>
  </si>
  <si>
    <t>En un sitio web se publicará: disponibilidad de espectro, fechas de apertura de procesos de selección objetiva y todas las demás actuaciones asociadas a la gestión del espectro, que brinde mayor certeza sobre el comportamiento de la oferta y demanda del espectro, de acuerdo con la necesidad identificada e incorporada en el Plan Marco de Asignación de Permisos de uso del espectro</t>
  </si>
  <si>
    <t>Disponer de un sitio web</t>
  </si>
  <si>
    <t>Sitio web</t>
  </si>
  <si>
    <t>H10A
2019 -2020</t>
  </si>
  <si>
    <t xml:space="preserve">H10A. Planeación de los contratos No. 500 de 2020 y  644, 549 de 2019.
La planeación debe ser fundamental en cualquier proceso contractual público; sin embargo, se observan deficiencias en los contratos Nos. 500, 644 y 549 de 2019, principalmente en la programación de los recursos, la forma de pago y la incorporación de nuevas obligaciones. Básicamente, se presentan debilidades en la planeación del proceso de programación y ejecución de actividades posteriores a la asignación del espectro, como se explica a continuación. ..
Frente a la respuesta de la Entidad, en relación con lo observado, de los contratos 500, 644 y 549 de 2019, se mantiene el hallazgo para efectos de incluir en plan de mejoramiento acciones tendientes a subsanar las debilidades planteadas en los procedimientos de planeación de la entidad en cuanto a la ejecución de los contratos y cumplimiento de sus metas. </t>
  </si>
  <si>
    <t>Deficiencias en los contratos Nos. 500, 644 y 549 de 2019, principalmente en la programación de los recursos, la forma de pago y la incorporación de nuevas obligaciones. Se mantiene el hallazgo para efectos de incluir en plan de mejoramiento acciones tendientes a subsanar las debilidades planteadas en los procedimientos de planeación de la entidad en cuanto a la ejecución de los contratos y cumplimiento de sus metas.</t>
  </si>
  <si>
    <t>Elaborar una circular que reitere a todas las dependencias la importancia de la planeación en la contratación</t>
  </si>
  <si>
    <t>Circular</t>
  </si>
  <si>
    <t>Circular expedida</t>
  </si>
  <si>
    <t>Subdirección de Gestión Contractual
Secretaría General</t>
  </si>
  <si>
    <t>H11A
2019 -2020</t>
  </si>
  <si>
    <t>H11A. Plan de Auditoria-Oficina de Control Interno Vigencia 2019 2020 
La CGR considera que para el MinTIC no era prioritario realizar auditoria al proceso de asignación del espectro, desconociendo el presupuesto involucrado en el proceso de subasta, donde los recursos fueron del orden de $3,2 billones, y que la materia objeto de la auditoria es de gran impacto nacional. 
Por lo expuesto se concluye que al no realizar una evaluación y control en los términos de la Ley 87 de 1993 y demás normas establecidas para la evaluación del Sistema de Control Interno se afectan los resultados obtenidos de la evaluación que debe realizar la Oficina de Control Interno a los procesos que ejecuta la entidad.</t>
  </si>
  <si>
    <t>La CGR considera  que presuntamente para el MinTIC no era prioritario realizar auditoria al proceso de asignación del espectro, desconociendo el presupuesto involucrado en el proceso de subasta, donde los recursos fueron del orden de $3,2 billones, y que la materia objeto de la auditoria es de gran impacto nacional.</t>
  </si>
  <si>
    <t>Evaluar el cumplimiento de obligaciones y de ejecución presupuestal del Proceso de Selección Objetiva Mediante el Mecanismo de Subasta, para otorgar permisos de uso del Espectro Radioeléctrico a Nivel Nacional en las Bandas de 700, 1900 y 2500 MHz</t>
  </si>
  <si>
    <t>Para realizar la evaluación se incluirá en el Programa Anual de Auditorias de la vigencia 2021 una auditoría al cumplimiento de obligaciones y de ejecución presupuestal del Proceso de Selección Objetiva Mediante el Mecanismo de Subasta</t>
  </si>
  <si>
    <t xml:space="preserve">Entregar el informe final de Auditoria </t>
  </si>
  <si>
    <t>Oficina de Control Interno</t>
  </si>
  <si>
    <t>H17A-2016</t>
  </si>
  <si>
    <t xml:space="preserve">H17A. Planeación Estratégica - alineación.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</si>
  <si>
    <t xml:space="preserve">No hay coherencia completa y precisa en la articulación de los componentes "Proyectos de Inversión- Contratos" con los demás componentes alineados. </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</si>
  <si>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</si>
  <si>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Tablero con la alineación estratégica publicado en el ambiente de producción, servidor BODEGABI administrado por la Oficina de Tecnologías de la Información, acompañado del documento de usuario explicativo sobre el funcionamiento y navegación en el mismo.</t>
  </si>
  <si>
    <t>Tablero de alineación estratégica publicado</t>
  </si>
  <si>
    <t>Oficina Asesora de Planeación y Estudios Sectoriales</t>
  </si>
  <si>
    <t>H20A-2016</t>
  </si>
  <si>
    <t xml:space="preserve">H20A. Indicadores Sinergia vs Indicadores Iniciativa GEL. 
“Sinergia Seguimiento” es una plataforma en línea en donde se presentan los indicadores que muestran el avance de las políticas y programas del Gobierno Nacional, Plan Nacional de Desarrollo 2014 – 2018: Todos por un Nuevo País. De otra parte, de acuerdo al Manual de Planeación Estratégica, el Ministerio realiza su planeación estratégica considerando los diferentes niveles de planeación y su articulación con los Planes de Acción Anuales y las iniciativas.
En este orden de ideas, se evidencia que no existe una relación directa entre los indicadores formulados al interior del Ministerio y los indicadores formulados en el aplicativo Sinergia ya que, a nivel macro,  ambos deberían apuntan al mismo objetivo que es determinar el avance en el cumplimiento de las políticas del gobierno nacional. 
De otro lado, en Sinergia el Ministerio plantea indicadores cuya medición depende directamente de la realización de encuestas lo que implica presuntamente la necesidad de realizar contratación  anual . Lo cual podría resultar redundante considerando que Mintic recopila actualmente información sobre accesos y uso de plataformas para medir los indicadores al interior de la entidad.
En su oficio de respuesta 1052323 del 07/06/207, la entidad informa que “a partir del año 2016, la Dirección de Gobierno en línea decidió levantar los indicadores de uso de Tecnologías de la Información y las Comunicaciones…, de esta manera, se logró minimizar la contratación de estudios cuyo objeto podía resultar redundante y a la vez mantener una metodología similar a la implementada anteriormente por la Dirección de Gobierno en línea de forma que no comprometiera la comparabilidad de los indicadores con los resultados obtenidos en años anteriores”
</t>
  </si>
  <si>
    <t>deficiencia en la divulgación de la articulación existente entre los indicadores del PND, definidos en SINERGIA, vs. los indicadores del plan estratégico del MinTIC.</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</si>
  <si>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</si>
  <si>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Realizar un documento explicativo donde se aclare la alineación que tienen los indicadores de producto y de resultado del DNP definidos en SINERGIA con respecto al Plan Estratégico del MinTIC</t>
  </si>
  <si>
    <t>Documento explicativo donde se aclare la alineación que tienen los indicadores del Plan Nacional de Desarrollo definidos en SINERGIA con el Plan Estratégico diferenciando los tipos de indicadores que se presentan como son los de producto y resultado.</t>
  </si>
  <si>
    <t>Documento explicativo enviado</t>
  </si>
  <si>
    <t>H25A-2015</t>
  </si>
  <si>
    <t>H25A. Aplicativo ZAFFIRO
Desactualización de los expedientes electrónicos cargados al aplicativo de Gestión Documental Zafiro y parámetros faltantes en las tipologías documentales configuradas en el mismo.</t>
  </si>
  <si>
    <t>Desactualización de los expedientes electrónicos cargados al aplicativo de Gestión Documental Zafiro</t>
  </si>
  <si>
    <t>Implementar un sistema de Gestión de Documento electrónico de Archivo que garantice la integridad y el orden en el que fueron tramitados.</t>
  </si>
  <si>
    <t xml:space="preserve">Sistema Implementado </t>
  </si>
  <si>
    <t>Subdirección Administrativa y de Gestión Humana 
Grupo de Gestión de Información.</t>
  </si>
  <si>
    <t>Realizar brigada de escritorio limpio, para aquellas áreas que conservan documentos físicos de vigencias anteriores y no las han enviado a los respectivos expedientes.</t>
  </si>
  <si>
    <t>Brigadas de escritorio limpio</t>
  </si>
  <si>
    <t xml:space="preserve">Brigada de escritorio limpio </t>
  </si>
  <si>
    <t>H15A-2013</t>
  </si>
  <si>
    <t xml:space="preserve">H15A. Trazabilidad en el Uso de los Recursos.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</si>
  <si>
    <t xml:space="preserve">Deficiencias en seguimiento y control del  Ministerio sobre recursos asignados a cada iniciativa durante las diferentes vigencias en las que se han ejecutado los proyectos.
</t>
  </si>
  <si>
    <t>Realizar mesas de trabajo financieras con el aliado para realizar seguimiento a los recursos asignados a cada iniciativa a través del convenio 099/228 de 2011 y  girados por el Fondo Único de Tecnologías de la Información y las Comunicaciones. (Primeros 2 reportes en Marzo, junio)</t>
  </si>
  <si>
    <t>En las mesas de trabajo se realizará conciliación contable entre Mintic y el aliado con el fin a aclarar el estado y trazablidad de los recursos</t>
  </si>
  <si>
    <t>Documento</t>
  </si>
  <si>
    <t>Dirección de Economía Digital</t>
  </si>
  <si>
    <t>H30A-2013</t>
  </si>
  <si>
    <t xml:space="preserve">H30A. Falta de seguimiento a la actividad no. 8 del procedimiento GJU-TIC-PR-001.
De la muestra seleccionada para revisión en procesos de Defensa Judicial en los cuales el MINTIC es parte, se encontró que solo en unos de los expedientes se encuentran diligenciadas algunas fichas mensuales de seguimiento de proceso judicial, las cuales en ocasiones están diligenciadas con información inexacta o incompleta, en relación con la realidad procesal, así mismo, no se encuentran piezas procesales fundamentales en los procesos tales como la demanda incluso cuando esta es interpuesta por la  misma entidad; incide en la anterior situación la falta de revisión, verificación y validación de la información que es consignada por los apoderados de la entidad, así como también la  falta de control al seguimiento de los apoderados y la ausencia de procedimientos que establezcan    cuales son las piezas procesales obligatorias que por su importancia deben obrar dentro de los   expedientes; generando con ello que la información de las fichas no sea confiable ni consistente,    siendo importante señalar que si la base de datos con la que cuenta la Oficina de Jurídica se alimenta   con la información allí reportada (fichas de seguimiento) existe un riesgo alto en oportunidad, consistencia y confiabilidad de la  información
También es preciso anotar que por falta de información dentro de los expedientes, la misma sea poco útil al momento de tener que analizar la totalidad actuaciones para la toma de decisiones dentro del proceso.
</t>
  </si>
  <si>
    <t>Debilidades en el diligenciamiento de algunas fichas mensuales de seguimiento de proceso judicial.
Falta de revisión, verificación y validación de la información que es consignada por los apoderados de la entidad, así como también la  falta de control al seguimiento de los apoderados; generando con ello que la información de las fichas no sea confiable ni consistente.</t>
  </si>
  <si>
    <t>Por parte de la gestora de la Dirección Jurídica se solicitara a la Oficina Asesora de Planeación y Estudios Sectoriales la eliminación del formato GJU-TIC-PR-001 del SIMIG  teniendo en cuenta que este no se esta solicitando el diligenciamiento del mismo.</t>
  </si>
  <si>
    <t xml:space="preserve">Un correo de solicitud de eliminación del formato a la Oficina Asesora de Planeación y Estudios Secotriales y pantallazo de eliminación en el SIMIG. </t>
  </si>
  <si>
    <t xml:space="preserve"> Entregar Un correo de solicitud de eliminación del formato a la Oficina Asesora de Planeación y Estudios Secotriales y pantallazo de eliminación en el SIMIG. </t>
  </si>
  <si>
    <t>Dirección Jurídica</t>
  </si>
  <si>
    <t>Financiera</t>
  </si>
  <si>
    <t>H1A-2018</t>
  </si>
  <si>
    <t xml:space="preserve">H1A.Depreciación Edificaciones.
A 31 de diciembre de 2018 el saldo reflejado en la cuenta 1685 – Depreciación Acumulada de Propiedades Planta y Equipo por $ (279.990.543), no refleja la realidad debido a las siguientes situaciones:
a) La base para el cálculo de la depreciación para Edificaciones no corresponde, debido a que el MINTIC registró el valor del avalúo del Edificio de Murillo Toro por $9.613.820.000 y no por $40.487.341.600 que es el valor arrojado como resultado del avalúo realizado por IGAC.  
b) Al verificar el cálculo de la depreciación en el aplicativo Seven - plantilla 5, se evidencia que éstos no cumplen con las vidas útiles determinadas en la política contable, es así que para los edificios se estimó una vida útil de 75 años y en la plantilla 5 se aplicó para algunas edificaciones 100 años y para otras 50. Situación similar se evidencia con el Anexo 1.2.2“Plantilla de Medición de las PPE_ Mintic con ipc,”, en la columna “Nueva vida útil en días”, donde la vida útil de algunas edificaciones es de 150 años.
De acuerdo con la respuesta dada por el MINTIC , manifiesta que “Como se mencionó anteriormente, el MINTIC ya se encuentra evaluando las acciones que se deben adelantar para efectuar los ajustes pertinentes en relación con la correspondencia del valor del terreno y construcción, en las cuentas 1605 – Terrenos y 1640 – Edificaciones, el cual incluye también el cálculo de la depreciación tomando como base el valor ajustado en la cuenta 1640 – Edificaciones, arrojando aproximadamente los siguientes resultados que habría que ajustar en la vigencia 2019.(…) Ajuste Depreciación $475.739.089.
En orden a lo anterior, se precisa que el gasto por concepto del reconocimiento de la depreciación para la vigencia fiscal 2018, corresponde a la suma de $475.739.089, representa 0,36% con relación al total de gastos causados en el año 2018 por valor de $134.556.365.000 (…)”.
Lo anterior, debido a que se tomó la información incorrecta sobre el avalúo del Edificio Murillo Toro y la vida útil parametrizada en el sistema SEVEN para algunos bienes inmuebles, pues ésta no se definió acorde con lo establecido en la política contable vigente 75 años, teniendo en cuenta la respuesta dada por el MINTIC la cuenta (1685) Depreciación Acumulada de Propiedad, Planta y Equipo se encuentra subestimada en $475.739.089, así como en la cuenta (5360) Gastos - Depreciación de Propiedad, Planta y Equipo, en el mismo valor. 
</t>
  </si>
  <si>
    <t>La base para el cálculo de depreciación se registró de manera incorrecta sobre el avalúo del Edificio Murillo Toro y la vida útil parametrizada en el modulo de activos fijos del aplicativo SEVEN para algunos bienes inmuebles.</t>
  </si>
  <si>
    <t xml:space="preserve">Corrección de la base para el cálculo de la depreciación de la edificación del Murillo Toro.    </t>
  </si>
  <si>
    <t>Realizar la corrección de la base para el cálculo de la depreciación de la edificación del Murillo Toro en el aplicativo contable SEVEN - modulo Activos Fijos e Inventarios</t>
  </si>
  <si>
    <t xml:space="preserve"> Reporte </t>
  </si>
  <si>
    <t>Ejecuta: GIT de Administración de Bienes
Subdirección Administrativa 
Apoya: GIT de Contabilidad - Subdirección Financiera</t>
  </si>
  <si>
    <t xml:space="preserve">H1A.Depreciación Edificaciones.
A 31 de diciembre de 2018 el saldo reflejado en la cuenta 1685 – Depreciación Acumulada de Propiedades Planta y Equipo por $ (279.990.543), no refleja la realidad debido a las siguientes situaciones:
a) La base para el cálculo de la depreciación para Edificaciones no corresponde, debido a que el MINTIC registró el valor del avalúo del Edificio de Murillo Toro por $9.613.820.000 y no por $40.487.341.600 que es el valor arrojado como resultado del avalúo realizado por IGAC.  
b) Al verificar el cálculo de la depreciación en el aplicativo Seven - plantilla 5, se evidencia que éstos no cumplen con las vidas útiles determinadas en la política contable, es así que para los edificios se estimó una vida útil de 75 años y en la plantilla 5 se aplicó para algunas edificaciones 100 años y para otras 50. Situación similar se evidencia con el Anexo 1.2.2“Plantilla de Medición de las PPE_ Mintic con IPC,”, en la columna “Nueva vida útil en días”, donde la vida útil de algunas edificaciones es de 150 años.
De acuerdo con la respuesta dada por el MINTIC , manifiesta que “Como se mencionó anteriormente, el MINTIC ya se encuentra evaluando las acciones que se deben adelantar para efectuar los ajustes pertinentes en relación con la correspondencia del valor del terreno y construcción, en las cuentas 1605 – Terrenos y 1640 – Edificaciones, el cual incluye también el cálculo de la depreciación tomando como base el valor ajustado en la cuenta 1640 – Edificaciones, arrojando aproximadamente los siguientes resultados que habría que ajustar en la vigencia 2019.(…) Ajuste Depreciación $475.739.089.
En orden a lo anterior, se precisa que el gasto por concepto del reconocimiento de la depreciación para la vigencia fiscal 2018, corresponde a la suma de $475.739.089, representa 0,36% con relación al total de gastos causados en el año 2018 por valor de $134.556.365.000 (…)”.
Lo anterior, debido a que se tomó la información incorrecta sobre el avalúo del Edificio Murillo Toro y la vida útil parametrizada en el sistema SEVEN para algunos bienes inmuebles, pues ésta no se definió acorde con lo establecido en la política contable vigente 75 años, teniendo en cuenta la respuesta dada por el MINTIC la cuenta (1685) Depreciación Acumulada de Propiedad, Planta y Equipo se encuentra subestimada en $475.739.089, así como en la cuenta (5360) Gastos - Depreciación de Propiedad, Planta y Equipo, en el mismo valor. 
</t>
  </si>
  <si>
    <t>Revisión a la parametrización de la vida útil y depreciación de los inmuebles de conformidad a la política contable</t>
  </si>
  <si>
    <t>Realizar revisión y ajustar en el sistema SEVEN - modulo de Activos Fijos e Inventarios, la parametrización de las vidas útiles y  la depreciación de los bienes inmuebles acorde a la política contable aprobada</t>
  </si>
  <si>
    <t xml:space="preserve">Reporte </t>
  </si>
  <si>
    <t xml:space="preserve">Actualizar procedimiento de administración, control y custodia de bienes inmuebles incluyendo la revisión de las  vidas útiles parametrizadas de los bienes inmuebles </t>
  </si>
  <si>
    <t>Realizar los ajustes al procedimiento de administración, control y custodia de bienes inmuebles que permitan establecer controles sobre las vidas útiles en el aplicativo seven que mitiguen el riesgo de presentar errores en el registro y parametrización de las vidas útiles</t>
  </si>
  <si>
    <t xml:space="preserve">Documento </t>
  </si>
  <si>
    <t xml:space="preserve">GIT de Administración de Bienes
Subdirección Administrativa 
</t>
  </si>
  <si>
    <t>H2AD-2018</t>
  </si>
  <si>
    <t xml:space="preserve">H2AD.  Situación Jurídica y Estado de Ocupación de Inmuebles a nombre del MINTIC
A 31 de diciembre de 2018, los saldos reflejados en las cuentas 1605 – Terrenos $42.942.425.441 y 1640 – Edificaciones $11.543.388.843 se ven afectados por las siguientes situaciones legales y jurídicas de acuerdo con la respuesta dada MINTIC....
Por lo señalado, no existen acciones efectivas por parte del Ministerio, para controlar y salvaguardar la propiedad y posesión de sus bienes inmuebles. Estas situaciones son originadas por la falta de adecuados mecanismos de control y seguimiento para la custodia y salvaguarda de los bienes y recursos de Estado, contrariando el artículo 2  de la Ley 87 de 1993, lo cual reviste presunta connotación disciplinaria.
</t>
  </si>
  <si>
    <t>Presunta falta de acciones efectivas por parte del Ministerio para controlar y salvaguardar la propiedad y posesión de sus bienes inmuebles. Estas situaciones son presuntamente originadas por la falta de adecuados mecanismos de control de los bienes y recursos del estado</t>
  </si>
  <si>
    <t>Análisis y diagnóstico de la situación física y jurídica de los bienes.</t>
  </si>
  <si>
    <t>Identificar las situaciones que no permiten tener una libre disposición de los bienes, mediante la elaboración del estudio de títulos para cada uno de los 8 inmuebles de propiedad del MINTIC</t>
  </si>
  <si>
    <t xml:space="preserve">Estudio de títulos. </t>
  </si>
  <si>
    <t>Gestionar el saneamiento  jurídico de los inmuebles</t>
  </si>
  <si>
    <t>Adelantar acciones de saneamiento  jurídico de los inmuebles, mediante oficios y requerimientos ante las entidades competentes</t>
  </si>
  <si>
    <t xml:space="preserve"> GIT de Administración de Bienes - Subdirección Administrativa
 GIT de Procesos Judiciales - Oficina Asesora Jurídica 
</t>
  </si>
  <si>
    <t>Requerir trimestralmente a la Oficina Asesora Jurídica sobre el seguimiento a las actuaciones judiciales realizadas sobre los inmuebles.</t>
  </si>
  <si>
    <t>Oficios solicitando información detallada sobre las actuaciones judiciales tendientes al saneamiento de los bienes inmuebles</t>
  </si>
  <si>
    <t>Solicitar ante los despachos judiciales impulso procesal en procura de agilizar los procesos en curso</t>
  </si>
  <si>
    <t>Presentar ante los despachos judiciales memoriales de impulso procesal correspondientes a los inmuebles que cuentan con proceso iniciado y entregarlos mediante oficio al GIT de Administración de Bienes.</t>
  </si>
  <si>
    <t xml:space="preserve">GIT de Procesos Judiciales - Oficina Asesora Jurídica </t>
  </si>
  <si>
    <t>Solicitar Concepto a la Contaduría General de la Nación relacionado con el tratamiento contable de inmuebles con situaciones jurídicas que afecten su libre disposición.</t>
  </si>
  <si>
    <t>Obtener concepto de la Contaduría General de la Nación, respecto del tratamiento contable a aplicar de los inmuebles con situaciones jurídicas que afecten su libre disposición y analizar su aplicación si hay lugar a ello.</t>
  </si>
  <si>
    <t xml:space="preserve"> GIT de Administración de Bienes -Subdirección Administrativa 
GIT de Contabilidad - Subdirección Financiera 
</t>
  </si>
  <si>
    <t>H3A-2018</t>
  </si>
  <si>
    <t>H3A. PAR CAPRECOM – Cuotas Partes Pensionales.
...A 31 de diciembre de 2018, el saldo reflejado en la cuenta 138408 Cuotas Partes Pensionales por $50.366.939.378,08, se ve afectado en cuantía indeterminada, debido a que en el Acta de entrega y/o transferencia de los recursos recaudados por concepto de cuotas partes pensionales por Caprecom EICE (hoy liquidado), por parte del Patrimonio Autónomo de Remanentes de Caprecom Liquidado – PAR CAPRECOM Liquidado, del 28 de septiembre de 2017, se evidencia que el Ministerio “(…) deja constancia que se encuentran pendientes por depuración las 25.000 facturas de cuotas partes pensionales emitidas por Caprecom, que aún no han sido entregadas al MINTIC, y frente a las que el PAR CAPRECOM viene adelantando las gestiones necesarias para dar inicio a la intervención de las facturas de cobro de cuotas partes pensionales que presentan saldo y que fueron certificadas por parte de la extinta CAPRECOM (…)” (negrilla nuestra).
....Por lo expuesto anteriormente, hasta tanto no se concluya con el proceso de depuración de la información, se desconoce el impacto que se tenga sobre los Estados Financieros del MINTIC, por lo que se crea incertidumbre en cuantía indeterminada sobre el saldo reflejado en las Cuentas por Cobrar de Cuotas Partes Pensionales, ya que, a 31 de diciembre de 2018, aún estaban pendientes por depurar las 25.000 facturas, más las partidas pendientes por depurar de las resoluciones entregadas al MINTIC; con el agravante que de acuerdo con lo establecido en la Ley 1066 de 2006  y en la política contable estas cuentas prescriben en tres (3) años.</t>
  </si>
  <si>
    <t>Incertidumbre en cuantía indeterminada sobre el saldo reflejado en las cuentas por cobrar de Cuotas Partes Pensionales por falta de depuración de 25000 facturas y el recaudo de las Resoluciones entregadas a MINTIC por PAR CAPRECOM LIQUIDADO.</t>
  </si>
  <si>
    <t>Entregar informe de Comité Técnico entre el Ministerio TIC y PAR CAPRECOM LIQUIDADO.</t>
  </si>
  <si>
    <t>Acta de creación del Comité Técnico, de acuerdo con el Decreto 029 de 2015.</t>
  </si>
  <si>
    <t xml:space="preserve">Informe </t>
  </si>
  <si>
    <t xml:space="preserve">GIT de Gestión Pensional
 Subdirección Administrativa 
</t>
  </si>
  <si>
    <t>Incertidumbre en cuantía indeterminada sobre el saldo reflejado en las cuentas por cobrar de Cuotas Partes Pensionales por falta de depuración de 25000 facturas y el recaudo de las Resoluciones entregadas a MINTIC por PARCAPRECOM LIQUIDADO.</t>
  </si>
  <si>
    <t>Recepcionar las facturas de acuerdo a los lineamientos establecidos en el  Comité Técnico</t>
  </si>
  <si>
    <t>1 informe donde se evidencie el proceso de la recepción de las facturas</t>
  </si>
  <si>
    <t>H4A-2018</t>
  </si>
  <si>
    <t xml:space="preserve">H4A. Recaudos por Clasificar 240720
...A 31 de diciembre de 2018, la subcuenta Recaudos por Clasificar 240720 refleja un saldo $917.128.012,96, la cual corresponde a recursos recibidos por el Ministerio. De acuerdo con la respuesta dada por el MINTIC , manifiesta que estos recursos corresponden a los pagos realizados por los municipios y entidades, por concepto de Cuotas Partes Pensionales, por valor de $337.435.173.48 y a los Rendimientos Financieros consignados equivocadamente por ICETEX a la cuenta autorizada en la DTN para el Ministerio TIC, por valor de $579.692.839.48, los cuales pertenecen al Convenio 930-2017, suscrito con el FONTIC.
....El saldo restante que corresponde según lo manifestado por el MINTIC a Cuotas Partes Pensionales de los pagos realizados por los municipios y entidades y que, debido a la dificultad en la gestión para la identificación del detalle en el recaudo, se registraron en esta subcuenta, por lo tanto, los hechos financieros y económicos se deben reconocer en función de los eventos y transacciones que los originan observando las características cualitativas de la información financiera
</t>
  </si>
  <si>
    <t xml:space="preserve">Sobreestimación de la cuenta 240720 -Recaudos por Clasificar, Debido a los tiempos de respuesta del ICETEX y el trámite ante la DTN, para el reintegro de estos recursos del MINTIC al FONTIC </t>
  </si>
  <si>
    <t>Efectuar la creación del pasivo real, para iniciar trámite ante DTN en la devolución al FONTIC de los Rendimientos Financieros del Convenio 930-2017.</t>
  </si>
  <si>
    <t>Constitución de la Cuenta por Pagar a favor del FONTIC, por el monto total de los rendimientos financieros reintegrados por la DTN -Convenio 930 de 2017.</t>
  </si>
  <si>
    <t>Comprobante Contable</t>
  </si>
  <si>
    <t>GIT de Contabilidad 
Subdirección Financiera</t>
  </si>
  <si>
    <t xml:space="preserve">Sobreestimación de la Subcuenta de recaudos por Clasificar 240720,  se evidencia que esta subcuenta se encuentra sobreestimada en 579.692.839.48, por cuanto estos recursos no corresponden al MINTIC, debido a que los Rendimientos Financieros son originados del Convenio 930-2017, suscrito entre el FONTIC e ICETEX, los cuales fueron consignados equivocadamente por ICETEX  a la cuenta autorizada en la DTN para el Ministerio TIC. </t>
  </si>
  <si>
    <t xml:space="preserve">Solicitud del Proceso de reintegro de rendimientos financieros del Convenio No.930 de 2017, mediante oficio dirigido a la subdirección Financiera.
</t>
  </si>
  <si>
    <t xml:space="preserve">Elaborar una comunicación dirigida  a la subdirección Financiera que contenga los requisitos necesarios para adelantar el tramite de reintegro de los rendimientos del convenio 930 al FONTIC. </t>
  </si>
  <si>
    <t xml:space="preserve">Un oficio emitido por el supervisor del convenio dirigido a la subdirección financiera y sus anexos. 
</t>
  </si>
  <si>
    <t xml:space="preserve">GIT  de Estrategia de Talento TI
Dirección de Desarrollo de la Industria TI </t>
  </si>
  <si>
    <t>Dificultad en la gestión para la identificación del detalle en el recaudo de cuotas partes pensionales.</t>
  </si>
  <si>
    <t xml:space="preserve">Elaborar procedimiento para el recaudo de cuotas partes pensionales.
</t>
  </si>
  <si>
    <t>Divulgar, socializar e implementar el procedimiento para el recaudo de cuotas partes pensionales.</t>
  </si>
  <si>
    <t xml:space="preserve"> Procedimiento y documento de aplicación.</t>
  </si>
  <si>
    <t>Adelantar la Identificación de las partidas pendientes de la vigencia 2018 de la cuenta 2407 - recursos a favor de terceros.</t>
  </si>
  <si>
    <t>Documento con anexos y la identificación del saldo por $337.435.173,48.</t>
  </si>
  <si>
    <t>H5A-2018
H36A-2015</t>
  </si>
  <si>
    <t xml:space="preserve">H5A. Programación y Ejecución Presupuestal
Del informe de ejecución presupuestal de gastos vigencia 2018 se observó que apropiaron inicialmente recursos por $53.490.5 millones, luego realizaron adiciones por $4.189.4 millones y finalmente reducciones por $5.052.4 millones, para una apropiación definitiva de $52.627.5 millones. 
Se determinaron varios conceptos, entre ellos el del gasto de Prima de Navidad para el cual se tuvo una apropiación inicial de $2.271.5 millones, adicionaron $276.2 millones y posteriormente redujeron recursos por $203.2 millones, para una apropiación final de $2.344.6 millones, también el concepto del gasto Planes Complementarios de Salud, donde apropiaron inicialmente $3.462.9 millones, y finalmente redujeron recursos por $2.562.9 millones, para una apropiación vigente o definitiva de $900 millones, mostrando que no se necesitaron y/o utilizaron en la vigencia dichos recursos.
Lo anterior genera riesgos tales como que el presupuesto no se ajuste a las necesidades reales y por tanto se generen desfases entre lo planificado y lo ejecutado; lo anterior denota debilidades, en cuanto a la planeación y programación , así como de los mecanismos de seguimiento y control sobre los recursos necesarios para el normal funcionamiento de la entidad.
</t>
  </si>
  <si>
    <t xml:space="preserve">Falencias en el proceso de programación de necesidades en sus gastos de funcionamiento. 
H36A-2015 Falencias en el proceso de programación de necesidades en sus gastos de funcionamiento. </t>
  </si>
  <si>
    <t>Realizar dos mesas de trabajo en el semestre, para validar la programación presupuestal del MINTIC</t>
  </si>
  <si>
    <t>Establecer un documento de análisis y conclusiones sobre el proceso presupuestal del MINTIC.</t>
  </si>
  <si>
    <t xml:space="preserve">
Ejecutan: GIT de Talento Humano y Gestión Pensional de la Subdirección Administrativa
GIT de Procesos Judiciales/Oficina Jurídica, Grupo de Presupuesto/Subdirección Financiera</t>
  </si>
  <si>
    <t>H6AD-2018</t>
  </si>
  <si>
    <t xml:space="preserve">H6AD. Constitución de Cuentas por Pagar 
La entidad durante la vigencia auditada constituyó las cuentas por pagar conforme a la normatividad establecida. Con ocasión de la verificación realizada, se observó que crearon una cuenta por pagar con el concepto “Pago pasivos exigibles vigencias expiradas” mediante la resolución No.3112 del 7 de noviembre de 2018, correspondiente a la factura No.453 por valor de $1.000.000, del pago de honorarios de la vigencia 2006. 
...La entidad no envió copia del acto administrativo a la Contraloría General de la Republica, incumpliendo el artículo 58 de la ley 1873 de 2017, lo anterior no permite que la Contraloría General de la Republica realice el debido control fiscal establecido en la Constitución Nacional. 
Lo anterior se presentó por debilidades en cuanto a los controles establecidos por la entidad, para garantizar el cumplimiento de las normas en materia presupuestal y genera incumplimiento de las mismas.
</t>
  </si>
  <si>
    <t>Presunta Falta de remisión del acto administrativo por pago de vigencias expiradas al Ente de Control (CGR)</t>
  </si>
  <si>
    <t>Realizar seguimiento trimestral a los actos administrativos expedido por concepto de pago Vigencias Expiradas</t>
  </si>
  <si>
    <t>Documentar el cumplimiento del artículo 58 de la Ley 1873 de 2017, por parte de la Coordinación del GIT de Presupuesto, para el oportuno envío a la CGR, de copia de los actos administrativos que conciernen a Vigencias Expiradas.</t>
  </si>
  <si>
    <t xml:space="preserve">GIT de Presupuesto
Subdirección Financiera </t>
  </si>
  <si>
    <t>H7A-2018</t>
  </si>
  <si>
    <t xml:space="preserve">H7A. Pérdidas de Apropiación
En la ejecución presupuestal al cierre de la vigencia 2018, se evidenció pérdidas de apropiación que no fueron afectadas con CDP para gastos de funcionamiento así:
...El monto de perdida de apropiación fue de $4.900 millones, de los rubros de prima técnica, fondos administradores de pensiones privados, servicio de capacitación, cuotas partes pensionales, planes complementarios de salud y sentencias y conciliaciones, que representan un 10.95% de la apropiación final.
La entidad en su respuesta expone: “…Con respecto al rubro de capacitación: Este se programa para dar continuidad a los programas de capacitación formal de los funcionarios del Ministerio de TIC. No fue utilizado en razón a que con el saldo del convenio anterior se cubrían los saldos adeudados a las instituciones educativas donde se encontraban estudiando los funcionarios desde la vigencia anterior; por otro lado, al realizar la convocatoria para nuevos ingresos no hubo interesados para hacer parte del programa. Por tales razones no fue posible utilizar el rubro en la vigencia 2018.
Cuotas partes pensionales: La ejecución de este rubro depende del cumplimiento de los requisitos legales por parte de las entidades territoriales que cobran cuotas partes a este Ministerio y que estamos sujetos a los tiempos de las demás entidades que participan en el proceso de reconocimiento de esta obligación.
El rubro de Planes Complementarios – Ley 314 de 1996: Es un rubro de Transferencias Corrientes de la Nación que en años anteriores al 2017 ejecutamos por MinTIC. Para la vigencia 2018 no incluimos partida alguna en el anteproyecto de gastos como puede ser evidenciado por ustedes en las carpetas suministradas. Teniendo en cuenta que no fue una partida solicitada por MinTIC y no era necesaria para atender otros rubros, se solicitó al Ministerio de Hacienda y Crédito Público su reducción, dejando una partida de $900 millones de ser necesaria para atender obligaciones legales nuevas como son el pago de los bonos pensionales dispuesto por el Decreto 1414 del 3 de agosto del 2018, lo cual no fue posible porque había que surtir un proceso previo al reconocimiento que depende de  entes externos, lo cual es algo dispendioso y no fue posible culminar a 31- 12- 2018.
Como lo aclara la entidad en el rubro de Planes Complementarios de Salud, no son necesarios esos recursos, por lo cual debe complementarse la información con el Ministerio de Hacienda y Crédito Público, con el fin de ajustar mejor su presupuesto para las siguientes vigencias.
Se dejan de ejecutar recursos que son necesarios para un mejor y mayor porcentaje de cumplimiento del presupuesto de la entidad.
</t>
  </si>
  <si>
    <t>En la ejecución presupuestal al cierre de la vigencia 2018, se evidenció pérdidas de apropiación que no fueron afectadas con CDP para gastos de funcionamiento</t>
  </si>
  <si>
    <t>Realizar seguimiento  a la ejecución trimestral de los Gastos de Funcionamiento del MINTIC.</t>
  </si>
  <si>
    <t>Documentar el análisis y conclusiones sobre el seguimiento de la apropiación presupuestal del MINTIC.</t>
  </si>
  <si>
    <t xml:space="preserve">
Ejecutan: GIT de Talento Humano y Gestión Pensional de la Subdirección Administrativa
GIT de Procesos Judiciales/Oficina Jurídica,  Grupo de Presupuesto/Subdirección Financiera</t>
  </si>
  <si>
    <t>H8A-2018</t>
  </si>
  <si>
    <t xml:space="preserve">H8A. Inversiones Notas Estados Financieros
El saldo de la cuenta de Inversiones a 31 de diciembre de 2018 presenta un saldo por $100.470.397.146,12. Al verificar tanto la información reportada tanto en las Notas a los Estados Financieros, como en el acta No. 63 del Comité Técnico de Saneamiento Contable -CTSC “Presentación Estados Financieros del MINTIC y FONTIC del Cuarto Trimestre del año 2018”, y revisadas las operaciones aritméticas se evidencian las siguientes diferencias:
Se presentan discrepancias entre la información consignada en las notas a los Estados Financieros y en el acta 63 del CTSC del 20 de marzo de 2019, donde se evidencia diferencias entre el número de acciones, el valor intrínseco, las operaciones matemáticas y los totales, entre otros, como se presentan en las siguientes tablas:
...Esas situaciones son originadas debido a que no se cumple con todas las características cualitativas de la información financiera, teniendo en cuenta que las notas a los Estados Financieros representan aclaraciones, explicaciones e información a revelar de hechos o situaciones cuantificables del MINTIC, las cuales deben de ser una herramienta que sirva para una adecuada interpretación de los Estados Financieros, tal como se estipula en el Instructivo 001 de 2018  expedido por la Contaduría General de la Nación,  en su numeral 7 -REVELACIONES EN LAS NOTAS EXPLICATIVAS - “(…) La información revelada en las notas a los estados financieros debe cumplir con las siguientes características: que sea necesaria para que los usuarios comprendan los estados financieros, que proporcionen información que presentan los estados financieros de manera contextualizada y según el entorno en que opera la entidad, y que tenga generalmente, una relación clara y demostrable con la información expuesta en el cuerpo de los estados financieros a los que pertenece (....)”.  Por lo descrito anteriormente no se estaría cumpliendo con los objetivos de las notas a los Estados Financieros en la cuenta de Inversiones. </t>
  </si>
  <si>
    <t>Se presentan discrepancias entre la información consignada en las notas a los Estados Financieros y en el acta 63 del CTSC del 20 de marzo de 2019</t>
  </si>
  <si>
    <t>Revelar detalladamente la composición de la Cuenta 12 -Inversiones en las Notas semestrales de los Estados Financieros del MINTIC y en el Acta respectiva del Comité Técnico de Sostenibilidad Contable.</t>
  </si>
  <si>
    <t>En las Notas a los estados Financieros de corte semestral -junio 30 de 2019, se incluirá la aclaración de las Inversiones del MINTIC -Cuenta 12, corte diciembre 31 de 2018, para reflejar la información detallada que suministra cada Entidad; igualmente dicha información se revelará en la cuenta 581103 -Pérdidas por la Aplicación del Método  de Participación Patrimonial de Inversiones en Controladas - Empresas Industriales y Comerciales y se incluirá la nota respectiva en el acta del Comité Técnico de Sostenibilidad de dicho periodo.</t>
  </si>
  <si>
    <t>Notas a los Estados Financieros del MINTIC y Acta CTSC</t>
  </si>
  <si>
    <t>GIT de Contabilidad
Subdirección Financiera</t>
  </si>
  <si>
    <t>Comparar los datos reflejados en las Notas a los Estados Financieros, versus la información registrada en cada una de las Certificaciones de Participación Patrimonial, emitida por las Entidades.</t>
  </si>
  <si>
    <t>Se solicitará trimestralmente a cada Entidad que componen la Cuenta 12 -Inversiones MinTic, que en la Certificación de Participación Patrimonial, se incluya adicionalmente el Número Total de Acciones.</t>
  </si>
  <si>
    <t>Lista de Chequeo y Certificación Patrimonial de Inversiones</t>
  </si>
  <si>
    <t>H9A. Terrenos y Edificaciones - Edificio Murillo Toro.
H35A. Administración y control de bienes a cargo del MINTIC. 
Los saldos reflejados a 31 de diciembre de 2018  de las cuentas 1605 - Terrenos, por $42.942.425.441 y  1640 – Edificaciones por $11.543.388.843.; no fue clasificado adecuadamente de acuerdo con el resultado del avaluó realizado por el Instituto Geográfico Agustín Codazzi en octubre de 2017, al Edificio Murillo Toro, debido a que se cambiaron los valores correspondientes tanto del Terreno como de la Construcción, los cuales fueron invertidos; por lo que se difiere significativamente con los registros realizados por el MINTIC, el Terreno fue afectado por $$40.487.341.600 y la Edificación por $9.613.820.000, lo cual no corresponde con el resultado del avalúo realizado por el IGAC:
...Las anteriores situaciones fueron originadas porque la información registrada no es validada ni verificada oportunamente, debido a deficiencias en los mecanismos de control y seguimiento entre las áreas involucradas.</t>
  </si>
  <si>
    <t xml:space="preserve">La información registrada no es validada ni verificada oportunamente, debido a deficiencias en los mecanismos de control y seguimiento entre las áreas involucradas 
H35A-2015. Inconsistencias en el registro de avalúos en el aplicativo SEVEN </t>
  </si>
  <si>
    <t xml:space="preserve">Reclasificar el valor del avalúo del terreno y la edificación del Murillo Toro. </t>
  </si>
  <si>
    <t>Realizar la reclasificación del valor del Terreno y la Edificación del Murillo Toro en las cuentas contables correspondientes y de acuerdo al Catálogo General de Cuentas</t>
  </si>
  <si>
    <t>Reporte</t>
  </si>
  <si>
    <t>GIT de Administración de Bienes - Subdirección Administrativa 
GIT de Contabilidad - Subdirección Financiera</t>
  </si>
  <si>
    <t>H9A. Terrenos y Edificaciones - Edificio Murillo Toro.
Los saldos reflejados a 31 de diciembre de 2018  de las cuentas 1605 - Terrenos, por $42.942.425.441 y  1640 – Edificaciones por $11.543.388.843.; no fue clasificado adecuadamente de acuerdo con el resultado del avaluó realizado por el Instituto Geográfico Agustín Codazzi en octubre de 2017, al Edificio Murillo Toro, debido a que se cambiaron los valores correspondientes tanto del Terreno como de la Construcción, los cuales fueron invertidos; por lo que se difiere significativamente con los registros realizados por el MINTIC, el Terreno fue afectado por $$40.487.341.600 y la Edificación por $9.613.820.000, lo cual no corresponde con el resultado del avalúo realizado por el IGAC:
...Las anteriores situaciones fueron originadas porque la información registrada no es validada ni verificada oportunamente, debido a deficiencias en los mecanismos de control y seguimiento entre las áreas involucradas.</t>
  </si>
  <si>
    <t>Fortalecer la conciliación de la información contable entre las áreas de GIT de Admón. de Bienes y GIT de Contabilidad.</t>
  </si>
  <si>
    <t>Realizar las verificaciones periódicas de ingresos, bajas y valor de los costos históricos de los inmuebles con los documentos que originan este registro, para  mitigar el riesgo de presentar errores en el registro y parametrización de las vidas útiles</t>
  </si>
  <si>
    <t>H10AD-2018</t>
  </si>
  <si>
    <t xml:space="preserve">H10AD. F9 Procesos Judiciales – SIRECI
Con base en la información rendida en la cuenta a 31 de diciembre de 2018 en cumplimiento de lo establecido Resolución 7350 del 29/11/2013 “Por la cual se modifica la Resolución orgánica No. 6289 del 08 de marzo de 2011 que “Establece el Sistema de Rendición Electrónica de la Cuenta e Informes- SIRECI, que deben utilizar los sujetos de control fiscal para la presentación de la Cuenta Rendida e Informes a la Contraloría General de la República”, se revisó la información del Formato No. 9 - Relación de Procesos Judiciales en el Sistema de Rendición Electrónica de la Cuenta e Informes – SIRECI, donde se observa en la columna (56) MONTO DE LA PROVISIÓN / CONTABLE  que al realizar la sumatoria esta asciende a $3.136.220.681.243 valor que difiere significativamente con lo reflejado en los Estado de la Situación Financiera a 31 de diciembre de 2018 cuyo saldo de la cuenta 2701 Provisiones - Litigios y Demandas que asciende a $273.459.003.347,34.
No obstante, de la obligación legal de las entidades de reportar información veraz y oportuna a la Contraloría General de la República, que está reglamentada por la resolución 7350 del 29/11/2013 y en su artículo sexto establece las modalidades de rendición, en la que se encuentra la “Cuenta o informe anual consolidado” y en el mismo se está el F9- procesos judiciales.
Lo anterior denota deficiencias en los mecanismos de control y seguimiento de la información reportada en la cuenta rendida en el aplicativo SIRECI, respecto al formato F9 Procesos Judiciales, por lo que se evidencia incumplimiento en la resolución 7350 de 2013, puesto que la información consignada en el formato F9- respecto a la provisión contables no corresponde con lo reflejado en los Estados Contables lo cual difiere significativamente $2.862.761.677.895,66. Este hallazgo tiene presunta connotación disciplinaria.
</t>
  </si>
  <si>
    <t>Presunta falta de depuración de la información de procesos judiciales a 31-12-18 en el ekogui presentando diferencias con lo registrado en el informe F9 del SIRECI.</t>
  </si>
  <si>
    <t>Actualizar la información de la provsión contable de los procesos judiciales en congruencia con lo reportado en la provisión contable</t>
  </si>
  <si>
    <t>Para el 31 de diciembre de 2019, la información registrada en el ekogui, deberá revelar el valor congruente  de la provisión contable y el F9</t>
  </si>
  <si>
    <t>Reporte de procesos judiciales en el F9 y Reporte de provisión contable congruentes con la  cuenta 2701 Provisiones - Litigios y Demandas</t>
  </si>
  <si>
    <t xml:space="preserve">GIT Procesos Judiciales 
Oficina Asesora Jurídica 
</t>
  </si>
  <si>
    <t>H11AD-2018</t>
  </si>
  <si>
    <t xml:space="preserve">H11AD. Bienes de Uso Público e Histórico y Culturales
A 31 de diciembre de 2018, la cuenta 1715 Bienes de Uso Público e Histórico y Culturales refleja un saldo por $55.357.765.520, como resultado del avalúo realizado por la Universidad Externado de Colombia, de la colección filatélica entregada por la extinta ADPOSTAL.
...Por lo descrito anteriormente, se estaría incumpliendo con los mandatos emitidos en la Resolución 395 del 22 de marzo de 2006 y los mandatos emitidos por la Contaduría General de la Nación en sus conceptos y la Resolución 533 de 2015, situación que reviste presunta connotación disciplinaria. </t>
  </si>
  <si>
    <t xml:space="preserve">Presunto incumplimiento en los mandatos emitidos en la Resolución 395 del 22 de marzo de 2006 y los mandatos emitidos por la Contaduría General de la Nación en sus conceptos y la Resolución 533 de 2015.
</t>
  </si>
  <si>
    <t>Consulta a la Contaduría General de la Nación</t>
  </si>
  <si>
    <t>Obtener concepto de la Contaduría General de la Nación respecto al tratamiento contable a aplicar en el registro de la colección filatélica y el soporte legal que declare como BHYC la Colección Filatélica.</t>
  </si>
  <si>
    <t>Consultar con el Ministerio de Cultura sobre el soporte legal para el registro contable de la Colección Filatélica del Ministerio</t>
  </si>
  <si>
    <t>Solicitar concepto del Ministerio de Cultura respecto al soporte legal para el registro contable de la Colección Filatélica del Ministerio y analizar su aplicación si hay lugar a ello.</t>
  </si>
  <si>
    <t xml:space="preserve">Realizar Mesa de Trabajo con el Ministerio de Cultura para poder determinar si la colección filatélica del Ministerio debe ser inscrita en la lista de Bienes de Interés Cultural </t>
  </si>
  <si>
    <t>Consultar con la autoridad competente la pertinencia para la Nación en cabeza del Mintic y la relación costo/beneficio de declarar la totalidad de la colección filatélica, Bien de Interés Cultural, así como los requisitos previos que debería tener la Colección para poder cumplir con tal condición</t>
  </si>
  <si>
    <t>Actas de reunión</t>
  </si>
  <si>
    <t xml:space="preserve">Subdirección de Asuntos Postales 
Dirección de Industria de Comunicaciones
</t>
  </si>
  <si>
    <t>H12A-2018</t>
  </si>
  <si>
    <t>H12A. Riesgo Contable
…Dentro del Mapa de Riesgos del Ministerio, solamente tienen identificado dos (2), uno que hace referencia al “Registro y trámite de la información de manera inoportuna e inexacta” y el otro a “Incorrecta identificación de los hechos en los Estados Financieros”, sin embargo, éstos no permiten dar cumplimiento a los conceptos y definiciones establecidos en la Resolución 193 de 2016 y su anexo, referente al Control Interno Contable, como son sus objetivos, su evaluación, los riesgos de índole contable, los aspectos conceptuales relacionados con el proceso contable, capaces de garantizar las características fundamentales de relevancia y representación fiel de la información y que se cumpla las normas definidas en el marco normativo aplicable a la entidad y las diferentes disposiciones de orden constitucional, legal y regulatorio que le sean propias. 
...De acuerdo con lo descrito y teniendo en cuenta las definiciones descritas anteriormente, el Mapa de Riesgo del Ministerio no está debidamente actualizado, con los de índole contable y controles para dar cumplimiento a los conceptos y definiciones establecido en la Resolución 193 de 2016 y su anexo. 
....Es importante que el MINTIC realice oportunamente los cobros respectivos y se lleven a cabo las gestiones legales pertinentes, ya que de acuerdo con lo registrado durante la vigencia del 2018, solamente se recaudó $7.249.172.000 que equivale al 40% de las cuentas expedidas durante la vigencia y que además se formalice la conciliación de la cartera de las cuotas partes pensionales como lo señala la Oficina de Control Interno en su hallazgo No. 4.</t>
  </si>
  <si>
    <t>El mapa de riesgos del Ministerio no está debidamente actualizado con los de índole contable y controles para dar cumplimiento a los conceptos y controles establecidos en la Resolución 193 de 2016 y su anexo, referente al Control Interno Contable.</t>
  </si>
  <si>
    <t>Actualizar el mapa de riesgos de los procesos de Gestión Financiera, Gestión Jurídica, Gestión del Talento Humano y Gestión de Recursos Administrativos.</t>
  </si>
  <si>
    <t>Realizar mesas de trabajo con los procesos involucrados en la gestión financiera, donde se analicen los conceptos y controles mencionados en la Resolución 193 de 2016 y su anexo, referente al Control Interno Contable que le apliquen.</t>
  </si>
  <si>
    <t>Matriz de riesgos</t>
  </si>
  <si>
    <t>GIT Transformación organizacional - Oficina de Planeación
Subdirección Financiera</t>
  </si>
  <si>
    <t>El mapa de riesgos del Ministerio no debidamente actualizado con los de índole contable y controles para dar cumplimiento a los conceptos y controles establecidos en la Resolución 193 de 2016 y su anexo, referente al Control Interno Contable.</t>
  </si>
  <si>
    <t>Realizar monitoreo a los controles de los riesgos identificados.</t>
  </si>
  <si>
    <t>Realizar la mesa de trabajo para el monitoreo de los controles con los 4 procesos que manejan riesgos de índole contables.</t>
  </si>
  <si>
    <t>Acta de reunión por proceso</t>
  </si>
  <si>
    <t>H13A-2018</t>
  </si>
  <si>
    <t xml:space="preserve">H13A. PAR CAPRECOM-Gestión de Cobro – Cuotas partes pensionales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</si>
  <si>
    <t xml:space="preserve">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
</t>
  </si>
  <si>
    <t xml:space="preserve">Validar la firmeza de los actos administrativos de cobro persuasivo.
</t>
  </si>
  <si>
    <t>Verificar que las obligaciones de cobro persuasivo hasta la vigencia 2018  queden en firme y sean remitidas para el cobro coactivo.</t>
  </si>
  <si>
    <t>Informes con corte a: 31/07/2019 y 30/11/2019.</t>
  </si>
  <si>
    <t xml:space="preserve">Circularizar a los deudores reportados en el BDME.
</t>
  </si>
  <si>
    <t>Documento donde se evidencie la circularización de los deudores morosos del Estado.</t>
  </si>
  <si>
    <t>Realizar periódicamente la conciliación de cuotas partes pensionales entre el GIT de Contabilidad y el GIT de gestión pensional.</t>
  </si>
  <si>
    <t>Validar los saldos de la cartera con los saldos contables.</t>
  </si>
  <si>
    <t>Conciliación</t>
  </si>
  <si>
    <t xml:space="preserve">Presunta falta de oportunidad al realizar los cobros respectivos y llevar a cabo las gestiones legales pertinentes.
</t>
  </si>
  <si>
    <t>Adelantar un plan de choque tendiente a impulsar los procedimientos de cobro coactivo iniciados en virtud de obligaciones originadas en el recobro de cuotas partes pensionales remitidas hasta 2018</t>
  </si>
  <si>
    <t xml:space="preserve">Entregar un Informe de plan de choque que especifique procesos impulsados, numero y tipo de actos administrativos expedidos </t>
  </si>
  <si>
    <t>Informe de plan de choque</t>
  </si>
  <si>
    <t>GIT de Cobro Coactivo 
Oficina Asesora Jurídica</t>
  </si>
  <si>
    <t>H14AD-2018</t>
  </si>
  <si>
    <t xml:space="preserve">H14AD. Deterioro y cartera incobrable – Cuotas partes pensionales-Notas Estados Financieros.
...En las Notas a los Estados Financieros, se evidencia en la subcuenta 138690 - Otras cuentas por cobrar – Deterioro, donde manifiestan que se debe analizar los factores que la entidad haya considerado para determinar el deterioro de las cuentas por cobrar, individualmente, al final del periodo. Una vez enviado el título ejecutivo complejo de la Entidad Territorial que adeuda las cuotas partes pensionales, al Grupo Interno de Trabajo de Cobro Coactivo, éste libró mandamiento de pago y la Entidad Territorial excepcionó la prescripción por periodos anteriores, las cuales fueron aceptadas según lo argumentado en cada Resolución y cuyo valor asciende a $42.840.000 que en detalle es como se indica a continuación:
...De acuerdo con lo descrito anteriormente se evidencia la prescripción de algunas cuotas pensionales como es la del Grupo Interno de Trabajo de Cobro Coactivo del MINTIC, que excepcionó la prescripción por periodos anteriores por $42.840.000 y PAR Telecom de 61 entidades por valor de $2.985.056.000, estas situaciones fueron originadas por no dar cabal cumplimiento a lo establecidos en la Ley 1066 de 2006 artículo 1  de manera oportuna a quien le correspondía en su momento. Este hallazgo tiene presunta connotación disciplinaria.
</t>
  </si>
  <si>
    <t xml:space="preserve">Presunta prescripción de algunas cuotas partes pensionales </t>
  </si>
  <si>
    <t xml:space="preserve">Adelantar un plan de choque tendiente a depurar las obligaciones originadas en el recobro de cuotas partes pensionales frente a las cuales sea imposible ejercer la acción de cobro coactivo por haber acaecido la prescripción </t>
  </si>
  <si>
    <t>Entregar comprobante contable y un Informe de plan de choque que especifique procesos revisados, numero y tipo de actos administrativos expedidos</t>
  </si>
  <si>
    <t>Informe de plan de choque y comprobante contable</t>
  </si>
  <si>
    <t>Ejecuta: GIT de Cobro Coactivo  - Oficina Asesora Jurídica
Apoya: GIT de Gestión Pensional -  Subdirección Administrativa.</t>
  </si>
  <si>
    <t>H15A-2018</t>
  </si>
  <si>
    <t>H15A. Aplicativo  Cuotas Partes Pensionales.
El aplicativo KRONOS que administra la cartera de cuotas partes pensionales, que fue entregado por Caprecom al MINTIC, es limitado en su funcionalidad teniendo en cuenta lo descrito en el hallazgo 3 de la auditoría realizada por la Oficina de Control Interno del Ministerio, 
...De acuerdo con la respuesta dada por el Ministerio manifiesta “ (…) La Oficina TI definió que para la vigencia 2019, se incluiría dentro del Plan de Adquisiciones recursos de tal manera, que cubra las necesidades de un aplicativo de cuotas partes pensionales para el eficiente manejo de la cartera”.</t>
  </si>
  <si>
    <t xml:space="preserve">El aplicativo KRONOS de cartera de cuotas partes pensionales entregado por CAPRECOM, es limitado en su funcionalidad y no reúne los requerimientos necesarios para el eficiente manejo de las mismas. 
</t>
  </si>
  <si>
    <t>Realizar el proceso de contratación, para la implementación de un Aplicativo para Cuotas Partes Pensionales que cubra las necesidades  para el eficiente manejo de la cartera.</t>
  </si>
  <si>
    <t xml:space="preserve">Implementar el  aplicativo de cuotas partes pensionales para el eficiente manejo de la cartera. </t>
  </si>
  <si>
    <t xml:space="preserve"> Herramienta informática</t>
  </si>
  <si>
    <t xml:space="preserve">Oficina de TI
GIT de Gestión Pensional - Subdirección Administrativa 
</t>
  </si>
  <si>
    <t>H16A-2018</t>
  </si>
  <si>
    <t xml:space="preserve">H16A. Otros Depósitos Instituciones Financieras -111090
De acuerdo con lo establecido en la Resolución 620 de 2015, los Depósitos en Instituciones Financieras (1110) representan el valor de los fondos disponibles depositados en Instituciones Financieras; sin embargo, el Ministerio tiene registrado dentro de esta cuenta, la subcuenta Otros Depósitos Instituciones Financieras que hacen referencia a los Depósitos Judiciales de las diferentes entidades y Municipios por concepto de procesos pensionales Banco Agrario Juzgado 110019196709, que  a 31 de diciembre de 2018 refleja un saldo por $145.500.041.  
Es importante tener en cuenta que los Depósitos Judiciales, no obstante, de representar efectivo y equivalentes a éste, estos recursos no están disponibles para su uso inmediato ya que tienen restricciones legales, caso contrario ocurre con los Depósitos en Instituciones Financieras, que son recursos disponibles de uso inmediato.  
Así mismo, el MINTIC registra como contrapartida la subcuenta 290303 – Depósitos Judiciales; sin embargo, se observa en las notas a los Estados Financieros que esta subcuenta está identificada con el código 245503, el cual correspondía al anterior catálogo de cuentas que no se encuentra vigente, es así que en el proceso de convergencia esta subcuenta fue homologada.   
En su respuesta el MINTIC  manifiesta “(…) los puede hacer efectivo en el momento que lo requiera, porque se encuentran disponibles para su uso inmediato, una vez se liquide el crédito dentro del procedimiento jurídico, para que sea imputado al pago de una obligación, (…) (subrayado nuestro) 
Estas situaciones son originadas por no dar cabal cumplimiento a las descripciones y código de las cuentas y subcuentas consignadas en el Catálogo General de Cuentas en la Resolución 620 de 2015, por lo que se afectó una subcuenta y código que no corresponde.
</t>
  </si>
  <si>
    <t xml:space="preserve">Solicitar concepto a la Oficina Asesora Jurídica del MINTIC, y si lo amerita, efectuar reclasificación respectiva. </t>
  </si>
  <si>
    <t>Obtener un concepto sobre la restricción legal y disponibilidad de uso inmediato de los Depósitos en instituciones Financieras, con el fin de establecer la  ubicación contable de los mismos, documentando el análisis del concepto emitido por OAJ.</t>
  </si>
  <si>
    <t>GIT de Contabilidad -Subdirección Financiera</t>
  </si>
  <si>
    <t xml:space="preserve">H16A. Otros Depósitos Instituciones Financieras -111090
De acuerdo con lo establecido en la Resolución 620 de 2015, los Depósitos en Instituciones Financieras (1110) representan el valor de los fondos disponibles depositados en Instituciones Financieras; sin embargo, el Ministerio tiene registrado dentro de esta cuenta, la subcuenta Otros Depósitos Instituciones Financieras que hacen referencia a los Depósitos Judiciales de las diferentes entidades y Municipios por concepto de procesos pensionales Banco Agrario Juzgado 110019196709 , que  a 31 de diciembre de 2018 refleja un saldo por $145.500.041.  
Es importante tener en cuenta que los Depósitos Judiciales, no obstante, de representar efectivo y equivalentes a éste, estos recursos no están disponibles para su uso inmediato ya que tienen restricciones legales, caso contrario ocurre con los Depósitos en Instituciones Financieras, que son recursos disponibles de uso inmediato.  
Así mismo, el MINTIC registra como contrapartida la subcuenta 290303 – Depósitos Judiciales; sin embargo, se observa en las notas a los Estados Financieros que esta subcuenta está identificada con el código 245503, el cual correspondía al anterior catálogo de cuentas que no se encuentra vigente, es así que en el proceso de convergencia esta subcuenta fue homologada.   
En su respuesta el MINTIC  manifiesta “(…) los puede hacer efectivo en el momento que lo requiera, porque se encuentran disponibles para su uso inmediato, una vez se liquide el crédito dentro del procedimiento jurídico, para que sea imputado al pago de una obligación, (…) (subrayado nuestro) 
Estas situaciones son originadas por no dar cabal cumplimiento a las descripciones y código de las cuentas y subcuentas consignadas en el Catálogo General de Cuentas en la Resolución 620 de 2015, por lo que se afectó una subcuenta y código que no corresponde.
</t>
  </si>
  <si>
    <t>Aclaración en las Notas Contables de la contrapartida de la cuenta depósitos judiciales en el Pasivo.</t>
  </si>
  <si>
    <t>En las Notas a los estados Financieros de corte semestral -junio 30 de 2019, se incluirá la aclaración en la cuenta 290303 -Depósitos Judiciales, de la subcuenta mencionada que correspondía al antiguo Catalogo (242553).</t>
  </si>
  <si>
    <t>Notas a los Estados Financieros del MINTIC</t>
  </si>
  <si>
    <t>Cumplir a cabalidad con el Catalogo General de Cuentas, acorde a la resolución 620 de 2015.</t>
  </si>
  <si>
    <t xml:space="preserve">Validar los Códigos y Descripción Contables de las cuentas y subcuentas que conforman el Catalogo General de Cuentas. en los estados Financieros de cierre de la vigencia. </t>
  </si>
  <si>
    <t>Lista de Chequeo de las Subcuentas de los Estados Financieros y las Notas Contables respectivas</t>
  </si>
  <si>
    <t>H17A-2018</t>
  </si>
  <si>
    <t xml:space="preserve">H17A. Fondos Entregados - Nota Estados Financieros
En la Resolución 620 de 2015, modificada con la Resolución 468 de 2016 – Catalogo General de Cuentas para Entidades de Gobierno, se hace la descripción de la cuenta 5705 Fondos Entregados que “Representa el valor de los recursos entregados en efectivo y/o equivalentes al efectivo por la tesorería centralizada a la entidad del mismo nivel, para el pago de gastos de funcionamiento, servicio de la deuda e inversión.  Así mismo incluye el valor de los reintegros de estos recursos a las tesorerías centralizadas efectuados dentro de la vigencia en que los fondos fueron girados”, (subrayado nuestro), sin embargo, en la nota a los Estados Financieros manifiestan: 
“CUENTA 5705 – FONDOS ENTREGADOS 
Subcuenta -570508- Funcionamiento.
Corresponde al reconocimiento por valor de $25.803.800.00, de los Excedentes financieros 2017 (…) Y fueron recaudados en la vigencia 2018.” 
De acuerdo con la información reportada en la contabilidad del MINTIC, se observa que, en la vigencia de 2018, además de lo mencionado anteriormente, también se realizó el recaudo por $58.279.000.000, que corresponde a excedentes financieros que estaban pendientes por recaudar a 31 de diciembre de 2017; es así que el saldo de esta cuenta a 31 de diciembre de 2018 fue $83.380.800.000, el cual corresponde a la suma de los valores relacionados anteriormente.
Esta situación es originada por debilidades en los mecanismos de control y seguimiento de la información consignada en las notas a los Estados Financieros, lo que no permitió revelar el valor total recaudado durante la vigencia de 2018.
</t>
  </si>
  <si>
    <t>Debilidades en los mecanismos de control y seguimiento de la información consignada en las notas a los Estados Financieros, por concepto de Excedentes Financieros.</t>
  </si>
  <si>
    <t xml:space="preserve">Aclaración en las Notas Contables semestrales, del reconocimiento del Recaudo de los Excedentes Financieros 2018, en la Subcuenta 5705008.  </t>
  </si>
  <si>
    <t>En las Notas a los estados Financieros de corte semestral -junio 30 de 2019, se incluirá la aclaración del Recaudo de Excedentes Financieros 2018, para reflejar la información detallada en la cuenta contable 5705008; igualmente dicha información se continuará revelando en  las Notas Generales y en las Notas Especificas.</t>
  </si>
  <si>
    <t xml:space="preserve">Validar el cumplimiento del Catalogo General de Cuentas, acorde a la resolución 620 de 2015. </t>
  </si>
  <si>
    <t xml:space="preserve">Validar los Códigos, Descripción y Saldos Contables de las cuentas y subcuentas que conforman el Catalogo General de Cuentas. en los estados Financieros del cierre de la vigencia. </t>
  </si>
  <si>
    <t>H18A-2018</t>
  </si>
  <si>
    <t xml:space="preserve">H18A. Reclasificación por Convergencia Cuotas Partes Pensionales.
En las notas a los Estados Financieros se evidencia en el tema de Adopción por Primera vez al Nuevo Marco Normativo para Entidades de Gobierno - Resolución 533 de 2015, en la “Reclasificaciones por convergencia (homologación): Se trasladó sin afectar valores lo del catálogo 2017 al catálogo resolución 620 de 2015, según Instructivo 003 de 2017, emitido por la Contaduría General de la Nación”, donde hace referencia al traslado a la cuenta 13840801 como se relación en la siguiente tabla: 
Sin embargo, al verificar los saldos iniciales, se evidencia que la cuenta afectada fue 132501 Recursos de Fondos de Reservas de Pensiones – Cuotas partes de pensiones y no la cuenta 138408001 Otras Cuentas por Cobrar – Cuotas partes de pensiones, tal como se consigna en las notas, al verificar el comprobante 241 del 30 de marzo de 2018, se evidencia que se realizó la reclasificación afectando la cuenta referida.
La anterior situación es originada por deficiencias en los mecanismos de control y seguimiento de la información consignada en las notas a los estados financieros, por lo que no se reflejó la afectación inicial de la cuenta a la cual se reclasificó la cuenta por cobrar de las cuotas partes pensionales que fue la cuenta 132501.
</t>
  </si>
  <si>
    <t xml:space="preserve">Deficiencias en los mecanismos de control y seguimiento de la información consignada en las notas a los estados financieros, por reclasificación de la cuenta por cobrar de las cuotas partes pensionales. </t>
  </si>
  <si>
    <t xml:space="preserve">Validar las afectaciones contables en los estados Financieros, acorde a la descripción y código de las cuentas y subcuentas que conforman el Catalogo General de Cuentas. </t>
  </si>
  <si>
    <t xml:space="preserve">Estados Financieros y sus Notas Contables </t>
  </si>
  <si>
    <t>H19AD-2018</t>
  </si>
  <si>
    <t xml:space="preserve">H19AD. Cobro Persuasivo.
La ley 1066 de 2006, en su artículo 2º determinó que las Entidades del Estado que tengan que recaudar rentas o caudales públicos deberán establecer un reglamento interno de recaudo de cartera, cuya analogía con el artículo 841 del Estatuto Tributario, implica una etapa de cobro persuasivo para iniciar el proceso ejecutivo coactivo.
No obstante que Caprecom en liquidación, en 2015 entregó al Ministerio de Tecnologías de la Información y las Comunicaciones, la documentación relativa a las cuotas partes pensionales para su recaudo, éste no aplicó debidamente el manual de cobro persuasivo y coactivo ya que no hizo  las diligencias suficientes, para evitar la prescripción de las obligaciones, correspondientes a los municipios de Pereira, Ocaña, Espinal y Riosucio, pues la sola presentación de la cuenta de cobro , no era suficiente para interrumpir el fenómeno antes mencionado, debido a que ésta no constituye por sí sola un título ejecutivo complejo.
Lo anterior permitió que la acción del tiempo obrara en contra de la actividad procesal del Ministerio, ya que, proferido y notificado los correspondientes mandamientos de pago, los accionados en uso del derecho de defensa, con razón invocaron el fenómeno de la Prescripción, impidiendo ello el ingreso de recursos que por competencia pertenecían al Ministerio.  
Para el caso del Municipio de Honda es importante precisar que no obstante que el representante legal del mismo, mostro disposición para para realizar acuerdos de pago de la obligación sub-lite el Ministerio no considero esa posibilidad y procedió a decretar la prescripción de la Obligación.
Lo expuesto reviste presunta incidencia disciplinaria y se dará traslado a la instancia pertinente.
</t>
  </si>
  <si>
    <t>Presunta inaplicación del manual de cobro persuasivo y coactivo, ya que no se hicieron las diligencias suficientes, para evitar la prescripción de las obligaciones correspondientes a los municipios de Pereira, Ocaña, Espinal y Riosucio</t>
  </si>
  <si>
    <t>Actualizar el manual de cuotas partes pensionales en lo referente a la interrupción de la prescripción.</t>
  </si>
  <si>
    <t>Manual de cuotas partes pensionales actualizado.</t>
  </si>
  <si>
    <t xml:space="preserve">Manual </t>
  </si>
  <si>
    <t xml:space="preserve">Llevar a comité de cartera para depuración las obligaciones originadas en  el recobro de cuotas partes pensionales frente a las cuales se haya decretado la prescripción </t>
  </si>
  <si>
    <t>Elaborar las fichas de sostenibilidad de las obligaciones y presentarlas al comité de cartera para depuración</t>
  </si>
  <si>
    <t xml:space="preserve">Resolución que ordena el retiro de las obligaciones y comprobante contable </t>
  </si>
  <si>
    <t xml:space="preserve">GIT de Cobro Coactivo  - Oficina Asesora Jurídica
</t>
  </si>
  <si>
    <t>H20A-2018</t>
  </si>
  <si>
    <t xml:space="preserve">H20A. Observaciones Generales de Control Interno
En desarrollo del proceso auditor se evidencian de manera general las siguientes debilidades:
• En las Notas de los Estados Financieros del Ministerio se hace alusión en varias partes al Fondo de las TIC - FONTIC.
• En el Estado de Resultados de acuerdo con los lineamientos establecidos se debe identificar el periodo al cual corresponde, del 1 de enero al 31 de diciembre de diciembre 2018 para el caso del periodo de la auditoria y no diciembre de 2018 como aparece.
• En la descripción de la cuenta 2701 – Provisión de Litigios y Demandas hacen referencia los meses de noviembre y septiembre, no obstante, que el saldo corresponde a 31 de diciembre de 2018.
• En las Notas se hacen referencias al código de cuentas que dejó de tener aplicación para la vigencia de 2018 con ocasión al nuevo marco normativo, como se puede aprecia en la cuenta 2453 - Recursos Recibidos en Administración y la subcuenta 510207 Cuotas Partes Pensionales.
• En las cuentas de Orden tanto de Control como de Contingencias, su descripción en algunos casos es muy general, como se puede evidenciar en los litigios y mecanismos alternativos de solución de conflictos, las cuales no hacen descripción detallada de su conformación.   
Las anteriores situaciones son originadas por debilidades en los mecanismos de control y seguimiento de la información consignada, lo hace más dispendioso su análisis y verificación.
</t>
  </si>
  <si>
    <t>Debilidades en los mecanismos de  control y seguimiento de la información consignada en las Notas Contables</t>
  </si>
  <si>
    <t>H21A-2018
H33A-2015</t>
  </si>
  <si>
    <t xml:space="preserve">H21A. Operaciones Recíprocas. 
H33A. Operaciones Reciprocas.
De acuerdo con la información suministrada por el Ministerio, se evidencia que durante la vigencia 2018 realizó gestión, seguimiento y conciliación de las operaciones recíprocas.
No obstante,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Situaciones originadas por la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</si>
  <si>
    <t>No coherencia de la información reportada en las operaciones reciprocas entre Entidades del Estado
H33A. Diferencias en información que reportó el Mintic frente a saldos de operaciones reciprocas reportadas por entidades, cuyo valor asciende a $282.76 millones, no logrando determinar el origen y presentando incertidumbre en saldo.</t>
  </si>
  <si>
    <t>Corrección por parte de la FIDUPREVISORA S.A., en el reporte CO-5 (Entidades que Registran Partidas Conciliatorias), corte 30 de junio de 2019, de la cifra de $24.100.227.527,34 mencionada en diciembre 31 de 2018.</t>
  </si>
  <si>
    <t>Requerir a Fiduprevisora S.A., la corrección de las partidas imputadas por Ellos en el reporte de Operaciones Recíprocas, máxime cuando no se tiene en común con el MINTIC, las cifras mencionadas a diciembre 31 de 2018 y posteriormente compararlo con el Formato definitivo emitido por la CGN.</t>
  </si>
  <si>
    <t xml:space="preserve">Reporte Operaciones Recíprocas - CGN a 30-06-2019 </t>
  </si>
  <si>
    <t>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t>
  </si>
  <si>
    <t>Elaborar una guía de Buenas Prácticas sobre Operaciones Recíprocas.</t>
  </si>
  <si>
    <t xml:space="preserve">Continuar fortaleciendo las buenas prácticas contables y financieras, que giran alrededor de las Operaciones Recíprocas, lo cual redundará en el mejoramiento continuo del Sistema de Control Interno Contable implementado en el MINTIC / FONTIC, divulgándolo, socializándolo y publicándolo en ISOLUCIÓN. </t>
  </si>
  <si>
    <t>Guía Buenas Prácticas Operaciones Recíprocas</t>
  </si>
  <si>
    <t>H3A-2016</t>
  </si>
  <si>
    <t>H3A. Principio de Gestión Continuada.
La Contraloría General de la República - CGR, con base en la Norma Internacional de Auditoría 570 de Empresa en Funcionamiento, en concordancia con lo dispuesto en el principio de Gestión Continuada  del Régimen de la Contabilidad Pública y correspondiente con el Marco Normativo relacionado con las Normas para el Reconocimiento, Medición, Revelación y presentación de los Hechos Económicos de las Entidades de Gobierno que trata el literal g) La decisión de la liquidación o cese de actividades de la entidad, subnumeral 5.2. Hechos ocurridos después del periodo contable que no implican ajuste, numeral 5 Hechos Ocurridos después del Periodo Contable; viene observando que en las vigencias 2015 y 2016, el Ministerio de Tecnologías de la Información y las Comunicaciones, presentó déficits en sus ejercicios operacionales por $272.218 y $67.162 millones respectivamente, con referencia al Patrimonio poseído al 31 de diciembre de 2014, el cual ascendía a $379.229 millones y que a 2015 fue de $201.977 millones y en el 2016 de $127.889 millones comparativamente; lo que refleja al cierre de la vigencia de 2016 un decrecimiento del patrimonio del Ministerio en $251.339 millones equivalente al 66.28% con referencia al patrimonio poseído en 2014. 
El Ministerio en las notas explicativas presenta una valoración y ponderación de su situación financiera con respecto al déficit del ejercicio obtenido en 2016 y la disminución del 36.68% en su patrimonio, señalando que el déficit por valor de $67.162 millones obedece a que la cuenta contable 480809 Excedentes Financieros no presenta saldo por reconocimientos de Excedentes Financieros del FONTIC distribuidos por el CONPES y asignado a la Nación - MINTIC en razón a que el Fondo presentó déficit en el resultado de su ejercicio.
Las explicaciones precedentes y realizadas en las notas a los estados contables por el Ministerio, no da mayores explicaciones del grado de incertidumbre que han generado los resultados deficitarios por dos (2) años consecutivos, toda vez, que el MINTIC como el FONTIC, son dos (2) entidades autónomas presupuestal y contablemente con base a la ley que las creó, y que por el simple hecho de que esta última no hubiese generado excedentes en su ejercicio operacional en 2016, no se justifica hasta dónde los resultados negativos generados pueden llegar a afectar su continuidad como ente público en razón a que los déficits acumulados y presuntamente venideros puedan afectar su situación financiera de llegarse a un saldo contrario del total del patrimonio existente actualmente. Así mismo las explicaciones entregadas por el MINTIC en su oficio de respuesta con número de radicado 1036306 del 24 de abril de 2017, no precisan cómo se revelaría en las notas y en los informes de gestión, los planes de la alta dirección, las estrategias económicas y de gestión que implicaría un patrimonio negativo para la entidad ocasionado por los resultados deficitarios recurrentes sin que se controlen las causas que los está provocando.</t>
  </si>
  <si>
    <t>Resultados deficitarios por dos (2) años consecutivos, los cuales pueden llegar a afectar su continuidad como ente público en razón a que los déficits acumulados y presuntamente venideros puedan afectar su situación financiera de llegarse a un saldo contrario del total del patrimonio existente actualmente</t>
  </si>
  <si>
    <t>Continuar aplicando el concepto de la CGN No. 20174600056381 del 6/9/2017.</t>
  </si>
  <si>
    <t xml:space="preserve">Entregar un documento analítico sobre las explicaciones del grado de incertidumbre que generó los resultados negativos del MINTIC, 2 vigencias consecutivas, ratificando las razones contables, toda vez que el MINTIC como el FONTIC, son dos (2) entidades autónomas presupuestal y contablemente con base a la ley que las creó.  </t>
  </si>
  <si>
    <t>H35A-2014</t>
  </si>
  <si>
    <t>H35A. 147006 Deudores - Arrendamientos. 
A 31 de diciembre de 2014, este rubro no presenta saldo, dado que el MinTIC, no viene causando contablemente los derechos de los cánones de arrendamiento de los locales comerciales que funcionan en el Edificio Murillo Toro. Esta circunstancia que, no permite reflejar el saldo real que adeudan los arrendatarios por este concepto, subestima también los ingresos, que al corte de la vigencia auditada, solo ascendió a $97 millones.
Lo mencionado se soporta, en lo planteado por Ia CGR, en la auditoria anterior, respecto a deficiencias en los reajustes anuales y al correspondiente control en el pago mensual de estos cánones de arrendamiento, y la incidencia en la realidad económica de las cuenta del Activo- Deudores y en el Resultado de cada 
ejercicio, teniendo en cuenta que el presunto detrimento patrimonial calculado por el Ente de control, en la vigencia anterior, supera los $1.151.7 millones. Esta circunstancia Contraviene las normas técnicas relativas al reconocimiento de Ingresos, el cual debe hacerse en cumplimiento del principio de Devengo o Causación. 
Sobre el particular, también se señala que la Contaduría General de la Nación,- CGN establece, con el fin de cumplir con el principio en mención, que la Entidad debe emitir y enviar oportunamente los actos administrativos y/o documentos soporte pertinentes, para facilitar el reconocimiento pleno de derechos, tanto en su 
proceso contable, como en el de los terceros, con los que haya realizado las  transacciones y operaciones, no obstante, no hay evidencia de que el Mintic genere los respectivos soportes, en menoscabo de sus intereses económicos.</t>
  </si>
  <si>
    <t>No se viene causando contablemente los derechos de los cánones de arrendamiento de los locales comerciales que funcionan en el Edificio Murillo Toro, no se refleja el saldo real que adeudan los arrendatarios y se subestima los ingresos</t>
  </si>
  <si>
    <t xml:space="preserve">Solicitar concepto a la Oficina Asesora Jurídica sobre los ingresos derivados de los locales comerciales de Ed Murillo Toro . </t>
  </si>
  <si>
    <t xml:space="preserve">Obtener concepto a la Oficina Asesora Jurídica sobre los ingresos derivados de los locales comerciales de Ed Murillo Toro. </t>
  </si>
  <si>
    <t>Concepto</t>
  </si>
  <si>
    <t xml:space="preserve"> GIT procesos judiciales - Oficina Asesora Jurídica
 GIT de Administración de Bienes - Subdirección Administrativa 
GIT de Contabilidad - Subdirección Financiera</t>
  </si>
  <si>
    <t>Solicitar Concepto de la Contaduría General de la Nación para el tratamiento contable de los ingresos derivados de los locales</t>
  </si>
  <si>
    <t xml:space="preserve">Obtener Concepto de la Contaduría General de la Nación para el tratamiento contable de los ingresos derivados de los locales  y analizar su aplicación si hay lugar a ello. </t>
  </si>
  <si>
    <t>H1A</t>
  </si>
  <si>
    <t xml:space="preserve">Hallazgo 1. Cumplimiento Iniciativa Kioscos Vive Digital. Administrativo.
En el Plan Vive Digital 2014-2018 , la meta del cuatrienio establecida para la Iniciativa Acceso a Internet en Zonas Rurales, es la de “Mantener en operación los KVD de la fase 1, 2 y los de CAV hasta el 30/07/2018, para 7621 KVD”. En el Plan de Acción 2017, el Mintic determinó la misma meta para la vigencia 2017, la cual reportó cumplida al 100%, para las Fases 2 y 3, para los KVD del Plan Nacional de Conectividad de Alta Velocidad - PNCAV , se indica que obtuvo cumplimiento del 14.9%. Sin embargo, al cierre de la vigencia, la Entidad señala que el avance fue de 7.132 KVD en operación, lo cual corresponde a un porcentaje de cumplimiento del 93.58%, respecto meta determinada. 
Ahora bien, respecto a la cantidad de KVD reportados a 31 de diciembre de 2017 (7.132 KVD), la respuesta al oficio Mintic-04-18 y otras fuentes de información oficiales como el informe de gestión, se evidencian diferencias, que reflejan una cantidad menor de KVD en operación, como se muestra a continuación: (cuadro)
Para los KVD del PNCAV, se reportó en el Aplicativo de Seguimiento al Plan de Acción – ASPA, en el Indicador “Kioscos Vive Digital Instalados por PNCAV” un avance del 14.9%, correspondiente a 123 de los 823 KVD a instalar, según lo definido en el Plan de Acción 2017. No obstante, en la verificación documental se verificó la instalación de 69 KVD del  PNCAV en 2017, lo que corresponde a un avance de 8.38% en la referida vigencia. Sin embargo, en la definición de la meta se estableció fue la labor de mantener en operación una  cantidad determinada de KVD y no la de instalación de estos. No obstante, en el 2107 solicitaron la creación de un nuevo indicador para reportar la instalación de los KVD fase 2 . 
De otra parte, como se desprende de la información aportada por la Entidad, en algunos contratos suscritos por Fontic, en desarrollo de la citada Iniciativa, para la ejecución de las fases 1, 2 y 3, según el Mintic, se presentaron presuntos incumplimientos  y en algunos casos fue necesaria la aplicación de sanciones . Para la auditoría de la CGR, si bien fueron adelantadas las actuaciones administrativas correspondientes, la situación afectó la oportunidad en el cumplimiento de lo contratado. 
En cuanto al ASPA, aplicativo oficial para el registro de los avances del plan de acción, los documentos entregables publicados, deben soportar el cumplimiento real de los hitos e indicadores definidos, según lo define la Guía de Planeación Estratégica, que hace parte del Modelo Integrado de Gestión del Ministerio. No obstante, el entregable que soporta el cumplimiento de los indicadores de instalación definidos en el Plan de Acción, no constituye el documento soporte de la instalación de los KVD, por cuanto solo se publica una relación de radicados en Excel . Así mismo, se verificó que habían establecido la publicación de cuatro (4) entregables, pero en la revisión se encontró uno (1) publicado.
Es importante anotar, que la Oficina de Control Interno del Mintic en el informe de auditoría al proceso de Acceso a las TIC – Dirección de Conectividad vigencia 2017 ,  presenta hallazgos entre los cuales se encuentran algunos referidos a la Fase 3, en cuanto a emisión extemporánea o no emisión de conceptos de aprobación o no de las metas del proyecto y sobre la calidad y veracidad de la información en los Sistemas de Información donde se registra lo referente a los contratistas. El Mintic manifiesta que la dependencia a cargo de la Iniciativa KVD, ha elaborado y ejecutado un plan de mejoramiento para subsanar los hallazgos comunicados . 
La CGR a través de la Delegada para la Participación Ciudadana, dentro de la labor Control Fiscal Participativo, también conoció sobre algunas fallas en la prestación del servicio para el proyecto Kioscos Vive Digital (fases II y III), en el departamento de Cundinamarca , relativas a lentitud en acceso a Internet, no disponibilidad en el acceso a Internet y el servicio de telefonía, fallas en los equipos dispuestos en el Kiosco, bajo uso por parte de la comunidad, bajo número de capacitaciones,  entre otros. Frente a lo cual, el Mintic manifiesta que ha estado en permanente comunicación mediante oficios y reuniones con la Delegada de Participación y que ha soportado el cumplimiento del plan de mejoramiento para subsanar las observaciones resultado del ejercicio de control fiscal participativo, en los municipios mencionados.
Lo anterior, por debilidades en la definición y aplicación de los mecanismos de control que garanticen la integridad de la información reportada  que soporta el avance de la Iniciativa, en la oportuna y debida articulación de las instancias que participan en el proceso y en el seguimiento a la ejecución de los contratos para el desarrollo de la Iniciativa KVD.
En consecuencia, las situaciones y hechos identificados, reflejan incertidumbre sobre la oportunidad, cantidad y condiciones de operación de los KVD durante el 2017, también sobre el cumplimiento cabal de lo previsto en el Plan Vive Digital 2014-2018 y el Plan de Acción 2017, para la Iniciativa KVD. Además, los indicadores definidos por la Entidad limitan la medición del avance de lo propuesto frente a lo desarrollado.
</t>
  </si>
  <si>
    <t xml:space="preserve">Ausencia de indicadores en el ASPA que midan los KVD en operación, actualmente se encuentra el indicador de KVD instalados. </t>
  </si>
  <si>
    <t>AC. Incorporar indicadores en el ASPA asociados a la operación de los KVD.</t>
  </si>
  <si>
    <t>Informe de inclusión de Indicadores en el ASPA asociados a la operación de los KVD.</t>
  </si>
  <si>
    <t>Informe</t>
  </si>
  <si>
    <t>Dirección de Infraestructura</t>
  </si>
  <si>
    <t>Los soportes del cumplimiento de indicador de KVD, especificados en el ASPA, dificulta la visualización del cumplimiento del indicador, debido a que solo se publica una relación de radicados en excel.</t>
  </si>
  <si>
    <t>AC. Realizar mesa de trabajo entre la Dirección de Infraestructura y la Oficina Asesora de Planeación y Estudios Sectoriales, con el fin de ajustar la cantidad de entregables en el aplicativo ASPA, acorde a los soportes que dan evidencia al cumplimiento del indicador.</t>
  </si>
  <si>
    <t>Mesa de trabajo entre la Dirección de Infraestructura y la Oficina Asesora de Planeación y Estudios Sectoriales, con el fin de ajustar la cantidad de entregables en el aplicativo ASPA, acorde a los soportes que dan evidencia al cumplimiento del indicador.</t>
  </si>
  <si>
    <t>el entregable que soporta el cumplimiento de los indicadores de instalación definidos en el Plan de Acción, no constituye el documento soporte de la instalación de los KVD, por cuanto solo se publica una relación de radicados en excel . Así mismo, se verificó que habían establecido la publicación de cuatro (4) entregables, pero en la revisión se encontró uno (1) publicado.</t>
  </si>
  <si>
    <t>AP. Crear dentro del proceso de Direccionamiento Estrategico un formato que permita la  validación tecnica por parte de los lideres de iniciativa en la cual garantizan la pertinencia de los entregables correspondientes al cumplimiento de las metas</t>
  </si>
  <si>
    <t>Formato estándar en el cual el área a cargo de la meta, soporte y evidencie el cumpimiento de los entregables asociados del plan de acción</t>
  </si>
  <si>
    <t>Formato estándar</t>
  </si>
  <si>
    <t xml:space="preserve">Oficina Asesora de Planeación </t>
  </si>
  <si>
    <t>AP. Actualización del documento "Instructivo de Registro de Entregables del Plan de Acción en el Aplicativo de Seguimiento al Plan de Acción ASPA"</t>
  </si>
  <si>
    <t>Instructivo actualizado</t>
  </si>
  <si>
    <t>AP. Presentar un informe de implementación del formato estándar en el cual el área a cargo de la meta, soporte y evidencie el cumpimiento de los entregables asociados del plan de acción</t>
  </si>
  <si>
    <t>Informe de implementación del formato estándar en el cual el área a cargo de la meta, soporte y evidencie el cumpimiento de los entregables asociados del plan de acción</t>
  </si>
  <si>
    <t>informe de implementación del formato de entregables de iniciativas que hayan terminado su gestión a la fecha de corte de la acción de mejora</t>
  </si>
  <si>
    <t xml:space="preserve">AP. Elaborar un Informe de Cierre y de Efectividad Acciones de Mejora, como ejercicio de autoevaluación, en el que el área responsable, analiza la efectividad de  las acciones del plan de mejoramiento correspondiente a este hallazgo. </t>
  </si>
  <si>
    <t xml:space="preserve">Evaluar la efectividad del plan de mejoramiento ejecutado para superar la causa raíz de este hallazgo, en el marco del autocontrol. </t>
  </si>
  <si>
    <t>Informe de Cierre y de Efectividad Acciones de Mejora</t>
  </si>
  <si>
    <t>AP. Creación de una resolución de carácter vinculante que defina claramente la herramienta de seguimiento al plan de acción como fuente oficial frente a la información asociada a Plan de Acción y Estrategico del sector</t>
  </si>
  <si>
    <t>Creación de una resolución de caracter vinculante que defina claramente la herramienta de seguimiento al plan de acción como fuente oficial frente a la información asociada a Plan de Acción y Estrategico del sector, incluyendo lo asociado a roles y responsabilidades</t>
  </si>
  <si>
    <t xml:space="preserve">Resolución </t>
  </si>
  <si>
    <t>AP. Creación de memorando y socialización a los líderes de las áreas para dar claridad de la fuente única de información</t>
  </si>
  <si>
    <t>Creación y socialización de memorando a los líderes de las áreas informando  acerca de la resolución de carácter vinculante que defina claramente la herramienta de seguimiento al plan de acción como fuente oficial frente a la información asociada a Plan de acción y estrategico del sector</t>
  </si>
  <si>
    <t>Memorando</t>
  </si>
  <si>
    <t>AP. Capacitación a los enlaces del ASPA para sensibilizarlos sobre el aplicativo como fuente única de información relacionada con plan de acción, plan estrategico sectorial y plan estrategico institucional</t>
  </si>
  <si>
    <t>Capacitación a los enlaces del ASPA para sensibilizarlos sobre la resolución de carácter vinculante que defina claramente la herramienta de seguimiento al plan de acción como fuente oficial frente a la información asociada a Plan de acción y estrategico del sector</t>
  </si>
  <si>
    <t>Capacitaciones</t>
  </si>
  <si>
    <t>H2A</t>
  </si>
  <si>
    <t xml:space="preserve">Hallazgo 2. Reporte recursos comprometidos en el 2017.  Administrativo.
De acuerdo con lo informado por el Mintic, en las diferentes presentaciones realizadas a la CGR, reportes del Sireci y la respuesta al oficio Mintic-02-18, para la Iniciativa Acceso a Internet en Zonas Rurales (fase 2, fase 3 y PNCAV), en el 2017 apropiaron recursos  por $215.365.5 millones, de los cuales comprometieron $214.973.3 millones, equivalente al 99.81% del total apropiado, recursos que corresponden al proyecto de inversión “Ampliación Programa de Telecomunicaciones Sociales”, a cargo de la Dirección de Infraestructura del Ministerio.
Conforme a la respuesta al oficio Mintic-02-18, punto 7, remitida con oficio 1144590 de 14 de febrero de 2018, respecto a los recursos ejecutados en 2017,  para la Iniciativa Acceso a Internet en Zonas Rurales (se incluye PNCAV), se tiene: ... (cuadro).
De la información aportada por la Entidad sobre recursos comprometidos en el 2017, se  registra que para el desarrollo de la Iniciativa KVD comprometieron $214.973.3 millones. Se solicitó a la Entidad información sobre los contratos suscritos para la ejecución de la Iniciativa. Analizada la información, se encuentra que incluyen al Contrato de Interventoría 969/x , suscrito con el objeto de “Realizar la interventoría integral, para llevar a cabo el control y seguimiento técnico, jurídico, financiero, contable, administrativo, ambiental y social al proyecto conexiones digitales” , contrato que no guarda relación con la Iniciativa Kioscos Vive Digital. (Subrayo fuera de texto).
Adicionalmente, en la relación de Contratos de Prestación de Servicio aportada por la Entidad, que soporta parte de la ejecución de recursos de KVD en la vigencia auditada, establecieron que el objeto de los mismos, es prestar servicios profesionales en apoyo a las Iniciativas lideradas por la Dirección de Infraestructura. Lo que indica que los mencionados contratos no estaban focalizados solamente para KVD sino para cubrir otras Iniciativas; sin embargo, la totalidad de los recursos se cargaron a la ejecución de recursos de la Iniciativa KVD .
Referente al Proyecto Nacional de Conectividad de Alta Velocidad, el monto correspondiente al Contrato 875 de 2013, es incluido en la ejecución presupuestal de la Iniciativa KVD, por $11.178.7 millones; sin embargo, el contrato contempla otras obligaciones no relacionadas con los KVD. En respuesta a la solicitud del reporte de ejecución de recursos para ese proyecto específico, el Ministerio informó a la CGR que por la naturaleza del contrato no pueden valorarse aisladamente los recursos destinados para los KVD .
Se observaron diferencias en cuanto al reporte del monto de recursos adicionados en la vigencia auditada a los contratos y en cuanto al número del contrato, como se muestra en el cuadro siguiente: (cuadro).
De acuerdo a lo anterior, bajo las condiciones descritas, el monto de recursos reportados como comprometidos para la iniciativa KVD en la vigencia auditada, sería menor a lo registrado como comprometido. Situaciones ocasionadas por debilidades en la aplicación de mecanismos de control para el seguimiento, consolidación y reporte, lo cual genera incertidumbre sobre la confiabilidad de la información reportada sobre la ejecución de recursos para la Iniciativa, en la vigencia auditada.
</t>
  </si>
  <si>
    <t>Debilidades en la aplicación de mecanismos de control para el seguimiento, consolidación y reporte, lo cual genera incertidumbre sobre la confiabilidad de la información reportada sobre la ejecución de recursos para la Iniciativa.</t>
  </si>
  <si>
    <t>AC. Realizar mesa de trabajo entre la Dirección de Infraestrura y la Oficina Asesora de Planeación con el fin de realizar los ajustes en el plan de acción, estratégico y  publicaciones asociadas.</t>
  </si>
  <si>
    <t>Mesa de trabajo entre la Dirección de Infraestrura y la Oficina Asesora de Planeación con el fin de realizar los ajustes en el plan de acción, estratégico y  publicaciones asociadas.</t>
  </si>
  <si>
    <t>el monto de recursos reportados como comprometidos para la iniciativa KVD en la vigencia auditada, sería menor a lo registrado como comprometido</t>
  </si>
  <si>
    <t>AP. Desarrollo de mesas de trabajo con las dependencias que tienen distribución de un proyecto de inversión a varias iniciativas.</t>
  </si>
  <si>
    <t>Desarrollo de mesas de trabajo con las dependencias que tienen distribución de un proyecto de inversión a varias iniciativas para definir acciones que permitan desarrollar un ejercicio de distribución de los contratos alineado con el que hacer de las iniciativas afectadas</t>
  </si>
  <si>
    <t>Mesas de trabajo</t>
  </si>
  <si>
    <t>AP. Seguimiento a la distribución de contratos asociados a las iniciativas</t>
  </si>
  <si>
    <t>Se presentarán informes mensuales de seguimiento a la ejecución presupuestal via contratos</t>
  </si>
  <si>
    <t xml:space="preserve">AP. Elaborar un Informe de Cierre y de Efectividad Acciones de Mejora, en el que en un ejercicio de autoevaluación, el área responsable, analiza la efectividad de  las acciones del plan de mejoramiento correspondiente a este hallazgo. </t>
  </si>
  <si>
    <t>H3A</t>
  </si>
  <si>
    <t xml:space="preserve">Hallazgo 3. Cumplimiento Iniciativa Acceso a Internet - Puntos Vive Digital. Administrativo. 
En la Resolución  828 de 11 de mayo de 2015, se planteó para el Proyecto PVD la “Continuidad de los 869 Puntos Vive Digital incorporando esquemas de sostenibilidad” y el Plan de Acción de 2017, definió la estrategia D1-O3-1100-T - Acceso a Internet/Puntos Vive Digital, con el objetivo de mantener en operación 869 PVD, concordante con el objetivo estratégico de promover el desarrollo y uso eficiente de la infraestructura. En la referida Iniciativa se estipuló un hito denominado apropiación de PVD Fase 3, y entre otros, determinaron el indicador “Personas capacitadas en los Puntos Vive Digital” con una meta de 250.000 personas capacitadas y un presupuesto definitivo a ejecutar por $82.458 millones, para la vigencia 2017. 
Sin embargo, lo ejecutado no resultó conforme a lo previsto, teniendo en cuenta que tales actividades se desarrollarían a través del Contrato Interadministrativo 667 de 2015, suscrito entre Fondo TIC y Fonade; contrato que según Mintic , tuvo   “… una ejecución final del 0% debido a que FONADE no cumplió con ninguno de los requisitos establecidos para acceder a los desembolsos (…), por lo cual el Ministerio adelanta un proceso judicial.
- Respecto al presupuesto 2017, por $82.458 millones, si bien los recursos fueron comprometidos, estos recursos no fueron ejecutados dentro de la programación establecida en el 2017; toda vez que la Entidad no hizo desembolsos por los presuntos incumplimientos de Fonade, en desarrollo del Contrato 667 de 2015,  como lo describe el Mintic en el Informe de Gestión 2017.  
- Respecto a la cantidad de personas a capacitar en los Puntos Vive Digital, según reporte en el Sireci 2017 “Formato F6”, el Informe de Gestión 2017 y el oficio 875852 de 28 de diciembre de 2017, las personas capacitadas certificadas, mediante la ejecución del Contrato 667 de 2015, fue de 53.881, correspondiente al 21,55% , frente a las 250.000 personas que planearon capacitar en el 2017. 
Sobre lo anterior, la Entidad, entre otros informó , en cuanto a la estrategia de apropiación y uso de los Puntos Vive Digital, Fase 3, que la meta establecida de 250.000 personas certificadas, fue proyectada considerando que se tenía previsto el inicio de los contratos con los Integradores de Servicios, en mayo de 2016. No obstante, por los retrasos presentados por Fonade, en la contratación de los mismos, estos fueron contratados hasta diciembre de 2016, por ello, al cierre de 2017, no pudo cumplirse con la meta establecida.
Referente al objetivo y meta de 2017, de mantener en operación 869 PVD, si bien en el Informe de Gestión 2017 , el Mintic registra que lograron 888 PVD en operación; es relevante tener en cuenta que la operación de los PVD estaba a cargo de Fonade a través del Contrato 667 de 2015; que además de conectividad,  establecía otras actividades, entre otras, garantizar el mantenimiento de los equipos y el componente de apropiación del proyecto  y en determinada medida de la participación de las Entidades Beneficiarias.
El Mintic en la respuesta  indicó, entre otros.
- Que con el Contrato 667 de 2015, se debía mantener en operación 908 PVD (71 de la Fase 0, 495 de la Fase 1 y 342 de la Fase 2) y que el 4 de enero de 2017, con la modificación 1, se incluyó la operación de dos (2) más, para un total de 910 PVD en la Fase 3.
- “(..) teniendo en cuenta que, con corte al 31 de diciembre de 2017 (…) solo había sido posible la instalación del servicio de conectividad en esos Puntos Vive Digital; para los restantes, no había sido posible avanzar con en conexión del servicio debido a causas atribuibles a las entidades territoriales” 
- “(..) pese a los presuntos incumplimientos presentados por FONADE en la ejecución del mismo, relacionados con la implementación del Sistema de Administración y Control – SAC, y la contratación oportuna de la interventoría y de los integradores de Servicios (encargados de los mantenimientos preventivos, correctivos y las certificaciones en TIC) el modelo de operación de los PVD ha permitido que estos continúen funcionando a través del servicio de conectividad contratado (…)”.
De acuerdo a lo anterior y conforme a lo manifestado por el Ministerio, se identifica que con el Contrato 667 de 2015, se debían mantener en operación 910 PVD en la Fase 3; no obstante, en el Informe de Gestión 4 de 2017, señalan haber logrado 888 PVD en operación, en el señalado año; además, la meta propuesta en el Plan de Acción 2017, fue mantener en operación 869 PVD; por tanto, la situación descrita evidencia inconsistencia de la información al respecto; en consecuencia, genera incertidumbre sobre la totalidad de PVD que estaban en operación a 31 de diciembre de 2017.
Con lo descrito, se determina que el referido contrato, no se ejecutó conforme a lo planeado (ver cuadro siguiente), si bien Mintic/Fontic, adelantan acciones legales contra Fonade, independiente de las justificaciones de las entidades involucradas o la decisión o acuerdos a que se llegue y/o se desarrollen en vigencias posteriores; la inoportunidad en el avance de lo previsto para el 2017, afectó las metas, no solo del Mintic sino del Gobierno Nacional amparadas en el Plan  Nacional de Desarrollo  2014 - 2018, Ley 1753 de 9 de julio de 2015, y el oportuno desarrollo del objetivo del proyecto PVD y la Resolución 828 de 11 de mayo de 2015, el Plan Estratégico y de Acción del Mintic para el 2017, sobre las actividades de apropiación de los Puntos Vive Digital en el País. 
</t>
  </si>
  <si>
    <t>En el plan estratégico 2014 - 2018, no se aclara las razones del sobrecumplimiento de la meta de la inicitiva Puntos Vive Digital</t>
  </si>
  <si>
    <t xml:space="preserve">AC. Realizar mesa de trabajo entre la Dirección de Infraestrura y la Oficina Asesora de Planeación con el fin  incorporar en el plan estratégico 2014 – 2018 la aclaración sobre las cifras de sobrecumplimiento de la meta de la iniciativa PVD. </t>
  </si>
  <si>
    <t xml:space="preserve">Mesa de trabajo entre la Dirección de Infraestrura y la Oficina Asesora de Planeación con el fin  incorporar en el plan estratégico 2014 – 2018 la aclaración sobre las cifras de sobrecumplimiento de la meta de la iniciativa PVD. </t>
  </si>
  <si>
    <t>Incumplimiento de obligaciones por parte de  FONADE respecto al contrato 667 de 2015 el cual se encuentra en proceso de demanda</t>
  </si>
  <si>
    <t>AC. Realizar informe trimestral de seguimiento a la demanda del contrato 667 de 2015, a partir de la información reportada por la Oficina Asesora Jurídica.</t>
  </si>
  <si>
    <t>Informe trimestral de seguimiento a la demanda del contrato 667 de 2015, a partir de la información reportada por la Oficina Asesora Jurídica.</t>
  </si>
  <si>
    <t>Informes</t>
  </si>
  <si>
    <t>AP. Capacitación a los enlaces del ASPA para sensibilizarlos sobre el aplicativo como fuente única de información relacionada con plan de acción, plan estratégico sectorial y plan estratégico institucional</t>
  </si>
  <si>
    <t>Capacitación a los enlaces del ASPA para sensibilizarlos sobre la resolución de carácter vinculante que defina claramente la herramienta de seguimiento al plan de acción como fuente oficial frente a la información asociada a Plan de acción y estratégico del sector</t>
  </si>
  <si>
    <t>H4A</t>
  </si>
  <si>
    <t xml:space="preserve">Hallazgo 4. Ejecución de Recursos Resolución 3313/2017– Iniciativa Ciudades y Territorios Inteligentes. Administrativo.
La Resolución 3313 de 18 de diciembre de 2017  del Ministerio de Tecnologías de la Información y las Comunicaciones, que actualiza el Plan Vive Digital 2014-2018, contenido en el Anexo de la Resolución 828 de 11 de mayo de  2015, la información consignada con relación a la Iniciativa Ciudades y Territorios Inteligentes , registra $26.721 millones, ejecutados  a 15 de noviembre de 2017. La Contraloría verificó que a 15 de noviembre de 2017, se habían desembolsado $27.049 millones, que corresponden a 21 contratos celebrados en el 2016 , valor que no coincide con el señalado anteriormente.
En la respuesta a lo observado por la CGR, la Entidad  manifiesta que los $26.721 millones, se ejecutaron de la siguiente manera: 
“De la actividad “PROMOCIONAR LA IMPLEMENTACIÓN DE ECOSISTEMAS DIGITALES REGIONALES”: $14.851 millones recursos ejecutados de compromisos firmados en 2016. $339 millones ejecutados de compromisos firmados en 2017 sin cupo de vigencia futura.
De la actividad “REALIZAR INFORMES PERIODICOS SOBRE EL DESARROLLO DE LA INTERVENTORÍA INTEGRAL” $1.970 millones recursos ejecutados de compromisos firmados en 2016.
De las demás actividades de la Ficha que no contemplan vigencias futuras:
$9.561 millones ejecutados de compromisos firmados en 2017 sin cupo de vigencia futura.”
Además, el valor comprometido de $78.471 millones,  a la referida fecha no corresponde, toda vez que se identificaron 16 contratos/convenios  suscritos entre el 14 de septiembre y 10 de noviembre de 2017, por $26.983.9 millones  y recursos de vigencias futuras por $34.244.3 millones, aprobadas en el 2016 , para ser ejecutadas en el 2017; por tanto, el valor comprometido a 15  de noviembre de 2017, corresponde a $61.228.2 millones.
Situación que se presenta por presuntas deficiencias en el control, seguimiento y comunicación entre las áreas involucradas en el proceso, lo cual crea incertidumbre sobre la confiabilidad de la información y genera riesgo en la toma de decisiones. 
</t>
  </si>
  <si>
    <t>Presunta inconsistencia en la comparación de las cifras ejecutadas versus las desembolsadas a 15 noviembre de 2017.</t>
  </si>
  <si>
    <t>Elaborar un reporte detallado sobre los valores comprometidos, desembolsados y ejecutados a 15 de noviembre de 2017 de la iniciativa Ciudades y Territorios Inteligente.</t>
  </si>
  <si>
    <t xml:space="preserve">Reporte detallado </t>
  </si>
  <si>
    <t>Dirección de Promoción</t>
  </si>
  <si>
    <t>H5A</t>
  </si>
  <si>
    <t xml:space="preserve">Hallazgo 5. Plan de Acción – Iniciativa Ciudades y Territorios Inteligentes. Administrativo. 
El Plan de Acción  del Mintic para la vigencia 2017, en la Iniciativa Ciudades y Territorios Inteligentes, en el ítem descripción del Indicador, registra “contratación de 805 zonas Wi-Fi (asociadas al Conpes 3819/2014)" con un cumplimiento del 100% y un avance del 100.87%.
Del análisis de la información se determinó: 
El indicador de contratación zonas Wi-Fi, no permite medir resultados, toda vez que se limita a una contratación, sin ninguna clase de especificación (zonas Wi-Fi instaladas y operativas).
Respecto al número de contratos suscritos, en la vigencia auditada , se identificó que el Mintic contrató 733  zonas Wi-Fi, con la celebración de 5 contratos con financiación del 100% por parte del Gobierno Nacional y 10 Convenios con cofinanciación entre el Gobierno Nacional (50%), alcaldías y gobernaciones (50%), desde el 14 de septiembre al 10 noviembre de 2017, por $35.425.6 millones, de los cuales $24.956,6 millones, corresponden al presupuesto de 2017 y $10.468.9 millones, al de 2018 .  
Así las cosas, respecto al indicador se presenta una diferencia de 72 zonas Wi-Fi (805 - 733) . Por tanto, la información registrada en el Plan de Acción , en cuanto a la referida a Iniciativa, no corresponde respecto al número de zonas contratadas y porcentaje de cumplimiento. Situación que muestra posibles deficiencias en la estructuración y planeación de los indicadores, lo cual genera incertidumbre en la información sobre la Iniciativa en comento y limita el efectivo análisis de la misma.
Por tanto, la información registrada en el Plan de Acción, no corresponde respecto a la  cantidad de zonas contratadas y porcentaje de cumplimiento de la meta. Situación por deficiencias en la estructuración y en la planeación de los indicadores, lo cual genera incertidumbre en la información  sobre la Iniciativa en comento y limita el efectivo análisis de la misma.
En el siguiente cuadro se muestran los recursos aportados al proyecto en el 2017 y 2018;  igualmente, los contratos suscritos con las respectivas cantidades de zonas Wi-Fi contratadas: (cuadros).
Es necesario indicar que el Mintic en su respuesta hace aclaración sobre el número de Zonas Wi-Fi activas a partir de 2017, las cuales corresponden al grupo de Zonas Wi-Fi contratadas en la vigencia 2016 y que la diferencia se presenta porque no habían sido registradas dentro del Plan de Acción. 
</t>
  </si>
  <si>
    <t>En la descripción del hallazgo se denomina "contratación de zonas wifi" y en el Conpes 3819/2014 en el Indicador hace referencia a "zonas de wifi activas".</t>
  </si>
  <si>
    <t>AC. Revisar, y complementar el nombre del indicador, tomando como unidad de medida las zonas  WiFi instaladas por los operadores y aprobadas por la interventoría.</t>
  </si>
  <si>
    <t>Reporte del aplicativo ASPA del primer semestre del año 2018, en el cual se precisa el nombre del indicador</t>
  </si>
  <si>
    <t>la información registrada en el Plan de Acción , en cuanto a la referida a Iniciativa, no corresponde respecto al número de zonas contratadas y porcentaje de cumplimiento. Situación que muestra posibles deficiencias en la estructuración y planeación de los indicadores, lo cual genera incertidumbre en la información sobre la Iniciativa en comento y limita el efectivo análisis de la misma.</t>
  </si>
  <si>
    <t>AP. Ajuste de la guía de Planeación estratégica del MINTIC donde defina la alineación de indicadores asociados a los CONPES</t>
  </si>
  <si>
    <t>Ajuste de la guía de Planeación estratégica del MINTIC donde defina la alineación de indicadores asociados a los CONPES</t>
  </si>
  <si>
    <t>1 Guía ajustada</t>
  </si>
  <si>
    <t>H6A</t>
  </si>
  <si>
    <t xml:space="preserve">Hallazgo 6.  Aplicativo Seguimiento Plan de Acción – ASPA - Iniciativa Ciudades y Territorios Inteligentes. Administrativo. 
La Dirección de Promoción de las Tecnologías de la Información y las Comunicaciones, presenta avance cualitativo de las 812  zonas Wi-Fi en operación, aprobadas por la Interventoría, con corte a 31 de diciembre de 2017; zonas que se realizaron a través de contratos/convenios suscritos a finales de la vigencia 2016, por $73.950.7 millones, comprometiendo presupuesto de tres (3) vigencias: $26.338.5 millones, para 2016; $31.909, para 2017, y para 2018, $13.677.7 millones. 
Según comunicaciones de Mintic 1145962 de 16 de febrero de 2018 (punto 14) y 1162275 de 5 de abril de 2018, fueron  instaladas 857 zonas Wi-Fi, por lo cual se presenta una diferencia  en 43 zonas Wi-Fi, como se detalla en el siguiente cuadro: (cuadro).
La Entidad en la respuesta, a través de oficio 1174760 de 4 de mayo de 2018, no tuvo en cuenta el Convenio 1196 de 2016, para la instalación de 40 zonas Wi-Fi. 
La situación presentada es debido a  posibles deficiencias en la aplicación de controles y seguimiento de la información, lo que genera incertidumbre sobre la meta alcanzada, de las zonas Wi-Fi instaladas en la vigencia 2017, y además conlleva a riesgos para la toma de decisiones. 
</t>
  </si>
  <si>
    <t>Presunta inconsistencia en el análisis del avance cualitativo de las zonas en operación, teniendo en cuenta que las 857 zonas corresponden a vigencias 2016 y 2017.</t>
  </si>
  <si>
    <t>AC.  Revisar, y complementar el nombre del indicador, tomando como unidad de medida las zonas  WiFi instaladas por los operadores y aprobadas por la interventoría.</t>
  </si>
  <si>
    <t xml:space="preserve">No tuvo en cuenta el Convenio 1196 de 2016, para la instalación de 40 zonas Wi-Fi. por lo cual se presenta una diferencia de información </t>
  </si>
  <si>
    <t>AP. Creación de una resolución de carácter vinculante que defina claramente la herramienta de seguimiento al plan de acción como fuente oficial frente a la información asociada a Plan de acción y estratégico del sector</t>
  </si>
  <si>
    <t>Creación de una resolución de carácter vinculante que defina claramente la herramienta de seguimiento al plan de acción como fuente oficial frente a la información asociada a Plan de acción y estratégico del sector, incluyendo lo asociado a roles y responsabilidades</t>
  </si>
  <si>
    <t>Creación y socialización de memorando a los líderes de las áreas informando que acerca de la resolución de carácter vinculante que defina claramente la herramienta de seguimiento al plan de acción como fuente oficial frente a la información asociada a Plan de acción y estratégico del sector</t>
  </si>
  <si>
    <t>memorando</t>
  </si>
  <si>
    <t>H7A</t>
  </si>
  <si>
    <t xml:space="preserve">Hallazgo 7. Planes de Contingencias - Zonas Wi-Fi. Administrativo.  
En el Informe 13, con corte a 31 de diciembre de 2017, del Contrato de Interventoría 1195, suscrito el 29 de noviembre de 2016, se registran algunas debilidades  en los componentes de tipo técnico, jurídico, administrativo y financiero, referente con algunos contratos suscritos para zonas Wi-Fi, las cuales, según el informe fueron subsanadas ; es pertinente indicar que de acuerdo con lo informado trascurrió un tiempo aproximadamente superior a seis (6) meses. 
Para la Comisión de Auditoría, aunque se haya subsanado, el hecho de haber trascurrido el referido período, ello pudo haber impactado en el oportuno y efectivo servicio de la operación de la Zona Wi-Fi, sin que se evidencien planes de contingencias del MINTIC para a solucionar los mencionados eventos, con el fin de garantizar el uso efectivo y eficiente del servicio.
</t>
  </si>
  <si>
    <t>Retrasos en la subsanación de observaciones manifestadas por la interventoría a los operadores</t>
  </si>
  <si>
    <t>Reportes de funcionamiento de las zonas WiFi operativas, con corte 30 de noviembre de 2018.</t>
  </si>
  <si>
    <t>Reportes de funcionamiento.</t>
  </si>
  <si>
    <t>Reportes</t>
  </si>
  <si>
    <t>AP. Comités de supervisión al contratos de interventoría suscrito por el FONTIC con Contrato 1195 de 2016.</t>
  </si>
  <si>
    <t>Preventivo: Actas de comité de supervisión al contrato 1195 de 2016</t>
  </si>
  <si>
    <t>Actas</t>
  </si>
  <si>
    <t>H8A</t>
  </si>
  <si>
    <t xml:space="preserve">Hallazgo 8. Plan Estratégico y Plan de Acción - Iniciativa FITI.  Administrativo.
El artículo 4 de la Resolución 3021 de 2016, por la cual se actualiza el Modelo Integrado de Gestión – MIG del Ministerio, establece que “los Gestores y los colaboradores del Mintic deben aplicar dentro de su gestión los lineamientos del Modelo Integrado de Gestión y dar estricto cumplimiento a sus dimensiones…”. 
De otro lado, las resoluciones 1564 de 25 de agosto de 2016 y 3313 de 18 de diciembre de 2017, con las que  se actualiza la Resolución 828 de 11 de mayo de 2015, “Por la cual se adopta el Plan Estratégico Sectorial e Institucional del Ministerio de Tecnologías de la Información y las Comunicaciones para el periodo 2014 – 2018”, detallan en sus anexos, los componentes del Plan Vive Digital 2014-2018, las Iniciativas, líneas base, metas anuales, avances y dependencias responsables.
La Ley 152 de1994, especialmente el artículo 29, indica que el Plan Estratégico Cuatrienal se desarrolla con Planes de Acción Anuales que se constituyen en la base para la posterior evaluación de resultados. 
Con base en lo anterior, se plantea lo siguiente:
a) Plan Estratégico y Plan de Acción, vigencia 2017.
La Guía de Planeación Estratégica del Mintic/Fontic, que hace parte del MIG, establece que debe existir una adecuada articulación entre cada Plan de Acción Anual con el correspondiente Plan Estratégico Institucional; sin embargo, en el Plan de Acción de la vigencia 2017 se verificó que los Hitos e Indicadores no se articulan con las metas del Plan Estratégico del Ministerio. La citada Guía establece los Hitos como metas parciales, que son necesarias para alcanzar la meta final, situación que no reflejan los Hitos planteados por el Ministerio en el Plan de Acción. 
Ahora bien, la Guía define que un indicador sirve para establecer si la meta propuesta se está logrando o no, o en qué medida se está alcanzando. Los indicadores del Plan de Acción  no se articulan con las Metas del Plan Estratégico. Lo anterior se confirma con la forma en que el Ministerio mide el grado de avance en cada caso , toda vez que para medir el grado de avance de las Metas del Plan Estratégico, Mintic contrata una firma para que ejecute un estudio que permita determinar anualmente la brecha TI, las empresas existentes y las ventas TI; mientras que para medir el grado de avance de los Hitos del Plan de Acción verifican el acto de suscribir Contratos y Convenios o su avance. Es consecuencia, el grado de avance de los Hitos del Plan de Acción no soportan los avances en el cumplimiento de las metas del Plan Estratégico.
La Entidad en su respuesta manifiesta “… el cumplimiento de las metas del Plan Estratégico…, requiere del desarrollo de acciones puntuales, que estimulen el crecimiento de la industria y de esta forma se cumplan las metas…; bajo esa lógica, se han construido los diferentes planes de acción…, para estimular en el entorno de la economía digital estas metas, con acciones muy puntuales”. Sin embargo, la respuesta no desvirtúa lo observado; en consecuencia, se determinó el hallazgo, considerando que se identifican deficiencias en el planteamiento de los Planes, conforme a los lineamientos de la Guía de Planeación Estratégica del Mintic/Fontic.
b) Desarrollo del Plan de Acción de la Vigencia 2017.
El ASPA  muestra el grado de avance de las actividades desarrolladas para dar cumplimiento a los Hitos definidos en el Plan de Acción. El avance histórico para los Hitos definidos por Mintic en la vigencia 2017, no mostró avance durante la mayor parte del año, siendo fundamentalmente el mes de diciembre de 2017, donde se registró el mayor grado de avance para cada Hito. Lo reportado, en todos los casos, fue un nivel de cumplimiento del 100%; avance respaldado principalmente con contratos y/o convenios suscritos a finales de  2017, para  ser ejecutados en el 2018. Así mismo, dentro de la información que se registra en el ASPA sobre la ejecución de esta Iniciativa, no se refleja el avance de los contratos y convenios suscritos en vigencias anteriores que tuvieron ejecución en el 2017. 
La Entidad en su respuesta manifiesta: “…precisamente al cierre de la vigencia, es donde se aprecian los mayores avances en el cumplimento de las metas del Plan de Acción, dado que es en este periodo, donde los contratos, convenios, proyectos y demás actividades, culminan su ejecución, luego de una vigencia que incluyen procesos precontractuales y contractuales”. No obstante, la respuesta no desvirtúa la observación; por tanto, se estableció el hallazgo, teniendo en cuenta que el avance reportado se respalda principalmente con la firma de los contratos y convenios al final de 2017, los cuales no necesariamente se ejecutan en la misma vigencia.
c) Entregables del Plan de Acción de la vigencia 2017.
La Guía de Planeación Estratégica, que hace parte del MIG, define un “Entregable” como “cualquier producto, resultado o capacidad de prestar un servicio único verificable que debe producirse para terminar un proceso, un proyecto, o una fase de un proyecto”. Para el caso de la Iniciativa analizada, los documentos “entregables” que se aportan en el ASPA, no soportan el grado de avance de los Hitos del Plan de Acción y de las metas del Plan Estratégico 
La Entidad en su respuesta señala: “…debemos informar que los documentos y demás entregables que soportan el avance de los hitos del Plan de Acción, se encuentran debidamente entregados, en las carpetas contractuales de cada actividad específica y/o en los repositorios (físicos y/o digitales) de la Dirección de Desarrollo de la Industria de TI del MINTIC”. Sin embargo, la respuesta no desvirtúa lo observado; en consecuencia, se determinó el hallazgo, debido a que los documentos que cumplen las características de ser “entregables”, no reposan en el ASPA como lo dispone la citada Guía.
d) Avance en el cumplimiento de las Metas del Plan Estratégico – 2017.
La Entidad informa  que no es posible reportar el grado de avance en el cumplimiento de la metas del Plan Estratégico para vigencia 2017, debido a que “… la medición de cada año se realiza de manera vencida, es decir, se realiza en la siguiente vigencia; debido a la consolidación de la información de las fuentes del año anterior, tales como: actualizaciones de registros mercantiles en cámaras de comercio, declaraciones de renta, consolidación de estados financieros, diligenciamientos de encuestas entre otros. Adicionalmente, la contratación del Observatorio TI por parte del FONTIC y el tiempo que se requiere para el procesamiento y análisis de la información. A la fecha el MINTIC/FONTIC, se encuentra en el proceso de contratación del Observatorio de la Industria de TI – 2018, que hará esta medición con información a corte 31 de diciembre de 2017; razón por la cual, a la fecha no se cuenta con la información respecto a la vigencia 2017.”
En este orden de ideas, en la Resolución 3313 de 2017, páginas 64 y 65, muestran cumplidas las metas previstas para la vigencia 2017, sin  haberse medido aún, toda vez que depende de la contratación que se realice en el 2018.
La Entidad en su respuesta manifiesta: “… Si bien es cierto, que a diciembre de 2017, se presentaron como avances de las metas del plan estratégico sectorial los consolidados a diciembre 31 de 2016, también lo es, que esta es la información más veraz y cierta con la que cuenta el país para hacer el respectivo reporte”. No obstante, la respuesta no desvirtúa la observación; por tanto, se estableció el hallazgo, debido a que los avances reportados cumplidos en la vigencia 2017, son con corte a 31 de diciembre de 2016 y comparables con las metas de avance propuestas en el Plan Estratégico Sectorial para 2016.
Lo identificado en los referidos literales, evidencia presuntas deficiencias en la aplicación efectiva de los mecanismos de control y generan incertidumbre en el avance real del cumplimento de las Metas de los Planes Estratégico, de Acción y del  Plan Nacional de Desarrollo – Sinergia; situaciones que pueden afectar la realidad de la información que se publica oficialmente y limita la adecuada y oportuna toma de decisiones por parte de la Dirección. 
</t>
  </si>
  <si>
    <t>a) Plan Estratégico y Plan de Acción, vigencia 2017. El grado de avance de los indicadores del plan de acción no soportan los avances en el cumplimiento de las metas del plan estratégico.</t>
  </si>
  <si>
    <t>En los soportes de cumplimiento del plan de acción, se realizará una descripción por hito, y se dará explicación de cómo cada uno de estos impacta en la consecución de las metas del Plan Estratégico.</t>
  </si>
  <si>
    <t xml:space="preserve">Descriptor de impacto de cada hito del Plan de Acción que de cuenta de su contribución al cumplimiento de metas del Plan Estratégico. </t>
  </si>
  <si>
    <t>Documento soporte de cumplimiento del Plan de Acción con descriptores incluidos</t>
  </si>
  <si>
    <t xml:space="preserve">Dirección de Desarrollo de la Industria de Tecnologías de la Información
</t>
  </si>
  <si>
    <t>b) Desarrollo del Plan de Acción de la Vigencia 2017. En el plan de acción 2017 no se refleja metas concretas para dar cumplimiento a lo propuesto en el plan estratégico.</t>
  </si>
  <si>
    <t>Entregar un reporte de avance de cada contrato/convenio a suscribir y/o suscrito que de cuenta del avance en el cumplimiento de las metas del Plan de Acción, en los soportes de cumplimiento del Plan de Acción; Con el fin de tener control sobre el cumplimiento de las metas de cada contrato/convenio firmado para el cumplimiento del Plan de Acción y por ende del Plan Estratégico,</t>
  </si>
  <si>
    <t xml:space="preserve">Reporte con avance de los contratos y/o convenios suscritos o por suscribir en la vigencia en los soportes de cumplimiento del Plan de Acción </t>
  </si>
  <si>
    <t>Reporte de Ejecución</t>
  </si>
  <si>
    <t>d) Avance en el cumplimiento de las Metas del Plan Estratégico – 2017. La medición de cada año se realiza de manera vencida, es decir se realiza, en la siguiente vigencia, debido a la consolidación de la información de las fuentes del año anterior. Adicionalmente se encuentra en proceso de contratación del Observatorio de la Industria  TI - 2018, que hará esta medición con información a corte 31 de diciembre de 2017, razón por la cual, a la fecha no se cuenta con la información respecto a la vigencia 2017.</t>
  </si>
  <si>
    <t>Realizar la contratación del Observatorio de la Industria de TI, para tener cifras con el mínimo rezago, relacionadas con el Observatorio</t>
  </si>
  <si>
    <t>Cifras e indicadores relacionados con el Plan Estratégico del Observatorio de TI de la vigencia 2017.</t>
  </si>
  <si>
    <t>Documento que contiene la medición de indicadores</t>
  </si>
  <si>
    <t xml:space="preserve">Para el caso de la Iniciativa analizada, los documentos “entregables” que se aportan en el ASPA, no soportan el grado de avance de los Hitos del Plan de Acción y de las metas del Plan Estratégico </t>
  </si>
  <si>
    <t>Crear dentro del proceso de Direccionamiento Estratégico un formato que permita la  validación técnica por parte de los lideres de iniciativa en la cual garantizan la pertinencia de los entregables correspondientes al cumplimiento de las metas</t>
  </si>
  <si>
    <t>Formato estándar en el cual el área a cargo de la meta, soporte y evidencie el cumplimiento de los entregables asociados del plan de Acción</t>
  </si>
  <si>
    <t>Actualización del documento "Instructivo de Registro de Entregables del Plan de Acción en el Aplicativo de Seguimiento al Plan de Acción ASPA"</t>
  </si>
  <si>
    <t>Presentar un informe de implementación del formato estándar en el cual el área a cargo de la meta, soporte y evidencie el cumplimiento de los entregables asociados del plan de Acción</t>
  </si>
  <si>
    <t>Informe de implementación del formato estándar en el cual el área a cargo de la meta, soporte y evidencie el cumplimiento de los entregables asociados del plan de Acción</t>
  </si>
  <si>
    <t>informe de implementación del formato de entregables que hayan terminado su gestión a la fecha de corte de la acción de mejora</t>
  </si>
  <si>
    <t>Generación de un reporte (vista) que permita mostrar la alineación desde el Plan Nacional de Desarrollo hasta los contratos,  mediante una herramienta de inteligencia de negocios que presente de forma  clara la relación entre los diferentes niveles de Planeación</t>
  </si>
  <si>
    <t>Generación del reporte  dentro de la herramienta</t>
  </si>
  <si>
    <t xml:space="preserve">Elaborar un Informe de Cierre y de Efectividad Acciones de Mejora, en el que en un ejercicio de autoevaluación, el área responsable, analiza la efectividad de  las acciones del plan de mejoramiento correspondiente a este hallazgo. </t>
  </si>
  <si>
    <t>Integral</t>
  </si>
  <si>
    <t>H8AD-2016</t>
  </si>
  <si>
    <t xml:space="preserve">H8AD. Implementación del Sistema Nacional de Telecomunicaciones de Emergencia – SNTE. 
La definición del Sistema Nacional de Telecomunicaciones de Emergencia, en adelante SNTE, lo definió el artículo 2.2.14.2.1. del Decreto 2434 de 2015, así, “está constituido desde el ámbito de las telecomunicaciones, por el conjunto de entidades públicas, privadas y comunitarias, de políticas, normas, procesos, recursos, planes, organización, métodos, estrategias, protocolos y procedimientos, orientados a garantizar la continua prestación de los servicios de comunicación entre autoridad - autoridad, autoridad - individuo, individuo - autoridad e individuo - ¬ individuo, para situaciones antes, durante y después de un evento crítico, producido por un suceso de tipo natural o antrópico no intencional”. 
De igual forma el artículo 2.2.14.7.8. Desarrollo normativo del SNTE, estableció que el Ministerio de Tecnologías de la Información y las Comunicaciones, la Unidad Nacional para la Gestión del Riesgo de Desastres, la Comisión de Regulación de Comunicaciones, la Agencia Nacional del Espectro y demás entidades que tengan competencia en la materia, expedirán, en lo pertinente y desde el ámbito de sus competencias, la normativa necesaria para el desarrollo del presente Decreto, dentro de los seis (6) meses siguientes a su publicación. 
Parágrafo. “En el desarrollo normativo del SNTE las entidades, de conformidad con sus competencias, establecerán las condiciones bajo las cuales se aprobará el cumplimiento de las responsabilidades y obligaciones derivadas del presente decreto, y adelantarán dichas verificaciones”. 
Tal como se indicó previamente, el Decreto 2434 de 2015 le concedió la Ministerio un plazo de seis meses para realizar la reglamentación, sin embargo, durante la vigencia 2016 no se expidió la resolución por la cual reglamenta algunos aspectos del Sistema Nacional de Telecomunicaciones de Emergencias como parte del Sistema Nacional de Gestión de Riesgo de Desastres. 
No obstante, el Ministerio reportar un avance en el proceso de planeación y formulación del 100% en esta política, se observa que a pesar de estar formulado, aun no se ha formalizado la resolución de reglamentación la cual  regula el Sistema en múltiples aspectos que permiten iniciar la implementación real de este y su operación en caso de la necesidad de atención de emergencias.
Así mismo, reporta en la Implementación del servicio de localización de los usuarios en la redes de los Prestadores Proveedores de Redes y Servicios de telecomunicaciones  - PRST., un avance del 10%, porcentaje igual en la priorización del tráfico de voz para la entidad operativa definida por la Unidad Nacional de Gestión del Riesgo de Desastres  - UNGRD. 
Lo anterior, se presenta debido a debilidades de gestión para formular en las iniciativas, metas que muestren resultados reales y permitan la operación del Sistema en caso de emergencias y desastres, así como para obtener la participación y el compromiso de las diferentes entidades y actores que lo integran, afectando a la población en general en caso de presentarse una situación de emergencia o de desastre.
En la respuesta registro 1054904 del 13 de junio de 2017, el Ministerio  expone, en relación Implementación del servicio de localización de los usuarios en la redes de los Prestadores Proveedores de Redes y Servicios de telecomunicaciones  - PRST, “que la obligación de priorización de comunicación autoridad – autoridad deberá ser cumplida por parte de la totalidad de los proveedores a más tardar el próximo 1° de agosto de 2017 para llamadas dentro de la propia red y el 1° de febrero de 2018 para llamadas que involucren otras redes ; por su parte, la obligación de identificación y localización de abonado llamante antes citada deberá ser cumplida en  junio de 2017”. 
Lo expuesto reviste presunta incidencia disciplinaria. 
</t>
  </si>
  <si>
    <t>El Artículo 2.2.14.7.8 del Decreto 2434/2015 define tres (3) entidades que deben expedir, en lo pertinente y desde el ámbito de sus competencias, la normativa necesaria para el desarrollo del presente Decreto. Esta competencia no es exclusiva del Ministerio de TIC.</t>
  </si>
  <si>
    <t>Dado que la CGR afirma que no se expidió la resolución durante la vigencia 2016, se dará a conocer a la CGR a la Resolución 4972 del 17 de junio de 2016 que fue expedida por la Comisión de Regulación de Comunicaciones, en el marco de sus competencias y con la participación del Ministerio de TIC, mediante la cual se definen reglas, lineamientos y obligaciones de los PRST frente al SNTE</t>
  </si>
  <si>
    <t>Evidenciar mediante la Resolución 4972 del 17 de junio de 2016 de la Comisión de Regulación de Comunicaciones que se cumplieron con los tiempos establecidos para la expedición de la resolución como lo indica el artículo 2.2.14.7.8 del Decreto 2434/2015</t>
  </si>
  <si>
    <t>Resolución</t>
  </si>
  <si>
    <t xml:space="preserve">Elaborar un Informe de Cierre y de Efectividad Acciones de Mejora, en el que en un ejercicio de autoevaluación, el área responsable, analiza la efectividad de la o las acciones del plan de mejoramiento para este hallazgo </t>
  </si>
  <si>
    <t>H9A-2016</t>
  </si>
  <si>
    <t xml:space="preserve">H9A. Ficha EBI – Sistema Nacional de Telecomunicaciones de Emergencias.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t>
  </si>
  <si>
    <t>Debido a que no se ha contado con la participación de la UNGRD entidad coordinadora del SNTE, no se ha logrado la implementación de la Red de radios en bandas HF y VHF.</t>
  </si>
  <si>
    <t>Continuar gestionando con la UNGRD la aprobación y la participación en el proyecto de implementación de la Red de radios en bandas HF y VHF</t>
  </si>
  <si>
    <t>Enviar oficio a la UNGRD mediante el cual se solicite la aprobación y participación en el  proyecto de implementación de la Red de radios en bandas HF y VHF</t>
  </si>
  <si>
    <t xml:space="preserve">Soporte de gestión </t>
  </si>
  <si>
    <t>Dirección de Industria de comunicaciones</t>
  </si>
  <si>
    <t xml:space="preserve">Elaborar un Informe de Cierre y de Efectividad Acciones de Mejora, en el que en un ejercicio de autoevaluación, el área responsable, expone todas y cada una de las gestiones implementadas ante la UNGRD y analiza la efectividad de dichas gestiones </t>
  </si>
  <si>
    <t xml:space="preserve">Evaluar la efectividad de las gestiones adelantadas para superar la situación que llevó al hallazgo. </t>
  </si>
  <si>
    <t>H14A-2016</t>
  </si>
  <si>
    <t xml:space="preserve">H14A. La brecha digital de Colombia.
De acuerdo con la Ley 1341 de 2009, al Ministerio de Tecnologías de la Información y las Comunicaciones -MINTIC le corresponde "diseñar, adoptar y promover las políticas, planes, programas y proyectos del sector" (numeral 1o. del artículo 18), así como implementar estrategias para la "masificación del uso de las TIC y cierre de la brecha digital" (artículo 38); el cierre de la brecha digital también se propone en los textos de bases de los planes nacionales de desarrollo, 2010-2014 y 2015-2018.
Comparación internacional. 
De acuerdo con la Tabla 1, Colombia perdió 4 puestos en la clasificación del NRI (Networked Readiness Index) del WEF entre 2015 y 2016 aunque el puntaje de los dos años fue igual. En el IDI  (ICT Development Index) de la ITU Colombia bajó dos puestos entre 2015 y 2016, pero el puntaje mejoró un 3.6%. (...)
En conclusión, las políticas implementadas por el Ministerio del sector para cerrar la brecha digital están produciendo efectos poco significativos según resultados de los índices internacionales y el IBD de la CGR. La brecha entre regiones se mantiene y Colombia en el ámbito internacional tampoco se acerca a los países más desarrollados.
</t>
  </si>
  <si>
    <t>No se evidencia una mejora en los niveles de brecha digital</t>
  </si>
  <si>
    <t>Elaborar documento institucional  para definir el concepto y medición de brecha digital.</t>
  </si>
  <si>
    <t>Elaboración de documento que analice el fenómeno de brecha digital en Colombia.</t>
  </si>
  <si>
    <t xml:space="preserve">En el ejercicio de elaboración del PMI, a fin de definir e implementa acciones efectivas, la entidad ha identificado como causa raíz la inexistencia de un criterio unificado para la medición de la brecha digital </t>
  </si>
  <si>
    <t>Informe de Acciones de Política para el cierre de la Brecha Digital</t>
  </si>
  <si>
    <t>Presentar las acciones que se han implementado y que se encuentran en ejecución para el cierre de la Brecha Digital en Colombia y evidenciar la evolución y logros obtenidos</t>
  </si>
  <si>
    <t>Informe publicado en la página web del Ministerio</t>
  </si>
  <si>
    <t>H15A-2016</t>
  </si>
  <si>
    <t xml:space="preserve">H15A. Asignación de Espectro Radioeléctrico.
En la Iniciativa o proyecto D1-03-2000-E, denominado “Asignación de espectro radioeléctrico” cuya dimensión estratégica propende por el desarrollo del Ecosistema Digital y cuyo objetivo se encuentra encaminado a satisfacer la demanda del espectro radioeléctrico hacia los diferentes PRST, así como a la ciudadanía y así contribuir al desarrollo del sector de las telecomunicaciones y del país en general, fue dividida en dos hitos a saber:
El hito 1- Asignación de espectro radioeléctrico, aspecto que hace referencia a la autorización o permiso que   mediante resolución, otorga el MINTIC por un período de tiempo a los diversos operadores o prestadores de servicios de comunicación, para que desarrollen sus actividades, presenta un cumplimiento respecto del avance de la iniciativa de un 100% y se encuentra   acorde con lo programado para la vigencia 2016, como se observa en el cuadro superior. 
El hito 2- Subasta del espectro radioeléctrico, que será  la autorización otorgada  por el MINTIC a los diversos operadores del servicio de telecomunicaciones en la denominada Banda Baja (700MHz) y que ofrece la mayor cobertura dentro del país, muestra incumplimiento de la meta, respecto de lo programado para la vigencia en estudio y  registra en lo concerniente al avance, un resultado anual de 0% (Cuadro superior), tal como lo  señala la herramienta gerencial ASPA, plasmándolo así en la hoja de vida del indicador, componente que efectúa el seguimiento respectivo, a cada una de las Iniciativas o Proyectos. 
Lo anterior incidió en  el cumplimiento de los objetivos que persigue el Plan Vive Digital, como es el de una  de mayor cobertura, y conociéndose que el espectro a adjudicar es importante, para que el país impulse el servicio de telecomunicación, además del centro del país, a las  poblaciones  más  lejanas del territorio nacional y se les pueda brindar lo que ahora está pidiendo la ciudadanía, una  mayor velocidad y calidad en la transmisión de voz, datos y videos, objetivos perseguidos por el MINTIC. 
Se argumenta por parte de la Entidad un avance total durante la vigencia del 94% por la realización de diversas actividades que entre otras la más importante “Publicación de resolución definitiva que establece los requisitos y procedimientos para otorgar permisos para el uso del espectro”, si con esta se referían a la Subasta de Espectro, evidentemente no se concretó. 
Al final de la vigencia 2016 no se registra apertura de proceso de selección que permita a los interesados ofertar por este espectro, evidenciando fallas en la planeación así como debilidades en el seguimiento.
</t>
  </si>
  <si>
    <t>Al final de la vigencia 2016 no se realizó apertura al proceso de selección objetiva mediante el mecanismo de subasta que permita a los interesados ofertar por el servicio de asignación de espectro radioeléctrico</t>
  </si>
  <si>
    <t xml:space="preserve">Establecer los requisitos, las condiciones y reglamentar el procedimiento para participar en el proceso de selección objetiva mediante el mecanismo de subasta, para otorgar permisos de uso del espectro radioeléctrico destinados a la operación y prestación del servicio móvil terrestre </t>
  </si>
  <si>
    <t>Elaboración borrador Resolución Subasta</t>
  </si>
  <si>
    <t xml:space="preserve">Realizar el proceso de selección objetiva mediante el mecanismo de subasta, para otorgar permisos de uso del espectro radioeléctrico destinados a la operación y prestación del servicio móvil terrestre </t>
  </si>
  <si>
    <t>Realización de la subasta</t>
  </si>
  <si>
    <t>Acta de Adjudicación del Espectro Radioeléctrico</t>
  </si>
  <si>
    <t>H23AD-2016</t>
  </si>
  <si>
    <t xml:space="preserve">H23AD. Gestión documental.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</si>
  <si>
    <t xml:space="preserve">Debilidades en la gestión documental con respecto a la conformación física de los expedientes de procesos judiciales del MinTIC. </t>
  </si>
  <si>
    <t xml:space="preserve">Proponer un proyecto de inversión que aborde la problemática de la gestión documental y fortalezca los controles documentales en la entidad. </t>
  </si>
  <si>
    <t xml:space="preserve">El proyecto de inversión propondrá acciones y productos que fortalezcan la gestión documental en la entidad tanto en documento físico como digital </t>
  </si>
  <si>
    <t>Propuesta</t>
  </si>
  <si>
    <t>Subdirección Administrativa y de Gestión Humana 
Grupo de Gestión de la Información
Oficina Asesora Jurídica</t>
  </si>
  <si>
    <t xml:space="preserve">Realizar un proceso de sensibilización a la Oficina Asesora Jurídica y sus Coordinaciones acerca de la gestión documental. </t>
  </si>
  <si>
    <t>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Adicionalmente se informará durante la jornada de sensibilización que del 1 al 10 de Noviembre se tomarán muestras aleatorias de los expedientes generados de Agosto a Noviembre, con el fin de validar que la información entregada en la jornada de sensibilización haya quedado interiorizada en los funcionarios responsables de archivar.</t>
  </si>
  <si>
    <t xml:space="preserve">Actas </t>
  </si>
  <si>
    <t xml:space="preserve">Realizar una revisión aleatoria de 400 expedientes de procesos judiciales, que reposan en el archivo de gestión. </t>
  </si>
  <si>
    <t>Generar un informe dirigido a la SAGH en el que se muestre el resultado de la revisión realizada a los expedientes, que servirá de insumo para la generación de un oficio por parte de la SAGH en el que se informe al área de Jurídica el resultado de la revisión para que tome las medidas necesarias en caso que sea necesario implementar mejoras.</t>
  </si>
  <si>
    <t>Informe /
Oficio</t>
  </si>
  <si>
    <t xml:space="preserve">Delegar un abogado líder que cada 15 días verifique la actualización de los procesos en el EKOGUI </t>
  </si>
  <si>
    <t>Mantener actualizadas de manera correcta las actuaciones de los procesos en el EKOGUI en tiempo real</t>
  </si>
  <si>
    <t>certificaciones</t>
  </si>
  <si>
    <t>Oficina Asesora Jurídica</t>
  </si>
  <si>
    <t xml:space="preserve">Elaborar un Informe de Cierre y de Efectividad Acciones de Mejora, en el que en un ejercicio de autoevaluación, el área responsable, analiza la efectividad de  las acciones del plan de mejoramiento correspondiente a este hallazgo. 
</t>
  </si>
  <si>
    <t>Subdirección Administrativa y de Gestión  Humana 
Grupo Gestión de la Información
Oficina Asesora Jurídica</t>
  </si>
  <si>
    <t>H1A-2015</t>
  </si>
  <si>
    <t xml:space="preserve">H1A. Política Pública. 
Se evidencia, en los índices de brecha internacionales y en las encuestas de calidad de vida del DANE, que el desarrollo de las TIC refleja inequidad en la provisión de los servicios a la población nacional situación que muestra una posible ineficiencia en la utilización de los recursos: 
a. No se evidencia coherencia entre los avances de las metas mostradas en el SISMEG, con los indicadores del DANE que revelan fallas en acceso y asequibilidad de la población a los servicios básicos de TIC y los índices de brecha digital internacional que muestran una leve mejoría. 
b. Los programas y proyectos del Ministerio presentan indicadores de cobertura o de cumplimiento de producto plasmados generalmente en los objetivos contractuales, pero no aportan indicadores de impacto que muestren aprovechamiento de las TIC por parte de la población objetivo. 
c. La CGR ha cuestionado que el Plan de Inversiones de las bases del PND discrimina las inversiones provenientes del sector privado, ¡pero el Ministerio dice que no está en sus funciones establecer cuál es el aporte de las inversiones privadas al cumplimiento de las metas sectoriales. En este orden de ideas, no hay certeza de la razón por la cual se introduce ese rubro en el Plan de Inversiones, si no es posible medir el efecto y el resultado del mismo. 
d. El Ministerio ha contratado la medición de dos (2) índices de brecha digital interna en 2010 y en 2014; sin embargo, no publicó los resultados a la ciudadanía, hecho que genera asimetría de información (público e interesados en el sector). La información que publica incompleta también genera asimetría, tal es el caso de la penetración de telefonía móvil, donde no hace una regionalización de la penetración ni de la cobertura. Esta situación conlleva al desconocimiento del estado real de la penetración de telefonía móvil celular en las regiones de bajo poder adquisitivo o de difícil acceso, que permitan dimensionar las brechas de TIC sociales y diseñar planes enfocados a la disminución de la brecha digital. 
e. El sector postal y en particular el correo social, o Servicio Postal Universal — SPU, no se menciona en el Plan de desarrollo. 
Los hallazgos identificados permiten evidenciar que las políticas públicas de TIC, no están produciendo los efectos esperados para cerrar la brecha digital, ni contribuyen como vehículo transversal que permita ser un factor determinante en el desarrollo de las potencialidades productivas del país, la eneración de empleo y la reducción de la pobreza </t>
  </si>
  <si>
    <t>No se evidencia coherencia entre los avances de las metas en el SISMEG, con los indicadores del DANE que revela fallas en el acceso y asequibilidad de la población a los servicios básicos de TIC y los índices de brecha digital internacional que muestran una leve mejoría.</t>
  </si>
  <si>
    <t xml:space="preserve">Elaborar en articulación con los miembros de la comisión de estadísticas e indicadores TIC, un documento con la hoja de vida de los principales indicadores del sector TIC por fuente de información (Mintic, DANE, entre otros) </t>
  </si>
  <si>
    <t>Elaboración de documento que contenga la hoja de vida de los principales indicadores TIC, elaborado y emitido en articulación con los miembros de la comisión de estadísticas e indicadores TIC</t>
  </si>
  <si>
    <t xml:space="preserve">H1A. Política Pública. 
Se evidencia, en los índices de brecha internacionales y en las encuestas de calidad de vida del DANE, que el desarrollo de las TIC refleja inequidad en la provisión de los servicios a la población nacional situación que muestra una posible ineficiencia en la utilización de los recursos: 
a. No se evidencia coherencia entre los avances de las metas mostradas en el SISMEG, con los indicadores del DANE que revelan fallas en acceso y asequibilidad de la población a los servicios básicos de TIC y los índices de brecha digital internacional que muestran una leve mejoría. 
b. Los programas y proyectos del Ministerio presentan indicadores de cobertura o de cumplimiento de producto plasmados generalmente en los objetivos contractuales, pero no aportan indicadores de impacto que muestren aprovechamiento de las TIC por parte de la población objetivo. 
c. La CGR ha cuestionado que el Plan de Inversiones de las bases del PND discrimina las inversiones provenientes del sector privado, ¡pero el Ministerio dice que no está en sus funciones establecer cuál es el aporte de las inversiones privadas al cumplimiento de las metas sectoriales. En este orden de ideas, no hay certeza de la razón por la cual se introduce ese rubro en el Plan de Inversiones, si no es posible medir el efecto y el resultado del mismo. 
d. El Ministerio ha contratado la medición de dos (2) índices de brecha digital interna en 2010 y en 2014; sin embargo, no publicó los resultados a la ciudadanía, hecho que genera asimetría de información (público e interesados en el sector). La información que publica incompleta también genera asimetría, 
tal es el caso de la penetración de telefonía móvil, donde no hace una regionalización de la penetración ni de la cobertura. Esta situación conlleva al desconocimiento del estado real de la penetración de telefonía móvil celular en las regiones de bajo poder adquisitivo o de difícil acceso, que permitan 
dimensionar las brechas de TIC sociales y diseñar planes enfocados a la 
disminución de la brecha digital. 
e. El sector postal y en particular el correo social, o Servicio Postal Universal — SPU, no se menciona en el Plan de desarrollo. 
Los hallazgos identificados permiten evidenciar que las políticas públicas de TIC, no están produciendo los efectos esperados para cerrar la brecha digital, ni contribuyen como vehículo transversal que permita ser un factor determinante en el desarrollo de las potencialidades productivas del país, la eneración de empleo y la reducción de la pobreza </t>
  </si>
  <si>
    <t>Los programas y proyectos del ministerio presentan indicadores de cobertura o de cumplimiento de producto plasmados generalmente en los objetivos contractuales , pero no aportan indicadores de impacto que muestren aprovechamiento de las TIC por parte de la población objetivo.</t>
  </si>
  <si>
    <t xml:space="preserve">Desarrollo de estudio para el diseño de la metodología de impacto de los programas y proyectos del Plan Vive Digital para la Gente </t>
  </si>
  <si>
    <t>Estudio</t>
  </si>
  <si>
    <t>La CGR ha cuestionado que el plan de inversiones de las bases del PND discrimina las inversiones provenientes del sector privado pero el Ministerio dice que no esta en sus funciones establecer cual es el aporte de las inversiones privadas al cumplimiento de las metas sectoriales. En este orden de ideas, no hay certeza de la razón por la cual se introduce ese rubro en el Plan de Inversiones, si no es posible medir el efecto y resultado del mismo</t>
  </si>
  <si>
    <t>Realizar un desarrollo en la plataforma PPM, que permita incluir las fuentes de financiamiento de lo que se deriva de recursos públicos y recursos privados, así como la contribución del sector privado a la iniciativa</t>
  </si>
  <si>
    <t>Desarrollo en la plataforma PPM</t>
  </si>
  <si>
    <t>Desarrollo</t>
  </si>
  <si>
    <t>El ministerio ha contratado la medición de dos (2) índices de brecha digital interna en 2010 y 2014 ; sin embargo , no público los resultados a la ciudadanía, hecho que genera asimetría de información (público e interesados en el sector). La información que publica incompleta también genera asimetría, tal es el caso de penetración de la telefonía móvil, donde no hace una regionalización de la penetración ni de la cobertura. Esta situación conlleva al desconocimiento del estado real de la penetración de telefonía móvil celular en las regiones de bajo poder adquisitivo o de fácil acceso, que permitan dimensionar las brechas TIC sociales y diseñar planes enfocados a la disminución de la brecha digital</t>
  </si>
  <si>
    <t xml:space="preserve">Diseñar una estrategia de publicación, promoción y divulgación de estudios sectoriales.
 </t>
  </si>
  <si>
    <t>Documento que describa la estrategia y determine las acciones a desarrollar para la publicación, promoción y divulgación de estudios sectoriales.</t>
  </si>
  <si>
    <t>H6A-2014</t>
  </si>
  <si>
    <t xml:space="preserve">H6A. Factores atípicos que afectan calidad del servicio. 
La existencia de factores atípicos en las fallas en los servicios de Telecomunicaciones móviles, de llegar a ser recurrentes afectaría la calidad del servicio y la productividad del sector, tal como se registra en el informe entregable 1 (modificatorio 4)16 de 2014, Comcel S.A. No obstante, que en las caídas atípicas no se supera el umbral, se determinó "Falla masiva de Codensa en la zona de Usme desde el 5 Mayo a las 2:00 PM hasta del 6 de Mayo 5:00PM17  y 
el servicio es restablecido parcialmente con Planta Portátil en los sitios críticos y viables para instalación, hecho que ocurrió por posibles deficiencias de coordinación y prevención por parte de los actores que suministran la energía 
eléctrica, lo cual afectó a la comunidad usuaria de las telecomunicaciones y la productividad en el sector en el que se presentaron las citadas fallas. </t>
  </si>
  <si>
    <t>Posibles deficiencias de coordinación y prevención por parte de los actores que suministran la energía eléctrica.</t>
  </si>
  <si>
    <t>Suscribir acuerdos de mejora con los PRST móviles en caso de requerirlo con el fin de subsanar temas de calidad del servicio que puedan ser controlados por los mismos.</t>
  </si>
  <si>
    <t>Planes de mejora suscritos</t>
  </si>
  <si>
    <t xml:space="preserve">Un informe de seguimiento </t>
  </si>
  <si>
    <t>Dirección de Vigilancia y Control</t>
  </si>
  <si>
    <t>H22A-2014</t>
  </si>
  <si>
    <t xml:space="preserve">H22A. Pronunciamiento Política Pública.
El avance en objetivos y metas informado por el Ministerio, y las metas sectoriales alcanzadas reportadas en el SISMEG de la Dirección Nacional de Planeación, no representan la realidad del sector si se comparan con el comportamiento de la brecha digital. Es decir, el gobierno realiza grandes inversiones en programas de telecomunicaciones sociales cuyos indicadores reportan que la mayoría de metas se han alcanzado, y a veces, incluso sobrepasado, pero la brecha digital no se ve 
disminuida significativamente según los reportes y el análisis de algunos indicadores internacionalmente aceptados. 
Antes de enumerar las conclusiones, a las que llega la CGR, se considera pertinente iniciar con la exposición de un sucinto marco legal acerca de las TIC y los servicios públicos. </t>
  </si>
  <si>
    <t>Falta de comprensión de los indicadores de gestión y avance físico de los proyectos de inversión en el SPI</t>
  </si>
  <si>
    <t xml:space="preserve">Elaborar documento institucional  para definir el concepto y medición de brecha digital,  </t>
  </si>
  <si>
    <t>Elaboración de documento que analice el fenómeno de brecha digital en Colombia</t>
  </si>
  <si>
    <t>H26A-2014</t>
  </si>
  <si>
    <t xml:space="preserve">H26A.Indicadores para la medición del beneficio ciudadano, como impacto en los proyectos del Mintic.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</si>
  <si>
    <t>Falta de evidencia que permita comprobar el impacto de los proyectos de telecomunicaciones sociales y desconocimiento de los lineamientos e indicadores existentes para la medición de impacto de los proyectos del Mintic.</t>
  </si>
  <si>
    <t>H32A-2014</t>
  </si>
  <si>
    <t xml:space="preserve">H32AD. Indicadores de Efectividad. 
El Mintic, no cuenta con mecanismos de medición de la efectividad de los programas y proyectos desarrollados, por cuanto no ha implementado los indicadores de impacto  de acuerdo con lo establecido en la norma NTCGP 
1000:2009,61  lo cual no le permite hacer un efectivo seguimiento y conocer si los resultados planificados si se están dando y si los recursos invertidos están siendo efectivos para lograr el fin propuesto. 
</t>
  </si>
  <si>
    <t>H2AD-2013</t>
  </si>
  <si>
    <t xml:space="preserve">H2AD.  Indicadores  de  calidad   de  las  redes  de  telecomunicaciones móviles.
Mediante   las  Resoluciones  3067  de  2011  y  4000  de  2012   la  Comisión  de Regulación de Comunicaciones  (CRC) estableció  los indicadores de calidad de las redes de telecomunicaciones  móviles  con  su respectivos umbrales  de cumplimiento.
Entre Octubre de 2011 y Septiembre de 2013 se han presentado 3.465 incumplimientos   a  los  indicadores   de  calidad  establecidos  por  la  CRC,   de  los  cuales,   1.322   son incumplimientos  al  indicador    porcentaje de llamadas caídas, 2.143   corresponden  al  porcentaje  de  intentos  de  llamadas  no  exitosos.  Ver Gráficos 1,  2 y 3.  En promedio, se presentaron 144  incumplimientos mensuales a los  indicadores   de calidad   entre octubre de 2011 y  septiembre   de 2013   en las redes de telecomunicaciones móviles. 
El régimen de calidad   establecido  en las Resoluciones   3067 de 2011 y 4000 de 2012 es de obligatorio  cumplimiento  por parte de todos los proveedores de redes y Servicios  de Telecomunicaciones con independencia de su régimen de habilitación.
Es decir,  los operadores deben cumplir  con el régimen   de calidad establecido en  la prestaci6n de los servicios  de telecomunicaciones    a los usuarios.
Sin embargo,  tal y como se muestra en los  Gráficos  1, 2 y 3, hay una senda creciente   de  incumplimientos al régimen  de  calidad,  en  donde  en  el  ultimo trimestre  de  2011  se  presentaron   95  incumplimientos,     en   el   año  2012  se observaron 1.344   y en   los primeros  tres trimestres del año 2013   los operadores de telecomunicaciones   móviles   en el servicio   de comunicaciones de voz incurrieron en 2.026  incumplimientos.
Por  lo  anteriormente  mencionado,  presuntamente  la  no  aplicación  en  forma efectiva y eficaz del numeral 9 del articulo 64 de la Ley 1341 de 2009 4  por parte del  Ministerio de  Tecnologías  de  la información  y las  Comunicaciones,  refleja debilidades en el control, la supervisión y la vigilancia que debe ejercer dicho Ministerio  sobre  los  proveedores  de  redes y  servicios  de  telecomunicaciones móviles.
De conformidad con las evidencias mencionadas anteriormente,  es posible establecer una deficiente calidad de los servicios  de telecomunicaciones   móviles, dado que:
•  Se presentan incumplimientos  que están por encima en mas del 100%   de los umbrales   establecidos  por el regulador.
• Las zonas menos   densas y de menores ingresos    (Zona  2) presentan los peores indicadores  de calidad.
•  Los incumplimientos al indicador del porcentaje de intentos de llamada no exitosos para la Zona 2, tanto para la red 2G como 3G, están desbordados, muy por encima del umbral  establecido del  6%, en niveles  arriba del 16%  y  18%,   respectivamente.
•    Los incumplimientos al indicador  del porcentaje  de llamadas caídas en la Zona 1,  en promedio están por encima del  100% del umbral establecido.
</t>
  </si>
  <si>
    <t>La normatividad presenta algunos vacíos en cuanto a la medición de indicadores de calidad para el servicio móvil. 
Se presentan rezagos en las investigaciones debido al alto grado de incumplimientos por parte de los prestadores</t>
  </si>
  <si>
    <t>Presentar un informe que permita evaluar la vida digital en Colombia, incluyendo información relacionada con  el contraste del uso de tecnologías (2G, 3G, 4G) en el país por parte de los diferentes usuarios de telefonía móvil, indicadores clave de desempeño como velocidad de descarga y carga de datos porcentaje de cobertura 4G vs 3G y 2G en cada departamento del país, cobertura porcentual de servicio nacional y disgregada por operador, tiempo de permanencia de cada móvil en cada tipo de red, acceso a dispositivos y edad media de los dispositivos entre otras. Este informe debe acompañarse de la base de datos de eventos y huellas de cobertura el cual le facilitará a la entidad conocer el estado del servicio así como tomar las acciones correspondientes encaminadas+ D66a mejorar la calidad en el servicio móvil.</t>
  </si>
  <si>
    <t>H33A-PP-2013</t>
  </si>
  <si>
    <t xml:space="preserve">H33A. Confiabilidad en la información de las Metas e Indicadores del Plan Nacional  de Desarrollo.
El  PND 2010-2014 propone cinco indicadores para el sector TIC bajo responsabilidades del Ministerio de TIC.  Reiteradamente, cuando se consulta al Ministerio por información sobre el tema, la respuesta sólo parece coincidir con las metas propuestas (Gráfica 8) en el Plan y no se sabe el estado real de avances de  las mismas; esta afirmación se soporta con las muestras realizadas por los equipos auditores al Fondo y Ministerio de TIC, vigencia 2013, que encontraron deficiencias en la implementación de los contratos correspondientes a los proyectos y programas, Aprovechamiento de las TIC, Fibra Óptica, Kioskos Vive Digital, Hogares Digitales.  Igualmente, los equipos auditores evidenciaron debilidades en el diseño de los controles de seguimiento y revisión a la ejecución de los contratos que se celebran con recursos del Fondo de las Tecnologías de la Información y las Comunicaciones. Estas deficiencias, entre otras, generan dudas sobre la confiabilidad de los avances reportados de los proyectos del Ministerio, y como consecuencia, de las metas del PND a las cuales apuntan.  En el mismo cuadro reportado puede encontrarse inconsistencias: - Conexiones a internet, meta y avance 2013, ¿8.2?; esta es la meta cuatrienio.  -  Análogamente para cabeceras municipales con cobertura de Fibra Óptica. -  Hogares conectados a internet (%), ¿el mismo avance en 2012 y 2013?.   Otras mediciones indirectas que permiten contrastar algunos de los datos suministritos por el Ministerio pueden obtenerse de las encuestas de hogares y calidad de vida del DANE.  Por ejemplo, la Encuesta Nacional de Calidad de Vida 2013, reporta 35.7% de conexiones, sin discriminar las de baja velocidad (menores de 1Mbps), es decir, esta cifra parecería estar de acuerdo con los 32.10% reportados por el Ministerio para conexiones de más de 1 Mbps, lo crítico aquí es el retraso en la meta propuesta de 43% para 2013.  La respuesta del MINTIC a este punto es similar al primero; adicionalmente expresa que "las fuentes de información, mencionadas en la mayoría de los casos en el avance cualitativo del indicador, corresponden a datos de encuestas del DANE, reportes de los proveedores de redes y servicios de telecomunicaciones (...) para el indicador "hogares conectados a internet" es preciso anotar que la fuente de esta información es la Encuesta de Calidad de Vida (...)" . No obstante cuando el Ministerio envió la información de la Gráfica 8 no explicó esto, y se aumenta la incógnita ya que,  así las cosas, cabe preguntarse cuál es la información sectorial que el Ministerio tiene de forma directa, si además en el DNP explican que el cargue de la información es el SPI lo hace la entidad ejecutora.  La CGR emplea datos como los del DANE para contrastar , con las debidas precauciones, pero si los datos de TIC en el SISMEG son del DANE, no hay contra qué contrastar. </t>
  </si>
  <si>
    <t>No se sabe el estado real de avances de  las metas propuestas (Indicadores) en el PND.
Deficiencias en la implementación de los contratos correspondientes a los proyectos y programas, Aprovechamiento de las TIC, Fibra Óptica, Kioskos Vive Digital, Hogares Digitales.
Debilidades en el diseño de los controles de seguimiento y revisión a la ejecución de los contratos que se celebran con recursos del Fondo de las Tecnologías de la Información y las Comunicaciones.
Dudas sobre la confiabilidad de los avances reportados de los proyectos del Ministerio, y como consecuencia, de las metas del PND a las cuales apuntan.
No hay claridad sobre  la información sectorial que el Ministerio obtiene de forma directa, si además en el DNP explican que el cargue de la información en el SPI lo hace la entidad ejecutora.</t>
  </si>
  <si>
    <t>Visualizar la relación que existe entre los avances reportados en SINERGIA y los avances reportados en el Plan de Acción para dar cuenta de la concordancia de la información de lo avances de los indicadores del PND, haciendo la salvedad  acerca de la diferencia en la periodicidad en el reporte de información para los dos Sistemas- generar reporte para alineación . uso de la herramienta BI</t>
  </si>
  <si>
    <t>1)Reporte de articulación</t>
  </si>
  <si>
    <t xml:space="preserve"> Documento
</t>
  </si>
  <si>
    <t>2) Generación del reporte  de la articulación</t>
  </si>
  <si>
    <t xml:space="preserve"> Documento</t>
  </si>
  <si>
    <t>H34A-PP-2013</t>
  </si>
  <si>
    <t>H34A.Indicadores de Impacto.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</si>
  <si>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t>
  </si>
  <si>
    <t>H35A-PP-2013</t>
  </si>
  <si>
    <t>H35A. Aplicación sobre la población objetivo de las inversiones en proyectos de Telecomunicaciones sociales.   
En el cumplimiento  de las metas del Plan Nacional de Desarrollo no se discrimina entre el aporte al indicador por el desarrollo propio de los operadores, y el aporte a los avances generados por las inversiones del gobierno Nacional en los proyectos de Telecomunicaciones sociales.  las bases del PND, en el presupuesto de inversión del sector de comunicaciones, discriminan con claridad las inversiones provenientes del sector privado y las del sector público;  asimismo, debería establecerse qué fracción de los indicadores de las metas son generadas por una u otra fuente ya que, se corre el riesgo de que inversiones del estado dirigidas a focos sociales, se usufructúen en segmentos de la sociedad que no necesitan este tipo de apoyo.  El PND proyectó para el sector de comunicaciones (hoy TIC) una inversión de $20.1 billones de pesos  de 2011 para el cuatrienio, de los cuales el 83,48% se estimaron del sector privado, el 16,07% del Gobierno Central y el 0,44% del sector descentralizado, pero las metas e indicadores se presentan globales, sin estimarse el efecto del componente público.</t>
  </si>
  <si>
    <t>En el cumplimiento  de las metas del Plan Nacional de Desarrollo no se discrimina entre el aporte al indicador por el desarrollo propio de los operadores, y el aporte a los avances generados por las inversiones del Gobierno Nacional en los proyectos de Telecomunicaciones sociales.
Debería establecerse qué fracción de los indicadores de las metas son generadas por una u otra fuente ya que, se corre el riesgo de que inversiones del estado dirigidas a focos sociales, se usufructúen en segmentos de la sociedad que no necesitan este tipo de apoyo.
Las metas e indicadores se presentan globales, sin estimarse el efecto del componente público.</t>
  </si>
  <si>
    <t>Presentar las acciones que se han implementado y que se encuentran en ejecución para el cierre de la Brecha Digilat en Colombia y evidenciar la evolución y logros obtenidos</t>
  </si>
  <si>
    <t>H36A-PP-2013</t>
  </si>
  <si>
    <t>H36A. Brecha Digital Interna.  
Antes de la entrada en vigencia de la Ley 1341 de 2009, el Ministerio de Comunicaciones, no había diseñado un indicador de brecha regional. En el discurso de política sectorial se maneja la transversalidad de las TIC  en todos los sectores de la educación, cultural, salud, industria y competitividad, pero los proyectos sólo apuntan a cobertura de infraestructura o servicios, que  por supuesto constituyen una plataforma  importante de desarrollo, pero que requieren medirse en términos de brechas sociales y geográficas, asociadas con otros ítem de carácter social.  la brecha digital, y otro tipo análogo de brecha social como brecha de TIC, o  brecha de competitividad, se miden a nivel internacional, y aunque los índices utilizados pueden cuestionarse, ya son avances en el comparativo de desarrollo entre países. Se observa que en el interior del país, las políticas sectoriales de TIC podrían apuntar mejor sus objetivos, si el diagnóstico partiera de conceptos más amplios que el simple servicio universal como accesibilidad a los servicios y el acceso universal como tarifas asequibles que se traducen en la práctica en despliegue de infraestructura, es decir, parece requerirse el empleo de indicadores o índices de brecha que incluyan  variables sociales correlacionadas con las variables del sector,  análogos a los índices utilizados por la ITU, el Banco Mundial o el foro Económico Mundial, que además de dar muestra de las diferencias en el interior del país, permitan aceptar o controvertir los índices internacionales que clasifican a Colombia alrededor de la mitad de cualquier clasificación internacional, con ciertos altibajos pero no con una senda de mejoramiento.  El MINTIC aporta el documento "Vive Digital Regional Estudio 2010" donde efectivamente se muestra la estructura de un índice de digitalización regional, desafortunadamente sin los pasos de los componentes (Seguramente existen en un documento  más completo ya que este es solo una presentación).  Por otra parte, fue la única vez que tal índice se calculó, posiblemente como diagnóstico para el Plan Vive Digital de este cuatrienio, y sólo se contempla a hacer la medición a finales de este año.</t>
  </si>
  <si>
    <t>Antes de la entrada en vigencia de la Ley 1341 de 2009, el Ministerio de Comunicaciones, no había diseñado un indicador de brecha regional. 
Los proyectos sólo apuntan a cobertura de infraestructura o servicio,  pero  requieren medirse en términos de brechas sociales y geográficas, asociadas con otros ítems de carácter social.
Parece requerirse el empleo de indicadores o índices de brecha que incluyan  variables sociales correlacionadas con las variables del sector,  análogos a los índices utilizados por la ITU, el Banco Mundial o el foro Económico Mundial</t>
  </si>
  <si>
    <t>CÓDIGO HALLAZGO</t>
  </si>
  <si>
    <t>ACTIVIDADES / DESCRIPCIÓN</t>
  </si>
  <si>
    <t>Acción de mejora</t>
  </si>
  <si>
    <t xml:space="preserve">Unidad de Medida </t>
  </si>
  <si>
    <t xml:space="preserve"> Unidad de medida </t>
  </si>
  <si>
    <t>Fecha de  inicio</t>
  </si>
  <si>
    <t xml:space="preserve">Fecha terminación </t>
  </si>
  <si>
    <t xml:space="preserve">Plazo en semanas </t>
  </si>
  <si>
    <t xml:space="preserve">Avance físico de ejecución   </t>
  </si>
  <si>
    <t xml:space="preserve">Porcentaje de Avance físico de ejecución   </t>
  </si>
  <si>
    <t>Fecha de Avance:</t>
  </si>
  <si>
    <t xml:space="preserve">Vigencia </t>
  </si>
  <si>
    <t>Tipo de Auditoría</t>
  </si>
  <si>
    <t>H9A-2018 
H35A-2015</t>
  </si>
  <si>
    <t>Auditoria Integral 2016
I Evaluación OCI</t>
  </si>
  <si>
    <t>Auditoria Integral 2016
II Evaluación OCI</t>
  </si>
  <si>
    <t>Con tiempo para su cumplimiento</t>
  </si>
  <si>
    <t>Cumplidas (100%)</t>
  </si>
  <si>
    <t>Incumplidas</t>
  </si>
  <si>
    <r>
      <t xml:space="preserve">Entidad: </t>
    </r>
    <r>
      <rPr>
        <sz val="11"/>
        <rFont val="Arial"/>
        <family val="2"/>
      </rPr>
      <t>Ministerio de Tecnologías de la Información y las Comunicaciones</t>
    </r>
  </si>
  <si>
    <r>
      <t xml:space="preserve">Período fiscal que cubre: </t>
    </r>
    <r>
      <rPr>
        <sz val="11"/>
        <rFont val="Arial"/>
        <family val="2"/>
      </rPr>
      <t>2016-2017-2018-2019-2020</t>
    </r>
  </si>
  <si>
    <r>
      <t xml:space="preserve">Modalidad de Auditoría: </t>
    </r>
    <r>
      <rPr>
        <sz val="11"/>
        <rFont val="Arial"/>
        <family val="2"/>
      </rPr>
      <t>Integral-Financiera-De Cumplimiento</t>
    </r>
  </si>
  <si>
    <t xml:space="preserve"> INFORMACIÓN SOBRE LOS PLANES DE MEJORAMIENTO </t>
  </si>
  <si>
    <t xml:space="preserve">Informe presentado a la Contraloría General de la República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</si>
</sst>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sz val="11"/>
      <color theme="1"/>
      <name val="Calibri"/>
      <family val="2"/>
      <scheme val="minor"/>
    </font>
    <font>
      <b/>
      <sz val="11"/>
      <color theme="1"/>
      <name val="Arial"/>
      <family val="2"/>
    </font>
    <font>
      <b/>
      <sz val="11"/>
      <name val="Arial"/>
      <family val="2"/>
    </font>
    <font>
      <sz val="10"/>
      <name val="Arial"/>
      <family val="2"/>
    </font>
    <font>
      <sz val="11"/>
      <color rgb="FF000000"/>
      <name val="Arial"/>
      <family val="2"/>
    </font>
    <font>
      <sz val="11"/>
      <name val="Arial"/>
      <family val="2"/>
    </font>
    <font>
      <b/>
      <sz val="11"/>
      <color indexed="9"/>
      <name val="Calibri"/>
      <family val="2"/>
    </font>
    <font>
      <b/>
      <sz val="9"/>
      <color indexed="9"/>
      <name val="Calibri"/>
      <family val="2"/>
    </font>
    <font>
      <b/>
      <sz val="18"/>
      <color theme="1"/>
      <name val="Arial"/>
      <family val="2"/>
    </font>
    <font>
      <sz val="11"/>
      <color theme="1"/>
      <name val="Arial"/>
      <family val="2"/>
    </font>
  </fonts>
  <fills count="5">
    <fill>
      <patternFill patternType="none"/>
    </fill>
    <fill>
      <patternFill patternType="gray125"/>
    </fill>
    <fill>
      <patternFill patternType="solid">
        <fgColor rgb="FF00B050"/>
        <bgColor indexed="64"/>
      </patternFill>
    </fill>
    <fill>
      <patternFill patternType="solid">
        <fgColor theme="4" tint="-0.499984740745262"/>
        <bgColor indexed="64"/>
      </patternFill>
    </fill>
    <fill>
      <patternFill patternType="solid">
        <fgColor rgb="FF7030A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31">
    <xf numFmtId="0" fontId="0" fillId="0" borderId="0" xfId="0"/>
    <xf numFmtId="0" fontId="3" fillId="0" borderId="1" xfId="2" applyFont="1" applyFill="1" applyBorder="1" applyAlignment="1" applyProtection="1">
      <alignment horizontal="center" vertical="center"/>
      <protection locked="0"/>
    </xf>
    <xf numFmtId="0" fontId="5" fillId="0" borderId="2" xfId="0" applyFont="1" applyFill="1" applyBorder="1" applyAlignment="1">
      <alignment horizontal="justify" vertical="top"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 fontId="6" fillId="0" borderId="1" xfId="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2" applyFont="1" applyFill="1" applyBorder="1" applyAlignment="1" applyProtection="1">
      <alignment horizontal="center" vertical="center"/>
      <protection locked="0"/>
    </xf>
    <xf numFmtId="0" fontId="7" fillId="3" borderId="4" xfId="0" applyFont="1" applyFill="1" applyBorder="1" applyAlignment="1">
      <alignment horizontal="center" vertical="center" wrapText="1"/>
    </xf>
    <xf numFmtId="164" fontId="0" fillId="0" borderId="1" xfId="0" applyNumberFormat="1" applyFill="1" applyBorder="1" applyAlignment="1" applyProtection="1">
      <alignment horizontal="center" vertical="center"/>
      <protection locked="0"/>
    </xf>
    <xf numFmtId="1" fontId="6" fillId="0" borderId="1" xfId="2" applyNumberFormat="1" applyFont="1" applyFill="1" applyBorder="1" applyAlignment="1" applyProtection="1">
      <alignment horizontal="center" vertical="center" wrapText="1"/>
      <protection locked="0"/>
    </xf>
    <xf numFmtId="9" fontId="6" fillId="0" borderId="1" xfId="1" applyFont="1" applyFill="1" applyBorder="1" applyAlignment="1" applyProtection="1">
      <alignment horizontal="center" vertical="center" wrapText="1"/>
    </xf>
    <xf numFmtId="0" fontId="8" fillId="3" borderId="4"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164" fontId="0" fillId="2" borderId="1" xfId="0" applyNumberFormat="1" applyFill="1" applyBorder="1" applyAlignment="1" applyProtection="1">
      <alignment horizontal="center" vertical="center"/>
      <protection locked="0"/>
    </xf>
    <xf numFmtId="0" fontId="3" fillId="0" borderId="1" xfId="2" applyFont="1" applyFill="1" applyBorder="1" applyAlignment="1" applyProtection="1">
      <alignment horizontal="center" vertical="center" wrapText="1"/>
      <protection locked="0"/>
    </xf>
    <xf numFmtId="0" fontId="0" fillId="0" borderId="0" xfId="0" applyAlignment="1">
      <alignment horizontal="center" vertical="center" wrapText="1"/>
    </xf>
    <xf numFmtId="0" fontId="6" fillId="0" borderId="1" xfId="2" applyFont="1" applyFill="1" applyBorder="1" applyAlignment="1" applyProtection="1">
      <alignment horizontal="center" vertical="center" wrapText="1"/>
      <protection locked="0"/>
    </xf>
    <xf numFmtId="0" fontId="9" fillId="0" borderId="0" xfId="0" applyFont="1" applyAlignment="1">
      <alignment horizontal="center"/>
    </xf>
    <xf numFmtId="0" fontId="10" fillId="0" borderId="7" xfId="0" applyFont="1" applyBorder="1"/>
    <xf numFmtId="0" fontId="10" fillId="0" borderId="7" xfId="0" applyFont="1" applyBorder="1" applyAlignment="1">
      <alignment horizontal="left"/>
    </xf>
    <xf numFmtId="0" fontId="10" fillId="2" borderId="7" xfId="0" applyFont="1" applyFill="1" applyBorder="1"/>
    <xf numFmtId="0" fontId="10" fillId="4" borderId="7" xfId="0" applyFont="1" applyFill="1" applyBorder="1"/>
    <xf numFmtId="0" fontId="3" fillId="0" borderId="0" xfId="0" applyFont="1" applyFill="1" applyBorder="1" applyAlignment="1">
      <alignment vertical="center"/>
    </xf>
    <xf numFmtId="0" fontId="10" fillId="0" borderId="0" xfId="0" applyFont="1"/>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0" fillId="0" borderId="7" xfId="0" applyFont="1" applyBorder="1" applyAlignment="1">
      <alignment horizontal="left"/>
    </xf>
    <xf numFmtId="0" fontId="2" fillId="0" borderId="0" xfId="0" applyFont="1" applyAlignment="1">
      <alignment horizontal="center"/>
    </xf>
    <xf numFmtId="0" fontId="3" fillId="0" borderId="0" xfId="0" applyFont="1" applyFill="1" applyBorder="1" applyAlignment="1">
      <alignment horizontal="center" vertical="center"/>
    </xf>
  </cellXfs>
  <cellStyles count="3">
    <cellStyle name="Normal" xfId="0" builtinId="0"/>
    <cellStyle name="Normal 2" xfId="2" xr:uid="{4ACCB0F2-2785-4D7E-86B0-FA0A85BC6BA9}"/>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C5DDA-136F-4A63-87F5-FA1A6EFC6ED4}">
  <dimension ref="A1:AC144"/>
  <sheetViews>
    <sheetView tabSelected="1" zoomScale="70" zoomScaleNormal="70" workbookViewId="0">
      <pane xSplit="1" ySplit="9" topLeftCell="B10" activePane="bottomRight" state="frozen"/>
      <selection pane="topRight" activeCell="D1" sqref="D1"/>
      <selection pane="bottomLeft" activeCell="A7" sqref="A7"/>
      <selection pane="bottomRight" activeCell="J12" sqref="J12"/>
    </sheetView>
  </sheetViews>
  <sheetFormatPr baseColWidth="10" defaultRowHeight="15" x14ac:dyDescent="0.25"/>
  <cols>
    <col min="1" max="1" width="20" style="17" customWidth="1"/>
    <col min="2" max="2" width="20" customWidth="1"/>
    <col min="3" max="3" width="36.42578125" customWidth="1"/>
    <col min="4" max="4" width="42.28515625" customWidth="1"/>
    <col min="5" max="5" width="25.140625" customWidth="1"/>
    <col min="6" max="6" width="21" customWidth="1"/>
    <col min="7" max="7" width="17.5703125" customWidth="1"/>
    <col min="8" max="8" width="15.7109375" customWidth="1"/>
    <col min="9" max="9" width="17.42578125" customWidth="1"/>
    <col min="10" max="11" width="15.28515625" customWidth="1"/>
    <col min="12" max="12" width="15.85546875" customWidth="1"/>
    <col min="13" max="13" width="16.28515625" customWidth="1"/>
    <col min="14" max="14" width="11.42578125" customWidth="1"/>
    <col min="16" max="16" width="24" customWidth="1"/>
    <col min="17" max="17" width="16.28515625" customWidth="1"/>
    <col min="18" max="18" width="17.140625" customWidth="1"/>
  </cols>
  <sheetData>
    <row r="1" spans="1:18" x14ac:dyDescent="0.25">
      <c r="A1" s="29" t="s">
        <v>563</v>
      </c>
      <c r="B1" s="29"/>
      <c r="C1" s="29"/>
      <c r="D1" s="29"/>
      <c r="E1" s="29"/>
      <c r="F1" s="29"/>
      <c r="G1" s="29"/>
      <c r="H1" s="29"/>
      <c r="I1" s="29"/>
      <c r="J1" s="29"/>
      <c r="K1" s="29"/>
      <c r="L1" s="29"/>
      <c r="M1" s="29"/>
      <c r="N1" s="29"/>
      <c r="O1" s="29"/>
      <c r="P1" s="29"/>
    </row>
    <row r="2" spans="1:18" s="25" customFormat="1" x14ac:dyDescent="0.2">
      <c r="A2" s="30" t="s">
        <v>564</v>
      </c>
      <c r="B2" s="30"/>
      <c r="C2" s="30"/>
      <c r="D2" s="30"/>
      <c r="E2" s="30"/>
      <c r="F2" s="30"/>
      <c r="G2" s="30"/>
      <c r="H2" s="30"/>
      <c r="I2" s="30"/>
      <c r="J2" s="30"/>
      <c r="K2" s="30"/>
      <c r="L2" s="30"/>
      <c r="M2" s="30"/>
      <c r="N2" s="30"/>
      <c r="O2" s="30"/>
      <c r="P2" s="30"/>
    </row>
    <row r="3" spans="1:18" ht="23.25" x14ac:dyDescent="0.35">
      <c r="A3" s="24" t="s">
        <v>560</v>
      </c>
      <c r="B3" s="25"/>
      <c r="D3" s="19"/>
      <c r="E3" s="19"/>
      <c r="F3" s="19"/>
      <c r="G3" s="19"/>
      <c r="H3" s="19"/>
      <c r="I3" s="19"/>
      <c r="J3" s="19"/>
      <c r="K3" s="19"/>
      <c r="L3" s="19"/>
      <c r="M3" s="19"/>
      <c r="N3" s="19"/>
      <c r="O3" s="19"/>
      <c r="P3" s="19"/>
    </row>
    <row r="4" spans="1:18" ht="23.25" x14ac:dyDescent="0.35">
      <c r="A4" s="24" t="s">
        <v>561</v>
      </c>
      <c r="B4" s="25"/>
      <c r="D4" s="19"/>
      <c r="E4" s="19"/>
      <c r="F4" s="19"/>
      <c r="G4" s="19"/>
      <c r="H4" s="19"/>
      <c r="I4" s="20"/>
      <c r="J4" s="21" t="s">
        <v>557</v>
      </c>
      <c r="K4" s="21"/>
      <c r="L4" s="21"/>
      <c r="M4" s="19"/>
      <c r="N4" s="19"/>
      <c r="O4" s="19"/>
      <c r="P4" s="19"/>
    </row>
    <row r="5" spans="1:18" ht="15" customHeight="1" thickBot="1" x14ac:dyDescent="0.3">
      <c r="A5" s="24" t="s">
        <v>562</v>
      </c>
      <c r="B5" s="25"/>
      <c r="I5" s="22"/>
      <c r="J5" s="28" t="s">
        <v>558</v>
      </c>
      <c r="K5" s="28"/>
      <c r="L5" s="28"/>
    </row>
    <row r="6" spans="1:18" ht="20.25" customHeight="1" thickBot="1" x14ac:dyDescent="0.3">
      <c r="A6" s="26" t="s">
        <v>551</v>
      </c>
      <c r="B6" s="27"/>
      <c r="C6" s="13">
        <v>44196</v>
      </c>
      <c r="I6" s="23"/>
      <c r="J6" s="28" t="s">
        <v>559</v>
      </c>
      <c r="K6" s="28"/>
      <c r="L6" s="28"/>
    </row>
    <row r="8" spans="1:18" x14ac:dyDescent="0.25">
      <c r="A8" s="8">
        <v>8</v>
      </c>
      <c r="B8" s="8">
        <v>12</v>
      </c>
      <c r="C8" s="8">
        <v>16</v>
      </c>
      <c r="D8" s="8">
        <v>20</v>
      </c>
      <c r="E8" s="8">
        <v>24</v>
      </c>
      <c r="F8" s="8">
        <v>28</v>
      </c>
      <c r="G8" s="8">
        <v>31</v>
      </c>
      <c r="H8" s="8">
        <v>32</v>
      </c>
      <c r="I8" s="8">
        <v>36</v>
      </c>
      <c r="J8" s="8">
        <v>40</v>
      </c>
      <c r="K8" s="8">
        <v>44</v>
      </c>
      <c r="L8" s="8"/>
      <c r="M8" s="8"/>
      <c r="N8" s="8"/>
      <c r="O8" s="8"/>
      <c r="P8" s="8"/>
      <c r="Q8" s="8"/>
      <c r="R8" s="8"/>
    </row>
    <row r="9" spans="1:18" ht="60.75" thickBot="1" x14ac:dyDescent="0.3">
      <c r="A9" s="8" t="s">
        <v>541</v>
      </c>
      <c r="B9" s="8" t="s">
        <v>0</v>
      </c>
      <c r="C9" s="8" t="s">
        <v>1</v>
      </c>
      <c r="D9" s="8" t="s">
        <v>543</v>
      </c>
      <c r="E9" s="8" t="s">
        <v>542</v>
      </c>
      <c r="F9" s="8" t="s">
        <v>545</v>
      </c>
      <c r="G9" s="8" t="s">
        <v>544</v>
      </c>
      <c r="H9" s="8" t="s">
        <v>546</v>
      </c>
      <c r="I9" s="8" t="s">
        <v>547</v>
      </c>
      <c r="J9" s="8" t="s">
        <v>548</v>
      </c>
      <c r="K9" s="8" t="s">
        <v>549</v>
      </c>
      <c r="L9" s="8" t="s">
        <v>550</v>
      </c>
      <c r="M9" s="12" t="s">
        <v>2</v>
      </c>
      <c r="N9" s="12" t="s">
        <v>3</v>
      </c>
      <c r="O9" s="12" t="s">
        <v>4</v>
      </c>
      <c r="P9" s="8" t="s">
        <v>5</v>
      </c>
      <c r="Q9" s="8" t="s">
        <v>553</v>
      </c>
      <c r="R9" s="8" t="s">
        <v>552</v>
      </c>
    </row>
    <row r="10" spans="1:18" ht="87.75" customHeight="1" thickBot="1" x14ac:dyDescent="0.3">
      <c r="A10" s="1" t="s">
        <v>8</v>
      </c>
      <c r="B10" s="2" t="s">
        <v>9</v>
      </c>
      <c r="C10" s="2" t="s">
        <v>10</v>
      </c>
      <c r="D10" s="2" t="s">
        <v>11</v>
      </c>
      <c r="E10" s="3" t="s">
        <v>12</v>
      </c>
      <c r="F10" s="4" t="s">
        <v>13</v>
      </c>
      <c r="G10" s="4">
        <v>1</v>
      </c>
      <c r="H10" s="9">
        <v>44229</v>
      </c>
      <c r="I10" s="9">
        <v>44377</v>
      </c>
      <c r="J10" s="10">
        <f>+(I10-H10)/7</f>
        <v>21.142857142857142</v>
      </c>
      <c r="K10" s="5">
        <v>0</v>
      </c>
      <c r="L10" s="11">
        <f>+K10/G10</f>
        <v>0</v>
      </c>
      <c r="M10" s="5">
        <f>+L10*J10</f>
        <v>0</v>
      </c>
      <c r="N10" s="5">
        <f t="shared" ref="N10:N39" si="0">+IF(I10&lt;=$C$6,M10,0)</f>
        <v>0</v>
      </c>
      <c r="O10" s="14">
        <f>+IF($C$6&gt;=I10,J10,0)</f>
        <v>0</v>
      </c>
      <c r="P10" s="6" t="s">
        <v>14</v>
      </c>
      <c r="Q10" s="7" t="s">
        <v>7</v>
      </c>
      <c r="R10" s="7" t="s">
        <v>6</v>
      </c>
    </row>
    <row r="11" spans="1:18" ht="87.75" customHeight="1" thickBot="1" x14ac:dyDescent="0.3">
      <c r="A11" s="1" t="s">
        <v>15</v>
      </c>
      <c r="B11" s="2" t="s">
        <v>16</v>
      </c>
      <c r="C11" s="2" t="s">
        <v>17</v>
      </c>
      <c r="D11" s="2" t="s">
        <v>18</v>
      </c>
      <c r="E11" s="3" t="s">
        <v>12</v>
      </c>
      <c r="F11" s="4" t="s">
        <v>13</v>
      </c>
      <c r="G11" s="4">
        <v>1</v>
      </c>
      <c r="H11" s="9">
        <v>44229</v>
      </c>
      <c r="I11" s="9">
        <v>44377</v>
      </c>
      <c r="J11" s="10">
        <f t="shared" ref="J11:J18" si="1">+(I11-H11)/7</f>
        <v>21.142857142857142</v>
      </c>
      <c r="K11" s="5">
        <v>0</v>
      </c>
      <c r="L11" s="11">
        <f t="shared" ref="L11:L72" si="2">+K11/G11</f>
        <v>0</v>
      </c>
      <c r="M11" s="5">
        <f t="shared" ref="M11:M72" si="3">+L11*J11</f>
        <v>0</v>
      </c>
      <c r="N11" s="5">
        <f t="shared" si="0"/>
        <v>0</v>
      </c>
      <c r="O11" s="14">
        <f t="shared" ref="O11:O18" si="4">+IF($C$6&gt;=I11,J11,0)</f>
        <v>0</v>
      </c>
      <c r="P11" s="6" t="s">
        <v>14</v>
      </c>
      <c r="Q11" s="7" t="s">
        <v>7</v>
      </c>
      <c r="R11" s="7" t="s">
        <v>6</v>
      </c>
    </row>
    <row r="12" spans="1:18" ht="87.75" customHeight="1" thickBot="1" x14ac:dyDescent="0.3">
      <c r="A12" s="1" t="s">
        <v>19</v>
      </c>
      <c r="B12" s="2" t="s">
        <v>20</v>
      </c>
      <c r="C12" s="2" t="s">
        <v>21</v>
      </c>
      <c r="D12" s="2" t="s">
        <v>22</v>
      </c>
      <c r="E12" s="3" t="s">
        <v>23</v>
      </c>
      <c r="F12" s="4" t="s">
        <v>24</v>
      </c>
      <c r="G12" s="4">
        <v>1</v>
      </c>
      <c r="H12" s="9">
        <v>44229</v>
      </c>
      <c r="I12" s="9">
        <v>44316</v>
      </c>
      <c r="J12" s="10">
        <f t="shared" si="1"/>
        <v>12.428571428571429</v>
      </c>
      <c r="K12" s="5">
        <v>0</v>
      </c>
      <c r="L12" s="11">
        <f t="shared" si="2"/>
        <v>0</v>
      </c>
      <c r="M12" s="5">
        <f t="shared" si="3"/>
        <v>0</v>
      </c>
      <c r="N12" s="5">
        <f t="shared" si="0"/>
        <v>0</v>
      </c>
      <c r="O12" s="14">
        <f t="shared" si="4"/>
        <v>0</v>
      </c>
      <c r="P12" s="6" t="s">
        <v>14</v>
      </c>
      <c r="Q12" s="7" t="s">
        <v>7</v>
      </c>
      <c r="R12" s="7" t="s">
        <v>6</v>
      </c>
    </row>
    <row r="13" spans="1:18" ht="87.75" customHeight="1" thickBot="1" x14ac:dyDescent="0.3">
      <c r="A13" s="1" t="s">
        <v>25</v>
      </c>
      <c r="B13" s="2" t="s">
        <v>26</v>
      </c>
      <c r="C13" s="2" t="s">
        <v>27</v>
      </c>
      <c r="D13" s="2" t="s">
        <v>28</v>
      </c>
      <c r="E13" s="3" t="s">
        <v>29</v>
      </c>
      <c r="F13" s="4" t="s">
        <v>30</v>
      </c>
      <c r="G13" s="4">
        <v>1</v>
      </c>
      <c r="H13" s="9">
        <v>44229</v>
      </c>
      <c r="I13" s="9">
        <v>44377</v>
      </c>
      <c r="J13" s="10">
        <f t="shared" si="1"/>
        <v>21.142857142857142</v>
      </c>
      <c r="K13" s="5">
        <v>0</v>
      </c>
      <c r="L13" s="11">
        <f t="shared" si="2"/>
        <v>0</v>
      </c>
      <c r="M13" s="5">
        <f t="shared" si="3"/>
        <v>0</v>
      </c>
      <c r="N13" s="5">
        <f t="shared" si="0"/>
        <v>0</v>
      </c>
      <c r="O13" s="14">
        <f t="shared" si="4"/>
        <v>0</v>
      </c>
      <c r="P13" s="6" t="s">
        <v>14</v>
      </c>
      <c r="Q13" s="7" t="s">
        <v>7</v>
      </c>
      <c r="R13" s="7" t="s">
        <v>6</v>
      </c>
    </row>
    <row r="14" spans="1:18" ht="87.75" customHeight="1" thickBot="1" x14ac:dyDescent="0.3">
      <c r="A14" s="1" t="s">
        <v>31</v>
      </c>
      <c r="B14" s="2" t="s">
        <v>32</v>
      </c>
      <c r="C14" s="2" t="s">
        <v>33</v>
      </c>
      <c r="D14" s="2" t="s">
        <v>34</v>
      </c>
      <c r="E14" s="3" t="s">
        <v>35</v>
      </c>
      <c r="F14" s="4" t="s">
        <v>36</v>
      </c>
      <c r="G14" s="4">
        <v>1</v>
      </c>
      <c r="H14" s="9">
        <v>44229</v>
      </c>
      <c r="I14" s="9">
        <v>44253</v>
      </c>
      <c r="J14" s="10">
        <f t="shared" si="1"/>
        <v>3.4285714285714284</v>
      </c>
      <c r="K14" s="5">
        <v>0</v>
      </c>
      <c r="L14" s="11">
        <f t="shared" si="2"/>
        <v>0</v>
      </c>
      <c r="M14" s="5">
        <f t="shared" si="3"/>
        <v>0</v>
      </c>
      <c r="N14" s="5">
        <f t="shared" si="0"/>
        <v>0</v>
      </c>
      <c r="O14" s="14">
        <f t="shared" si="4"/>
        <v>0</v>
      </c>
      <c r="P14" s="6" t="s">
        <v>37</v>
      </c>
      <c r="Q14" s="7" t="s">
        <v>7</v>
      </c>
      <c r="R14" s="7" t="s">
        <v>6</v>
      </c>
    </row>
    <row r="15" spans="1:18" ht="87.75" customHeight="1" thickBot="1" x14ac:dyDescent="0.3">
      <c r="A15" s="1" t="s">
        <v>38</v>
      </c>
      <c r="B15" s="2" t="s">
        <v>39</v>
      </c>
      <c r="C15" s="2" t="s">
        <v>40</v>
      </c>
      <c r="D15" s="2" t="s">
        <v>41</v>
      </c>
      <c r="E15" s="3" t="s">
        <v>42</v>
      </c>
      <c r="F15" s="4" t="s">
        <v>43</v>
      </c>
      <c r="G15" s="4">
        <v>1</v>
      </c>
      <c r="H15" s="9">
        <v>44229</v>
      </c>
      <c r="I15" s="9">
        <v>44255</v>
      </c>
      <c r="J15" s="10">
        <f t="shared" si="1"/>
        <v>3.7142857142857144</v>
      </c>
      <c r="K15" s="5">
        <v>0</v>
      </c>
      <c r="L15" s="11">
        <f t="shared" si="2"/>
        <v>0</v>
      </c>
      <c r="M15" s="5">
        <f t="shared" si="3"/>
        <v>0</v>
      </c>
      <c r="N15" s="5">
        <f t="shared" si="0"/>
        <v>0</v>
      </c>
      <c r="O15" s="14">
        <f t="shared" si="4"/>
        <v>0</v>
      </c>
      <c r="P15" s="6" t="s">
        <v>44</v>
      </c>
      <c r="Q15" s="7" t="s">
        <v>7</v>
      </c>
      <c r="R15" s="7" t="s">
        <v>6</v>
      </c>
    </row>
    <row r="16" spans="1:18" ht="87.75" customHeight="1" thickBot="1" x14ac:dyDescent="0.3">
      <c r="A16" s="1" t="s">
        <v>45</v>
      </c>
      <c r="B16" s="2" t="s">
        <v>46</v>
      </c>
      <c r="C16" s="2" t="s">
        <v>47</v>
      </c>
      <c r="D16" s="2" t="s">
        <v>48</v>
      </c>
      <c r="E16" s="3" t="s">
        <v>49</v>
      </c>
      <c r="F16" s="4" t="s">
        <v>50</v>
      </c>
      <c r="G16" s="4">
        <v>1</v>
      </c>
      <c r="H16" s="9">
        <v>44229</v>
      </c>
      <c r="I16" s="9">
        <v>44347</v>
      </c>
      <c r="J16" s="10">
        <f t="shared" si="1"/>
        <v>16.857142857142858</v>
      </c>
      <c r="K16" s="5">
        <v>0</v>
      </c>
      <c r="L16" s="11">
        <f t="shared" si="2"/>
        <v>0</v>
      </c>
      <c r="M16" s="5">
        <f t="shared" si="3"/>
        <v>0</v>
      </c>
      <c r="N16" s="5">
        <f t="shared" si="0"/>
        <v>0</v>
      </c>
      <c r="O16" s="14">
        <f t="shared" si="4"/>
        <v>0</v>
      </c>
      <c r="P16" s="6" t="s">
        <v>14</v>
      </c>
      <c r="Q16" s="7" t="s">
        <v>7</v>
      </c>
      <c r="R16" s="7" t="s">
        <v>6</v>
      </c>
    </row>
    <row r="17" spans="1:18" ht="87.75" customHeight="1" thickBot="1" x14ac:dyDescent="0.3">
      <c r="A17" s="1" t="s">
        <v>51</v>
      </c>
      <c r="B17" s="2" t="s">
        <v>52</v>
      </c>
      <c r="C17" s="2" t="s">
        <v>53</v>
      </c>
      <c r="D17" s="2" t="s">
        <v>54</v>
      </c>
      <c r="E17" s="3" t="s">
        <v>55</v>
      </c>
      <c r="F17" s="4" t="s">
        <v>56</v>
      </c>
      <c r="G17" s="4">
        <v>1</v>
      </c>
      <c r="H17" s="9">
        <v>44229</v>
      </c>
      <c r="I17" s="9">
        <v>44561</v>
      </c>
      <c r="J17" s="10">
        <f t="shared" si="1"/>
        <v>47.428571428571431</v>
      </c>
      <c r="K17" s="5">
        <v>0</v>
      </c>
      <c r="L17" s="11">
        <f t="shared" si="2"/>
        <v>0</v>
      </c>
      <c r="M17" s="5">
        <f t="shared" si="3"/>
        <v>0</v>
      </c>
      <c r="N17" s="5">
        <f t="shared" si="0"/>
        <v>0</v>
      </c>
      <c r="O17" s="14">
        <f t="shared" si="4"/>
        <v>0</v>
      </c>
      <c r="P17" s="6" t="s">
        <v>57</v>
      </c>
      <c r="Q17" s="7" t="s">
        <v>7</v>
      </c>
      <c r="R17" s="7" t="s">
        <v>6</v>
      </c>
    </row>
    <row r="18" spans="1:18" ht="87.75" customHeight="1" thickBot="1" x14ac:dyDescent="0.3">
      <c r="A18" s="1" t="s">
        <v>58</v>
      </c>
      <c r="B18" s="2" t="s">
        <v>59</v>
      </c>
      <c r="C18" s="2" t="s">
        <v>60</v>
      </c>
      <c r="D18" s="2" t="s">
        <v>61</v>
      </c>
      <c r="E18" s="3" t="s">
        <v>62</v>
      </c>
      <c r="F18" s="4" t="s">
        <v>63</v>
      </c>
      <c r="G18" s="4">
        <v>1</v>
      </c>
      <c r="H18" s="9">
        <v>44229</v>
      </c>
      <c r="I18" s="9">
        <v>44561</v>
      </c>
      <c r="J18" s="10">
        <f t="shared" si="1"/>
        <v>47.428571428571431</v>
      </c>
      <c r="K18" s="5">
        <v>0</v>
      </c>
      <c r="L18" s="11">
        <f t="shared" si="2"/>
        <v>0</v>
      </c>
      <c r="M18" s="5">
        <f t="shared" si="3"/>
        <v>0</v>
      </c>
      <c r="N18" s="5">
        <f t="shared" si="0"/>
        <v>0</v>
      </c>
      <c r="O18" s="14">
        <f t="shared" si="4"/>
        <v>0</v>
      </c>
      <c r="P18" s="6" t="s">
        <v>64</v>
      </c>
      <c r="Q18" s="7" t="s">
        <v>7</v>
      </c>
      <c r="R18" s="7" t="s">
        <v>6</v>
      </c>
    </row>
    <row r="19" spans="1:18" ht="87.75" customHeight="1" thickBot="1" x14ac:dyDescent="0.3">
      <c r="A19" s="16" t="s">
        <v>103</v>
      </c>
      <c r="B19" s="2" t="s">
        <v>104</v>
      </c>
      <c r="C19" s="2" t="s">
        <v>105</v>
      </c>
      <c r="D19" s="2" t="s">
        <v>106</v>
      </c>
      <c r="E19" s="3" t="s">
        <v>107</v>
      </c>
      <c r="F19" s="4" t="s">
        <v>108</v>
      </c>
      <c r="G19" s="4">
        <v>1</v>
      </c>
      <c r="H19" s="9">
        <v>43649</v>
      </c>
      <c r="I19" s="15">
        <v>43830</v>
      </c>
      <c r="J19" s="10">
        <f t="shared" ref="J11:J72" si="5">+(I19-H19)/7</f>
        <v>25.857142857142858</v>
      </c>
      <c r="K19" s="5">
        <v>1</v>
      </c>
      <c r="L19" s="11">
        <f t="shared" si="2"/>
        <v>1</v>
      </c>
      <c r="M19" s="5">
        <f t="shared" si="3"/>
        <v>25.857142857142858</v>
      </c>
      <c r="N19" s="5">
        <f t="shared" si="0"/>
        <v>25.857142857142858</v>
      </c>
      <c r="O19" s="14">
        <f t="shared" ref="O17:O72" si="6">+IF(E15&gt;=I19,J19,0)</f>
        <v>25.857142857142858</v>
      </c>
      <c r="P19" s="6" t="s">
        <v>109</v>
      </c>
      <c r="Q19" s="7" t="s">
        <v>102</v>
      </c>
      <c r="R19" s="7">
        <v>2018</v>
      </c>
    </row>
    <row r="20" spans="1:18" ht="118.5" customHeight="1" thickBot="1" x14ac:dyDescent="0.3">
      <c r="A20" s="16" t="s">
        <v>103</v>
      </c>
      <c r="B20" s="2" t="s">
        <v>110</v>
      </c>
      <c r="C20" s="2" t="s">
        <v>105</v>
      </c>
      <c r="D20" s="2" t="s">
        <v>111</v>
      </c>
      <c r="E20" s="3" t="s">
        <v>112</v>
      </c>
      <c r="F20" s="4" t="s">
        <v>113</v>
      </c>
      <c r="G20" s="4">
        <v>1</v>
      </c>
      <c r="H20" s="9">
        <v>43649</v>
      </c>
      <c r="I20" s="15">
        <v>43830</v>
      </c>
      <c r="J20" s="10">
        <f t="shared" si="5"/>
        <v>25.857142857142858</v>
      </c>
      <c r="K20" s="5">
        <v>1</v>
      </c>
      <c r="L20" s="11">
        <f t="shared" si="2"/>
        <v>1</v>
      </c>
      <c r="M20" s="5">
        <f t="shared" si="3"/>
        <v>25.857142857142858</v>
      </c>
      <c r="N20" s="5">
        <f t="shared" si="0"/>
        <v>25.857142857142858</v>
      </c>
      <c r="O20" s="14">
        <f t="shared" si="6"/>
        <v>25.857142857142858</v>
      </c>
      <c r="P20" s="6" t="s">
        <v>109</v>
      </c>
      <c r="Q20" s="7" t="s">
        <v>102</v>
      </c>
      <c r="R20" s="7">
        <v>2018</v>
      </c>
    </row>
    <row r="21" spans="1:18" ht="104.25" customHeight="1" thickBot="1" x14ac:dyDescent="0.3">
      <c r="A21" s="16" t="s">
        <v>103</v>
      </c>
      <c r="B21" s="2" t="s">
        <v>110</v>
      </c>
      <c r="C21" s="2" t="s">
        <v>105</v>
      </c>
      <c r="D21" s="2" t="s">
        <v>114</v>
      </c>
      <c r="E21" s="3" t="s">
        <v>115</v>
      </c>
      <c r="F21" s="4" t="s">
        <v>116</v>
      </c>
      <c r="G21" s="4">
        <v>1</v>
      </c>
      <c r="H21" s="9">
        <v>43649</v>
      </c>
      <c r="I21" s="15">
        <v>43830</v>
      </c>
      <c r="J21" s="10">
        <f t="shared" si="5"/>
        <v>25.857142857142858</v>
      </c>
      <c r="K21" s="5">
        <v>1</v>
      </c>
      <c r="L21" s="11">
        <f t="shared" si="2"/>
        <v>1</v>
      </c>
      <c r="M21" s="5">
        <f t="shared" si="3"/>
        <v>25.857142857142858</v>
      </c>
      <c r="N21" s="5">
        <f t="shared" si="0"/>
        <v>25.857142857142858</v>
      </c>
      <c r="O21" s="14">
        <f t="shared" si="6"/>
        <v>25.857142857142858</v>
      </c>
      <c r="P21" s="6" t="s">
        <v>117</v>
      </c>
      <c r="Q21" s="7" t="s">
        <v>102</v>
      </c>
      <c r="R21" s="7">
        <v>2018</v>
      </c>
    </row>
    <row r="22" spans="1:18" ht="87.75" customHeight="1" thickBot="1" x14ac:dyDescent="0.3">
      <c r="A22" s="16" t="s">
        <v>118</v>
      </c>
      <c r="B22" s="2" t="s">
        <v>119</v>
      </c>
      <c r="C22" s="2" t="s">
        <v>120</v>
      </c>
      <c r="D22" s="2" t="s">
        <v>121</v>
      </c>
      <c r="E22" s="3" t="s">
        <v>122</v>
      </c>
      <c r="F22" s="4" t="s">
        <v>123</v>
      </c>
      <c r="G22" s="4">
        <v>8</v>
      </c>
      <c r="H22" s="9">
        <v>43649</v>
      </c>
      <c r="I22" s="15">
        <v>43830</v>
      </c>
      <c r="J22" s="10">
        <f t="shared" si="5"/>
        <v>25.857142857142858</v>
      </c>
      <c r="K22" s="5">
        <v>8</v>
      </c>
      <c r="L22" s="11">
        <f t="shared" si="2"/>
        <v>1</v>
      </c>
      <c r="M22" s="5">
        <f t="shared" si="3"/>
        <v>25.857142857142858</v>
      </c>
      <c r="N22" s="5">
        <f t="shared" si="0"/>
        <v>25.857142857142858</v>
      </c>
      <c r="O22" s="14">
        <f t="shared" si="6"/>
        <v>25.857142857142858</v>
      </c>
      <c r="P22" s="6" t="s">
        <v>117</v>
      </c>
      <c r="Q22" s="7" t="s">
        <v>102</v>
      </c>
      <c r="R22" s="7">
        <v>2018</v>
      </c>
    </row>
    <row r="23" spans="1:18" ht="159.75" customHeight="1" thickBot="1" x14ac:dyDescent="0.3">
      <c r="A23" s="16" t="s">
        <v>118</v>
      </c>
      <c r="B23" s="2" t="s">
        <v>119</v>
      </c>
      <c r="C23" s="2" t="s">
        <v>120</v>
      </c>
      <c r="D23" s="2" t="s">
        <v>124</v>
      </c>
      <c r="E23" s="3" t="s">
        <v>125</v>
      </c>
      <c r="F23" s="4" t="s">
        <v>116</v>
      </c>
      <c r="G23" s="4">
        <v>8</v>
      </c>
      <c r="H23" s="9">
        <v>43649</v>
      </c>
      <c r="I23" s="15">
        <v>43830</v>
      </c>
      <c r="J23" s="10">
        <f t="shared" si="5"/>
        <v>25.857142857142858</v>
      </c>
      <c r="K23" s="5">
        <v>8</v>
      </c>
      <c r="L23" s="11">
        <f t="shared" si="2"/>
        <v>1</v>
      </c>
      <c r="M23" s="5">
        <f t="shared" si="3"/>
        <v>25.857142857142858</v>
      </c>
      <c r="N23" s="5">
        <f t="shared" si="0"/>
        <v>25.857142857142858</v>
      </c>
      <c r="O23" s="14">
        <f t="shared" si="6"/>
        <v>25.857142857142858</v>
      </c>
      <c r="P23" s="6" t="s">
        <v>126</v>
      </c>
      <c r="Q23" s="7" t="s">
        <v>102</v>
      </c>
      <c r="R23" s="7">
        <v>2018</v>
      </c>
    </row>
    <row r="24" spans="1:18" ht="126.75" customHeight="1" thickBot="1" x14ac:dyDescent="0.3">
      <c r="A24" s="16" t="s">
        <v>118</v>
      </c>
      <c r="B24" s="2" t="s">
        <v>119</v>
      </c>
      <c r="C24" s="2" t="s">
        <v>120</v>
      </c>
      <c r="D24" s="2" t="s">
        <v>127</v>
      </c>
      <c r="E24" s="3" t="s">
        <v>128</v>
      </c>
      <c r="F24" s="4" t="s">
        <v>116</v>
      </c>
      <c r="G24" s="4">
        <v>2</v>
      </c>
      <c r="H24" s="9">
        <v>43649</v>
      </c>
      <c r="I24" s="15">
        <v>43830</v>
      </c>
      <c r="J24" s="10">
        <f t="shared" si="5"/>
        <v>25.857142857142858</v>
      </c>
      <c r="K24" s="5">
        <v>2</v>
      </c>
      <c r="L24" s="11">
        <f t="shared" si="2"/>
        <v>1</v>
      </c>
      <c r="M24" s="5">
        <f t="shared" si="3"/>
        <v>25.857142857142858</v>
      </c>
      <c r="N24" s="5">
        <f t="shared" si="0"/>
        <v>25.857142857142858</v>
      </c>
      <c r="O24" s="14">
        <f t="shared" si="6"/>
        <v>25.857142857142858</v>
      </c>
      <c r="P24" s="6" t="s">
        <v>126</v>
      </c>
      <c r="Q24" s="7" t="s">
        <v>102</v>
      </c>
      <c r="R24" s="7">
        <v>2018</v>
      </c>
    </row>
    <row r="25" spans="1:18" ht="87.75" customHeight="1" thickBot="1" x14ac:dyDescent="0.3">
      <c r="A25" s="16" t="s">
        <v>118</v>
      </c>
      <c r="B25" s="2" t="s">
        <v>119</v>
      </c>
      <c r="C25" s="2" t="s">
        <v>120</v>
      </c>
      <c r="D25" s="2" t="s">
        <v>129</v>
      </c>
      <c r="E25" s="3" t="s">
        <v>130</v>
      </c>
      <c r="F25" s="4" t="s">
        <v>93</v>
      </c>
      <c r="G25" s="4">
        <v>1</v>
      </c>
      <c r="H25" s="9">
        <v>43649</v>
      </c>
      <c r="I25" s="15">
        <v>43830</v>
      </c>
      <c r="J25" s="10">
        <f t="shared" si="5"/>
        <v>25.857142857142858</v>
      </c>
      <c r="K25" s="5">
        <v>1</v>
      </c>
      <c r="L25" s="11">
        <f t="shared" si="2"/>
        <v>1</v>
      </c>
      <c r="M25" s="5">
        <f t="shared" si="3"/>
        <v>25.857142857142858</v>
      </c>
      <c r="N25" s="5">
        <f t="shared" si="0"/>
        <v>25.857142857142858</v>
      </c>
      <c r="O25" s="14">
        <f t="shared" si="6"/>
        <v>25.857142857142858</v>
      </c>
      <c r="P25" s="6" t="s">
        <v>131</v>
      </c>
      <c r="Q25" s="7" t="s">
        <v>102</v>
      </c>
      <c r="R25" s="7">
        <v>2018</v>
      </c>
    </row>
    <row r="26" spans="1:18" ht="132" customHeight="1" thickBot="1" x14ac:dyDescent="0.3">
      <c r="A26" s="16" t="s">
        <v>118</v>
      </c>
      <c r="B26" s="2" t="s">
        <v>119</v>
      </c>
      <c r="C26" s="2" t="s">
        <v>120</v>
      </c>
      <c r="D26" s="2" t="s">
        <v>132</v>
      </c>
      <c r="E26" s="3" t="s">
        <v>133</v>
      </c>
      <c r="F26" s="4" t="s">
        <v>93</v>
      </c>
      <c r="G26" s="4">
        <v>1</v>
      </c>
      <c r="H26" s="9">
        <v>43649</v>
      </c>
      <c r="I26" s="15">
        <v>43830</v>
      </c>
      <c r="J26" s="10">
        <f t="shared" si="5"/>
        <v>25.857142857142858</v>
      </c>
      <c r="K26" s="5">
        <v>1</v>
      </c>
      <c r="L26" s="11">
        <f t="shared" si="2"/>
        <v>1</v>
      </c>
      <c r="M26" s="5">
        <f t="shared" si="3"/>
        <v>25.857142857142858</v>
      </c>
      <c r="N26" s="5">
        <f t="shared" si="0"/>
        <v>25.857142857142858</v>
      </c>
      <c r="O26" s="14">
        <f t="shared" si="6"/>
        <v>25.857142857142858</v>
      </c>
      <c r="P26" s="6" t="s">
        <v>134</v>
      </c>
      <c r="Q26" s="7" t="s">
        <v>102</v>
      </c>
      <c r="R26" s="7">
        <v>2018</v>
      </c>
    </row>
    <row r="27" spans="1:18" ht="87.75" customHeight="1" thickBot="1" x14ac:dyDescent="0.3">
      <c r="A27" s="16" t="s">
        <v>135</v>
      </c>
      <c r="B27" s="2" t="s">
        <v>136</v>
      </c>
      <c r="C27" s="2" t="s">
        <v>137</v>
      </c>
      <c r="D27" s="2" t="s">
        <v>138</v>
      </c>
      <c r="E27" s="3" t="s">
        <v>139</v>
      </c>
      <c r="F27" s="4" t="s">
        <v>140</v>
      </c>
      <c r="G27" s="4">
        <v>1</v>
      </c>
      <c r="H27" s="9">
        <v>43649</v>
      </c>
      <c r="I27" s="15">
        <v>43830</v>
      </c>
      <c r="J27" s="10">
        <f t="shared" si="5"/>
        <v>25.857142857142858</v>
      </c>
      <c r="K27" s="5">
        <v>1</v>
      </c>
      <c r="L27" s="11">
        <f t="shared" si="2"/>
        <v>1</v>
      </c>
      <c r="M27" s="5">
        <f t="shared" si="3"/>
        <v>25.857142857142858</v>
      </c>
      <c r="N27" s="5">
        <f t="shared" si="0"/>
        <v>25.857142857142858</v>
      </c>
      <c r="O27" s="14">
        <f t="shared" si="6"/>
        <v>25.857142857142858</v>
      </c>
      <c r="P27" s="6" t="s">
        <v>141</v>
      </c>
      <c r="Q27" s="7" t="s">
        <v>102</v>
      </c>
      <c r="R27" s="7">
        <v>2018</v>
      </c>
    </row>
    <row r="28" spans="1:18" ht="87.75" customHeight="1" thickBot="1" x14ac:dyDescent="0.3">
      <c r="A28" s="16" t="s">
        <v>135</v>
      </c>
      <c r="B28" s="2" t="s">
        <v>136</v>
      </c>
      <c r="C28" s="2" t="s">
        <v>142</v>
      </c>
      <c r="D28" s="2" t="s">
        <v>143</v>
      </c>
      <c r="E28" s="3" t="s">
        <v>144</v>
      </c>
      <c r="F28" s="4" t="s">
        <v>140</v>
      </c>
      <c r="G28" s="4">
        <v>1</v>
      </c>
      <c r="H28" s="9">
        <v>43649</v>
      </c>
      <c r="I28" s="15">
        <v>43830</v>
      </c>
      <c r="J28" s="10">
        <f t="shared" si="5"/>
        <v>25.857142857142858</v>
      </c>
      <c r="K28" s="5">
        <v>1</v>
      </c>
      <c r="L28" s="11">
        <f t="shared" si="2"/>
        <v>1</v>
      </c>
      <c r="M28" s="5">
        <f t="shared" si="3"/>
        <v>25.857142857142858</v>
      </c>
      <c r="N28" s="5">
        <f t="shared" si="0"/>
        <v>25.857142857142858</v>
      </c>
      <c r="O28" s="14">
        <f t="shared" si="6"/>
        <v>25.857142857142858</v>
      </c>
      <c r="P28" s="6" t="s">
        <v>141</v>
      </c>
      <c r="Q28" s="7" t="s">
        <v>102</v>
      </c>
      <c r="R28" s="7">
        <v>2018</v>
      </c>
    </row>
    <row r="29" spans="1:18" ht="87.75" customHeight="1" thickBot="1" x14ac:dyDescent="0.3">
      <c r="A29" s="16" t="s">
        <v>145</v>
      </c>
      <c r="B29" s="2" t="s">
        <v>146</v>
      </c>
      <c r="C29" s="2" t="s">
        <v>147</v>
      </c>
      <c r="D29" s="2" t="s">
        <v>148</v>
      </c>
      <c r="E29" s="3" t="s">
        <v>149</v>
      </c>
      <c r="F29" s="4" t="s">
        <v>150</v>
      </c>
      <c r="G29" s="4">
        <v>1</v>
      </c>
      <c r="H29" s="9">
        <v>43649</v>
      </c>
      <c r="I29" s="15">
        <v>43799</v>
      </c>
      <c r="J29" s="10">
        <f t="shared" si="5"/>
        <v>21.428571428571427</v>
      </c>
      <c r="K29" s="5">
        <v>1</v>
      </c>
      <c r="L29" s="11">
        <f t="shared" si="2"/>
        <v>1</v>
      </c>
      <c r="M29" s="5">
        <f t="shared" si="3"/>
        <v>21.428571428571427</v>
      </c>
      <c r="N29" s="5">
        <f t="shared" si="0"/>
        <v>21.428571428571427</v>
      </c>
      <c r="O29" s="14">
        <f t="shared" si="6"/>
        <v>21.428571428571427</v>
      </c>
      <c r="P29" s="6" t="s">
        <v>151</v>
      </c>
      <c r="Q29" s="7" t="s">
        <v>102</v>
      </c>
      <c r="R29" s="7">
        <v>2018</v>
      </c>
    </row>
    <row r="30" spans="1:18" ht="122.25" customHeight="1" thickBot="1" x14ac:dyDescent="0.3">
      <c r="A30" s="16" t="s">
        <v>145</v>
      </c>
      <c r="B30" s="2" t="s">
        <v>146</v>
      </c>
      <c r="C30" s="2" t="s">
        <v>152</v>
      </c>
      <c r="D30" s="2" t="s">
        <v>153</v>
      </c>
      <c r="E30" s="3" t="s">
        <v>154</v>
      </c>
      <c r="F30" s="4" t="s">
        <v>155</v>
      </c>
      <c r="G30" s="4">
        <v>1</v>
      </c>
      <c r="H30" s="9">
        <v>43649</v>
      </c>
      <c r="I30" s="15">
        <v>43830</v>
      </c>
      <c r="J30" s="10">
        <f t="shared" si="5"/>
        <v>25.857142857142858</v>
      </c>
      <c r="K30" s="5">
        <v>1</v>
      </c>
      <c r="L30" s="11">
        <f t="shared" si="2"/>
        <v>1</v>
      </c>
      <c r="M30" s="5">
        <f t="shared" si="3"/>
        <v>25.857142857142858</v>
      </c>
      <c r="N30" s="5">
        <f t="shared" si="0"/>
        <v>25.857142857142858</v>
      </c>
      <c r="O30" s="14">
        <f t="shared" si="6"/>
        <v>25.857142857142858</v>
      </c>
      <c r="P30" s="6" t="s">
        <v>156</v>
      </c>
      <c r="Q30" s="7" t="s">
        <v>102</v>
      </c>
      <c r="R30" s="7">
        <v>2018</v>
      </c>
    </row>
    <row r="31" spans="1:18" ht="87.75" customHeight="1" thickBot="1" x14ac:dyDescent="0.3">
      <c r="A31" s="16" t="s">
        <v>145</v>
      </c>
      <c r="B31" s="2" t="s">
        <v>146</v>
      </c>
      <c r="C31" s="2" t="s">
        <v>157</v>
      </c>
      <c r="D31" s="2" t="s">
        <v>158</v>
      </c>
      <c r="E31" s="3" t="s">
        <v>159</v>
      </c>
      <c r="F31" s="4" t="s">
        <v>160</v>
      </c>
      <c r="G31" s="4">
        <v>2</v>
      </c>
      <c r="H31" s="9">
        <v>43649</v>
      </c>
      <c r="I31" s="15">
        <v>43830</v>
      </c>
      <c r="J31" s="10">
        <f t="shared" si="5"/>
        <v>25.857142857142858</v>
      </c>
      <c r="K31" s="5">
        <v>2</v>
      </c>
      <c r="L31" s="11">
        <f t="shared" si="2"/>
        <v>1</v>
      </c>
      <c r="M31" s="5">
        <f t="shared" si="3"/>
        <v>25.857142857142858</v>
      </c>
      <c r="N31" s="5">
        <f t="shared" si="0"/>
        <v>25.857142857142858</v>
      </c>
      <c r="O31" s="14">
        <f t="shared" si="6"/>
        <v>25.857142857142858</v>
      </c>
      <c r="P31" s="6" t="s">
        <v>141</v>
      </c>
      <c r="Q31" s="7" t="s">
        <v>102</v>
      </c>
      <c r="R31" s="7">
        <v>2018</v>
      </c>
    </row>
    <row r="32" spans="1:18" ht="87.75" customHeight="1" thickBot="1" x14ac:dyDescent="0.3">
      <c r="A32" s="16" t="s">
        <v>145</v>
      </c>
      <c r="B32" s="2" t="s">
        <v>146</v>
      </c>
      <c r="C32" s="2" t="s">
        <v>157</v>
      </c>
      <c r="D32" s="2" t="s">
        <v>161</v>
      </c>
      <c r="E32" s="3" t="s">
        <v>162</v>
      </c>
      <c r="F32" s="4" t="s">
        <v>93</v>
      </c>
      <c r="G32" s="4">
        <v>1</v>
      </c>
      <c r="H32" s="9">
        <v>43649</v>
      </c>
      <c r="I32" s="15">
        <v>43830</v>
      </c>
      <c r="J32" s="10">
        <f t="shared" si="5"/>
        <v>25.857142857142858</v>
      </c>
      <c r="K32" s="5">
        <v>1</v>
      </c>
      <c r="L32" s="11">
        <f t="shared" si="2"/>
        <v>1</v>
      </c>
      <c r="M32" s="5">
        <f t="shared" si="3"/>
        <v>25.857142857142858</v>
      </c>
      <c r="N32" s="5">
        <f t="shared" si="0"/>
        <v>25.857142857142858</v>
      </c>
      <c r="O32" s="14">
        <f t="shared" si="6"/>
        <v>25.857142857142858</v>
      </c>
      <c r="P32" s="6" t="s">
        <v>141</v>
      </c>
      <c r="Q32" s="7" t="s">
        <v>102</v>
      </c>
      <c r="R32" s="7">
        <v>2018</v>
      </c>
    </row>
    <row r="33" spans="1:18" ht="153.75" customHeight="1" thickBot="1" x14ac:dyDescent="0.3">
      <c r="A33" s="16" t="s">
        <v>163</v>
      </c>
      <c r="B33" s="2" t="s">
        <v>164</v>
      </c>
      <c r="C33" s="2" t="s">
        <v>165</v>
      </c>
      <c r="D33" s="2" t="s">
        <v>166</v>
      </c>
      <c r="E33" s="3" t="s">
        <v>167</v>
      </c>
      <c r="F33" s="4" t="s">
        <v>93</v>
      </c>
      <c r="G33" s="4">
        <v>2</v>
      </c>
      <c r="H33" s="9">
        <v>43649</v>
      </c>
      <c r="I33" s="15">
        <v>43830</v>
      </c>
      <c r="J33" s="10">
        <f t="shared" si="5"/>
        <v>25.857142857142858</v>
      </c>
      <c r="K33" s="5">
        <v>2</v>
      </c>
      <c r="L33" s="11">
        <f t="shared" si="2"/>
        <v>1</v>
      </c>
      <c r="M33" s="5">
        <f t="shared" si="3"/>
        <v>25.857142857142858</v>
      </c>
      <c r="N33" s="5">
        <f t="shared" si="0"/>
        <v>25.857142857142858</v>
      </c>
      <c r="O33" s="14">
        <f t="shared" si="6"/>
        <v>25.857142857142858</v>
      </c>
      <c r="P33" s="6" t="s">
        <v>168</v>
      </c>
      <c r="Q33" s="7" t="s">
        <v>102</v>
      </c>
      <c r="R33" s="7">
        <v>2018</v>
      </c>
    </row>
    <row r="34" spans="1:18" ht="99" customHeight="1" thickBot="1" x14ac:dyDescent="0.3">
      <c r="A34" s="16" t="s">
        <v>169</v>
      </c>
      <c r="B34" s="2" t="s">
        <v>170</v>
      </c>
      <c r="C34" s="2" t="s">
        <v>171</v>
      </c>
      <c r="D34" s="2" t="s">
        <v>172</v>
      </c>
      <c r="E34" s="3" t="s">
        <v>173</v>
      </c>
      <c r="F34" s="4" t="s">
        <v>93</v>
      </c>
      <c r="G34" s="4">
        <v>2</v>
      </c>
      <c r="H34" s="9">
        <v>43649</v>
      </c>
      <c r="I34" s="15">
        <v>43830</v>
      </c>
      <c r="J34" s="10">
        <f t="shared" si="5"/>
        <v>25.857142857142858</v>
      </c>
      <c r="K34" s="5">
        <v>2</v>
      </c>
      <c r="L34" s="11">
        <f t="shared" si="2"/>
        <v>1</v>
      </c>
      <c r="M34" s="5">
        <f t="shared" si="3"/>
        <v>25.857142857142858</v>
      </c>
      <c r="N34" s="5">
        <f t="shared" si="0"/>
        <v>25.857142857142858</v>
      </c>
      <c r="O34" s="14">
        <f t="shared" si="6"/>
        <v>25.857142857142858</v>
      </c>
      <c r="P34" s="6" t="s">
        <v>174</v>
      </c>
      <c r="Q34" s="7" t="s">
        <v>102</v>
      </c>
      <c r="R34" s="7">
        <v>2018</v>
      </c>
    </row>
    <row r="35" spans="1:18" ht="150" customHeight="1" thickBot="1" x14ac:dyDescent="0.3">
      <c r="A35" s="16" t="s">
        <v>175</v>
      </c>
      <c r="B35" s="2" t="s">
        <v>176</v>
      </c>
      <c r="C35" s="2" t="s">
        <v>177</v>
      </c>
      <c r="D35" s="2" t="s">
        <v>178</v>
      </c>
      <c r="E35" s="3" t="s">
        <v>179</v>
      </c>
      <c r="F35" s="4" t="s">
        <v>93</v>
      </c>
      <c r="G35" s="4">
        <v>2</v>
      </c>
      <c r="H35" s="9">
        <v>43649</v>
      </c>
      <c r="I35" s="15">
        <v>43830</v>
      </c>
      <c r="J35" s="10">
        <f t="shared" si="5"/>
        <v>25.857142857142858</v>
      </c>
      <c r="K35" s="5">
        <v>2</v>
      </c>
      <c r="L35" s="11">
        <f t="shared" si="2"/>
        <v>1</v>
      </c>
      <c r="M35" s="5">
        <f t="shared" si="3"/>
        <v>25.857142857142858</v>
      </c>
      <c r="N35" s="5">
        <f t="shared" si="0"/>
        <v>25.857142857142858</v>
      </c>
      <c r="O35" s="14">
        <f t="shared" si="6"/>
        <v>25.857142857142858</v>
      </c>
      <c r="P35" s="6" t="s">
        <v>180</v>
      </c>
      <c r="Q35" s="7" t="s">
        <v>102</v>
      </c>
      <c r="R35" s="7">
        <v>2018</v>
      </c>
    </row>
    <row r="36" spans="1:18" ht="102.75" customHeight="1" thickBot="1" x14ac:dyDescent="0.3">
      <c r="A36" s="16" t="s">
        <v>181</v>
      </c>
      <c r="B36" s="2" t="s">
        <v>182</v>
      </c>
      <c r="C36" s="2" t="s">
        <v>183</v>
      </c>
      <c r="D36" s="2" t="s">
        <v>184</v>
      </c>
      <c r="E36" s="3" t="s">
        <v>185</v>
      </c>
      <c r="F36" s="4" t="s">
        <v>186</v>
      </c>
      <c r="G36" s="4">
        <v>2</v>
      </c>
      <c r="H36" s="9">
        <v>43649</v>
      </c>
      <c r="I36" s="15">
        <v>43799</v>
      </c>
      <c r="J36" s="10">
        <f t="shared" si="5"/>
        <v>21.428571428571427</v>
      </c>
      <c r="K36" s="5">
        <v>2</v>
      </c>
      <c r="L36" s="11">
        <f t="shared" si="2"/>
        <v>1</v>
      </c>
      <c r="M36" s="5">
        <f t="shared" si="3"/>
        <v>21.428571428571427</v>
      </c>
      <c r="N36" s="5">
        <f t="shared" si="0"/>
        <v>21.428571428571427</v>
      </c>
      <c r="O36" s="14">
        <f t="shared" si="6"/>
        <v>21.428571428571427</v>
      </c>
      <c r="P36" s="6" t="s">
        <v>187</v>
      </c>
      <c r="Q36" s="7" t="s">
        <v>102</v>
      </c>
      <c r="R36" s="7">
        <v>2018</v>
      </c>
    </row>
    <row r="37" spans="1:18" ht="93.75" customHeight="1" thickBot="1" x14ac:dyDescent="0.3">
      <c r="A37" s="16" t="s">
        <v>181</v>
      </c>
      <c r="B37" s="2" t="s">
        <v>182</v>
      </c>
      <c r="C37" s="2" t="s">
        <v>183</v>
      </c>
      <c r="D37" s="2" t="s">
        <v>188</v>
      </c>
      <c r="E37" s="3" t="s">
        <v>189</v>
      </c>
      <c r="F37" s="4" t="s">
        <v>190</v>
      </c>
      <c r="G37" s="4">
        <v>2</v>
      </c>
      <c r="H37" s="9">
        <v>43649</v>
      </c>
      <c r="I37" s="15">
        <v>43830</v>
      </c>
      <c r="J37" s="10">
        <f t="shared" si="5"/>
        <v>25.857142857142858</v>
      </c>
      <c r="K37" s="5">
        <v>2</v>
      </c>
      <c r="L37" s="11">
        <f t="shared" si="2"/>
        <v>1</v>
      </c>
      <c r="M37" s="5">
        <f t="shared" si="3"/>
        <v>25.857142857142858</v>
      </c>
      <c r="N37" s="5">
        <f t="shared" si="0"/>
        <v>25.857142857142858</v>
      </c>
      <c r="O37" s="14">
        <f t="shared" si="6"/>
        <v>25.857142857142858</v>
      </c>
      <c r="P37" s="6" t="s">
        <v>187</v>
      </c>
      <c r="Q37" s="7" t="s">
        <v>102</v>
      </c>
      <c r="R37" s="7">
        <v>2018</v>
      </c>
    </row>
    <row r="38" spans="1:18" ht="87.75" customHeight="1" thickBot="1" x14ac:dyDescent="0.3">
      <c r="A38" s="16" t="s">
        <v>554</v>
      </c>
      <c r="B38" s="2" t="s">
        <v>191</v>
      </c>
      <c r="C38" s="2" t="s">
        <v>192</v>
      </c>
      <c r="D38" s="2" t="s">
        <v>193</v>
      </c>
      <c r="E38" s="3" t="s">
        <v>194</v>
      </c>
      <c r="F38" s="4" t="s">
        <v>195</v>
      </c>
      <c r="G38" s="4">
        <v>1</v>
      </c>
      <c r="H38" s="9">
        <v>43649</v>
      </c>
      <c r="I38" s="15">
        <v>43830</v>
      </c>
      <c r="J38" s="10">
        <f t="shared" si="5"/>
        <v>25.857142857142858</v>
      </c>
      <c r="K38" s="5">
        <v>1</v>
      </c>
      <c r="L38" s="11">
        <f t="shared" si="2"/>
        <v>1</v>
      </c>
      <c r="M38" s="5">
        <f t="shared" si="3"/>
        <v>25.857142857142858</v>
      </c>
      <c r="N38" s="5">
        <f t="shared" si="0"/>
        <v>25.857142857142858</v>
      </c>
      <c r="O38" s="14">
        <f t="shared" si="6"/>
        <v>25.857142857142858</v>
      </c>
      <c r="P38" s="6" t="s">
        <v>196</v>
      </c>
      <c r="Q38" s="7" t="s">
        <v>102</v>
      </c>
      <c r="R38" s="7">
        <v>2018</v>
      </c>
    </row>
    <row r="39" spans="1:18" ht="87.75" customHeight="1" thickBot="1" x14ac:dyDescent="0.3">
      <c r="A39" s="16" t="s">
        <v>554</v>
      </c>
      <c r="B39" s="2" t="s">
        <v>197</v>
      </c>
      <c r="C39" s="2" t="s">
        <v>192</v>
      </c>
      <c r="D39" s="2" t="s">
        <v>198</v>
      </c>
      <c r="E39" s="3" t="s">
        <v>199</v>
      </c>
      <c r="F39" s="4" t="s">
        <v>116</v>
      </c>
      <c r="G39" s="4">
        <v>1</v>
      </c>
      <c r="H39" s="9">
        <v>43649</v>
      </c>
      <c r="I39" s="15">
        <v>43830</v>
      </c>
      <c r="J39" s="10">
        <f t="shared" si="5"/>
        <v>25.857142857142858</v>
      </c>
      <c r="K39" s="5">
        <v>1</v>
      </c>
      <c r="L39" s="11">
        <f t="shared" si="2"/>
        <v>1</v>
      </c>
      <c r="M39" s="5">
        <f t="shared" si="3"/>
        <v>25.857142857142858</v>
      </c>
      <c r="N39" s="5">
        <f t="shared" si="0"/>
        <v>25.857142857142858</v>
      </c>
      <c r="O39" s="14">
        <f t="shared" si="6"/>
        <v>25.857142857142858</v>
      </c>
      <c r="P39" s="6" t="s">
        <v>196</v>
      </c>
      <c r="Q39" s="7" t="s">
        <v>102</v>
      </c>
      <c r="R39" s="7">
        <v>2018</v>
      </c>
    </row>
    <row r="40" spans="1:18" ht="208.5" customHeight="1" thickBot="1" x14ac:dyDescent="0.3">
      <c r="A40" s="16" t="s">
        <v>200</v>
      </c>
      <c r="B40" s="2" t="s">
        <v>201</v>
      </c>
      <c r="C40" s="2" t="s">
        <v>202</v>
      </c>
      <c r="D40" s="2" t="s">
        <v>203</v>
      </c>
      <c r="E40" s="3" t="s">
        <v>204</v>
      </c>
      <c r="F40" s="4" t="s">
        <v>205</v>
      </c>
      <c r="G40" s="4">
        <v>1</v>
      </c>
      <c r="H40" s="9">
        <v>43649</v>
      </c>
      <c r="I40" s="15">
        <v>43830</v>
      </c>
      <c r="J40" s="10">
        <f t="shared" si="5"/>
        <v>25.857142857142858</v>
      </c>
      <c r="K40" s="5">
        <v>1</v>
      </c>
      <c r="L40" s="11">
        <f t="shared" si="2"/>
        <v>1</v>
      </c>
      <c r="M40" s="5">
        <f t="shared" si="3"/>
        <v>25.857142857142858</v>
      </c>
      <c r="N40" s="5">
        <f t="shared" ref="N40:N71" si="7">+IF(I40&lt;=$C$6,M40,0)</f>
        <v>25.857142857142858</v>
      </c>
      <c r="O40" s="14">
        <f t="shared" si="6"/>
        <v>25.857142857142858</v>
      </c>
      <c r="P40" s="6" t="s">
        <v>206</v>
      </c>
      <c r="Q40" s="7" t="s">
        <v>102</v>
      </c>
      <c r="R40" s="7">
        <v>2018</v>
      </c>
    </row>
    <row r="41" spans="1:18" ht="117.75" customHeight="1" thickBot="1" x14ac:dyDescent="0.3">
      <c r="A41" s="16" t="s">
        <v>207</v>
      </c>
      <c r="B41" s="2" t="s">
        <v>208</v>
      </c>
      <c r="C41" s="2" t="s">
        <v>209</v>
      </c>
      <c r="D41" s="2" t="s">
        <v>210</v>
      </c>
      <c r="E41" s="3" t="s">
        <v>211</v>
      </c>
      <c r="F41" s="4" t="s">
        <v>116</v>
      </c>
      <c r="G41" s="4">
        <v>1</v>
      </c>
      <c r="H41" s="9">
        <v>43649</v>
      </c>
      <c r="I41" s="15">
        <v>43799</v>
      </c>
      <c r="J41" s="10">
        <f t="shared" si="5"/>
        <v>21.428571428571427</v>
      </c>
      <c r="K41" s="5">
        <v>1</v>
      </c>
      <c r="L41" s="11">
        <f t="shared" si="2"/>
        <v>1</v>
      </c>
      <c r="M41" s="5">
        <f t="shared" si="3"/>
        <v>21.428571428571427</v>
      </c>
      <c r="N41" s="5">
        <f t="shared" si="7"/>
        <v>21.428571428571427</v>
      </c>
      <c r="O41" s="14">
        <f t="shared" si="6"/>
        <v>21.428571428571427</v>
      </c>
      <c r="P41" s="6" t="s">
        <v>196</v>
      </c>
      <c r="Q41" s="7" t="s">
        <v>102</v>
      </c>
      <c r="R41" s="7">
        <v>2018</v>
      </c>
    </row>
    <row r="42" spans="1:18" ht="246.75" customHeight="1" thickBot="1" x14ac:dyDescent="0.3">
      <c r="A42" s="16" t="s">
        <v>207</v>
      </c>
      <c r="B42" s="2" t="s">
        <v>208</v>
      </c>
      <c r="C42" s="2" t="s">
        <v>209</v>
      </c>
      <c r="D42" s="2" t="s">
        <v>212</v>
      </c>
      <c r="E42" s="3" t="s">
        <v>213</v>
      </c>
      <c r="F42" s="4" t="s">
        <v>116</v>
      </c>
      <c r="G42" s="4">
        <v>1</v>
      </c>
      <c r="H42" s="9">
        <v>43649</v>
      </c>
      <c r="I42" s="15">
        <v>43799</v>
      </c>
      <c r="J42" s="10">
        <f t="shared" si="5"/>
        <v>21.428571428571427</v>
      </c>
      <c r="K42" s="5">
        <v>1</v>
      </c>
      <c r="L42" s="11">
        <f t="shared" si="2"/>
        <v>1</v>
      </c>
      <c r="M42" s="5">
        <f t="shared" si="3"/>
        <v>21.428571428571427</v>
      </c>
      <c r="N42" s="5">
        <f t="shared" si="7"/>
        <v>21.428571428571427</v>
      </c>
      <c r="O42" s="14">
        <f t="shared" si="6"/>
        <v>21.428571428571427</v>
      </c>
      <c r="P42" s="6" t="s">
        <v>196</v>
      </c>
      <c r="Q42" s="7" t="s">
        <v>102</v>
      </c>
      <c r="R42" s="7">
        <v>2018</v>
      </c>
    </row>
    <row r="43" spans="1:18" ht="87.75" customHeight="1" thickBot="1" x14ac:dyDescent="0.3">
      <c r="A43" s="16" t="s">
        <v>207</v>
      </c>
      <c r="B43" s="2" t="s">
        <v>208</v>
      </c>
      <c r="C43" s="2" t="s">
        <v>209</v>
      </c>
      <c r="D43" s="2" t="s">
        <v>214</v>
      </c>
      <c r="E43" s="3" t="s">
        <v>215</v>
      </c>
      <c r="F43" s="4" t="s">
        <v>216</v>
      </c>
      <c r="G43" s="4">
        <v>2</v>
      </c>
      <c r="H43" s="9">
        <v>43649</v>
      </c>
      <c r="I43" s="15">
        <v>43830</v>
      </c>
      <c r="J43" s="10">
        <f t="shared" si="5"/>
        <v>25.857142857142858</v>
      </c>
      <c r="K43" s="5">
        <v>2</v>
      </c>
      <c r="L43" s="11">
        <f t="shared" si="2"/>
        <v>1</v>
      </c>
      <c r="M43" s="5">
        <f t="shared" si="3"/>
        <v>25.857142857142858</v>
      </c>
      <c r="N43" s="5">
        <f t="shared" si="7"/>
        <v>25.857142857142858</v>
      </c>
      <c r="O43" s="14">
        <f t="shared" si="6"/>
        <v>25.857142857142858</v>
      </c>
      <c r="P43" s="6" t="s">
        <v>217</v>
      </c>
      <c r="Q43" s="7" t="s">
        <v>102</v>
      </c>
      <c r="R43" s="7">
        <v>2018</v>
      </c>
    </row>
    <row r="44" spans="1:18" ht="126.75" customHeight="1" thickBot="1" x14ac:dyDescent="0.3">
      <c r="A44" s="16" t="s">
        <v>218</v>
      </c>
      <c r="B44" s="2" t="s">
        <v>219</v>
      </c>
      <c r="C44" s="2" t="s">
        <v>220</v>
      </c>
      <c r="D44" s="2" t="s">
        <v>221</v>
      </c>
      <c r="E44" s="3" t="s">
        <v>222</v>
      </c>
      <c r="F44" s="4" t="s">
        <v>223</v>
      </c>
      <c r="G44" s="4">
        <v>1</v>
      </c>
      <c r="H44" s="9">
        <v>43649</v>
      </c>
      <c r="I44" s="15">
        <v>43830</v>
      </c>
      <c r="J44" s="10">
        <f t="shared" si="5"/>
        <v>25.857142857142858</v>
      </c>
      <c r="K44" s="5">
        <v>1</v>
      </c>
      <c r="L44" s="11">
        <f t="shared" si="2"/>
        <v>1</v>
      </c>
      <c r="M44" s="5">
        <f t="shared" si="3"/>
        <v>25.857142857142858</v>
      </c>
      <c r="N44" s="5">
        <f t="shared" si="7"/>
        <v>25.857142857142858</v>
      </c>
      <c r="O44" s="14">
        <f t="shared" si="6"/>
        <v>25.857142857142858</v>
      </c>
      <c r="P44" s="6" t="s">
        <v>224</v>
      </c>
      <c r="Q44" s="7" t="s">
        <v>102</v>
      </c>
      <c r="R44" s="7">
        <v>2018</v>
      </c>
    </row>
    <row r="45" spans="1:18" ht="107.25" customHeight="1" thickBot="1" x14ac:dyDescent="0.3">
      <c r="A45" s="16" t="s">
        <v>218</v>
      </c>
      <c r="B45" s="2" t="s">
        <v>219</v>
      </c>
      <c r="C45" s="2" t="s">
        <v>225</v>
      </c>
      <c r="D45" s="2" t="s">
        <v>226</v>
      </c>
      <c r="E45" s="3" t="s">
        <v>227</v>
      </c>
      <c r="F45" s="4" t="s">
        <v>228</v>
      </c>
      <c r="G45" s="4">
        <v>4</v>
      </c>
      <c r="H45" s="9">
        <v>43649</v>
      </c>
      <c r="I45" s="15">
        <v>43830</v>
      </c>
      <c r="J45" s="10">
        <f t="shared" si="5"/>
        <v>25.857142857142858</v>
      </c>
      <c r="K45" s="5">
        <v>4</v>
      </c>
      <c r="L45" s="11">
        <f t="shared" si="2"/>
        <v>1</v>
      </c>
      <c r="M45" s="5">
        <f t="shared" si="3"/>
        <v>25.857142857142858</v>
      </c>
      <c r="N45" s="5">
        <f t="shared" si="7"/>
        <v>25.857142857142858</v>
      </c>
      <c r="O45" s="14">
        <f t="shared" si="6"/>
        <v>25.857142857142858</v>
      </c>
      <c r="P45" s="6" t="s">
        <v>224</v>
      </c>
      <c r="Q45" s="7" t="s">
        <v>102</v>
      </c>
      <c r="R45" s="7">
        <v>2018</v>
      </c>
    </row>
    <row r="46" spans="1:18" ht="87.75" customHeight="1" thickBot="1" x14ac:dyDescent="0.3">
      <c r="A46" s="16" t="s">
        <v>229</v>
      </c>
      <c r="B46" s="2" t="s">
        <v>230</v>
      </c>
      <c r="C46" s="2" t="s">
        <v>231</v>
      </c>
      <c r="D46" s="2" t="s">
        <v>232</v>
      </c>
      <c r="E46" s="3" t="s">
        <v>233</v>
      </c>
      <c r="F46" s="4" t="s">
        <v>234</v>
      </c>
      <c r="G46" s="4">
        <v>2</v>
      </c>
      <c r="H46" s="9">
        <v>43649</v>
      </c>
      <c r="I46" s="15">
        <v>43830</v>
      </c>
      <c r="J46" s="10">
        <f t="shared" si="5"/>
        <v>25.857142857142858</v>
      </c>
      <c r="K46" s="5">
        <v>2</v>
      </c>
      <c r="L46" s="11">
        <f t="shared" si="2"/>
        <v>1</v>
      </c>
      <c r="M46" s="5">
        <f t="shared" si="3"/>
        <v>25.857142857142858</v>
      </c>
      <c r="N46" s="5">
        <f t="shared" si="7"/>
        <v>25.857142857142858</v>
      </c>
      <c r="O46" s="14">
        <f t="shared" si="6"/>
        <v>25.857142857142858</v>
      </c>
      <c r="P46" s="6" t="s">
        <v>141</v>
      </c>
      <c r="Q46" s="7" t="s">
        <v>102</v>
      </c>
      <c r="R46" s="7">
        <v>2018</v>
      </c>
    </row>
    <row r="47" spans="1:18" ht="87.75" customHeight="1" thickBot="1" x14ac:dyDescent="0.3">
      <c r="A47" s="16" t="s">
        <v>229</v>
      </c>
      <c r="B47" s="2" t="s">
        <v>230</v>
      </c>
      <c r="C47" s="2" t="s">
        <v>231</v>
      </c>
      <c r="D47" s="2" t="s">
        <v>235</v>
      </c>
      <c r="E47" s="3" t="s">
        <v>236</v>
      </c>
      <c r="F47" s="4" t="s">
        <v>93</v>
      </c>
      <c r="G47" s="4">
        <v>1</v>
      </c>
      <c r="H47" s="9">
        <v>43649</v>
      </c>
      <c r="I47" s="15">
        <v>43830</v>
      </c>
      <c r="J47" s="10">
        <f t="shared" si="5"/>
        <v>25.857142857142858</v>
      </c>
      <c r="K47" s="5">
        <v>1</v>
      </c>
      <c r="L47" s="11">
        <f t="shared" si="2"/>
        <v>1</v>
      </c>
      <c r="M47" s="5">
        <f t="shared" si="3"/>
        <v>25.857142857142858</v>
      </c>
      <c r="N47" s="5">
        <f t="shared" si="7"/>
        <v>25.857142857142858</v>
      </c>
      <c r="O47" s="14">
        <f t="shared" si="6"/>
        <v>25.857142857142858</v>
      </c>
      <c r="P47" s="6" t="s">
        <v>141</v>
      </c>
      <c r="Q47" s="7" t="s">
        <v>102</v>
      </c>
      <c r="R47" s="7">
        <v>2018</v>
      </c>
    </row>
    <row r="48" spans="1:18" ht="87.75" customHeight="1" thickBot="1" x14ac:dyDescent="0.3">
      <c r="A48" s="16" t="s">
        <v>229</v>
      </c>
      <c r="B48" s="2" t="s">
        <v>230</v>
      </c>
      <c r="C48" s="2" t="s">
        <v>231</v>
      </c>
      <c r="D48" s="2" t="s">
        <v>237</v>
      </c>
      <c r="E48" s="3" t="s">
        <v>238</v>
      </c>
      <c r="F48" s="4" t="s">
        <v>239</v>
      </c>
      <c r="G48" s="4">
        <v>2</v>
      </c>
      <c r="H48" s="9">
        <v>43649</v>
      </c>
      <c r="I48" s="15">
        <v>43830</v>
      </c>
      <c r="J48" s="10">
        <f t="shared" si="5"/>
        <v>25.857142857142858</v>
      </c>
      <c r="K48" s="5">
        <v>2</v>
      </c>
      <c r="L48" s="11">
        <f t="shared" si="2"/>
        <v>1</v>
      </c>
      <c r="M48" s="5">
        <f t="shared" si="3"/>
        <v>25.857142857142858</v>
      </c>
      <c r="N48" s="5">
        <f t="shared" si="7"/>
        <v>25.857142857142858</v>
      </c>
      <c r="O48" s="14">
        <f t="shared" si="6"/>
        <v>25.857142857142858</v>
      </c>
      <c r="P48" s="6" t="s">
        <v>141</v>
      </c>
      <c r="Q48" s="7" t="s">
        <v>102</v>
      </c>
      <c r="R48" s="7">
        <v>2018</v>
      </c>
    </row>
    <row r="49" spans="1:18" ht="87.75" customHeight="1" thickBot="1" x14ac:dyDescent="0.3">
      <c r="A49" s="16" t="s">
        <v>229</v>
      </c>
      <c r="B49" s="2" t="s">
        <v>230</v>
      </c>
      <c r="C49" s="2" t="s">
        <v>240</v>
      </c>
      <c r="D49" s="2" t="s">
        <v>241</v>
      </c>
      <c r="E49" s="3" t="s">
        <v>242</v>
      </c>
      <c r="F49" s="4" t="s">
        <v>243</v>
      </c>
      <c r="G49" s="4">
        <v>1</v>
      </c>
      <c r="H49" s="9">
        <v>43649</v>
      </c>
      <c r="I49" s="15">
        <v>43830</v>
      </c>
      <c r="J49" s="10">
        <f t="shared" si="5"/>
        <v>25.857142857142858</v>
      </c>
      <c r="K49" s="5">
        <v>1</v>
      </c>
      <c r="L49" s="11">
        <f t="shared" si="2"/>
        <v>1</v>
      </c>
      <c r="M49" s="5">
        <f t="shared" si="3"/>
        <v>25.857142857142858</v>
      </c>
      <c r="N49" s="5">
        <f t="shared" si="7"/>
        <v>25.857142857142858</v>
      </c>
      <c r="O49" s="14">
        <f t="shared" si="6"/>
        <v>25.857142857142858</v>
      </c>
      <c r="P49" s="6" t="s">
        <v>244</v>
      </c>
      <c r="Q49" s="7" t="s">
        <v>102</v>
      </c>
      <c r="R49" s="7">
        <v>2018</v>
      </c>
    </row>
    <row r="50" spans="1:18" ht="87.75" customHeight="1" thickBot="1" x14ac:dyDescent="0.3">
      <c r="A50" s="16" t="s">
        <v>245</v>
      </c>
      <c r="B50" s="2" t="s">
        <v>246</v>
      </c>
      <c r="C50" s="2" t="s">
        <v>247</v>
      </c>
      <c r="D50" s="2" t="s">
        <v>248</v>
      </c>
      <c r="E50" s="3" t="s">
        <v>249</v>
      </c>
      <c r="F50" s="4" t="s">
        <v>250</v>
      </c>
      <c r="G50" s="4">
        <v>2</v>
      </c>
      <c r="H50" s="9">
        <v>43649</v>
      </c>
      <c r="I50" s="15">
        <v>43830</v>
      </c>
      <c r="J50" s="10">
        <f t="shared" si="5"/>
        <v>25.857142857142858</v>
      </c>
      <c r="K50" s="5">
        <v>2</v>
      </c>
      <c r="L50" s="11">
        <f t="shared" si="2"/>
        <v>1</v>
      </c>
      <c r="M50" s="5">
        <f t="shared" si="3"/>
        <v>25.857142857142858</v>
      </c>
      <c r="N50" s="5">
        <f t="shared" si="7"/>
        <v>25.857142857142858</v>
      </c>
      <c r="O50" s="14">
        <f t="shared" si="6"/>
        <v>25.857142857142858</v>
      </c>
      <c r="P50" s="6" t="s">
        <v>251</v>
      </c>
      <c r="Q50" s="7" t="s">
        <v>102</v>
      </c>
      <c r="R50" s="7">
        <v>2018</v>
      </c>
    </row>
    <row r="51" spans="1:18" ht="123.75" customHeight="1" thickBot="1" x14ac:dyDescent="0.3">
      <c r="A51" s="16" t="s">
        <v>252</v>
      </c>
      <c r="B51" s="2" t="s">
        <v>253</v>
      </c>
      <c r="C51" s="2" t="s">
        <v>254</v>
      </c>
      <c r="D51" s="2" t="s">
        <v>255</v>
      </c>
      <c r="E51" s="3" t="s">
        <v>256</v>
      </c>
      <c r="F51" s="4" t="s">
        <v>257</v>
      </c>
      <c r="G51" s="4">
        <v>1</v>
      </c>
      <c r="H51" s="9">
        <v>43649</v>
      </c>
      <c r="I51" s="15">
        <v>44073</v>
      </c>
      <c r="J51" s="10">
        <f t="shared" si="5"/>
        <v>60.571428571428569</v>
      </c>
      <c r="K51" s="5">
        <v>1</v>
      </c>
      <c r="L51" s="11">
        <f t="shared" si="2"/>
        <v>1</v>
      </c>
      <c r="M51" s="5">
        <f t="shared" si="3"/>
        <v>60.571428571428569</v>
      </c>
      <c r="N51" s="5">
        <f t="shared" si="7"/>
        <v>60.571428571428569</v>
      </c>
      <c r="O51" s="14">
        <f t="shared" si="6"/>
        <v>60.571428571428569</v>
      </c>
      <c r="P51" s="6" t="s">
        <v>258</v>
      </c>
      <c r="Q51" s="7" t="s">
        <v>102</v>
      </c>
      <c r="R51" s="7">
        <v>2018</v>
      </c>
    </row>
    <row r="52" spans="1:18" ht="87.75" customHeight="1" thickBot="1" x14ac:dyDescent="0.3">
      <c r="A52" s="16" t="s">
        <v>259</v>
      </c>
      <c r="B52" s="2" t="s">
        <v>260</v>
      </c>
      <c r="C52" s="2" t="s">
        <v>183</v>
      </c>
      <c r="D52" s="2" t="s">
        <v>261</v>
      </c>
      <c r="E52" s="3" t="s">
        <v>262</v>
      </c>
      <c r="F52" s="4" t="s">
        <v>93</v>
      </c>
      <c r="G52" s="4">
        <v>1</v>
      </c>
      <c r="H52" s="9">
        <v>43649</v>
      </c>
      <c r="I52" s="15">
        <v>43799</v>
      </c>
      <c r="J52" s="10">
        <f t="shared" si="5"/>
        <v>21.428571428571427</v>
      </c>
      <c r="K52" s="5">
        <v>1</v>
      </c>
      <c r="L52" s="11">
        <f t="shared" si="2"/>
        <v>1</v>
      </c>
      <c r="M52" s="5">
        <f t="shared" si="3"/>
        <v>21.428571428571427</v>
      </c>
      <c r="N52" s="5">
        <f t="shared" si="7"/>
        <v>21.428571428571427</v>
      </c>
      <c r="O52" s="14">
        <f t="shared" si="6"/>
        <v>21.428571428571427</v>
      </c>
      <c r="P52" s="6" t="s">
        <v>263</v>
      </c>
      <c r="Q52" s="7" t="s">
        <v>102</v>
      </c>
      <c r="R52" s="7">
        <v>2018</v>
      </c>
    </row>
    <row r="53" spans="1:18" ht="87.75" customHeight="1" thickBot="1" x14ac:dyDescent="0.3">
      <c r="A53" s="16" t="s">
        <v>259</v>
      </c>
      <c r="B53" s="2" t="s">
        <v>264</v>
      </c>
      <c r="C53" s="2" t="s">
        <v>183</v>
      </c>
      <c r="D53" s="2" t="s">
        <v>265</v>
      </c>
      <c r="E53" s="3" t="s">
        <v>266</v>
      </c>
      <c r="F53" s="4" t="s">
        <v>267</v>
      </c>
      <c r="G53" s="4">
        <v>1</v>
      </c>
      <c r="H53" s="9">
        <v>43649</v>
      </c>
      <c r="I53" s="15">
        <v>43799</v>
      </c>
      <c r="J53" s="10">
        <f t="shared" si="5"/>
        <v>21.428571428571427</v>
      </c>
      <c r="K53" s="5">
        <v>1</v>
      </c>
      <c r="L53" s="11">
        <f t="shared" si="2"/>
        <v>1</v>
      </c>
      <c r="M53" s="5">
        <f t="shared" si="3"/>
        <v>21.428571428571427</v>
      </c>
      <c r="N53" s="5">
        <f t="shared" si="7"/>
        <v>21.428571428571427</v>
      </c>
      <c r="O53" s="14">
        <f t="shared" si="6"/>
        <v>21.428571428571427</v>
      </c>
      <c r="P53" s="6" t="s">
        <v>263</v>
      </c>
      <c r="Q53" s="7" t="s">
        <v>102</v>
      </c>
      <c r="R53" s="7">
        <v>2018</v>
      </c>
    </row>
    <row r="54" spans="1:18" ht="87.75" customHeight="1" thickBot="1" x14ac:dyDescent="0.3">
      <c r="A54" s="16" t="s">
        <v>259</v>
      </c>
      <c r="B54" s="2" t="s">
        <v>264</v>
      </c>
      <c r="C54" s="2" t="s">
        <v>183</v>
      </c>
      <c r="D54" s="2" t="s">
        <v>268</v>
      </c>
      <c r="E54" s="3" t="s">
        <v>269</v>
      </c>
      <c r="F54" s="4" t="s">
        <v>270</v>
      </c>
      <c r="G54" s="4">
        <v>2</v>
      </c>
      <c r="H54" s="9">
        <v>43649</v>
      </c>
      <c r="I54" s="15">
        <v>43830</v>
      </c>
      <c r="J54" s="10">
        <f t="shared" si="5"/>
        <v>25.857142857142858</v>
      </c>
      <c r="K54" s="5">
        <v>2</v>
      </c>
      <c r="L54" s="11">
        <f t="shared" si="2"/>
        <v>1</v>
      </c>
      <c r="M54" s="5">
        <f t="shared" si="3"/>
        <v>25.857142857142858</v>
      </c>
      <c r="N54" s="5">
        <f t="shared" si="7"/>
        <v>25.857142857142858</v>
      </c>
      <c r="O54" s="14">
        <f t="shared" si="6"/>
        <v>25.857142857142858</v>
      </c>
      <c r="P54" s="6" t="s">
        <v>263</v>
      </c>
      <c r="Q54" s="7" t="s">
        <v>102</v>
      </c>
      <c r="R54" s="7">
        <v>2018</v>
      </c>
    </row>
    <row r="55" spans="1:18" ht="87.75" customHeight="1" thickBot="1" x14ac:dyDescent="0.3">
      <c r="A55" s="16" t="s">
        <v>271</v>
      </c>
      <c r="B55" s="2" t="s">
        <v>272</v>
      </c>
      <c r="C55" s="2" t="s">
        <v>273</v>
      </c>
      <c r="D55" s="2" t="s">
        <v>274</v>
      </c>
      <c r="E55" s="3" t="s">
        <v>275</v>
      </c>
      <c r="F55" s="4" t="s">
        <v>267</v>
      </c>
      <c r="G55" s="4">
        <v>1</v>
      </c>
      <c r="H55" s="9">
        <v>43649</v>
      </c>
      <c r="I55" s="15">
        <v>43799</v>
      </c>
      <c r="J55" s="10">
        <f t="shared" si="5"/>
        <v>21.428571428571427</v>
      </c>
      <c r="K55" s="5">
        <v>1</v>
      </c>
      <c r="L55" s="11">
        <f t="shared" si="2"/>
        <v>1</v>
      </c>
      <c r="M55" s="5">
        <f t="shared" si="3"/>
        <v>21.428571428571427</v>
      </c>
      <c r="N55" s="5">
        <f t="shared" si="7"/>
        <v>21.428571428571427</v>
      </c>
      <c r="O55" s="14">
        <f t="shared" si="6"/>
        <v>21.428571428571427</v>
      </c>
      <c r="P55" s="6" t="s">
        <v>263</v>
      </c>
      <c r="Q55" s="7" t="s">
        <v>102</v>
      </c>
      <c r="R55" s="7">
        <v>2018</v>
      </c>
    </row>
    <row r="56" spans="1:18" ht="87.75" customHeight="1" thickBot="1" x14ac:dyDescent="0.3">
      <c r="A56" s="16" t="s">
        <v>271</v>
      </c>
      <c r="B56" s="2" t="s">
        <v>272</v>
      </c>
      <c r="C56" s="2" t="s">
        <v>273</v>
      </c>
      <c r="D56" s="2" t="s">
        <v>276</v>
      </c>
      <c r="E56" s="3" t="s">
        <v>277</v>
      </c>
      <c r="F56" s="4" t="s">
        <v>270</v>
      </c>
      <c r="G56" s="4">
        <v>2</v>
      </c>
      <c r="H56" s="9">
        <v>43649</v>
      </c>
      <c r="I56" s="15">
        <v>43830</v>
      </c>
      <c r="J56" s="10">
        <f t="shared" si="5"/>
        <v>25.857142857142858</v>
      </c>
      <c r="K56" s="5">
        <v>2</v>
      </c>
      <c r="L56" s="11">
        <f t="shared" si="2"/>
        <v>1</v>
      </c>
      <c r="M56" s="5">
        <f t="shared" si="3"/>
        <v>25.857142857142858</v>
      </c>
      <c r="N56" s="5">
        <f t="shared" si="7"/>
        <v>25.857142857142858</v>
      </c>
      <c r="O56" s="14">
        <f t="shared" si="6"/>
        <v>25.857142857142858</v>
      </c>
      <c r="P56" s="6" t="s">
        <v>263</v>
      </c>
      <c r="Q56" s="7" t="s">
        <v>102</v>
      </c>
      <c r="R56" s="7">
        <v>2018</v>
      </c>
    </row>
    <row r="57" spans="1:18" ht="87.75" customHeight="1" thickBot="1" x14ac:dyDescent="0.3">
      <c r="A57" s="16" t="s">
        <v>278</v>
      </c>
      <c r="B57" s="2" t="s">
        <v>279</v>
      </c>
      <c r="C57" s="2" t="s">
        <v>280</v>
      </c>
      <c r="D57" s="2" t="s">
        <v>274</v>
      </c>
      <c r="E57" s="3" t="s">
        <v>281</v>
      </c>
      <c r="F57" s="4" t="s">
        <v>282</v>
      </c>
      <c r="G57" s="4">
        <v>2</v>
      </c>
      <c r="H57" s="9">
        <v>43649</v>
      </c>
      <c r="I57" s="15">
        <v>43830</v>
      </c>
      <c r="J57" s="10">
        <f t="shared" si="5"/>
        <v>25.857142857142858</v>
      </c>
      <c r="K57" s="5">
        <v>2</v>
      </c>
      <c r="L57" s="11">
        <f t="shared" si="2"/>
        <v>1</v>
      </c>
      <c r="M57" s="5">
        <f t="shared" si="3"/>
        <v>25.857142857142858</v>
      </c>
      <c r="N57" s="5">
        <f t="shared" si="7"/>
        <v>25.857142857142858</v>
      </c>
      <c r="O57" s="14">
        <f t="shared" si="6"/>
        <v>25.857142857142858</v>
      </c>
      <c r="P57" s="6" t="s">
        <v>263</v>
      </c>
      <c r="Q57" s="7" t="s">
        <v>102</v>
      </c>
      <c r="R57" s="7">
        <v>2018</v>
      </c>
    </row>
    <row r="58" spans="1:18" ht="87.75" customHeight="1" thickBot="1" x14ac:dyDescent="0.3">
      <c r="A58" s="16" t="s">
        <v>278</v>
      </c>
      <c r="B58" s="2" t="s">
        <v>279</v>
      </c>
      <c r="C58" s="2" t="s">
        <v>280</v>
      </c>
      <c r="D58" s="2" t="s">
        <v>268</v>
      </c>
      <c r="E58" s="3" t="s">
        <v>277</v>
      </c>
      <c r="F58" s="4" t="s">
        <v>270</v>
      </c>
      <c r="G58" s="4">
        <v>2</v>
      </c>
      <c r="H58" s="9">
        <v>43649</v>
      </c>
      <c r="I58" s="15">
        <v>43830</v>
      </c>
      <c r="J58" s="10">
        <f t="shared" si="5"/>
        <v>25.857142857142858</v>
      </c>
      <c r="K58" s="5">
        <v>2</v>
      </c>
      <c r="L58" s="11">
        <f t="shared" si="2"/>
        <v>1</v>
      </c>
      <c r="M58" s="5">
        <f t="shared" si="3"/>
        <v>25.857142857142858</v>
      </c>
      <c r="N58" s="5">
        <f t="shared" si="7"/>
        <v>25.857142857142858</v>
      </c>
      <c r="O58" s="14">
        <f t="shared" si="6"/>
        <v>25.857142857142858</v>
      </c>
      <c r="P58" s="6" t="s">
        <v>263</v>
      </c>
      <c r="Q58" s="7" t="s">
        <v>102</v>
      </c>
      <c r="R58" s="7">
        <v>2018</v>
      </c>
    </row>
    <row r="59" spans="1:18" ht="87.75" customHeight="1" thickBot="1" x14ac:dyDescent="0.3">
      <c r="A59" s="16" t="s">
        <v>283</v>
      </c>
      <c r="B59" s="2" t="s">
        <v>284</v>
      </c>
      <c r="C59" s="2" t="s">
        <v>285</v>
      </c>
      <c r="D59" s="2" t="s">
        <v>286</v>
      </c>
      <c r="E59" s="3" t="s">
        <v>287</v>
      </c>
      <c r="F59" s="4" t="s">
        <v>288</v>
      </c>
      <c r="G59" s="4">
        <v>1</v>
      </c>
      <c r="H59" s="9">
        <v>43649</v>
      </c>
      <c r="I59" s="15">
        <v>43830</v>
      </c>
      <c r="J59" s="10">
        <f t="shared" si="5"/>
        <v>25.857142857142858</v>
      </c>
      <c r="K59" s="5">
        <v>1</v>
      </c>
      <c r="L59" s="11">
        <f t="shared" si="2"/>
        <v>1</v>
      </c>
      <c r="M59" s="5">
        <f t="shared" si="3"/>
        <v>25.857142857142858</v>
      </c>
      <c r="N59" s="5">
        <f t="shared" si="7"/>
        <v>25.857142857142858</v>
      </c>
      <c r="O59" s="14">
        <f t="shared" si="6"/>
        <v>25.857142857142858</v>
      </c>
      <c r="P59" s="6" t="s">
        <v>141</v>
      </c>
      <c r="Q59" s="7" t="s">
        <v>102</v>
      </c>
      <c r="R59" s="7">
        <v>2018</v>
      </c>
    </row>
    <row r="60" spans="1:18" ht="87.75" customHeight="1" thickBot="1" x14ac:dyDescent="0.3">
      <c r="A60" s="16" t="s">
        <v>283</v>
      </c>
      <c r="B60" s="2" t="s">
        <v>284</v>
      </c>
      <c r="C60" s="2" t="s">
        <v>285</v>
      </c>
      <c r="D60" s="2" t="s">
        <v>289</v>
      </c>
      <c r="E60" s="3" t="s">
        <v>290</v>
      </c>
      <c r="F60" s="4" t="s">
        <v>291</v>
      </c>
      <c r="G60" s="4">
        <v>2</v>
      </c>
      <c r="H60" s="9">
        <v>43649</v>
      </c>
      <c r="I60" s="15">
        <v>43830</v>
      </c>
      <c r="J60" s="10">
        <f t="shared" si="5"/>
        <v>25.857142857142858</v>
      </c>
      <c r="K60" s="5">
        <v>2</v>
      </c>
      <c r="L60" s="11">
        <f t="shared" si="2"/>
        <v>1</v>
      </c>
      <c r="M60" s="5">
        <f t="shared" si="3"/>
        <v>25.857142857142858</v>
      </c>
      <c r="N60" s="5">
        <f t="shared" si="7"/>
        <v>25.857142857142858</v>
      </c>
      <c r="O60" s="14">
        <f t="shared" si="6"/>
        <v>25.857142857142858</v>
      </c>
      <c r="P60" s="6" t="s">
        <v>292</v>
      </c>
      <c r="Q60" s="7" t="s">
        <v>102</v>
      </c>
      <c r="R60" s="7">
        <v>2018</v>
      </c>
    </row>
    <row r="61" spans="1:18" ht="87.75" customHeight="1" thickBot="1" x14ac:dyDescent="0.3">
      <c r="A61" s="16" t="s">
        <v>293</v>
      </c>
      <c r="B61" s="2" t="s">
        <v>294</v>
      </c>
      <c r="C61" s="2" t="s">
        <v>295</v>
      </c>
      <c r="D61" s="2" t="s">
        <v>268</v>
      </c>
      <c r="E61" s="3" t="s">
        <v>277</v>
      </c>
      <c r="F61" s="4" t="s">
        <v>270</v>
      </c>
      <c r="G61" s="4">
        <v>2</v>
      </c>
      <c r="H61" s="9">
        <v>43649</v>
      </c>
      <c r="I61" s="15">
        <v>43830</v>
      </c>
      <c r="J61" s="10">
        <f t="shared" si="5"/>
        <v>25.857142857142858</v>
      </c>
      <c r="K61" s="5">
        <v>2</v>
      </c>
      <c r="L61" s="11">
        <f t="shared" si="2"/>
        <v>1</v>
      </c>
      <c r="M61" s="5">
        <f t="shared" si="3"/>
        <v>25.857142857142858</v>
      </c>
      <c r="N61" s="5">
        <f t="shared" si="7"/>
        <v>25.857142857142858</v>
      </c>
      <c r="O61" s="14">
        <f t="shared" si="6"/>
        <v>25.857142857142858</v>
      </c>
      <c r="P61" s="6" t="s">
        <v>151</v>
      </c>
      <c r="Q61" s="7" t="s">
        <v>102</v>
      </c>
      <c r="R61" s="7">
        <v>2018</v>
      </c>
    </row>
    <row r="62" spans="1:18" ht="87.75" customHeight="1" thickBot="1" x14ac:dyDescent="0.3">
      <c r="A62" s="16" t="s">
        <v>296</v>
      </c>
      <c r="B62" s="2" t="s">
        <v>297</v>
      </c>
      <c r="C62" s="2" t="s">
        <v>298</v>
      </c>
      <c r="D62" s="2" t="s">
        <v>299</v>
      </c>
      <c r="E62" s="3" t="s">
        <v>300</v>
      </c>
      <c r="F62" s="4" t="s">
        <v>301</v>
      </c>
      <c r="G62" s="4">
        <v>1</v>
      </c>
      <c r="H62" s="9">
        <v>43649</v>
      </c>
      <c r="I62" s="15">
        <v>43799</v>
      </c>
      <c r="J62" s="10">
        <f t="shared" si="5"/>
        <v>21.428571428571427</v>
      </c>
      <c r="K62" s="5">
        <v>1</v>
      </c>
      <c r="L62" s="11">
        <f t="shared" si="2"/>
        <v>1</v>
      </c>
      <c r="M62" s="5">
        <f t="shared" si="3"/>
        <v>21.428571428571427</v>
      </c>
      <c r="N62" s="5">
        <f t="shared" si="7"/>
        <v>21.428571428571427</v>
      </c>
      <c r="O62" s="14">
        <f t="shared" si="6"/>
        <v>21.428571428571427</v>
      </c>
      <c r="P62" s="6" t="s">
        <v>151</v>
      </c>
      <c r="Q62" s="7" t="s">
        <v>102</v>
      </c>
      <c r="R62" s="7">
        <v>2018</v>
      </c>
    </row>
    <row r="63" spans="1:18" ht="87.75" customHeight="1" thickBot="1" x14ac:dyDescent="0.3">
      <c r="A63" s="16" t="s">
        <v>296</v>
      </c>
      <c r="B63" s="2" t="s">
        <v>297</v>
      </c>
      <c r="C63" s="2" t="s">
        <v>302</v>
      </c>
      <c r="D63" s="2" t="s">
        <v>303</v>
      </c>
      <c r="E63" s="3" t="s">
        <v>304</v>
      </c>
      <c r="F63" s="4" t="s">
        <v>305</v>
      </c>
      <c r="G63" s="4">
        <v>1</v>
      </c>
      <c r="H63" s="9">
        <v>43649</v>
      </c>
      <c r="I63" s="15">
        <v>43799</v>
      </c>
      <c r="J63" s="10">
        <f t="shared" si="5"/>
        <v>21.428571428571427</v>
      </c>
      <c r="K63" s="5">
        <v>1</v>
      </c>
      <c r="L63" s="11">
        <f t="shared" si="2"/>
        <v>1</v>
      </c>
      <c r="M63" s="5">
        <f t="shared" si="3"/>
        <v>21.428571428571427</v>
      </c>
      <c r="N63" s="5">
        <f t="shared" si="7"/>
        <v>21.428571428571427</v>
      </c>
      <c r="O63" s="14">
        <f t="shared" si="6"/>
        <v>21.428571428571427</v>
      </c>
      <c r="P63" s="6" t="s">
        <v>151</v>
      </c>
      <c r="Q63" s="7" t="s">
        <v>102</v>
      </c>
      <c r="R63" s="7">
        <v>2018</v>
      </c>
    </row>
    <row r="64" spans="1:18" ht="87.75" customHeight="1" thickBot="1" x14ac:dyDescent="0.3">
      <c r="A64" s="16" t="s">
        <v>306</v>
      </c>
      <c r="B64" s="2" t="s">
        <v>307</v>
      </c>
      <c r="C64" s="2" t="s">
        <v>308</v>
      </c>
      <c r="D64" s="2" t="s">
        <v>309</v>
      </c>
      <c r="E64" s="3" t="s">
        <v>310</v>
      </c>
      <c r="F64" s="4" t="s">
        <v>93</v>
      </c>
      <c r="G64" s="4">
        <v>1</v>
      </c>
      <c r="H64" s="9">
        <v>43649</v>
      </c>
      <c r="I64" s="15">
        <v>43799</v>
      </c>
      <c r="J64" s="10">
        <f t="shared" si="5"/>
        <v>21.428571428571427</v>
      </c>
      <c r="K64" s="5">
        <v>1</v>
      </c>
      <c r="L64" s="11">
        <f t="shared" si="2"/>
        <v>1</v>
      </c>
      <c r="M64" s="5">
        <f t="shared" si="3"/>
        <v>21.428571428571427</v>
      </c>
      <c r="N64" s="5">
        <f t="shared" si="7"/>
        <v>21.428571428571427</v>
      </c>
      <c r="O64" s="14">
        <f t="shared" si="6"/>
        <v>21.428571428571427</v>
      </c>
      <c r="P64" s="6" t="s">
        <v>151</v>
      </c>
      <c r="Q64" s="7" t="s">
        <v>102</v>
      </c>
      <c r="R64" s="7">
        <v>2018</v>
      </c>
    </row>
    <row r="65" spans="1:18" ht="87.75" customHeight="1" thickBot="1" x14ac:dyDescent="0.3">
      <c r="A65" s="16" t="s">
        <v>311</v>
      </c>
      <c r="B65" s="2" t="s">
        <v>312</v>
      </c>
      <c r="C65" s="2" t="s">
        <v>313</v>
      </c>
      <c r="D65" s="2" t="s">
        <v>314</v>
      </c>
      <c r="E65" s="3" t="s">
        <v>315</v>
      </c>
      <c r="F65" s="4" t="s">
        <v>316</v>
      </c>
      <c r="G65" s="4">
        <v>1</v>
      </c>
      <c r="H65" s="9">
        <v>43649</v>
      </c>
      <c r="I65" s="15">
        <v>43830</v>
      </c>
      <c r="J65" s="10">
        <f t="shared" si="5"/>
        <v>25.857142857142858</v>
      </c>
      <c r="K65" s="5">
        <v>1</v>
      </c>
      <c r="L65" s="11">
        <f t="shared" si="2"/>
        <v>1</v>
      </c>
      <c r="M65" s="5">
        <f t="shared" si="3"/>
        <v>25.857142857142858</v>
      </c>
      <c r="N65" s="5">
        <f t="shared" si="7"/>
        <v>25.857142857142858</v>
      </c>
      <c r="O65" s="14">
        <f t="shared" si="6"/>
        <v>25.857142857142858</v>
      </c>
      <c r="P65" s="6" t="s">
        <v>317</v>
      </c>
      <c r="Q65" s="7" t="s">
        <v>102</v>
      </c>
      <c r="R65" s="7">
        <v>2018</v>
      </c>
    </row>
    <row r="66" spans="1:18" ht="87.75" customHeight="1" thickBot="1" x14ac:dyDescent="0.3">
      <c r="A66" s="16" t="s">
        <v>311</v>
      </c>
      <c r="B66" s="2" t="s">
        <v>312</v>
      </c>
      <c r="C66" s="2" t="s">
        <v>313</v>
      </c>
      <c r="D66" s="2" t="s">
        <v>318</v>
      </c>
      <c r="E66" s="3" t="s">
        <v>319</v>
      </c>
      <c r="F66" s="4" t="s">
        <v>93</v>
      </c>
      <c r="G66" s="4">
        <v>1</v>
      </c>
      <c r="H66" s="9">
        <v>43649</v>
      </c>
      <c r="I66" s="15">
        <v>43830</v>
      </c>
      <c r="J66" s="10">
        <f t="shared" si="5"/>
        <v>25.857142857142858</v>
      </c>
      <c r="K66" s="5">
        <v>1</v>
      </c>
      <c r="L66" s="11">
        <f t="shared" si="2"/>
        <v>1</v>
      </c>
      <c r="M66" s="5">
        <f t="shared" si="3"/>
        <v>25.857142857142858</v>
      </c>
      <c r="N66" s="5">
        <f t="shared" si="7"/>
        <v>25.857142857142858</v>
      </c>
      <c r="O66" s="14">
        <f t="shared" si="6"/>
        <v>25.857142857142858</v>
      </c>
      <c r="P66" s="6" t="s">
        <v>317</v>
      </c>
      <c r="Q66" s="7" t="s">
        <v>102</v>
      </c>
      <c r="R66" s="7">
        <v>2018</v>
      </c>
    </row>
    <row r="67" spans="1:18" ht="87.75" customHeight="1" thickBot="1" x14ac:dyDescent="0.3">
      <c r="A67" s="1" t="s">
        <v>320</v>
      </c>
      <c r="B67" s="2" t="s">
        <v>321</v>
      </c>
      <c r="C67" s="2" t="s">
        <v>322</v>
      </c>
      <c r="D67" s="2" t="s">
        <v>323</v>
      </c>
      <c r="E67" s="3" t="s">
        <v>324</v>
      </c>
      <c r="F67" s="4" t="s">
        <v>325</v>
      </c>
      <c r="G67" s="4">
        <v>1</v>
      </c>
      <c r="H67" s="9">
        <v>43293</v>
      </c>
      <c r="I67" s="15">
        <v>43343</v>
      </c>
      <c r="J67" s="10">
        <f t="shared" si="5"/>
        <v>7.1428571428571432</v>
      </c>
      <c r="K67" s="5">
        <v>1</v>
      </c>
      <c r="L67" s="11">
        <f t="shared" si="2"/>
        <v>1</v>
      </c>
      <c r="M67" s="5">
        <f t="shared" si="3"/>
        <v>7.1428571428571432</v>
      </c>
      <c r="N67" s="5">
        <f t="shared" si="7"/>
        <v>7.1428571428571432</v>
      </c>
      <c r="O67" s="14">
        <f t="shared" si="6"/>
        <v>7.1428571428571432</v>
      </c>
      <c r="P67" s="6" t="s">
        <v>326</v>
      </c>
      <c r="Q67" s="7" t="s">
        <v>7</v>
      </c>
      <c r="R67" s="7">
        <v>2017</v>
      </c>
    </row>
    <row r="68" spans="1:18" ht="87.75" customHeight="1" thickBot="1" x14ac:dyDescent="0.3">
      <c r="A68" s="1" t="s">
        <v>320</v>
      </c>
      <c r="B68" s="2" t="s">
        <v>321</v>
      </c>
      <c r="C68" s="2" t="s">
        <v>327</v>
      </c>
      <c r="D68" s="2" t="s">
        <v>328</v>
      </c>
      <c r="E68" s="3" t="s">
        <v>329</v>
      </c>
      <c r="F68" s="4" t="s">
        <v>325</v>
      </c>
      <c r="G68" s="4">
        <v>1</v>
      </c>
      <c r="H68" s="9">
        <v>43293</v>
      </c>
      <c r="I68" s="15">
        <v>43343</v>
      </c>
      <c r="J68" s="10">
        <f t="shared" si="5"/>
        <v>7.1428571428571432</v>
      </c>
      <c r="K68" s="5">
        <v>1</v>
      </c>
      <c r="L68" s="11">
        <f t="shared" si="2"/>
        <v>1</v>
      </c>
      <c r="M68" s="5">
        <f t="shared" si="3"/>
        <v>7.1428571428571432</v>
      </c>
      <c r="N68" s="5">
        <f t="shared" si="7"/>
        <v>7.1428571428571432</v>
      </c>
      <c r="O68" s="14">
        <f t="shared" si="6"/>
        <v>7.1428571428571432</v>
      </c>
      <c r="P68" s="6" t="s">
        <v>326</v>
      </c>
      <c r="Q68" s="7" t="s">
        <v>7</v>
      </c>
      <c r="R68" s="7">
        <v>2017</v>
      </c>
    </row>
    <row r="69" spans="1:18" ht="87.75" customHeight="1" thickBot="1" x14ac:dyDescent="0.3">
      <c r="A69" s="1" t="s">
        <v>320</v>
      </c>
      <c r="B69" s="2" t="s">
        <v>321</v>
      </c>
      <c r="C69" s="2" t="s">
        <v>330</v>
      </c>
      <c r="D69" s="2" t="s">
        <v>331</v>
      </c>
      <c r="E69" s="3" t="s">
        <v>332</v>
      </c>
      <c r="F69" s="4" t="s">
        <v>333</v>
      </c>
      <c r="G69" s="4">
        <v>1</v>
      </c>
      <c r="H69" s="9">
        <v>43293</v>
      </c>
      <c r="I69" s="15">
        <v>43404</v>
      </c>
      <c r="J69" s="10">
        <f t="shared" si="5"/>
        <v>15.857142857142858</v>
      </c>
      <c r="K69" s="5">
        <v>1</v>
      </c>
      <c r="L69" s="11">
        <f t="shared" si="2"/>
        <v>1</v>
      </c>
      <c r="M69" s="5">
        <f t="shared" si="3"/>
        <v>15.857142857142858</v>
      </c>
      <c r="N69" s="5">
        <f t="shared" si="7"/>
        <v>15.857142857142858</v>
      </c>
      <c r="O69" s="14">
        <f t="shared" si="6"/>
        <v>15.857142857142858</v>
      </c>
      <c r="P69" s="6" t="s">
        <v>334</v>
      </c>
      <c r="Q69" s="7" t="s">
        <v>7</v>
      </c>
      <c r="R69" s="7">
        <v>2017</v>
      </c>
    </row>
    <row r="70" spans="1:18" ht="87.75" customHeight="1" thickBot="1" x14ac:dyDescent="0.3">
      <c r="A70" s="1" t="s">
        <v>320</v>
      </c>
      <c r="B70" s="2" t="s">
        <v>321</v>
      </c>
      <c r="C70" s="2" t="s">
        <v>330</v>
      </c>
      <c r="D70" s="2" t="s">
        <v>335</v>
      </c>
      <c r="E70" s="3" t="s">
        <v>336</v>
      </c>
      <c r="F70" s="4" t="s">
        <v>336</v>
      </c>
      <c r="G70" s="4">
        <v>1</v>
      </c>
      <c r="H70" s="9">
        <v>43293</v>
      </c>
      <c r="I70" s="15">
        <v>43404</v>
      </c>
      <c r="J70" s="10">
        <f t="shared" si="5"/>
        <v>15.857142857142858</v>
      </c>
      <c r="K70" s="5">
        <v>1</v>
      </c>
      <c r="L70" s="11">
        <f t="shared" si="2"/>
        <v>1</v>
      </c>
      <c r="M70" s="5">
        <f t="shared" si="3"/>
        <v>15.857142857142858</v>
      </c>
      <c r="N70" s="5">
        <f t="shared" si="7"/>
        <v>15.857142857142858</v>
      </c>
      <c r="O70" s="14">
        <f t="shared" si="6"/>
        <v>15.857142857142858</v>
      </c>
      <c r="P70" s="6" t="s">
        <v>334</v>
      </c>
      <c r="Q70" s="7" t="s">
        <v>7</v>
      </c>
      <c r="R70" s="7">
        <v>2017</v>
      </c>
    </row>
    <row r="71" spans="1:18" ht="87.75" customHeight="1" thickBot="1" x14ac:dyDescent="0.3">
      <c r="A71" s="1" t="s">
        <v>320</v>
      </c>
      <c r="B71" s="2" t="s">
        <v>321</v>
      </c>
      <c r="C71" s="2" t="s">
        <v>330</v>
      </c>
      <c r="D71" s="2" t="s">
        <v>337</v>
      </c>
      <c r="E71" s="3" t="s">
        <v>338</v>
      </c>
      <c r="F71" s="4" t="s">
        <v>339</v>
      </c>
      <c r="G71" s="4">
        <v>1</v>
      </c>
      <c r="H71" s="9">
        <v>43293</v>
      </c>
      <c r="I71" s="15">
        <v>43434</v>
      </c>
      <c r="J71" s="10">
        <f t="shared" si="5"/>
        <v>20.142857142857142</v>
      </c>
      <c r="K71" s="5">
        <v>1</v>
      </c>
      <c r="L71" s="11">
        <f t="shared" si="2"/>
        <v>1</v>
      </c>
      <c r="M71" s="5">
        <f t="shared" si="3"/>
        <v>20.142857142857142</v>
      </c>
      <c r="N71" s="5">
        <f t="shared" si="7"/>
        <v>20.142857142857142</v>
      </c>
      <c r="O71" s="14">
        <f t="shared" si="6"/>
        <v>20.142857142857142</v>
      </c>
      <c r="P71" s="6" t="s">
        <v>334</v>
      </c>
      <c r="Q71" s="7" t="s">
        <v>7</v>
      </c>
      <c r="R71" s="7">
        <v>2017</v>
      </c>
    </row>
    <row r="72" spans="1:18" ht="87.75" customHeight="1" thickBot="1" x14ac:dyDescent="0.3">
      <c r="A72" s="1" t="s">
        <v>320</v>
      </c>
      <c r="B72" s="2" t="s">
        <v>321</v>
      </c>
      <c r="C72" s="2" t="s">
        <v>330</v>
      </c>
      <c r="D72" s="2" t="s">
        <v>340</v>
      </c>
      <c r="E72" s="3" t="s">
        <v>341</v>
      </c>
      <c r="F72" s="4" t="s">
        <v>342</v>
      </c>
      <c r="G72" s="4">
        <v>1</v>
      </c>
      <c r="H72" s="9">
        <v>43293</v>
      </c>
      <c r="I72" s="15">
        <v>43434</v>
      </c>
      <c r="J72" s="10">
        <f t="shared" si="5"/>
        <v>20.142857142857142</v>
      </c>
      <c r="K72" s="5">
        <v>1</v>
      </c>
      <c r="L72" s="11">
        <f t="shared" si="2"/>
        <v>1</v>
      </c>
      <c r="M72" s="5">
        <f t="shared" si="3"/>
        <v>20.142857142857142</v>
      </c>
      <c r="N72" s="5">
        <f t="shared" ref="N72:N103" si="8">+IF(I72&lt;=$C$6,M72,0)</f>
        <v>20.142857142857142</v>
      </c>
      <c r="O72" s="14">
        <f t="shared" si="6"/>
        <v>20.142857142857142</v>
      </c>
      <c r="P72" s="6" t="s">
        <v>334</v>
      </c>
      <c r="Q72" s="7" t="s">
        <v>7</v>
      </c>
      <c r="R72" s="7">
        <v>2017</v>
      </c>
    </row>
    <row r="73" spans="1:18" ht="87.75" customHeight="1" thickBot="1" x14ac:dyDescent="0.3">
      <c r="A73" s="1" t="s">
        <v>320</v>
      </c>
      <c r="B73" s="2" t="s">
        <v>321</v>
      </c>
      <c r="C73" s="2" t="s">
        <v>330</v>
      </c>
      <c r="D73" s="2" t="s">
        <v>343</v>
      </c>
      <c r="E73" s="3" t="s">
        <v>344</v>
      </c>
      <c r="F73" s="4" t="s">
        <v>345</v>
      </c>
      <c r="G73" s="4">
        <v>1</v>
      </c>
      <c r="H73" s="9">
        <v>43293</v>
      </c>
      <c r="I73" s="15">
        <v>43434</v>
      </c>
      <c r="J73" s="10">
        <f t="shared" ref="J73:J136" si="9">+(I73-H73)/7</f>
        <v>20.142857142857142</v>
      </c>
      <c r="K73" s="5">
        <v>1</v>
      </c>
      <c r="L73" s="11">
        <f t="shared" ref="L73:L136" si="10">+K73/G73</f>
        <v>1</v>
      </c>
      <c r="M73" s="5">
        <f t="shared" ref="M73:M136" si="11">+L73*J73</f>
        <v>20.142857142857142</v>
      </c>
      <c r="N73" s="5">
        <f t="shared" si="8"/>
        <v>20.142857142857142</v>
      </c>
      <c r="O73" s="14">
        <f t="shared" ref="O73:O136" si="12">+IF(E69&gt;=I73,J73,0)</f>
        <v>20.142857142857142</v>
      </c>
      <c r="P73" s="6" t="s">
        <v>334</v>
      </c>
      <c r="Q73" s="7" t="s">
        <v>7</v>
      </c>
      <c r="R73" s="7">
        <v>2017</v>
      </c>
    </row>
    <row r="74" spans="1:18" ht="87.75" customHeight="1" thickBot="1" x14ac:dyDescent="0.3">
      <c r="A74" s="1" t="s">
        <v>320</v>
      </c>
      <c r="B74" s="2" t="s">
        <v>321</v>
      </c>
      <c r="C74" s="2" t="s">
        <v>330</v>
      </c>
      <c r="D74" s="2" t="s">
        <v>346</v>
      </c>
      <c r="E74" s="3" t="s">
        <v>347</v>
      </c>
      <c r="F74" s="4" t="s">
        <v>348</v>
      </c>
      <c r="G74" s="4">
        <v>1</v>
      </c>
      <c r="H74" s="9">
        <v>43293</v>
      </c>
      <c r="I74" s="15">
        <v>43434</v>
      </c>
      <c r="J74" s="10">
        <f t="shared" si="9"/>
        <v>20.142857142857142</v>
      </c>
      <c r="K74" s="5">
        <v>1</v>
      </c>
      <c r="L74" s="11">
        <f t="shared" si="10"/>
        <v>1</v>
      </c>
      <c r="M74" s="5">
        <f t="shared" si="11"/>
        <v>20.142857142857142</v>
      </c>
      <c r="N74" s="5">
        <f t="shared" si="8"/>
        <v>20.142857142857142</v>
      </c>
      <c r="O74" s="14">
        <f t="shared" si="12"/>
        <v>20.142857142857142</v>
      </c>
      <c r="P74" s="6" t="s">
        <v>334</v>
      </c>
      <c r="Q74" s="7" t="s">
        <v>7</v>
      </c>
      <c r="R74" s="7">
        <v>2017</v>
      </c>
    </row>
    <row r="75" spans="1:18" ht="87.75" customHeight="1" thickBot="1" x14ac:dyDescent="0.3">
      <c r="A75" s="1" t="s">
        <v>320</v>
      </c>
      <c r="B75" s="2" t="s">
        <v>321</v>
      </c>
      <c r="C75" s="2" t="s">
        <v>330</v>
      </c>
      <c r="D75" s="2" t="s">
        <v>349</v>
      </c>
      <c r="E75" s="3" t="s">
        <v>350</v>
      </c>
      <c r="F75" s="4" t="s">
        <v>351</v>
      </c>
      <c r="G75" s="4">
        <v>2</v>
      </c>
      <c r="H75" s="9">
        <v>43293</v>
      </c>
      <c r="I75" s="15">
        <v>43434</v>
      </c>
      <c r="J75" s="10">
        <f t="shared" si="9"/>
        <v>20.142857142857142</v>
      </c>
      <c r="K75" s="5">
        <v>2</v>
      </c>
      <c r="L75" s="11">
        <f t="shared" si="10"/>
        <v>1</v>
      </c>
      <c r="M75" s="5">
        <f t="shared" si="11"/>
        <v>20.142857142857142</v>
      </c>
      <c r="N75" s="5">
        <f t="shared" si="8"/>
        <v>20.142857142857142</v>
      </c>
      <c r="O75" s="14">
        <f t="shared" si="12"/>
        <v>20.142857142857142</v>
      </c>
      <c r="P75" s="6" t="s">
        <v>334</v>
      </c>
      <c r="Q75" s="7" t="s">
        <v>7</v>
      </c>
      <c r="R75" s="7">
        <v>2017</v>
      </c>
    </row>
    <row r="76" spans="1:18" ht="87.75" customHeight="1" thickBot="1" x14ac:dyDescent="0.3">
      <c r="A76" s="1" t="s">
        <v>352</v>
      </c>
      <c r="B76" s="2" t="s">
        <v>353</v>
      </c>
      <c r="C76" s="2" t="s">
        <v>354</v>
      </c>
      <c r="D76" s="2" t="s">
        <v>355</v>
      </c>
      <c r="E76" s="3" t="s">
        <v>356</v>
      </c>
      <c r="F76" s="4" t="s">
        <v>325</v>
      </c>
      <c r="G76" s="4">
        <v>1</v>
      </c>
      <c r="H76" s="9">
        <v>43293</v>
      </c>
      <c r="I76" s="15">
        <v>43371</v>
      </c>
      <c r="J76" s="10">
        <f t="shared" si="9"/>
        <v>11.142857142857142</v>
      </c>
      <c r="K76" s="5">
        <v>1</v>
      </c>
      <c r="L76" s="11">
        <f t="shared" si="10"/>
        <v>1</v>
      </c>
      <c r="M76" s="5">
        <f t="shared" si="11"/>
        <v>11.142857142857142</v>
      </c>
      <c r="N76" s="5">
        <f t="shared" si="8"/>
        <v>11.142857142857142</v>
      </c>
      <c r="O76" s="14">
        <f t="shared" si="12"/>
        <v>11.142857142857142</v>
      </c>
      <c r="P76" s="6" t="s">
        <v>326</v>
      </c>
      <c r="Q76" s="7" t="s">
        <v>7</v>
      </c>
      <c r="R76" s="7">
        <v>2017</v>
      </c>
    </row>
    <row r="77" spans="1:18" ht="87.75" customHeight="1" thickBot="1" x14ac:dyDescent="0.3">
      <c r="A77" s="1" t="s">
        <v>352</v>
      </c>
      <c r="B77" s="2" t="s">
        <v>353</v>
      </c>
      <c r="C77" s="2" t="s">
        <v>357</v>
      </c>
      <c r="D77" s="2" t="s">
        <v>358</v>
      </c>
      <c r="E77" s="3" t="s">
        <v>359</v>
      </c>
      <c r="F77" s="4" t="s">
        <v>360</v>
      </c>
      <c r="G77" s="4">
        <v>2</v>
      </c>
      <c r="H77" s="9">
        <v>43293</v>
      </c>
      <c r="I77" s="15">
        <v>43434</v>
      </c>
      <c r="J77" s="10">
        <f t="shared" si="9"/>
        <v>20.142857142857142</v>
      </c>
      <c r="K77" s="5">
        <v>2</v>
      </c>
      <c r="L77" s="11">
        <f t="shared" si="10"/>
        <v>1</v>
      </c>
      <c r="M77" s="5">
        <f t="shared" si="11"/>
        <v>20.142857142857142</v>
      </c>
      <c r="N77" s="5">
        <f t="shared" si="8"/>
        <v>20.142857142857142</v>
      </c>
      <c r="O77" s="14">
        <f t="shared" si="12"/>
        <v>20.142857142857142</v>
      </c>
      <c r="P77" s="6" t="s">
        <v>334</v>
      </c>
      <c r="Q77" s="7" t="s">
        <v>7</v>
      </c>
      <c r="R77" s="7">
        <v>2017</v>
      </c>
    </row>
    <row r="78" spans="1:18" ht="87.75" customHeight="1" thickBot="1" x14ac:dyDescent="0.3">
      <c r="A78" s="1" t="s">
        <v>352</v>
      </c>
      <c r="B78" s="2" t="s">
        <v>353</v>
      </c>
      <c r="C78" s="2" t="s">
        <v>357</v>
      </c>
      <c r="D78" s="2" t="s">
        <v>361</v>
      </c>
      <c r="E78" s="3" t="s">
        <v>362</v>
      </c>
      <c r="F78" s="4" t="s">
        <v>362</v>
      </c>
      <c r="G78" s="4">
        <v>4</v>
      </c>
      <c r="H78" s="9">
        <v>43293</v>
      </c>
      <c r="I78" s="15">
        <v>43434</v>
      </c>
      <c r="J78" s="10">
        <f t="shared" si="9"/>
        <v>20.142857142857142</v>
      </c>
      <c r="K78" s="5">
        <v>4</v>
      </c>
      <c r="L78" s="11">
        <f t="shared" si="10"/>
        <v>1</v>
      </c>
      <c r="M78" s="5">
        <f t="shared" si="11"/>
        <v>20.142857142857142</v>
      </c>
      <c r="N78" s="5">
        <f t="shared" si="8"/>
        <v>20.142857142857142</v>
      </c>
      <c r="O78" s="14">
        <f t="shared" si="12"/>
        <v>20.142857142857142</v>
      </c>
      <c r="P78" s="6" t="s">
        <v>334</v>
      </c>
      <c r="Q78" s="7" t="s">
        <v>7</v>
      </c>
      <c r="R78" s="7">
        <v>2017</v>
      </c>
    </row>
    <row r="79" spans="1:18" ht="87.75" customHeight="1" thickBot="1" x14ac:dyDescent="0.3">
      <c r="A79" s="1" t="s">
        <v>352</v>
      </c>
      <c r="B79" s="2" t="s">
        <v>353</v>
      </c>
      <c r="C79" s="2" t="s">
        <v>357</v>
      </c>
      <c r="D79" s="2" t="s">
        <v>363</v>
      </c>
      <c r="E79" s="3" t="s">
        <v>341</v>
      </c>
      <c r="F79" s="4" t="s">
        <v>342</v>
      </c>
      <c r="G79" s="4">
        <v>1</v>
      </c>
      <c r="H79" s="9">
        <v>43293</v>
      </c>
      <c r="I79" s="15">
        <v>43434</v>
      </c>
      <c r="J79" s="10">
        <f t="shared" si="9"/>
        <v>20.142857142857142</v>
      </c>
      <c r="K79" s="5">
        <v>1</v>
      </c>
      <c r="L79" s="11">
        <f t="shared" si="10"/>
        <v>1</v>
      </c>
      <c r="M79" s="5">
        <f t="shared" si="11"/>
        <v>20.142857142857142</v>
      </c>
      <c r="N79" s="5">
        <f t="shared" si="8"/>
        <v>20.142857142857142</v>
      </c>
      <c r="O79" s="14">
        <f t="shared" si="12"/>
        <v>20.142857142857142</v>
      </c>
      <c r="P79" s="6" t="s">
        <v>334</v>
      </c>
      <c r="Q79" s="7" t="s">
        <v>7</v>
      </c>
      <c r="R79" s="7">
        <v>2017</v>
      </c>
    </row>
    <row r="80" spans="1:18" ht="87.75" customHeight="1" thickBot="1" x14ac:dyDescent="0.3">
      <c r="A80" s="1" t="s">
        <v>364</v>
      </c>
      <c r="B80" s="2" t="s">
        <v>365</v>
      </c>
      <c r="C80" s="2" t="s">
        <v>366</v>
      </c>
      <c r="D80" s="2" t="s">
        <v>367</v>
      </c>
      <c r="E80" s="3" t="s">
        <v>368</v>
      </c>
      <c r="F80" s="4" t="s">
        <v>325</v>
      </c>
      <c r="G80" s="4">
        <v>1</v>
      </c>
      <c r="H80" s="9">
        <v>43293</v>
      </c>
      <c r="I80" s="15">
        <v>43371</v>
      </c>
      <c r="J80" s="10">
        <f t="shared" si="9"/>
        <v>11.142857142857142</v>
      </c>
      <c r="K80" s="5">
        <v>1</v>
      </c>
      <c r="L80" s="11">
        <f t="shared" si="10"/>
        <v>1</v>
      </c>
      <c r="M80" s="5">
        <f t="shared" si="11"/>
        <v>11.142857142857142</v>
      </c>
      <c r="N80" s="5">
        <f t="shared" si="8"/>
        <v>11.142857142857142</v>
      </c>
      <c r="O80" s="14">
        <f t="shared" si="12"/>
        <v>11.142857142857142</v>
      </c>
      <c r="P80" s="6" t="s">
        <v>326</v>
      </c>
      <c r="Q80" s="7" t="s">
        <v>7</v>
      </c>
      <c r="R80" s="7">
        <v>2017</v>
      </c>
    </row>
    <row r="81" spans="1:18" ht="87.75" customHeight="1" thickBot="1" x14ac:dyDescent="0.3">
      <c r="A81" s="1" t="s">
        <v>364</v>
      </c>
      <c r="B81" s="2" t="s">
        <v>365</v>
      </c>
      <c r="C81" s="2" t="s">
        <v>369</v>
      </c>
      <c r="D81" s="2" t="s">
        <v>370</v>
      </c>
      <c r="E81" s="3" t="s">
        <v>371</v>
      </c>
      <c r="F81" s="4" t="s">
        <v>372</v>
      </c>
      <c r="G81" s="4">
        <v>2</v>
      </c>
      <c r="H81" s="9">
        <v>43293</v>
      </c>
      <c r="I81" s="15">
        <v>43465</v>
      </c>
      <c r="J81" s="10">
        <f t="shared" si="9"/>
        <v>24.571428571428573</v>
      </c>
      <c r="K81" s="5">
        <v>2</v>
      </c>
      <c r="L81" s="11">
        <f t="shared" si="10"/>
        <v>1</v>
      </c>
      <c r="M81" s="5">
        <f t="shared" si="11"/>
        <v>24.571428571428573</v>
      </c>
      <c r="N81" s="5">
        <f t="shared" si="8"/>
        <v>24.571428571428573</v>
      </c>
      <c r="O81" s="14">
        <f t="shared" si="12"/>
        <v>24.571428571428573</v>
      </c>
      <c r="P81" s="6" t="s">
        <v>326</v>
      </c>
      <c r="Q81" s="7" t="s">
        <v>7</v>
      </c>
      <c r="R81" s="7">
        <v>2017</v>
      </c>
    </row>
    <row r="82" spans="1:18" ht="87.75" customHeight="1" thickBot="1" x14ac:dyDescent="0.3">
      <c r="A82" s="1" t="s">
        <v>364</v>
      </c>
      <c r="B82" s="2" t="s">
        <v>365</v>
      </c>
      <c r="C82" s="2" t="s">
        <v>330</v>
      </c>
      <c r="D82" s="2" t="s">
        <v>343</v>
      </c>
      <c r="E82" s="3" t="s">
        <v>344</v>
      </c>
      <c r="F82" s="4" t="s">
        <v>345</v>
      </c>
      <c r="G82" s="4">
        <v>1</v>
      </c>
      <c r="H82" s="9">
        <v>43293</v>
      </c>
      <c r="I82" s="15">
        <v>43434</v>
      </c>
      <c r="J82" s="10">
        <f t="shared" si="9"/>
        <v>20.142857142857142</v>
      </c>
      <c r="K82" s="5">
        <v>1</v>
      </c>
      <c r="L82" s="11">
        <f t="shared" si="10"/>
        <v>1</v>
      </c>
      <c r="M82" s="5">
        <f t="shared" si="11"/>
        <v>20.142857142857142</v>
      </c>
      <c r="N82" s="5">
        <f t="shared" si="8"/>
        <v>20.142857142857142</v>
      </c>
      <c r="O82" s="14">
        <f t="shared" si="12"/>
        <v>20.142857142857142</v>
      </c>
      <c r="P82" s="6" t="s">
        <v>334</v>
      </c>
      <c r="Q82" s="7" t="s">
        <v>7</v>
      </c>
      <c r="R82" s="7">
        <v>2017</v>
      </c>
    </row>
    <row r="83" spans="1:18" ht="87.75" customHeight="1" thickBot="1" x14ac:dyDescent="0.3">
      <c r="A83" s="1" t="s">
        <v>364</v>
      </c>
      <c r="B83" s="2" t="s">
        <v>365</v>
      </c>
      <c r="C83" s="2" t="s">
        <v>330</v>
      </c>
      <c r="D83" s="2" t="s">
        <v>346</v>
      </c>
      <c r="E83" s="3" t="s">
        <v>347</v>
      </c>
      <c r="F83" s="4" t="s">
        <v>348</v>
      </c>
      <c r="G83" s="4">
        <v>1</v>
      </c>
      <c r="H83" s="9">
        <v>43293</v>
      </c>
      <c r="I83" s="15">
        <v>43434</v>
      </c>
      <c r="J83" s="10">
        <f t="shared" si="9"/>
        <v>20.142857142857142</v>
      </c>
      <c r="K83" s="5">
        <v>1</v>
      </c>
      <c r="L83" s="11">
        <f t="shared" si="10"/>
        <v>1</v>
      </c>
      <c r="M83" s="5">
        <f t="shared" si="11"/>
        <v>20.142857142857142</v>
      </c>
      <c r="N83" s="5">
        <f t="shared" si="8"/>
        <v>20.142857142857142</v>
      </c>
      <c r="O83" s="14">
        <f t="shared" si="12"/>
        <v>20.142857142857142</v>
      </c>
      <c r="P83" s="6" t="s">
        <v>334</v>
      </c>
      <c r="Q83" s="7" t="s">
        <v>7</v>
      </c>
      <c r="R83" s="7">
        <v>2017</v>
      </c>
    </row>
    <row r="84" spans="1:18" ht="87.75" customHeight="1" thickBot="1" x14ac:dyDescent="0.3">
      <c r="A84" s="1" t="s">
        <v>364</v>
      </c>
      <c r="B84" s="2" t="s">
        <v>365</v>
      </c>
      <c r="C84" s="2" t="s">
        <v>330</v>
      </c>
      <c r="D84" s="2" t="s">
        <v>373</v>
      </c>
      <c r="E84" s="3" t="s">
        <v>374</v>
      </c>
      <c r="F84" s="4" t="s">
        <v>351</v>
      </c>
      <c r="G84" s="4">
        <v>2</v>
      </c>
      <c r="H84" s="9">
        <v>43293</v>
      </c>
      <c r="I84" s="15">
        <v>43434</v>
      </c>
      <c r="J84" s="10">
        <f t="shared" si="9"/>
        <v>20.142857142857142</v>
      </c>
      <c r="K84" s="5">
        <v>2</v>
      </c>
      <c r="L84" s="11">
        <f t="shared" si="10"/>
        <v>1</v>
      </c>
      <c r="M84" s="5">
        <f t="shared" si="11"/>
        <v>20.142857142857142</v>
      </c>
      <c r="N84" s="5">
        <f t="shared" si="8"/>
        <v>20.142857142857142</v>
      </c>
      <c r="O84" s="14">
        <f t="shared" si="12"/>
        <v>20.142857142857142</v>
      </c>
      <c r="P84" s="6" t="s">
        <v>334</v>
      </c>
      <c r="Q84" s="7" t="s">
        <v>7</v>
      </c>
      <c r="R84" s="7">
        <v>2017</v>
      </c>
    </row>
    <row r="85" spans="1:18" ht="87.75" customHeight="1" thickBot="1" x14ac:dyDescent="0.3">
      <c r="A85" s="1" t="s">
        <v>375</v>
      </c>
      <c r="B85" s="2" t="s">
        <v>376</v>
      </c>
      <c r="C85" s="2" t="s">
        <v>377</v>
      </c>
      <c r="D85" s="2" t="s">
        <v>378</v>
      </c>
      <c r="E85" s="3" t="s">
        <v>379</v>
      </c>
      <c r="F85" s="4" t="s">
        <v>195</v>
      </c>
      <c r="G85" s="4">
        <v>1</v>
      </c>
      <c r="H85" s="9">
        <v>43293</v>
      </c>
      <c r="I85" s="15">
        <v>43404</v>
      </c>
      <c r="J85" s="10">
        <f t="shared" si="9"/>
        <v>15.857142857142858</v>
      </c>
      <c r="K85" s="5">
        <v>1</v>
      </c>
      <c r="L85" s="11">
        <f t="shared" si="10"/>
        <v>1</v>
      </c>
      <c r="M85" s="5">
        <f t="shared" si="11"/>
        <v>15.857142857142858</v>
      </c>
      <c r="N85" s="5">
        <f t="shared" si="8"/>
        <v>15.857142857142858</v>
      </c>
      <c r="O85" s="14">
        <f t="shared" si="12"/>
        <v>15.857142857142858</v>
      </c>
      <c r="P85" s="6" t="s">
        <v>380</v>
      </c>
      <c r="Q85" s="7" t="s">
        <v>7</v>
      </c>
      <c r="R85" s="7">
        <v>2017</v>
      </c>
    </row>
    <row r="86" spans="1:18" ht="87.75" customHeight="1" thickBot="1" x14ac:dyDescent="0.3">
      <c r="A86" s="1" t="s">
        <v>381</v>
      </c>
      <c r="B86" s="2" t="s">
        <v>382</v>
      </c>
      <c r="C86" s="2" t="s">
        <v>383</v>
      </c>
      <c r="D86" s="2" t="s">
        <v>384</v>
      </c>
      <c r="E86" s="3" t="s">
        <v>385</v>
      </c>
      <c r="F86" s="4" t="s">
        <v>195</v>
      </c>
      <c r="G86" s="4">
        <v>1</v>
      </c>
      <c r="H86" s="9">
        <v>43293</v>
      </c>
      <c r="I86" s="15">
        <v>43312</v>
      </c>
      <c r="J86" s="10">
        <f t="shared" si="9"/>
        <v>2.7142857142857144</v>
      </c>
      <c r="K86" s="5">
        <v>1</v>
      </c>
      <c r="L86" s="11">
        <f t="shared" si="10"/>
        <v>1</v>
      </c>
      <c r="M86" s="5">
        <f t="shared" si="11"/>
        <v>2.7142857142857144</v>
      </c>
      <c r="N86" s="5">
        <f t="shared" si="8"/>
        <v>2.7142857142857144</v>
      </c>
      <c r="O86" s="14">
        <f t="shared" si="12"/>
        <v>2.7142857142857144</v>
      </c>
      <c r="P86" s="6" t="s">
        <v>380</v>
      </c>
      <c r="Q86" s="7" t="s">
        <v>7</v>
      </c>
      <c r="R86" s="7">
        <v>2017</v>
      </c>
    </row>
    <row r="87" spans="1:18" ht="87.75" customHeight="1" thickBot="1" x14ac:dyDescent="0.3">
      <c r="A87" s="1" t="s">
        <v>381</v>
      </c>
      <c r="B87" s="2" t="s">
        <v>382</v>
      </c>
      <c r="C87" s="2" t="s">
        <v>386</v>
      </c>
      <c r="D87" s="2" t="s">
        <v>387</v>
      </c>
      <c r="E87" s="3" t="s">
        <v>388</v>
      </c>
      <c r="F87" s="4" t="s">
        <v>389</v>
      </c>
      <c r="G87" s="4">
        <v>1</v>
      </c>
      <c r="H87" s="9">
        <v>43293</v>
      </c>
      <c r="I87" s="15">
        <v>43434</v>
      </c>
      <c r="J87" s="10">
        <f t="shared" si="9"/>
        <v>20.142857142857142</v>
      </c>
      <c r="K87" s="5">
        <v>1</v>
      </c>
      <c r="L87" s="11">
        <f t="shared" si="10"/>
        <v>1</v>
      </c>
      <c r="M87" s="5">
        <f t="shared" si="11"/>
        <v>20.142857142857142</v>
      </c>
      <c r="N87" s="5">
        <f t="shared" si="8"/>
        <v>20.142857142857142</v>
      </c>
      <c r="O87" s="14">
        <f t="shared" si="12"/>
        <v>20.142857142857142</v>
      </c>
      <c r="P87" s="6" t="s">
        <v>334</v>
      </c>
      <c r="Q87" s="7" t="s">
        <v>7</v>
      </c>
      <c r="R87" s="7">
        <v>2017</v>
      </c>
    </row>
    <row r="88" spans="1:18" ht="87.75" customHeight="1" thickBot="1" x14ac:dyDescent="0.3">
      <c r="A88" s="1" t="s">
        <v>390</v>
      </c>
      <c r="B88" s="2" t="s">
        <v>391</v>
      </c>
      <c r="C88" s="2" t="s">
        <v>392</v>
      </c>
      <c r="D88" s="2" t="s">
        <v>393</v>
      </c>
      <c r="E88" s="3" t="s">
        <v>385</v>
      </c>
      <c r="F88" s="4" t="s">
        <v>195</v>
      </c>
      <c r="G88" s="4">
        <v>1</v>
      </c>
      <c r="H88" s="9">
        <v>43293</v>
      </c>
      <c r="I88" s="15">
        <v>43312</v>
      </c>
      <c r="J88" s="10">
        <f t="shared" si="9"/>
        <v>2.7142857142857144</v>
      </c>
      <c r="K88" s="5">
        <v>1</v>
      </c>
      <c r="L88" s="11">
        <f t="shared" si="10"/>
        <v>1</v>
      </c>
      <c r="M88" s="5">
        <f t="shared" si="11"/>
        <v>2.7142857142857144</v>
      </c>
      <c r="N88" s="5">
        <f t="shared" si="8"/>
        <v>2.7142857142857144</v>
      </c>
      <c r="O88" s="14">
        <f t="shared" si="12"/>
        <v>2.7142857142857144</v>
      </c>
      <c r="P88" s="6" t="s">
        <v>380</v>
      </c>
      <c r="Q88" s="7" t="s">
        <v>7</v>
      </c>
      <c r="R88" s="7">
        <v>2017</v>
      </c>
    </row>
    <row r="89" spans="1:18" ht="87.75" customHeight="1" thickBot="1" x14ac:dyDescent="0.3">
      <c r="A89" s="1" t="s">
        <v>390</v>
      </c>
      <c r="B89" s="2" t="s">
        <v>391</v>
      </c>
      <c r="C89" s="2" t="s">
        <v>394</v>
      </c>
      <c r="D89" s="2" t="s">
        <v>395</v>
      </c>
      <c r="E89" s="3" t="s">
        <v>396</v>
      </c>
      <c r="F89" s="4" t="s">
        <v>345</v>
      </c>
      <c r="G89" s="4">
        <v>1</v>
      </c>
      <c r="H89" s="9">
        <v>43293</v>
      </c>
      <c r="I89" s="15">
        <v>43434</v>
      </c>
      <c r="J89" s="10">
        <f t="shared" si="9"/>
        <v>20.142857142857142</v>
      </c>
      <c r="K89" s="5">
        <v>1</v>
      </c>
      <c r="L89" s="11">
        <f t="shared" si="10"/>
        <v>1</v>
      </c>
      <c r="M89" s="5">
        <f t="shared" si="11"/>
        <v>20.142857142857142</v>
      </c>
      <c r="N89" s="5">
        <f t="shared" si="8"/>
        <v>20.142857142857142</v>
      </c>
      <c r="O89" s="14">
        <f t="shared" si="12"/>
        <v>20.142857142857142</v>
      </c>
      <c r="P89" s="6" t="s">
        <v>334</v>
      </c>
      <c r="Q89" s="7" t="s">
        <v>7</v>
      </c>
      <c r="R89" s="7">
        <v>2017</v>
      </c>
    </row>
    <row r="90" spans="1:18" ht="87.75" customHeight="1" thickBot="1" x14ac:dyDescent="0.3">
      <c r="A90" s="1" t="s">
        <v>390</v>
      </c>
      <c r="B90" s="2" t="s">
        <v>391</v>
      </c>
      <c r="C90" s="2" t="s">
        <v>394</v>
      </c>
      <c r="D90" s="2" t="s">
        <v>346</v>
      </c>
      <c r="E90" s="3" t="s">
        <v>397</v>
      </c>
      <c r="F90" s="4" t="s">
        <v>398</v>
      </c>
      <c r="G90" s="4">
        <v>1</v>
      </c>
      <c r="H90" s="9">
        <v>43293</v>
      </c>
      <c r="I90" s="15">
        <v>43434</v>
      </c>
      <c r="J90" s="10">
        <f t="shared" si="9"/>
        <v>20.142857142857142</v>
      </c>
      <c r="K90" s="5">
        <v>1</v>
      </c>
      <c r="L90" s="11">
        <f t="shared" si="10"/>
        <v>1</v>
      </c>
      <c r="M90" s="5">
        <f t="shared" si="11"/>
        <v>20.142857142857142</v>
      </c>
      <c r="N90" s="5">
        <f t="shared" si="8"/>
        <v>20.142857142857142</v>
      </c>
      <c r="O90" s="14">
        <f t="shared" si="12"/>
        <v>20.142857142857142</v>
      </c>
      <c r="P90" s="6" t="s">
        <v>334</v>
      </c>
      <c r="Q90" s="7" t="s">
        <v>7</v>
      </c>
      <c r="R90" s="7">
        <v>2017</v>
      </c>
    </row>
    <row r="91" spans="1:18" ht="87.75" customHeight="1" thickBot="1" x14ac:dyDescent="0.3">
      <c r="A91" s="1" t="s">
        <v>390</v>
      </c>
      <c r="B91" s="2" t="s">
        <v>391</v>
      </c>
      <c r="C91" s="2" t="s">
        <v>394</v>
      </c>
      <c r="D91" s="2" t="s">
        <v>373</v>
      </c>
      <c r="E91" s="3" t="s">
        <v>374</v>
      </c>
      <c r="F91" s="4" t="s">
        <v>351</v>
      </c>
      <c r="G91" s="4">
        <v>2</v>
      </c>
      <c r="H91" s="9">
        <v>43293</v>
      </c>
      <c r="I91" s="15">
        <v>43434</v>
      </c>
      <c r="J91" s="10">
        <f t="shared" si="9"/>
        <v>20.142857142857142</v>
      </c>
      <c r="K91" s="5">
        <v>2</v>
      </c>
      <c r="L91" s="11">
        <f t="shared" si="10"/>
        <v>1</v>
      </c>
      <c r="M91" s="5">
        <f t="shared" si="11"/>
        <v>20.142857142857142</v>
      </c>
      <c r="N91" s="5">
        <f t="shared" si="8"/>
        <v>20.142857142857142</v>
      </c>
      <c r="O91" s="14">
        <f t="shared" si="12"/>
        <v>20.142857142857142</v>
      </c>
      <c r="P91" s="6" t="s">
        <v>334</v>
      </c>
      <c r="Q91" s="7" t="s">
        <v>7</v>
      </c>
      <c r="R91" s="7">
        <v>2017</v>
      </c>
    </row>
    <row r="92" spans="1:18" ht="87.75" customHeight="1" thickBot="1" x14ac:dyDescent="0.3">
      <c r="A92" s="1" t="s">
        <v>399</v>
      </c>
      <c r="B92" s="2" t="s">
        <v>400</v>
      </c>
      <c r="C92" s="2" t="s">
        <v>401</v>
      </c>
      <c r="D92" s="2" t="s">
        <v>402</v>
      </c>
      <c r="E92" s="3" t="s">
        <v>403</v>
      </c>
      <c r="F92" s="4" t="s">
        <v>404</v>
      </c>
      <c r="G92" s="4">
        <v>1</v>
      </c>
      <c r="H92" s="9">
        <v>43293</v>
      </c>
      <c r="I92" s="15">
        <v>43465</v>
      </c>
      <c r="J92" s="10">
        <f t="shared" si="9"/>
        <v>24.571428571428573</v>
      </c>
      <c r="K92" s="5">
        <v>1</v>
      </c>
      <c r="L92" s="11">
        <f t="shared" si="10"/>
        <v>1</v>
      </c>
      <c r="M92" s="5">
        <f t="shared" si="11"/>
        <v>24.571428571428573</v>
      </c>
      <c r="N92" s="5">
        <f t="shared" si="8"/>
        <v>24.571428571428573</v>
      </c>
      <c r="O92" s="14">
        <f t="shared" si="12"/>
        <v>24.571428571428573</v>
      </c>
      <c r="P92" s="6" t="s">
        <v>380</v>
      </c>
      <c r="Q92" s="7" t="s">
        <v>7</v>
      </c>
      <c r="R92" s="7">
        <v>2017</v>
      </c>
    </row>
    <row r="93" spans="1:18" ht="87.75" customHeight="1" thickBot="1" x14ac:dyDescent="0.3">
      <c r="A93" s="1" t="s">
        <v>399</v>
      </c>
      <c r="B93" s="2" t="s">
        <v>400</v>
      </c>
      <c r="C93" s="2" t="s">
        <v>401</v>
      </c>
      <c r="D93" s="2" t="s">
        <v>405</v>
      </c>
      <c r="E93" s="3" t="s">
        <v>406</v>
      </c>
      <c r="F93" s="4" t="s">
        <v>407</v>
      </c>
      <c r="G93" s="4">
        <v>4</v>
      </c>
      <c r="H93" s="9">
        <v>43293</v>
      </c>
      <c r="I93" s="15">
        <v>43465</v>
      </c>
      <c r="J93" s="10">
        <f t="shared" si="9"/>
        <v>24.571428571428573</v>
      </c>
      <c r="K93" s="5">
        <v>4</v>
      </c>
      <c r="L93" s="11">
        <f t="shared" si="10"/>
        <v>1</v>
      </c>
      <c r="M93" s="5">
        <f t="shared" si="11"/>
        <v>24.571428571428573</v>
      </c>
      <c r="N93" s="5">
        <f t="shared" si="8"/>
        <v>24.571428571428573</v>
      </c>
      <c r="O93" s="14">
        <f t="shared" si="12"/>
        <v>24.571428571428573</v>
      </c>
      <c r="P93" s="6" t="s">
        <v>380</v>
      </c>
      <c r="Q93" s="7" t="s">
        <v>7</v>
      </c>
      <c r="R93" s="7">
        <v>2017</v>
      </c>
    </row>
    <row r="94" spans="1:18" ht="87.75" customHeight="1" thickBot="1" x14ac:dyDescent="0.3">
      <c r="A94" s="1" t="s">
        <v>408</v>
      </c>
      <c r="B94" s="2" t="s">
        <v>409</v>
      </c>
      <c r="C94" s="2" t="s">
        <v>410</v>
      </c>
      <c r="D94" s="2" t="s">
        <v>411</v>
      </c>
      <c r="E94" s="3" t="s">
        <v>412</v>
      </c>
      <c r="F94" s="4" t="s">
        <v>413</v>
      </c>
      <c r="G94" s="4">
        <v>1</v>
      </c>
      <c r="H94" s="9">
        <v>43293</v>
      </c>
      <c r="I94" s="15">
        <v>43465</v>
      </c>
      <c r="J94" s="10">
        <f t="shared" si="9"/>
        <v>24.571428571428573</v>
      </c>
      <c r="K94" s="5">
        <v>1</v>
      </c>
      <c r="L94" s="11">
        <f t="shared" si="10"/>
        <v>1</v>
      </c>
      <c r="M94" s="5">
        <f t="shared" si="11"/>
        <v>24.571428571428573</v>
      </c>
      <c r="N94" s="5">
        <f t="shared" si="8"/>
        <v>24.571428571428573</v>
      </c>
      <c r="O94" s="14">
        <f t="shared" si="12"/>
        <v>24.571428571428573</v>
      </c>
      <c r="P94" s="6" t="s">
        <v>414</v>
      </c>
      <c r="Q94" s="7" t="s">
        <v>7</v>
      </c>
      <c r="R94" s="7">
        <v>2017</v>
      </c>
    </row>
    <row r="95" spans="1:18" ht="87.75" customHeight="1" thickBot="1" x14ac:dyDescent="0.3">
      <c r="A95" s="1" t="s">
        <v>408</v>
      </c>
      <c r="B95" s="2" t="s">
        <v>409</v>
      </c>
      <c r="C95" s="2" t="s">
        <v>415</v>
      </c>
      <c r="D95" s="2" t="s">
        <v>416</v>
      </c>
      <c r="E95" s="3" t="s">
        <v>417</v>
      </c>
      <c r="F95" s="4" t="s">
        <v>418</v>
      </c>
      <c r="G95" s="4">
        <v>1</v>
      </c>
      <c r="H95" s="9">
        <v>43293</v>
      </c>
      <c r="I95" s="15">
        <v>43465</v>
      </c>
      <c r="J95" s="10">
        <f t="shared" si="9"/>
        <v>24.571428571428573</v>
      </c>
      <c r="K95" s="5">
        <v>1</v>
      </c>
      <c r="L95" s="11">
        <f t="shared" si="10"/>
        <v>1</v>
      </c>
      <c r="M95" s="5">
        <f t="shared" si="11"/>
        <v>24.571428571428573</v>
      </c>
      <c r="N95" s="5">
        <f t="shared" si="8"/>
        <v>24.571428571428573</v>
      </c>
      <c r="O95" s="14">
        <f t="shared" si="12"/>
        <v>24.571428571428573</v>
      </c>
      <c r="P95" s="6" t="s">
        <v>414</v>
      </c>
      <c r="Q95" s="7" t="s">
        <v>7</v>
      </c>
      <c r="R95" s="7">
        <v>2017</v>
      </c>
    </row>
    <row r="96" spans="1:18" ht="87.75" customHeight="1" thickBot="1" x14ac:dyDescent="0.3">
      <c r="A96" s="1" t="s">
        <v>408</v>
      </c>
      <c r="B96" s="2" t="s">
        <v>409</v>
      </c>
      <c r="C96" s="2" t="s">
        <v>419</v>
      </c>
      <c r="D96" s="2" t="s">
        <v>420</v>
      </c>
      <c r="E96" s="3" t="s">
        <v>421</v>
      </c>
      <c r="F96" s="4" t="s">
        <v>422</v>
      </c>
      <c r="G96" s="4">
        <v>1</v>
      </c>
      <c r="H96" s="9">
        <v>43293</v>
      </c>
      <c r="I96" s="15">
        <v>43465</v>
      </c>
      <c r="J96" s="10">
        <f t="shared" si="9"/>
        <v>24.571428571428573</v>
      </c>
      <c r="K96" s="5">
        <v>1</v>
      </c>
      <c r="L96" s="11">
        <f t="shared" si="10"/>
        <v>1</v>
      </c>
      <c r="M96" s="5">
        <f t="shared" si="11"/>
        <v>24.571428571428573</v>
      </c>
      <c r="N96" s="5">
        <f t="shared" si="8"/>
        <v>24.571428571428573</v>
      </c>
      <c r="O96" s="14">
        <f t="shared" si="12"/>
        <v>24.571428571428573</v>
      </c>
      <c r="P96" s="6" t="s">
        <v>414</v>
      </c>
      <c r="Q96" s="7" t="s">
        <v>7</v>
      </c>
      <c r="R96" s="7">
        <v>2017</v>
      </c>
    </row>
    <row r="97" spans="1:29" ht="87.75" customHeight="1" thickBot="1" x14ac:dyDescent="0.3">
      <c r="A97" s="1" t="s">
        <v>408</v>
      </c>
      <c r="B97" s="2" t="s">
        <v>409</v>
      </c>
      <c r="C97" s="2" t="s">
        <v>423</v>
      </c>
      <c r="D97" s="2" t="s">
        <v>424</v>
      </c>
      <c r="E97" s="3" t="s">
        <v>425</v>
      </c>
      <c r="F97" s="4" t="s">
        <v>333</v>
      </c>
      <c r="G97" s="4">
        <v>1</v>
      </c>
      <c r="H97" s="9">
        <v>43293</v>
      </c>
      <c r="I97" s="15">
        <v>43404</v>
      </c>
      <c r="J97" s="10">
        <f t="shared" si="9"/>
        <v>15.857142857142858</v>
      </c>
      <c r="K97" s="5">
        <v>1</v>
      </c>
      <c r="L97" s="11">
        <f t="shared" si="10"/>
        <v>1</v>
      </c>
      <c r="M97" s="5">
        <f t="shared" si="11"/>
        <v>15.857142857142858</v>
      </c>
      <c r="N97" s="5">
        <f t="shared" si="8"/>
        <v>15.857142857142858</v>
      </c>
      <c r="O97" s="14">
        <f t="shared" si="12"/>
        <v>15.857142857142858</v>
      </c>
      <c r="P97" s="6" t="s">
        <v>334</v>
      </c>
      <c r="Q97" s="7" t="s">
        <v>7</v>
      </c>
      <c r="R97" s="7">
        <v>2017</v>
      </c>
    </row>
    <row r="98" spans="1:29" ht="87.75" customHeight="1" thickBot="1" x14ac:dyDescent="0.3">
      <c r="A98" s="1" t="s">
        <v>408</v>
      </c>
      <c r="B98" s="2" t="s">
        <v>409</v>
      </c>
      <c r="C98" s="2" t="s">
        <v>423</v>
      </c>
      <c r="D98" s="2" t="s">
        <v>426</v>
      </c>
      <c r="E98" s="3" t="s">
        <v>336</v>
      </c>
      <c r="F98" s="4" t="s">
        <v>336</v>
      </c>
      <c r="G98" s="4">
        <v>1</v>
      </c>
      <c r="H98" s="9">
        <v>43293</v>
      </c>
      <c r="I98" s="15">
        <v>43404</v>
      </c>
      <c r="J98" s="10">
        <f t="shared" si="9"/>
        <v>15.857142857142858</v>
      </c>
      <c r="K98" s="5">
        <v>1</v>
      </c>
      <c r="L98" s="11">
        <f t="shared" si="10"/>
        <v>1</v>
      </c>
      <c r="M98" s="5">
        <f t="shared" si="11"/>
        <v>15.857142857142858</v>
      </c>
      <c r="N98" s="5">
        <f t="shared" si="8"/>
        <v>15.857142857142858</v>
      </c>
      <c r="O98" s="14">
        <f t="shared" si="12"/>
        <v>15.857142857142858</v>
      </c>
      <c r="P98" s="6" t="s">
        <v>334</v>
      </c>
      <c r="Q98" s="7" t="s">
        <v>7</v>
      </c>
      <c r="R98" s="7">
        <v>2017</v>
      </c>
    </row>
    <row r="99" spans="1:29" ht="87.75" customHeight="1" thickBot="1" x14ac:dyDescent="0.3">
      <c r="A99" s="1" t="s">
        <v>408</v>
      </c>
      <c r="B99" s="2" t="s">
        <v>409</v>
      </c>
      <c r="C99" s="2" t="s">
        <v>423</v>
      </c>
      <c r="D99" s="2" t="s">
        <v>427</v>
      </c>
      <c r="E99" s="3" t="s">
        <v>428</v>
      </c>
      <c r="F99" s="4" t="s">
        <v>429</v>
      </c>
      <c r="G99" s="4">
        <v>1</v>
      </c>
      <c r="H99" s="9">
        <v>43293</v>
      </c>
      <c r="I99" s="15">
        <v>43434</v>
      </c>
      <c r="J99" s="10">
        <f t="shared" si="9"/>
        <v>20.142857142857142</v>
      </c>
      <c r="K99" s="5">
        <v>1</v>
      </c>
      <c r="L99" s="11">
        <f t="shared" si="10"/>
        <v>1</v>
      </c>
      <c r="M99" s="5">
        <f t="shared" si="11"/>
        <v>20.142857142857142</v>
      </c>
      <c r="N99" s="5">
        <f t="shared" si="8"/>
        <v>20.142857142857142</v>
      </c>
      <c r="O99" s="14">
        <f t="shared" si="12"/>
        <v>20.142857142857142</v>
      </c>
      <c r="P99" s="6" t="s">
        <v>334</v>
      </c>
      <c r="Q99" s="7" t="s">
        <v>7</v>
      </c>
      <c r="R99" s="7">
        <v>2017</v>
      </c>
    </row>
    <row r="100" spans="1:29" ht="87.75" customHeight="1" thickBot="1" x14ac:dyDescent="0.3">
      <c r="A100" s="1" t="s">
        <v>408</v>
      </c>
      <c r="B100" s="2" t="s">
        <v>409</v>
      </c>
      <c r="C100" s="2" t="s">
        <v>423</v>
      </c>
      <c r="D100" s="2" t="s">
        <v>430</v>
      </c>
      <c r="E100" s="3" t="s">
        <v>431</v>
      </c>
      <c r="F100" s="4" t="s">
        <v>195</v>
      </c>
      <c r="G100" s="4">
        <v>1</v>
      </c>
      <c r="H100" s="9">
        <v>43293</v>
      </c>
      <c r="I100" s="15">
        <v>43343</v>
      </c>
      <c r="J100" s="10">
        <f t="shared" si="9"/>
        <v>7.1428571428571432</v>
      </c>
      <c r="K100" s="5">
        <v>1</v>
      </c>
      <c r="L100" s="11">
        <f t="shared" si="10"/>
        <v>1</v>
      </c>
      <c r="M100" s="5">
        <f t="shared" si="11"/>
        <v>7.1428571428571432</v>
      </c>
      <c r="N100" s="5">
        <f t="shared" si="8"/>
        <v>7.1428571428571432</v>
      </c>
      <c r="O100" s="14">
        <f t="shared" si="12"/>
        <v>7.1428571428571432</v>
      </c>
      <c r="P100" s="6" t="s">
        <v>334</v>
      </c>
      <c r="Q100" s="7" t="s">
        <v>7</v>
      </c>
      <c r="R100" s="7">
        <v>2017</v>
      </c>
    </row>
    <row r="101" spans="1:29" ht="87.75" customHeight="1" thickBot="1" x14ac:dyDescent="0.3">
      <c r="A101" s="1" t="s">
        <v>408</v>
      </c>
      <c r="B101" s="2" t="s">
        <v>409</v>
      </c>
      <c r="C101" s="2" t="s">
        <v>423</v>
      </c>
      <c r="D101" s="2" t="s">
        <v>432</v>
      </c>
      <c r="E101" s="3" t="s">
        <v>341</v>
      </c>
      <c r="F101" s="4" t="s">
        <v>342</v>
      </c>
      <c r="G101" s="4">
        <v>1</v>
      </c>
      <c r="H101" s="9">
        <v>43293</v>
      </c>
      <c r="I101" s="15">
        <v>43434</v>
      </c>
      <c r="J101" s="10">
        <f t="shared" si="9"/>
        <v>20.142857142857142</v>
      </c>
      <c r="K101" s="5">
        <v>1</v>
      </c>
      <c r="L101" s="11">
        <f t="shared" si="10"/>
        <v>1</v>
      </c>
      <c r="M101" s="5">
        <f t="shared" si="11"/>
        <v>20.142857142857142</v>
      </c>
      <c r="N101" s="5">
        <f t="shared" si="8"/>
        <v>20.142857142857142</v>
      </c>
      <c r="O101" s="14">
        <f t="shared" si="12"/>
        <v>20.142857142857142</v>
      </c>
      <c r="P101" s="6" t="s">
        <v>334</v>
      </c>
      <c r="Q101" s="7" t="s">
        <v>7</v>
      </c>
      <c r="R101" s="7">
        <v>2017</v>
      </c>
    </row>
    <row r="102" spans="1:29" ht="87.75" customHeight="1" thickBot="1" x14ac:dyDescent="0.3">
      <c r="A102" s="1" t="s">
        <v>434</v>
      </c>
      <c r="B102" s="2" t="s">
        <v>435</v>
      </c>
      <c r="C102" s="2" t="s">
        <v>436</v>
      </c>
      <c r="D102" s="2" t="s">
        <v>437</v>
      </c>
      <c r="E102" s="3" t="s">
        <v>438</v>
      </c>
      <c r="F102" s="4" t="s">
        <v>439</v>
      </c>
      <c r="G102" s="4">
        <v>1</v>
      </c>
      <c r="H102" s="9">
        <v>42949</v>
      </c>
      <c r="I102" s="15">
        <v>42978</v>
      </c>
      <c r="J102" s="10">
        <f t="shared" si="9"/>
        <v>4.1428571428571432</v>
      </c>
      <c r="K102" s="5">
        <v>1</v>
      </c>
      <c r="L102" s="11">
        <f t="shared" si="10"/>
        <v>1</v>
      </c>
      <c r="M102" s="5">
        <f t="shared" si="11"/>
        <v>4.1428571428571432</v>
      </c>
      <c r="N102" s="5">
        <f t="shared" si="8"/>
        <v>4.1428571428571432</v>
      </c>
      <c r="O102" s="14">
        <f t="shared" si="12"/>
        <v>4.1428571428571432</v>
      </c>
      <c r="P102" s="6" t="s">
        <v>14</v>
      </c>
      <c r="Q102" s="7" t="s">
        <v>433</v>
      </c>
      <c r="R102" s="7">
        <v>2016</v>
      </c>
    </row>
    <row r="103" spans="1:29" ht="87.75" customHeight="1" thickBot="1" x14ac:dyDescent="0.3">
      <c r="A103" s="1" t="s">
        <v>434</v>
      </c>
      <c r="B103" s="2" t="s">
        <v>435</v>
      </c>
      <c r="C103" s="2" t="s">
        <v>436</v>
      </c>
      <c r="D103" s="2" t="s">
        <v>440</v>
      </c>
      <c r="E103" s="3" t="s">
        <v>341</v>
      </c>
      <c r="F103" s="4" t="s">
        <v>342</v>
      </c>
      <c r="G103" s="4">
        <v>1</v>
      </c>
      <c r="H103" s="9">
        <v>42949</v>
      </c>
      <c r="I103" s="15">
        <v>43100</v>
      </c>
      <c r="J103" s="10">
        <f t="shared" si="9"/>
        <v>21.571428571428573</v>
      </c>
      <c r="K103" s="5">
        <v>1</v>
      </c>
      <c r="L103" s="11">
        <f t="shared" si="10"/>
        <v>1</v>
      </c>
      <c r="M103" s="5">
        <f t="shared" si="11"/>
        <v>21.571428571428573</v>
      </c>
      <c r="N103" s="5">
        <f t="shared" si="8"/>
        <v>21.571428571428573</v>
      </c>
      <c r="O103" s="14">
        <f t="shared" si="12"/>
        <v>21.571428571428573</v>
      </c>
      <c r="P103" s="6" t="s">
        <v>14</v>
      </c>
      <c r="Q103" s="7" t="s">
        <v>433</v>
      </c>
      <c r="R103" s="7">
        <v>2016</v>
      </c>
    </row>
    <row r="104" spans="1:29" ht="87.75" customHeight="1" thickBot="1" x14ac:dyDescent="0.3">
      <c r="A104" s="1" t="s">
        <v>441</v>
      </c>
      <c r="B104" s="2" t="s">
        <v>442</v>
      </c>
      <c r="C104" s="2" t="s">
        <v>443</v>
      </c>
      <c r="D104" s="2" t="s">
        <v>444</v>
      </c>
      <c r="E104" s="3" t="s">
        <v>445</v>
      </c>
      <c r="F104" s="4" t="s">
        <v>446</v>
      </c>
      <c r="G104" s="4">
        <v>1</v>
      </c>
      <c r="H104" s="9">
        <v>42949</v>
      </c>
      <c r="I104" s="15">
        <v>42978</v>
      </c>
      <c r="J104" s="10">
        <f t="shared" si="9"/>
        <v>4.1428571428571432</v>
      </c>
      <c r="K104" s="5">
        <v>1</v>
      </c>
      <c r="L104" s="11">
        <f t="shared" si="10"/>
        <v>1</v>
      </c>
      <c r="M104" s="5">
        <f t="shared" si="11"/>
        <v>4.1428571428571432</v>
      </c>
      <c r="N104" s="5">
        <f t="shared" ref="N104:N135" si="13">+IF(I104&lt;=$C$6,M104,0)</f>
        <v>4.1428571428571432</v>
      </c>
      <c r="O104" s="14">
        <f t="shared" si="12"/>
        <v>4.1428571428571432</v>
      </c>
      <c r="P104" s="6" t="s">
        <v>447</v>
      </c>
      <c r="Q104" s="7" t="s">
        <v>433</v>
      </c>
      <c r="R104" s="7">
        <v>2016</v>
      </c>
    </row>
    <row r="105" spans="1:29" ht="87.75" customHeight="1" thickBot="1" x14ac:dyDescent="0.3">
      <c r="A105" s="1" t="s">
        <v>441</v>
      </c>
      <c r="B105" s="2" t="s">
        <v>442</v>
      </c>
      <c r="C105" s="2" t="s">
        <v>443</v>
      </c>
      <c r="D105" s="2" t="s">
        <v>448</v>
      </c>
      <c r="E105" s="3" t="s">
        <v>449</v>
      </c>
      <c r="F105" s="4" t="s">
        <v>342</v>
      </c>
      <c r="G105" s="4">
        <v>1</v>
      </c>
      <c r="H105" s="9">
        <v>42949</v>
      </c>
      <c r="I105" s="15">
        <v>43100</v>
      </c>
      <c r="J105" s="10">
        <f t="shared" si="9"/>
        <v>21.571428571428573</v>
      </c>
      <c r="K105" s="5">
        <v>1</v>
      </c>
      <c r="L105" s="11">
        <f t="shared" si="10"/>
        <v>1</v>
      </c>
      <c r="M105" s="5">
        <f t="shared" si="11"/>
        <v>21.571428571428573</v>
      </c>
      <c r="N105" s="5">
        <f t="shared" si="13"/>
        <v>21.571428571428573</v>
      </c>
      <c r="O105" s="14">
        <f t="shared" si="12"/>
        <v>21.571428571428573</v>
      </c>
      <c r="P105" s="6" t="s">
        <v>447</v>
      </c>
      <c r="Q105" s="7" t="s">
        <v>433</v>
      </c>
      <c r="R105" s="7">
        <v>2016</v>
      </c>
    </row>
    <row r="106" spans="1:29" ht="87.75" customHeight="1" thickBot="1" x14ac:dyDescent="0.3">
      <c r="A106" s="1" t="s">
        <v>450</v>
      </c>
      <c r="B106" s="2" t="s">
        <v>451</v>
      </c>
      <c r="C106" s="2" t="s">
        <v>452</v>
      </c>
      <c r="D106" s="2" t="s">
        <v>453</v>
      </c>
      <c r="E106" s="3" t="s">
        <v>454</v>
      </c>
      <c r="F106" s="4" t="s">
        <v>93</v>
      </c>
      <c r="G106" s="4">
        <v>1</v>
      </c>
      <c r="H106" s="9">
        <v>42949</v>
      </c>
      <c r="I106" s="15">
        <v>43100</v>
      </c>
      <c r="J106" s="10">
        <f t="shared" si="9"/>
        <v>21.571428571428573</v>
      </c>
      <c r="K106" s="5">
        <v>1</v>
      </c>
      <c r="L106" s="11">
        <f t="shared" si="10"/>
        <v>1</v>
      </c>
      <c r="M106" s="5">
        <f t="shared" si="11"/>
        <v>21.571428571428573</v>
      </c>
      <c r="N106" s="5">
        <f t="shared" si="13"/>
        <v>21.571428571428573</v>
      </c>
      <c r="O106" s="14">
        <f t="shared" si="12"/>
        <v>21.571428571428573</v>
      </c>
      <c r="P106" s="6" t="s">
        <v>71</v>
      </c>
      <c r="Q106" s="7" t="s">
        <v>433</v>
      </c>
      <c r="R106" s="7">
        <v>2016</v>
      </c>
    </row>
    <row r="107" spans="1:29" ht="87.75" customHeight="1" thickBot="1" x14ac:dyDescent="0.3">
      <c r="A107" s="1" t="s">
        <v>450</v>
      </c>
      <c r="B107" s="2" t="s">
        <v>451</v>
      </c>
      <c r="C107" s="2" t="s">
        <v>455</v>
      </c>
      <c r="D107" s="2" t="s">
        <v>456</v>
      </c>
      <c r="E107" s="3" t="s">
        <v>457</v>
      </c>
      <c r="F107" s="4" t="s">
        <v>458</v>
      </c>
      <c r="G107" s="4">
        <v>1</v>
      </c>
      <c r="H107" s="9">
        <v>42949</v>
      </c>
      <c r="I107" s="15">
        <v>43100</v>
      </c>
      <c r="J107" s="10">
        <f t="shared" si="9"/>
        <v>21.571428571428573</v>
      </c>
      <c r="K107" s="5">
        <v>1</v>
      </c>
      <c r="L107" s="11">
        <f t="shared" si="10"/>
        <v>1</v>
      </c>
      <c r="M107" s="5">
        <f t="shared" si="11"/>
        <v>21.571428571428573</v>
      </c>
      <c r="N107" s="5">
        <f t="shared" si="13"/>
        <v>21.571428571428573</v>
      </c>
      <c r="O107" s="14">
        <f t="shared" si="12"/>
        <v>21.571428571428573</v>
      </c>
      <c r="P107" s="6" t="s">
        <v>71</v>
      </c>
      <c r="Q107" s="7" t="s">
        <v>433</v>
      </c>
      <c r="R107" s="7">
        <v>2016</v>
      </c>
    </row>
    <row r="108" spans="1:29" ht="87.75" customHeight="1" thickBot="1" x14ac:dyDescent="0.3">
      <c r="A108" s="1" t="s">
        <v>459</v>
      </c>
      <c r="B108" s="2" t="s">
        <v>460</v>
      </c>
      <c r="C108" s="2" t="s">
        <v>461</v>
      </c>
      <c r="D108" s="2" t="s">
        <v>462</v>
      </c>
      <c r="E108" s="3" t="s">
        <v>463</v>
      </c>
      <c r="F108" s="4" t="s">
        <v>93</v>
      </c>
      <c r="G108" s="4">
        <v>1</v>
      </c>
      <c r="H108" s="9">
        <v>42949</v>
      </c>
      <c r="I108" s="15">
        <v>43100</v>
      </c>
      <c r="J108" s="10">
        <f t="shared" si="9"/>
        <v>21.571428571428573</v>
      </c>
      <c r="K108" s="5">
        <v>1</v>
      </c>
      <c r="L108" s="11">
        <f t="shared" si="10"/>
        <v>1</v>
      </c>
      <c r="M108" s="5">
        <f t="shared" si="11"/>
        <v>21.571428571428573</v>
      </c>
      <c r="N108" s="5">
        <f t="shared" si="13"/>
        <v>21.571428571428573</v>
      </c>
      <c r="O108" s="14">
        <f t="shared" si="12"/>
        <v>21.571428571428573</v>
      </c>
      <c r="P108" s="6" t="s">
        <v>14</v>
      </c>
      <c r="Q108" s="7" t="s">
        <v>433</v>
      </c>
      <c r="R108" s="7">
        <v>2016</v>
      </c>
    </row>
    <row r="109" spans="1:29" ht="87.75" customHeight="1" thickBot="1" x14ac:dyDescent="0.3">
      <c r="A109" s="1" t="s">
        <v>459</v>
      </c>
      <c r="B109" s="2" t="s">
        <v>460</v>
      </c>
      <c r="C109" s="2" t="s">
        <v>461</v>
      </c>
      <c r="D109" s="2" t="s">
        <v>464</v>
      </c>
      <c r="E109" s="3" t="s">
        <v>465</v>
      </c>
      <c r="F109" s="4" t="s">
        <v>466</v>
      </c>
      <c r="G109" s="4">
        <v>1</v>
      </c>
      <c r="H109" s="9">
        <v>42949</v>
      </c>
      <c r="I109" s="15">
        <v>43465</v>
      </c>
      <c r="J109" s="10">
        <f t="shared" si="9"/>
        <v>73.714285714285708</v>
      </c>
      <c r="K109" s="5">
        <v>1</v>
      </c>
      <c r="L109" s="11">
        <f t="shared" si="10"/>
        <v>1</v>
      </c>
      <c r="M109" s="5">
        <f t="shared" si="11"/>
        <v>73.714285714285708</v>
      </c>
      <c r="N109" s="5">
        <f t="shared" si="13"/>
        <v>73.714285714285708</v>
      </c>
      <c r="O109" s="14">
        <f t="shared" si="12"/>
        <v>73.714285714285708</v>
      </c>
      <c r="P109" s="6" t="s">
        <v>14</v>
      </c>
      <c r="Q109" s="7" t="s">
        <v>433</v>
      </c>
      <c r="R109" s="7">
        <v>2016</v>
      </c>
      <c r="AC109">
        <v>376</v>
      </c>
    </row>
    <row r="110" spans="1:29" ht="87.75" customHeight="1" thickBot="1" x14ac:dyDescent="0.3">
      <c r="A110" s="1" t="s">
        <v>467</v>
      </c>
      <c r="B110" s="2" t="s">
        <v>468</v>
      </c>
      <c r="C110" s="2" t="s">
        <v>469</v>
      </c>
      <c r="D110" s="2" t="s">
        <v>470</v>
      </c>
      <c r="E110" s="3" t="s">
        <v>471</v>
      </c>
      <c r="F110" s="4" t="s">
        <v>472</v>
      </c>
      <c r="G110" s="4">
        <v>1</v>
      </c>
      <c r="H110" s="9">
        <v>42949</v>
      </c>
      <c r="I110" s="15">
        <v>43100</v>
      </c>
      <c r="J110" s="10">
        <f t="shared" si="9"/>
        <v>21.571428571428573</v>
      </c>
      <c r="K110" s="5">
        <v>1</v>
      </c>
      <c r="L110" s="11">
        <f t="shared" si="10"/>
        <v>1</v>
      </c>
      <c r="M110" s="5">
        <f t="shared" si="11"/>
        <v>21.571428571428573</v>
      </c>
      <c r="N110" s="5">
        <f t="shared" si="13"/>
        <v>21.571428571428573</v>
      </c>
      <c r="O110" s="14">
        <f t="shared" si="12"/>
        <v>21.571428571428573</v>
      </c>
      <c r="P110" s="6" t="s">
        <v>473</v>
      </c>
      <c r="Q110" s="7" t="s">
        <v>433</v>
      </c>
      <c r="R110" s="7">
        <v>2016</v>
      </c>
    </row>
    <row r="111" spans="1:29" ht="87.75" customHeight="1" thickBot="1" x14ac:dyDescent="0.3">
      <c r="A111" s="1" t="s">
        <v>467</v>
      </c>
      <c r="B111" s="2" t="s">
        <v>468</v>
      </c>
      <c r="C111" s="2" t="s">
        <v>469</v>
      </c>
      <c r="D111" s="2" t="s">
        <v>474</v>
      </c>
      <c r="E111" s="3" t="s">
        <v>475</v>
      </c>
      <c r="F111" s="4" t="s">
        <v>476</v>
      </c>
      <c r="G111" s="4">
        <v>1</v>
      </c>
      <c r="H111" s="9">
        <v>42949</v>
      </c>
      <c r="I111" s="15">
        <v>43100</v>
      </c>
      <c r="J111" s="10">
        <f t="shared" si="9"/>
        <v>21.571428571428573</v>
      </c>
      <c r="K111" s="5">
        <v>1</v>
      </c>
      <c r="L111" s="11">
        <f t="shared" si="10"/>
        <v>1</v>
      </c>
      <c r="M111" s="5">
        <f t="shared" si="11"/>
        <v>21.571428571428573</v>
      </c>
      <c r="N111" s="5">
        <f t="shared" si="13"/>
        <v>21.571428571428573</v>
      </c>
      <c r="O111" s="14">
        <f t="shared" si="12"/>
        <v>21.571428571428573</v>
      </c>
      <c r="P111" s="6" t="s">
        <v>473</v>
      </c>
      <c r="Q111" s="7" t="s">
        <v>433</v>
      </c>
      <c r="R111" s="7">
        <v>2016</v>
      </c>
    </row>
    <row r="112" spans="1:29" ht="87.75" customHeight="1" thickBot="1" x14ac:dyDescent="0.3">
      <c r="A112" s="1" t="s">
        <v>467</v>
      </c>
      <c r="B112" s="2" t="s">
        <v>468</v>
      </c>
      <c r="C112" s="2" t="s">
        <v>469</v>
      </c>
      <c r="D112" s="2" t="s">
        <v>477</v>
      </c>
      <c r="E112" s="3" t="s">
        <v>478</v>
      </c>
      <c r="F112" s="4" t="s">
        <v>479</v>
      </c>
      <c r="G112" s="4">
        <v>2</v>
      </c>
      <c r="H112" s="9">
        <v>42949</v>
      </c>
      <c r="I112" s="15">
        <v>43100</v>
      </c>
      <c r="J112" s="10">
        <f t="shared" si="9"/>
        <v>21.571428571428573</v>
      </c>
      <c r="K112" s="5">
        <v>2</v>
      </c>
      <c r="L112" s="11">
        <f t="shared" si="10"/>
        <v>1</v>
      </c>
      <c r="M112" s="5">
        <f t="shared" si="11"/>
        <v>21.571428571428573</v>
      </c>
      <c r="N112" s="5">
        <f t="shared" si="13"/>
        <v>21.571428571428573</v>
      </c>
      <c r="O112" s="14">
        <f t="shared" si="12"/>
        <v>21.571428571428573</v>
      </c>
      <c r="P112" s="6" t="s">
        <v>473</v>
      </c>
      <c r="Q112" s="7" t="s">
        <v>433</v>
      </c>
      <c r="R112" s="7">
        <v>2016</v>
      </c>
    </row>
    <row r="113" spans="1:18" ht="87.75" customHeight="1" thickBot="1" x14ac:dyDescent="0.3">
      <c r="A113" s="1" t="s">
        <v>467</v>
      </c>
      <c r="B113" s="2" t="s">
        <v>468</v>
      </c>
      <c r="C113" s="2" t="s">
        <v>469</v>
      </c>
      <c r="D113" s="2" t="s">
        <v>480</v>
      </c>
      <c r="E113" s="3" t="s">
        <v>481</v>
      </c>
      <c r="F113" s="4" t="s">
        <v>482</v>
      </c>
      <c r="G113" s="4">
        <v>10</v>
      </c>
      <c r="H113" s="9">
        <v>42949</v>
      </c>
      <c r="I113" s="15">
        <v>43100</v>
      </c>
      <c r="J113" s="10">
        <f t="shared" si="9"/>
        <v>21.571428571428573</v>
      </c>
      <c r="K113" s="5">
        <v>10</v>
      </c>
      <c r="L113" s="11">
        <f t="shared" si="10"/>
        <v>1</v>
      </c>
      <c r="M113" s="5">
        <f t="shared" si="11"/>
        <v>21.571428571428573</v>
      </c>
      <c r="N113" s="5">
        <f t="shared" si="13"/>
        <v>21.571428571428573</v>
      </c>
      <c r="O113" s="14">
        <f t="shared" si="12"/>
        <v>21.571428571428573</v>
      </c>
      <c r="P113" s="6" t="s">
        <v>483</v>
      </c>
      <c r="Q113" s="7" t="s">
        <v>433</v>
      </c>
      <c r="R113" s="7">
        <v>2016</v>
      </c>
    </row>
    <row r="114" spans="1:18" ht="87.75" customHeight="1" thickBot="1" x14ac:dyDescent="0.3">
      <c r="A114" s="1" t="s">
        <v>467</v>
      </c>
      <c r="B114" s="2" t="s">
        <v>468</v>
      </c>
      <c r="C114" s="2" t="s">
        <v>469</v>
      </c>
      <c r="D114" s="2" t="s">
        <v>484</v>
      </c>
      <c r="E114" s="3" t="s">
        <v>341</v>
      </c>
      <c r="F114" s="4" t="s">
        <v>342</v>
      </c>
      <c r="G114" s="4">
        <v>1</v>
      </c>
      <c r="H114" s="9">
        <v>42949</v>
      </c>
      <c r="I114" s="15">
        <v>43100</v>
      </c>
      <c r="J114" s="10">
        <f t="shared" si="9"/>
        <v>21.571428571428573</v>
      </c>
      <c r="K114" s="5">
        <v>1</v>
      </c>
      <c r="L114" s="11">
        <f t="shared" si="10"/>
        <v>1</v>
      </c>
      <c r="M114" s="5">
        <f t="shared" si="11"/>
        <v>21.571428571428573</v>
      </c>
      <c r="N114" s="5">
        <f t="shared" si="13"/>
        <v>21.571428571428573</v>
      </c>
      <c r="O114" s="14">
        <f t="shared" si="12"/>
        <v>21.571428571428573</v>
      </c>
      <c r="P114" s="6" t="s">
        <v>485</v>
      </c>
      <c r="Q114" s="7" t="s">
        <v>433</v>
      </c>
      <c r="R114" s="7">
        <v>2016</v>
      </c>
    </row>
    <row r="115" spans="1:18" ht="87.75" customHeight="1" thickBot="1" x14ac:dyDescent="0.3">
      <c r="A115" s="1" t="s">
        <v>486</v>
      </c>
      <c r="B115" s="2" t="s">
        <v>487</v>
      </c>
      <c r="C115" s="2" t="s">
        <v>488</v>
      </c>
      <c r="D115" s="2" t="s">
        <v>489</v>
      </c>
      <c r="E115" s="3" t="s">
        <v>490</v>
      </c>
      <c r="F115" s="4" t="s">
        <v>93</v>
      </c>
      <c r="G115" s="4">
        <v>1</v>
      </c>
      <c r="H115" s="9">
        <v>42949</v>
      </c>
      <c r="I115" s="15">
        <v>43100</v>
      </c>
      <c r="J115" s="10">
        <f t="shared" si="9"/>
        <v>21.571428571428573</v>
      </c>
      <c r="K115" s="5">
        <v>1</v>
      </c>
      <c r="L115" s="11">
        <f t="shared" si="10"/>
        <v>1</v>
      </c>
      <c r="M115" s="5">
        <f t="shared" si="11"/>
        <v>21.571428571428573</v>
      </c>
      <c r="N115" s="5">
        <f t="shared" si="13"/>
        <v>21.571428571428573</v>
      </c>
      <c r="O115" s="14">
        <f t="shared" si="12"/>
        <v>21.571428571428573</v>
      </c>
      <c r="P115" s="6" t="s">
        <v>71</v>
      </c>
      <c r="Q115" s="7" t="s">
        <v>433</v>
      </c>
      <c r="R115" s="7">
        <v>2016</v>
      </c>
    </row>
    <row r="116" spans="1:18" ht="87.75" customHeight="1" thickBot="1" x14ac:dyDescent="0.3">
      <c r="A116" s="1" t="s">
        <v>486</v>
      </c>
      <c r="B116" s="2" t="s">
        <v>491</v>
      </c>
      <c r="C116" s="2" t="s">
        <v>488</v>
      </c>
      <c r="D116" s="2" t="s">
        <v>456</v>
      </c>
      <c r="E116" s="3" t="s">
        <v>457</v>
      </c>
      <c r="F116" s="4" t="s">
        <v>458</v>
      </c>
      <c r="G116" s="4">
        <v>1</v>
      </c>
      <c r="H116" s="9">
        <v>42949</v>
      </c>
      <c r="I116" s="15">
        <v>43100</v>
      </c>
      <c r="J116" s="10">
        <f t="shared" si="9"/>
        <v>21.571428571428573</v>
      </c>
      <c r="K116" s="5">
        <v>1</v>
      </c>
      <c r="L116" s="11">
        <f t="shared" si="10"/>
        <v>1</v>
      </c>
      <c r="M116" s="5">
        <f t="shared" si="11"/>
        <v>21.571428571428573</v>
      </c>
      <c r="N116" s="5">
        <f t="shared" si="13"/>
        <v>21.571428571428573</v>
      </c>
      <c r="O116" s="14">
        <f t="shared" si="12"/>
        <v>21.571428571428573</v>
      </c>
      <c r="P116" s="6" t="s">
        <v>71</v>
      </c>
      <c r="Q116" s="7" t="s">
        <v>433</v>
      </c>
      <c r="R116" s="7">
        <v>2016</v>
      </c>
    </row>
    <row r="117" spans="1:18" ht="87.75" customHeight="1" thickBot="1" x14ac:dyDescent="0.3">
      <c r="A117" s="1" t="s">
        <v>486</v>
      </c>
      <c r="B117" s="2" t="s">
        <v>491</v>
      </c>
      <c r="C117" s="2" t="s">
        <v>492</v>
      </c>
      <c r="D117" s="2" t="s">
        <v>493</v>
      </c>
      <c r="E117" s="3" t="s">
        <v>493</v>
      </c>
      <c r="F117" s="4" t="s">
        <v>494</v>
      </c>
      <c r="G117" s="4">
        <v>1</v>
      </c>
      <c r="H117" s="9">
        <v>42949</v>
      </c>
      <c r="I117" s="15">
        <v>43100</v>
      </c>
      <c r="J117" s="10">
        <f t="shared" si="9"/>
        <v>21.571428571428573</v>
      </c>
      <c r="K117" s="5">
        <v>1</v>
      </c>
      <c r="L117" s="11">
        <f t="shared" si="10"/>
        <v>1</v>
      </c>
      <c r="M117" s="5">
        <f t="shared" si="11"/>
        <v>21.571428571428573</v>
      </c>
      <c r="N117" s="5">
        <f t="shared" si="13"/>
        <v>21.571428571428573</v>
      </c>
      <c r="O117" s="14">
        <f t="shared" si="12"/>
        <v>21.571428571428573</v>
      </c>
      <c r="P117" s="6" t="s">
        <v>71</v>
      </c>
      <c r="Q117" s="7" t="s">
        <v>433</v>
      </c>
      <c r="R117" s="7">
        <v>2016</v>
      </c>
    </row>
    <row r="118" spans="1:18" ht="87.75" customHeight="1" thickBot="1" x14ac:dyDescent="0.3">
      <c r="A118" s="1" t="s">
        <v>486</v>
      </c>
      <c r="B118" s="2" t="s">
        <v>491</v>
      </c>
      <c r="C118" s="2" t="s">
        <v>455</v>
      </c>
      <c r="D118" s="2" t="s">
        <v>456</v>
      </c>
      <c r="E118" s="3" t="s">
        <v>457</v>
      </c>
      <c r="F118" s="4" t="s">
        <v>458</v>
      </c>
      <c r="G118" s="4">
        <v>1</v>
      </c>
      <c r="H118" s="9">
        <v>42949</v>
      </c>
      <c r="I118" s="15">
        <v>43100</v>
      </c>
      <c r="J118" s="10">
        <f t="shared" si="9"/>
        <v>21.571428571428573</v>
      </c>
      <c r="K118" s="5">
        <v>1</v>
      </c>
      <c r="L118" s="11">
        <f t="shared" si="10"/>
        <v>1</v>
      </c>
      <c r="M118" s="5">
        <f t="shared" si="11"/>
        <v>21.571428571428573</v>
      </c>
      <c r="N118" s="5">
        <f t="shared" si="13"/>
        <v>21.571428571428573</v>
      </c>
      <c r="O118" s="14">
        <f t="shared" si="12"/>
        <v>21.571428571428573</v>
      </c>
      <c r="P118" s="6" t="s">
        <v>71</v>
      </c>
      <c r="Q118" s="7" t="s">
        <v>433</v>
      </c>
      <c r="R118" s="7">
        <v>2016</v>
      </c>
    </row>
    <row r="119" spans="1:18" ht="87.75" customHeight="1" thickBot="1" x14ac:dyDescent="0.3">
      <c r="A119" s="1" t="s">
        <v>486</v>
      </c>
      <c r="B119" s="2" t="s">
        <v>491</v>
      </c>
      <c r="C119" s="2" t="s">
        <v>495</v>
      </c>
      <c r="D119" s="2" t="s">
        <v>496</v>
      </c>
      <c r="E119" s="3" t="s">
        <v>497</v>
      </c>
      <c r="F119" s="4" t="s">
        <v>498</v>
      </c>
      <c r="G119" s="4">
        <v>1</v>
      </c>
      <c r="H119" s="9">
        <v>42949</v>
      </c>
      <c r="I119" s="15">
        <v>43100</v>
      </c>
      <c r="J119" s="10">
        <f t="shared" si="9"/>
        <v>21.571428571428573</v>
      </c>
      <c r="K119" s="5">
        <v>1</v>
      </c>
      <c r="L119" s="11">
        <f t="shared" si="10"/>
        <v>1</v>
      </c>
      <c r="M119" s="5">
        <f t="shared" si="11"/>
        <v>21.571428571428573</v>
      </c>
      <c r="N119" s="5">
        <f t="shared" si="13"/>
        <v>21.571428571428573</v>
      </c>
      <c r="O119" s="14">
        <f t="shared" si="12"/>
        <v>21.571428571428573</v>
      </c>
      <c r="P119" s="6" t="s">
        <v>71</v>
      </c>
      <c r="Q119" s="7" t="s">
        <v>433</v>
      </c>
      <c r="R119" s="7">
        <v>2016</v>
      </c>
    </row>
    <row r="120" spans="1:18" ht="87.75" customHeight="1" thickBot="1" x14ac:dyDescent="0.3">
      <c r="A120" s="1" t="s">
        <v>486</v>
      </c>
      <c r="B120" s="2" t="s">
        <v>491</v>
      </c>
      <c r="C120" s="2" t="s">
        <v>499</v>
      </c>
      <c r="D120" s="2" t="s">
        <v>500</v>
      </c>
      <c r="E120" s="3" t="s">
        <v>501</v>
      </c>
      <c r="F120" s="4" t="s">
        <v>93</v>
      </c>
      <c r="G120" s="4">
        <v>1</v>
      </c>
      <c r="H120" s="9">
        <v>42949</v>
      </c>
      <c r="I120" s="15">
        <v>43100</v>
      </c>
      <c r="J120" s="10">
        <f t="shared" si="9"/>
        <v>21.571428571428573</v>
      </c>
      <c r="K120" s="5">
        <v>1</v>
      </c>
      <c r="L120" s="11">
        <f t="shared" si="10"/>
        <v>1</v>
      </c>
      <c r="M120" s="5">
        <f t="shared" si="11"/>
        <v>21.571428571428573</v>
      </c>
      <c r="N120" s="5">
        <f t="shared" si="13"/>
        <v>21.571428571428573</v>
      </c>
      <c r="O120" s="14">
        <f t="shared" si="12"/>
        <v>21.571428571428573</v>
      </c>
      <c r="P120" s="6" t="s">
        <v>71</v>
      </c>
      <c r="Q120" s="7" t="s">
        <v>433</v>
      </c>
      <c r="R120" s="7">
        <v>2016</v>
      </c>
    </row>
    <row r="121" spans="1:18" ht="87.75" customHeight="1" thickBot="1" x14ac:dyDescent="0.3">
      <c r="A121" s="1" t="s">
        <v>502</v>
      </c>
      <c r="B121" s="2" t="s">
        <v>503</v>
      </c>
      <c r="C121" s="2" t="s">
        <v>504</v>
      </c>
      <c r="D121" s="2" t="s">
        <v>505</v>
      </c>
      <c r="E121" s="3" t="s">
        <v>506</v>
      </c>
      <c r="F121" s="4" t="s">
        <v>507</v>
      </c>
      <c r="G121" s="4">
        <v>1</v>
      </c>
      <c r="H121" s="9">
        <v>42949</v>
      </c>
      <c r="I121" s="15">
        <v>43100</v>
      </c>
      <c r="J121" s="10">
        <f t="shared" si="9"/>
        <v>21.571428571428573</v>
      </c>
      <c r="K121" s="5">
        <v>1</v>
      </c>
      <c r="L121" s="11">
        <f t="shared" si="10"/>
        <v>1</v>
      </c>
      <c r="M121" s="5">
        <f t="shared" si="11"/>
        <v>21.571428571428573</v>
      </c>
      <c r="N121" s="5">
        <f t="shared" si="13"/>
        <v>21.571428571428573</v>
      </c>
      <c r="O121" s="14">
        <f t="shared" si="12"/>
        <v>21.571428571428573</v>
      </c>
      <c r="P121" s="6" t="s">
        <v>508</v>
      </c>
      <c r="Q121" s="7" t="s">
        <v>433</v>
      </c>
      <c r="R121" s="7">
        <v>2016</v>
      </c>
    </row>
    <row r="122" spans="1:18" ht="87.75" customHeight="1" thickBot="1" x14ac:dyDescent="0.3">
      <c r="A122" s="1" t="s">
        <v>509</v>
      </c>
      <c r="B122" s="2" t="s">
        <v>510</v>
      </c>
      <c r="C122" s="2" t="s">
        <v>511</v>
      </c>
      <c r="D122" s="2" t="s">
        <v>512</v>
      </c>
      <c r="E122" s="3" t="s">
        <v>513</v>
      </c>
      <c r="F122" s="4" t="s">
        <v>93</v>
      </c>
      <c r="G122" s="4">
        <v>1</v>
      </c>
      <c r="H122" s="9">
        <v>42949</v>
      </c>
      <c r="I122" s="15">
        <v>43100</v>
      </c>
      <c r="J122" s="10">
        <f t="shared" si="9"/>
        <v>21.571428571428573</v>
      </c>
      <c r="K122" s="5">
        <v>1</v>
      </c>
      <c r="L122" s="11">
        <f t="shared" si="10"/>
        <v>1</v>
      </c>
      <c r="M122" s="5">
        <f>+L122*J122</f>
        <v>21.571428571428573</v>
      </c>
      <c r="N122" s="5">
        <f t="shared" si="13"/>
        <v>21.571428571428573</v>
      </c>
      <c r="O122" s="14">
        <f t="shared" si="12"/>
        <v>21.571428571428573</v>
      </c>
      <c r="P122" s="6" t="s">
        <v>71</v>
      </c>
      <c r="Q122" s="7" t="s">
        <v>433</v>
      </c>
      <c r="R122" s="7">
        <v>2016</v>
      </c>
    </row>
    <row r="123" spans="1:18" ht="87.75" customHeight="1" thickBot="1" x14ac:dyDescent="0.3">
      <c r="A123" s="1" t="s">
        <v>509</v>
      </c>
      <c r="B123" s="2" t="s">
        <v>510</v>
      </c>
      <c r="C123" s="2" t="s">
        <v>511</v>
      </c>
      <c r="D123" s="2" t="s">
        <v>456</v>
      </c>
      <c r="E123" s="3" t="s">
        <v>457</v>
      </c>
      <c r="F123" s="4" t="s">
        <v>458</v>
      </c>
      <c r="G123" s="4">
        <v>1</v>
      </c>
      <c r="H123" s="9">
        <v>42949</v>
      </c>
      <c r="I123" s="15">
        <v>43100</v>
      </c>
      <c r="J123" s="10">
        <f t="shared" si="9"/>
        <v>21.571428571428573</v>
      </c>
      <c r="K123" s="5">
        <v>1</v>
      </c>
      <c r="L123" s="11">
        <f t="shared" si="10"/>
        <v>1</v>
      </c>
      <c r="M123" s="5">
        <f t="shared" si="11"/>
        <v>21.571428571428573</v>
      </c>
      <c r="N123" s="5">
        <f t="shared" si="13"/>
        <v>21.571428571428573</v>
      </c>
      <c r="O123" s="14">
        <f t="shared" si="12"/>
        <v>21.571428571428573</v>
      </c>
      <c r="P123" s="6" t="s">
        <v>71</v>
      </c>
      <c r="Q123" s="7" t="s">
        <v>433</v>
      </c>
      <c r="R123" s="7">
        <v>2016</v>
      </c>
    </row>
    <row r="124" spans="1:18" ht="87.75" customHeight="1" thickBot="1" x14ac:dyDescent="0.3">
      <c r="A124" s="1" t="s">
        <v>514</v>
      </c>
      <c r="B124" s="2" t="s">
        <v>515</v>
      </c>
      <c r="C124" s="2" t="s">
        <v>516</v>
      </c>
      <c r="D124" s="2" t="s">
        <v>493</v>
      </c>
      <c r="E124" s="3" t="s">
        <v>493</v>
      </c>
      <c r="F124" s="4" t="s">
        <v>494</v>
      </c>
      <c r="G124" s="4">
        <v>1</v>
      </c>
      <c r="H124" s="9">
        <v>42949</v>
      </c>
      <c r="I124" s="15">
        <v>43100</v>
      </c>
      <c r="J124" s="10">
        <f t="shared" si="9"/>
        <v>21.571428571428573</v>
      </c>
      <c r="K124" s="5">
        <v>1</v>
      </c>
      <c r="L124" s="11">
        <f t="shared" si="10"/>
        <v>1</v>
      </c>
      <c r="M124" s="5">
        <f t="shared" si="11"/>
        <v>21.571428571428573</v>
      </c>
      <c r="N124" s="5">
        <f t="shared" si="13"/>
        <v>21.571428571428573</v>
      </c>
      <c r="O124" s="14">
        <f t="shared" si="12"/>
        <v>21.571428571428573</v>
      </c>
      <c r="P124" s="6" t="s">
        <v>71</v>
      </c>
      <c r="Q124" s="7" t="s">
        <v>433</v>
      </c>
      <c r="R124" s="7">
        <v>2016</v>
      </c>
    </row>
    <row r="125" spans="1:18" ht="87.75" customHeight="1" thickBot="1" x14ac:dyDescent="0.3">
      <c r="A125" s="1" t="s">
        <v>514</v>
      </c>
      <c r="B125" s="2" t="s">
        <v>515</v>
      </c>
      <c r="C125" s="2" t="s">
        <v>516</v>
      </c>
      <c r="D125" s="2" t="s">
        <v>432</v>
      </c>
      <c r="E125" s="3" t="s">
        <v>341</v>
      </c>
      <c r="F125" s="4" t="s">
        <v>342</v>
      </c>
      <c r="G125" s="4">
        <v>1</v>
      </c>
      <c r="H125" s="9">
        <v>42949</v>
      </c>
      <c r="I125" s="15">
        <v>43100</v>
      </c>
      <c r="J125" s="10">
        <f t="shared" si="9"/>
        <v>21.571428571428573</v>
      </c>
      <c r="K125" s="5">
        <v>1</v>
      </c>
      <c r="L125" s="11">
        <f t="shared" si="10"/>
        <v>1</v>
      </c>
      <c r="M125" s="5">
        <f t="shared" si="11"/>
        <v>21.571428571428573</v>
      </c>
      <c r="N125" s="5">
        <f t="shared" si="13"/>
        <v>21.571428571428573</v>
      </c>
      <c r="O125" s="14">
        <f t="shared" si="12"/>
        <v>21.571428571428573</v>
      </c>
      <c r="P125" s="6" t="s">
        <v>71</v>
      </c>
      <c r="Q125" s="7" t="s">
        <v>433</v>
      </c>
      <c r="R125" s="7">
        <v>2016</v>
      </c>
    </row>
    <row r="126" spans="1:18" ht="87.75" customHeight="1" thickBot="1" x14ac:dyDescent="0.3">
      <c r="A126" s="1" t="s">
        <v>517</v>
      </c>
      <c r="B126" s="2" t="s">
        <v>518</v>
      </c>
      <c r="C126" s="2" t="s">
        <v>516</v>
      </c>
      <c r="D126" s="2" t="s">
        <v>493</v>
      </c>
      <c r="E126" s="3" t="s">
        <v>493</v>
      </c>
      <c r="F126" s="4" t="s">
        <v>494</v>
      </c>
      <c r="G126" s="4">
        <v>1</v>
      </c>
      <c r="H126" s="9">
        <v>42949</v>
      </c>
      <c r="I126" s="15">
        <v>43100</v>
      </c>
      <c r="J126" s="10">
        <f t="shared" si="9"/>
        <v>21.571428571428573</v>
      </c>
      <c r="K126" s="5">
        <v>1</v>
      </c>
      <c r="L126" s="11">
        <f t="shared" si="10"/>
        <v>1</v>
      </c>
      <c r="M126" s="5">
        <f t="shared" si="11"/>
        <v>21.571428571428573</v>
      </c>
      <c r="N126" s="5">
        <f t="shared" si="13"/>
        <v>21.571428571428573</v>
      </c>
      <c r="O126" s="14">
        <f t="shared" si="12"/>
        <v>21.571428571428573</v>
      </c>
      <c r="P126" s="6" t="s">
        <v>71</v>
      </c>
      <c r="Q126" s="7" t="s">
        <v>433</v>
      </c>
      <c r="R126" s="7">
        <v>2016</v>
      </c>
    </row>
    <row r="127" spans="1:18" ht="87.75" customHeight="1" thickBot="1" x14ac:dyDescent="0.3">
      <c r="A127" s="1" t="s">
        <v>517</v>
      </c>
      <c r="B127" s="2" t="s">
        <v>518</v>
      </c>
      <c r="C127" s="2" t="s">
        <v>516</v>
      </c>
      <c r="D127" s="2" t="s">
        <v>432</v>
      </c>
      <c r="E127" s="3" t="s">
        <v>341</v>
      </c>
      <c r="F127" s="4" t="s">
        <v>342</v>
      </c>
      <c r="G127" s="4">
        <v>1</v>
      </c>
      <c r="H127" s="9">
        <v>42949</v>
      </c>
      <c r="I127" s="15">
        <v>43100</v>
      </c>
      <c r="J127" s="10">
        <f t="shared" si="9"/>
        <v>21.571428571428573</v>
      </c>
      <c r="K127" s="5">
        <v>1</v>
      </c>
      <c r="L127" s="11">
        <f t="shared" si="10"/>
        <v>1</v>
      </c>
      <c r="M127" s="5">
        <f t="shared" si="11"/>
        <v>21.571428571428573</v>
      </c>
      <c r="N127" s="5">
        <f t="shared" si="13"/>
        <v>21.571428571428573</v>
      </c>
      <c r="O127" s="14">
        <f t="shared" si="12"/>
        <v>21.571428571428573</v>
      </c>
      <c r="P127" s="6" t="s">
        <v>71</v>
      </c>
      <c r="Q127" s="7" t="s">
        <v>433</v>
      </c>
      <c r="R127" s="7">
        <v>2016</v>
      </c>
    </row>
    <row r="128" spans="1:18" ht="87.75" customHeight="1" thickBot="1" x14ac:dyDescent="0.3">
      <c r="A128" s="1" t="s">
        <v>519</v>
      </c>
      <c r="B128" s="2" t="s">
        <v>520</v>
      </c>
      <c r="C128" s="2" t="s">
        <v>521</v>
      </c>
      <c r="D128" s="2" t="s">
        <v>522</v>
      </c>
      <c r="E128" s="3" t="s">
        <v>507</v>
      </c>
      <c r="F128" s="4" t="s">
        <v>325</v>
      </c>
      <c r="G128" s="4">
        <v>1</v>
      </c>
      <c r="H128" s="9">
        <v>42949</v>
      </c>
      <c r="I128" s="15">
        <v>43100</v>
      </c>
      <c r="J128" s="10">
        <f t="shared" si="9"/>
        <v>21.571428571428573</v>
      </c>
      <c r="K128" s="5">
        <v>1</v>
      </c>
      <c r="L128" s="11">
        <f t="shared" si="10"/>
        <v>1</v>
      </c>
      <c r="M128" s="5">
        <f t="shared" si="11"/>
        <v>21.571428571428573</v>
      </c>
      <c r="N128" s="5">
        <f t="shared" si="13"/>
        <v>21.571428571428573</v>
      </c>
      <c r="O128" s="14">
        <f t="shared" si="12"/>
        <v>21.571428571428573</v>
      </c>
      <c r="P128" s="6" t="s">
        <v>508</v>
      </c>
      <c r="Q128" s="7" t="s">
        <v>433</v>
      </c>
      <c r="R128" s="7">
        <v>2016</v>
      </c>
    </row>
    <row r="129" spans="1:18" ht="87.75" customHeight="1" thickBot="1" x14ac:dyDescent="0.3">
      <c r="A129" s="1" t="s">
        <v>523</v>
      </c>
      <c r="B129" s="2" t="s">
        <v>524</v>
      </c>
      <c r="C129" s="2" t="s">
        <v>525</v>
      </c>
      <c r="D129" s="2" t="s">
        <v>526</v>
      </c>
      <c r="E129" s="3" t="s">
        <v>527</v>
      </c>
      <c r="F129" s="4" t="s">
        <v>528</v>
      </c>
      <c r="G129" s="4">
        <v>1</v>
      </c>
      <c r="H129" s="9">
        <v>42949</v>
      </c>
      <c r="I129" s="15">
        <v>43038</v>
      </c>
      <c r="J129" s="10">
        <f t="shared" si="9"/>
        <v>12.714285714285714</v>
      </c>
      <c r="K129" s="5">
        <v>1</v>
      </c>
      <c r="L129" s="11">
        <f t="shared" si="10"/>
        <v>1</v>
      </c>
      <c r="M129" s="5">
        <f t="shared" si="11"/>
        <v>12.714285714285714</v>
      </c>
      <c r="N129" s="5">
        <f t="shared" si="13"/>
        <v>12.714285714285714</v>
      </c>
      <c r="O129" s="14">
        <f t="shared" si="12"/>
        <v>12.714285714285714</v>
      </c>
      <c r="P129" s="6" t="s">
        <v>71</v>
      </c>
      <c r="Q129" s="7" t="s">
        <v>433</v>
      </c>
      <c r="R129" s="7">
        <v>2016</v>
      </c>
    </row>
    <row r="130" spans="1:18" ht="87.75" customHeight="1" thickBot="1" x14ac:dyDescent="0.3">
      <c r="A130" s="1" t="s">
        <v>523</v>
      </c>
      <c r="B130" s="2" t="s">
        <v>524</v>
      </c>
      <c r="C130" s="2" t="s">
        <v>525</v>
      </c>
      <c r="D130" s="2" t="s">
        <v>526</v>
      </c>
      <c r="E130" s="3" t="s">
        <v>529</v>
      </c>
      <c r="F130" s="4" t="s">
        <v>530</v>
      </c>
      <c r="G130" s="4">
        <v>1</v>
      </c>
      <c r="H130" s="9">
        <v>42949</v>
      </c>
      <c r="I130" s="15">
        <v>43038</v>
      </c>
      <c r="J130" s="10">
        <f t="shared" si="9"/>
        <v>12.714285714285714</v>
      </c>
      <c r="K130" s="5">
        <v>1</v>
      </c>
      <c r="L130" s="11">
        <f t="shared" si="10"/>
        <v>1</v>
      </c>
      <c r="M130" s="5">
        <f t="shared" si="11"/>
        <v>12.714285714285714</v>
      </c>
      <c r="N130" s="5">
        <f t="shared" si="13"/>
        <v>12.714285714285714</v>
      </c>
      <c r="O130" s="14">
        <f t="shared" si="12"/>
        <v>12.714285714285714</v>
      </c>
      <c r="P130" s="6" t="s">
        <v>71</v>
      </c>
      <c r="Q130" s="7" t="s">
        <v>433</v>
      </c>
      <c r="R130" s="7">
        <v>2016</v>
      </c>
    </row>
    <row r="131" spans="1:18" ht="87.75" customHeight="1" thickBot="1" x14ac:dyDescent="0.3">
      <c r="A131" s="1" t="s">
        <v>531</v>
      </c>
      <c r="B131" s="2" t="s">
        <v>532</v>
      </c>
      <c r="C131" s="2" t="s">
        <v>533</v>
      </c>
      <c r="D131" s="2" t="s">
        <v>493</v>
      </c>
      <c r="E131" s="3" t="s">
        <v>493</v>
      </c>
      <c r="F131" s="4" t="s">
        <v>494</v>
      </c>
      <c r="G131" s="4">
        <v>1</v>
      </c>
      <c r="H131" s="9">
        <v>42949</v>
      </c>
      <c r="I131" s="15">
        <v>43100</v>
      </c>
      <c r="J131" s="10">
        <f t="shared" si="9"/>
        <v>21.571428571428573</v>
      </c>
      <c r="K131" s="5">
        <v>1</v>
      </c>
      <c r="L131" s="11">
        <f t="shared" si="10"/>
        <v>1</v>
      </c>
      <c r="M131" s="5">
        <f t="shared" si="11"/>
        <v>21.571428571428573</v>
      </c>
      <c r="N131" s="5">
        <f t="shared" si="13"/>
        <v>21.571428571428573</v>
      </c>
      <c r="O131" s="14">
        <f t="shared" si="12"/>
        <v>21.571428571428573</v>
      </c>
      <c r="P131" s="6" t="s">
        <v>71</v>
      </c>
      <c r="Q131" s="7" t="s">
        <v>433</v>
      </c>
      <c r="R131" s="7">
        <v>2016</v>
      </c>
    </row>
    <row r="132" spans="1:18" ht="87.75" customHeight="1" thickBot="1" x14ac:dyDescent="0.3">
      <c r="A132" s="1" t="s">
        <v>531</v>
      </c>
      <c r="B132" s="2" t="s">
        <v>532</v>
      </c>
      <c r="C132" s="2" t="s">
        <v>533</v>
      </c>
      <c r="D132" s="2" t="s">
        <v>432</v>
      </c>
      <c r="E132" s="3" t="s">
        <v>341</v>
      </c>
      <c r="F132" s="4" t="s">
        <v>342</v>
      </c>
      <c r="G132" s="4">
        <v>1</v>
      </c>
      <c r="H132" s="9">
        <v>42949</v>
      </c>
      <c r="I132" s="15">
        <v>43100</v>
      </c>
      <c r="J132" s="10">
        <f t="shared" si="9"/>
        <v>21.571428571428573</v>
      </c>
      <c r="K132" s="5">
        <v>1</v>
      </c>
      <c r="L132" s="11">
        <f t="shared" si="10"/>
        <v>1</v>
      </c>
      <c r="M132" s="5">
        <f t="shared" si="11"/>
        <v>21.571428571428573</v>
      </c>
      <c r="N132" s="5">
        <f t="shared" si="13"/>
        <v>21.571428571428573</v>
      </c>
      <c r="O132" s="14">
        <f t="shared" si="12"/>
        <v>21.571428571428573</v>
      </c>
      <c r="P132" s="6" t="s">
        <v>71</v>
      </c>
      <c r="Q132" s="7" t="s">
        <v>433</v>
      </c>
      <c r="R132" s="7">
        <v>2016</v>
      </c>
    </row>
    <row r="133" spans="1:18" ht="87.75" customHeight="1" thickBot="1" x14ac:dyDescent="0.3">
      <c r="A133" s="1" t="s">
        <v>534</v>
      </c>
      <c r="B133" s="2" t="s">
        <v>535</v>
      </c>
      <c r="C133" s="2" t="s">
        <v>536</v>
      </c>
      <c r="D133" s="2" t="s">
        <v>512</v>
      </c>
      <c r="E133" s="3" t="s">
        <v>513</v>
      </c>
      <c r="F133" s="4" t="s">
        <v>93</v>
      </c>
      <c r="G133" s="4">
        <v>1</v>
      </c>
      <c r="H133" s="9">
        <v>42949</v>
      </c>
      <c r="I133" s="15">
        <v>43100</v>
      </c>
      <c r="J133" s="10">
        <f t="shared" si="9"/>
        <v>21.571428571428573</v>
      </c>
      <c r="K133" s="5">
        <v>1</v>
      </c>
      <c r="L133" s="11">
        <f t="shared" si="10"/>
        <v>1</v>
      </c>
      <c r="M133" s="5">
        <f t="shared" si="11"/>
        <v>21.571428571428573</v>
      </c>
      <c r="N133" s="5">
        <f t="shared" si="13"/>
        <v>21.571428571428573</v>
      </c>
      <c r="O133" s="14">
        <f t="shared" si="12"/>
        <v>21.571428571428573</v>
      </c>
      <c r="P133" s="6" t="s">
        <v>71</v>
      </c>
      <c r="Q133" s="7" t="s">
        <v>433</v>
      </c>
      <c r="R133" s="7">
        <v>2016</v>
      </c>
    </row>
    <row r="134" spans="1:18" ht="87.75" customHeight="1" thickBot="1" x14ac:dyDescent="0.3">
      <c r="A134" s="1" t="s">
        <v>534</v>
      </c>
      <c r="B134" s="2" t="s">
        <v>535</v>
      </c>
      <c r="C134" s="2" t="s">
        <v>536</v>
      </c>
      <c r="D134" s="2" t="s">
        <v>456</v>
      </c>
      <c r="E134" s="3" t="s">
        <v>537</v>
      </c>
      <c r="F134" s="4" t="s">
        <v>458</v>
      </c>
      <c r="G134" s="4">
        <v>1</v>
      </c>
      <c r="H134" s="9">
        <v>42949</v>
      </c>
      <c r="I134" s="15">
        <v>43100</v>
      </c>
      <c r="J134" s="10">
        <f t="shared" si="9"/>
        <v>21.571428571428573</v>
      </c>
      <c r="K134" s="5">
        <v>1</v>
      </c>
      <c r="L134" s="11">
        <f t="shared" si="10"/>
        <v>1</v>
      </c>
      <c r="M134" s="5">
        <f t="shared" si="11"/>
        <v>21.571428571428573</v>
      </c>
      <c r="N134" s="5">
        <f t="shared" si="13"/>
        <v>21.571428571428573</v>
      </c>
      <c r="O134" s="14">
        <f t="shared" si="12"/>
        <v>21.571428571428573</v>
      </c>
      <c r="P134" s="6" t="s">
        <v>71</v>
      </c>
      <c r="Q134" s="7" t="s">
        <v>433</v>
      </c>
      <c r="R134" s="7">
        <v>2016</v>
      </c>
    </row>
    <row r="135" spans="1:18" ht="87.75" customHeight="1" thickBot="1" x14ac:dyDescent="0.3">
      <c r="A135" s="1" t="s">
        <v>538</v>
      </c>
      <c r="B135" s="2" t="s">
        <v>539</v>
      </c>
      <c r="C135" s="2" t="s">
        <v>540</v>
      </c>
      <c r="D135" s="2" t="s">
        <v>512</v>
      </c>
      <c r="E135" s="3" t="s">
        <v>513</v>
      </c>
      <c r="F135" s="4" t="s">
        <v>93</v>
      </c>
      <c r="G135" s="4">
        <v>1</v>
      </c>
      <c r="H135" s="9">
        <v>42949</v>
      </c>
      <c r="I135" s="15">
        <v>43100</v>
      </c>
      <c r="J135" s="10">
        <f t="shared" si="9"/>
        <v>21.571428571428573</v>
      </c>
      <c r="K135" s="5">
        <v>1</v>
      </c>
      <c r="L135" s="11">
        <f t="shared" si="10"/>
        <v>1</v>
      </c>
      <c r="M135" s="5">
        <f t="shared" si="11"/>
        <v>21.571428571428573</v>
      </c>
      <c r="N135" s="5">
        <f t="shared" si="13"/>
        <v>21.571428571428573</v>
      </c>
      <c r="O135" s="14">
        <f t="shared" si="12"/>
        <v>21.571428571428573</v>
      </c>
      <c r="P135" s="6" t="s">
        <v>71</v>
      </c>
      <c r="Q135" s="7" t="s">
        <v>433</v>
      </c>
      <c r="R135" s="7">
        <v>2016</v>
      </c>
    </row>
    <row r="136" spans="1:18" ht="87.75" customHeight="1" thickBot="1" x14ac:dyDescent="0.3">
      <c r="A136" s="1" t="s">
        <v>538</v>
      </c>
      <c r="B136" s="2" t="s">
        <v>539</v>
      </c>
      <c r="C136" s="2" t="s">
        <v>540</v>
      </c>
      <c r="D136" s="2" t="s">
        <v>456</v>
      </c>
      <c r="E136" s="3" t="s">
        <v>537</v>
      </c>
      <c r="F136" s="4" t="s">
        <v>458</v>
      </c>
      <c r="G136" s="4">
        <v>1</v>
      </c>
      <c r="H136" s="9">
        <v>42949</v>
      </c>
      <c r="I136" s="15">
        <v>43100</v>
      </c>
      <c r="J136" s="10">
        <f t="shared" si="9"/>
        <v>21.571428571428573</v>
      </c>
      <c r="K136" s="5">
        <v>1</v>
      </c>
      <c r="L136" s="11">
        <f t="shared" si="10"/>
        <v>1</v>
      </c>
      <c r="M136" s="5">
        <f t="shared" si="11"/>
        <v>21.571428571428573</v>
      </c>
      <c r="N136" s="5">
        <f t="shared" ref="N136:N143" si="14">+IF(I136&lt;=$C$6,M136,0)</f>
        <v>21.571428571428573</v>
      </c>
      <c r="O136" s="14">
        <f t="shared" si="12"/>
        <v>21.571428571428573</v>
      </c>
      <c r="P136" s="6" t="s">
        <v>71</v>
      </c>
      <c r="Q136" s="7" t="s">
        <v>433</v>
      </c>
      <c r="R136" s="7">
        <v>2016</v>
      </c>
    </row>
    <row r="137" spans="1:18" ht="87.75" customHeight="1" thickBot="1" x14ac:dyDescent="0.3">
      <c r="A137" s="1" t="s">
        <v>65</v>
      </c>
      <c r="B137" s="2" t="s">
        <v>66</v>
      </c>
      <c r="C137" s="2" t="s">
        <v>67</v>
      </c>
      <c r="D137" s="2" t="s">
        <v>68</v>
      </c>
      <c r="E137" s="3" t="s">
        <v>69</v>
      </c>
      <c r="F137" s="4" t="s">
        <v>70</v>
      </c>
      <c r="G137" s="4">
        <v>1</v>
      </c>
      <c r="H137" s="9">
        <v>44006</v>
      </c>
      <c r="I137" s="9">
        <v>44344</v>
      </c>
      <c r="J137" s="10">
        <f t="shared" ref="J137:J143" si="15">+(I137-H137)/7</f>
        <v>48.285714285714285</v>
      </c>
      <c r="K137" s="5">
        <v>0</v>
      </c>
      <c r="L137" s="11">
        <f t="shared" ref="L137:L143" si="16">+K137/G137</f>
        <v>0</v>
      </c>
      <c r="M137" s="5">
        <f t="shared" ref="M137:M143" si="17">+L137*J137</f>
        <v>0</v>
      </c>
      <c r="N137" s="5">
        <f t="shared" si="14"/>
        <v>0</v>
      </c>
      <c r="O137" s="14">
        <f t="shared" ref="O137:O143" si="18">+IF(E133&gt;=I137,J137,0)</f>
        <v>48.285714285714285</v>
      </c>
      <c r="P137" s="6" t="s">
        <v>71</v>
      </c>
      <c r="Q137" s="18" t="s">
        <v>555</v>
      </c>
      <c r="R137" s="7">
        <v>2020</v>
      </c>
    </row>
    <row r="138" spans="1:18" ht="87.75" customHeight="1" thickBot="1" x14ac:dyDescent="0.3">
      <c r="A138" s="1" t="s">
        <v>72</v>
      </c>
      <c r="B138" s="2" t="s">
        <v>73</v>
      </c>
      <c r="C138" s="2" t="s">
        <v>74</v>
      </c>
      <c r="D138" s="2" t="s">
        <v>75</v>
      </c>
      <c r="E138" s="3" t="s">
        <v>69</v>
      </c>
      <c r="F138" s="4" t="s">
        <v>70</v>
      </c>
      <c r="G138" s="4">
        <v>1</v>
      </c>
      <c r="H138" s="9">
        <v>44159</v>
      </c>
      <c r="I138" s="9">
        <v>44344</v>
      </c>
      <c r="J138" s="10">
        <f t="shared" si="15"/>
        <v>26.428571428571427</v>
      </c>
      <c r="K138" s="5">
        <v>0</v>
      </c>
      <c r="L138" s="11">
        <f t="shared" si="16"/>
        <v>0</v>
      </c>
      <c r="M138" s="5">
        <f t="shared" si="17"/>
        <v>0</v>
      </c>
      <c r="N138" s="5">
        <f t="shared" si="14"/>
        <v>0</v>
      </c>
      <c r="O138" s="14">
        <f t="shared" si="18"/>
        <v>26.428571428571427</v>
      </c>
      <c r="P138" s="6" t="s">
        <v>71</v>
      </c>
      <c r="Q138" s="18" t="s">
        <v>556</v>
      </c>
      <c r="R138" s="7">
        <v>2020</v>
      </c>
    </row>
    <row r="139" spans="1:18" ht="87.75" customHeight="1" thickBot="1" x14ac:dyDescent="0.3">
      <c r="A139" s="1" t="s">
        <v>72</v>
      </c>
      <c r="B139" s="2" t="s">
        <v>73</v>
      </c>
      <c r="C139" s="2" t="s">
        <v>74</v>
      </c>
      <c r="D139" s="2" t="s">
        <v>76</v>
      </c>
      <c r="E139" s="3" t="s">
        <v>77</v>
      </c>
      <c r="F139" s="4" t="s">
        <v>78</v>
      </c>
      <c r="G139" s="4">
        <v>1</v>
      </c>
      <c r="H139" s="9">
        <v>44159</v>
      </c>
      <c r="I139" s="9">
        <v>44286</v>
      </c>
      <c r="J139" s="10">
        <f t="shared" si="15"/>
        <v>18.142857142857142</v>
      </c>
      <c r="K139" s="5">
        <v>0</v>
      </c>
      <c r="L139" s="11">
        <f t="shared" si="16"/>
        <v>0</v>
      </c>
      <c r="M139" s="5">
        <f t="shared" si="17"/>
        <v>0</v>
      </c>
      <c r="N139" s="5">
        <f t="shared" si="14"/>
        <v>0</v>
      </c>
      <c r="O139" s="14">
        <f t="shared" si="18"/>
        <v>18.142857142857142</v>
      </c>
      <c r="P139" s="6" t="s">
        <v>71</v>
      </c>
      <c r="Q139" s="18" t="s">
        <v>556</v>
      </c>
      <c r="R139" s="7">
        <v>2020</v>
      </c>
    </row>
    <row r="140" spans="1:18" ht="87.75" customHeight="1" thickBot="1" x14ac:dyDescent="0.3">
      <c r="A140" s="1" t="s">
        <v>79</v>
      </c>
      <c r="B140" s="2" t="s">
        <v>80</v>
      </c>
      <c r="C140" s="2" t="s">
        <v>81</v>
      </c>
      <c r="D140" s="2" t="s">
        <v>82</v>
      </c>
      <c r="E140" s="3" t="s">
        <v>83</v>
      </c>
      <c r="F140" s="4" t="s">
        <v>83</v>
      </c>
      <c r="G140" s="4">
        <v>1</v>
      </c>
      <c r="H140" s="9">
        <v>44136</v>
      </c>
      <c r="I140" s="9">
        <v>44500</v>
      </c>
      <c r="J140" s="10">
        <f t="shared" si="15"/>
        <v>52</v>
      </c>
      <c r="K140" s="5">
        <v>0</v>
      </c>
      <c r="L140" s="11">
        <f t="shared" si="16"/>
        <v>0</v>
      </c>
      <c r="M140" s="5">
        <f t="shared" si="17"/>
        <v>0</v>
      </c>
      <c r="N140" s="5">
        <f t="shared" si="14"/>
        <v>0</v>
      </c>
      <c r="O140" s="14">
        <f t="shared" si="18"/>
        <v>52</v>
      </c>
      <c r="P140" s="6" t="s">
        <v>84</v>
      </c>
      <c r="Q140" s="18" t="s">
        <v>556</v>
      </c>
      <c r="R140" s="7">
        <v>2020</v>
      </c>
    </row>
    <row r="141" spans="1:18" ht="87.75" customHeight="1" thickBot="1" x14ac:dyDescent="0.3">
      <c r="A141" s="1" t="s">
        <v>79</v>
      </c>
      <c r="B141" s="2" t="s">
        <v>80</v>
      </c>
      <c r="C141" s="2" t="s">
        <v>81</v>
      </c>
      <c r="D141" s="2" t="s">
        <v>85</v>
      </c>
      <c r="E141" s="3" t="s">
        <v>86</v>
      </c>
      <c r="F141" s="4" t="s">
        <v>87</v>
      </c>
      <c r="G141" s="4">
        <v>3</v>
      </c>
      <c r="H141" s="9">
        <v>44158</v>
      </c>
      <c r="I141" s="9">
        <v>44500</v>
      </c>
      <c r="J141" s="10">
        <f t="shared" si="15"/>
        <v>48.857142857142854</v>
      </c>
      <c r="K141" s="5">
        <v>0</v>
      </c>
      <c r="L141" s="11">
        <f t="shared" si="16"/>
        <v>0</v>
      </c>
      <c r="M141" s="5">
        <f t="shared" si="17"/>
        <v>0</v>
      </c>
      <c r="N141" s="5">
        <f t="shared" si="14"/>
        <v>0</v>
      </c>
      <c r="O141" s="14">
        <f t="shared" si="18"/>
        <v>48.857142857142854</v>
      </c>
      <c r="P141" s="6" t="s">
        <v>84</v>
      </c>
      <c r="Q141" s="18" t="s">
        <v>556</v>
      </c>
      <c r="R141" s="7">
        <v>2020</v>
      </c>
    </row>
    <row r="142" spans="1:18" ht="87.75" customHeight="1" thickBot="1" x14ac:dyDescent="0.3">
      <c r="A142" s="1" t="s">
        <v>88</v>
      </c>
      <c r="B142" s="2" t="s">
        <v>89</v>
      </c>
      <c r="C142" s="2" t="s">
        <v>90</v>
      </c>
      <c r="D142" s="2" t="s">
        <v>91</v>
      </c>
      <c r="E142" s="3" t="s">
        <v>92</v>
      </c>
      <c r="F142" s="4" t="s">
        <v>93</v>
      </c>
      <c r="G142" s="4">
        <v>3</v>
      </c>
      <c r="H142" s="9">
        <v>44161</v>
      </c>
      <c r="I142" s="9">
        <v>44500</v>
      </c>
      <c r="J142" s="10">
        <f t="shared" si="15"/>
        <v>48.428571428571431</v>
      </c>
      <c r="K142" s="5">
        <v>0</v>
      </c>
      <c r="L142" s="11">
        <f t="shared" si="16"/>
        <v>0</v>
      </c>
      <c r="M142" s="5">
        <f t="shared" si="17"/>
        <v>0</v>
      </c>
      <c r="N142" s="5">
        <f t="shared" si="14"/>
        <v>0</v>
      </c>
      <c r="O142" s="14">
        <f t="shared" si="18"/>
        <v>48.428571428571431</v>
      </c>
      <c r="P142" s="6" t="s">
        <v>94</v>
      </c>
      <c r="Q142" s="18" t="s">
        <v>556</v>
      </c>
      <c r="R142" s="7">
        <v>2020</v>
      </c>
    </row>
    <row r="143" spans="1:18" ht="87.75" customHeight="1" thickBot="1" x14ac:dyDescent="0.3">
      <c r="A143" s="1" t="s">
        <v>95</v>
      </c>
      <c r="B143" s="2" t="s">
        <v>96</v>
      </c>
      <c r="C143" s="2" t="s">
        <v>97</v>
      </c>
      <c r="D143" s="2" t="s">
        <v>98</v>
      </c>
      <c r="E143" s="3" t="s">
        <v>99</v>
      </c>
      <c r="F143" s="4" t="s">
        <v>100</v>
      </c>
      <c r="G143" s="4">
        <v>1</v>
      </c>
      <c r="H143" s="9">
        <v>44012</v>
      </c>
      <c r="I143" s="9">
        <v>44285</v>
      </c>
      <c r="J143" s="10">
        <f t="shared" si="15"/>
        <v>39</v>
      </c>
      <c r="K143" s="5">
        <v>0</v>
      </c>
      <c r="L143" s="11">
        <f t="shared" si="16"/>
        <v>0</v>
      </c>
      <c r="M143" s="5">
        <f t="shared" si="17"/>
        <v>0</v>
      </c>
      <c r="N143" s="5">
        <f t="shared" si="14"/>
        <v>0</v>
      </c>
      <c r="O143" s="14">
        <f t="shared" si="18"/>
        <v>39</v>
      </c>
      <c r="P143" s="6" t="s">
        <v>101</v>
      </c>
      <c r="Q143" s="18" t="s">
        <v>556</v>
      </c>
      <c r="R143" s="7">
        <v>2020</v>
      </c>
    </row>
    <row r="144" spans="1:18" ht="87.75" customHeight="1" x14ac:dyDescent="0.25"/>
  </sheetData>
  <autoFilter ref="A9:R143" xr:uid="{DD4B7955-F0FB-4562-B94F-4D253734D264}"/>
  <mergeCells count="5">
    <mergeCell ref="A6:B6"/>
    <mergeCell ref="J6:L6"/>
    <mergeCell ref="J5:L5"/>
    <mergeCell ref="A1:P1"/>
    <mergeCell ref="A2:P2"/>
  </mergeCells>
  <pageMargins left="0.7" right="0.7" top="0.75" bottom="0.75" header="0.3" footer="0.3"/>
  <pageSetup orientation="portrait" verticalDpi="0" r:id="rId1"/>
  <ignoredErrors>
    <ignoredError sqref="J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MINTIC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dcterms:created xsi:type="dcterms:W3CDTF">2021-02-03T22:19:39Z</dcterms:created>
  <dcterms:modified xsi:type="dcterms:W3CDTF">2021-02-16T19:24:52Z</dcterms:modified>
</cp:coreProperties>
</file>