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ÍA-2022/Seguimiento 2022/Ingresos/A diciembre 2021/"/>
    </mc:Choice>
  </mc:AlternateContent>
  <xr:revisionPtr revIDLastSave="2" documentId="8_{7000531B-1B9C-44D7-9561-0FEBC808FC0F}" xr6:coauthVersionLast="45" xr6:coauthVersionMax="45" xr10:uidLastSave="{6BD793F5-A95A-4389-9537-D21A40A8AD46}"/>
  <bookViews>
    <workbookView xWindow="-110" yWindow="-110" windowWidth="19420" windowHeight="10420" firstSheet="1" activeTab="1" xr2:uid="{00000000-000D-0000-FFFF-FFFF00000000}"/>
  </bookViews>
  <sheets>
    <sheet name="Detalle (2)" sheetId="3" state="hidden" r:id="rId1"/>
    <sheet name="Detalle" sheetId="1" r:id="rId2"/>
    <sheet name="cartera" sheetId="2" r:id="rId3"/>
  </sheets>
  <definedNames>
    <definedName name="_xlnm.Print_Area" localSheetId="1">Detalle!$A$1:$F$80</definedName>
    <definedName name="_xlnm.Print_Area" localSheetId="0">'Detalle (2)'!$A$1:$F$80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F41" i="3"/>
  <c r="F43" i="3"/>
  <c r="F57" i="3"/>
  <c r="F80" i="3"/>
  <c r="F15" i="2"/>
  <c r="F23" i="1"/>
  <c r="C34" i="1"/>
  <c r="F76" i="3"/>
  <c r="F74" i="3"/>
  <c r="F71" i="3"/>
  <c r="F69" i="3"/>
  <c r="F65" i="3"/>
  <c r="F59" i="3"/>
  <c r="F49" i="3"/>
  <c r="F44" i="3"/>
  <c r="F33" i="3"/>
  <c r="F32" i="3"/>
  <c r="F31" i="3"/>
  <c r="F30" i="3"/>
  <c r="F28" i="3"/>
  <c r="E28" i="3"/>
  <c r="D28" i="3"/>
  <c r="C28" i="3"/>
  <c r="F25" i="3"/>
  <c r="F24" i="3"/>
  <c r="F23" i="3"/>
  <c r="E22" i="3"/>
  <c r="E20" i="3" s="1"/>
  <c r="E18" i="3" s="1"/>
  <c r="E34" i="3" s="1"/>
  <c r="D22" i="3"/>
  <c r="F22" i="3" s="1"/>
  <c r="C22" i="3"/>
  <c r="C20" i="3" s="1"/>
  <c r="C18" i="3" s="1"/>
  <c r="C34" i="3" s="1"/>
  <c r="D20" i="3" l="1"/>
  <c r="F20" i="3" l="1"/>
  <c r="F18" i="3" s="1"/>
  <c r="F34" i="3" s="1"/>
  <c r="F82" i="3" s="1"/>
  <c r="D18" i="3"/>
  <c r="C20" i="1" l="1"/>
  <c r="C18" i="1"/>
  <c r="F12" i="2" l="1"/>
  <c r="F43" i="2"/>
  <c r="F41" i="2"/>
  <c r="F36" i="2"/>
  <c r="F31" i="2"/>
  <c r="F30" i="2"/>
  <c r="F25" i="2"/>
  <c r="F11" i="2"/>
  <c r="F10" i="2"/>
  <c r="F9" i="2"/>
  <c r="F8" i="2"/>
  <c r="F32" i="2" l="1"/>
  <c r="F27" i="2"/>
  <c r="F7" i="2" l="1"/>
  <c r="F13" i="2" l="1"/>
  <c r="F65" i="1" l="1"/>
  <c r="F31" i="1" l="1"/>
  <c r="D22" i="1"/>
  <c r="F71" i="1" l="1"/>
  <c r="F37" i="2" s="1"/>
  <c r="F38" i="2" s="1"/>
  <c r="F45" i="2" s="1"/>
  <c r="F47" i="2" s="1"/>
  <c r="F49" i="1" l="1"/>
  <c r="C22" i="1" l="1"/>
  <c r="F74" i="1" l="1"/>
  <c r="F76" i="1" l="1"/>
  <c r="F69" i="1" s="1"/>
  <c r="F25" i="1" l="1"/>
  <c r="F24" i="1"/>
  <c r="E22" i="1"/>
  <c r="E20" i="1" s="1"/>
  <c r="D20" i="1"/>
  <c r="F22" i="1" l="1"/>
  <c r="F57" i="1" l="1"/>
  <c r="F20" i="1"/>
  <c r="F41" i="1" l="1"/>
  <c r="F49" i="2" s="1"/>
  <c r="F51" i="2" s="1"/>
  <c r="F80" i="1"/>
  <c r="F82" i="1" s="1"/>
  <c r="F30" i="1"/>
  <c r="C28" i="1" l="1"/>
  <c r="E28" i="1" l="1"/>
  <c r="D28" i="1"/>
  <c r="F33" i="1" l="1"/>
  <c r="F32" i="1"/>
  <c r="F28" i="1" l="1"/>
  <c r="F18" i="1" s="1"/>
  <c r="D18" i="1"/>
  <c r="D34" i="1" s="1"/>
  <c r="E18" i="1"/>
  <c r="E34" i="1" l="1"/>
  <c r="F34" i="1" l="1"/>
</calcChain>
</file>

<file path=xl/sharedStrings.xml><?xml version="1.0" encoding="utf-8"?>
<sst xmlns="http://schemas.openxmlformats.org/spreadsheetml/2006/main" count="373" uniqueCount="88">
  <si>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</si>
  <si>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</si>
  <si>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</si>
  <si>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</si>
  <si>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</si>
  <si>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</si>
  <si>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</si>
  <si>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</si>
  <si>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</si>
  <si>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</si>
  <si>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</si>
  <si>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</si>
  <si>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</si>
  <si>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</si>
  <si>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</si>
  <si>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</si>
  <si>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</si>
  <si>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</si>
  <si>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</si>
  <si>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</si>
  <si>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</si>
  <si>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</si>
  <si>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</si>
  <si>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</si>
  <si>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</si>
  <si>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</si>
  <si>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</si>
  <si>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</si>
  <si>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</si>
  <si>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</si>
  <si>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</si>
  <si>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</si>
  <si>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</si>
  <si>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</si>
  <si>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</si>
  <si>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</si>
  <si>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</si>
  <si>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</si>
  <si>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</si>
  <si>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</si>
  <si>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</si>
  <si>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</si>
  <si>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</si>
  <si>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</si>
  <si>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</si>
  <si>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</si>
  <si>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</si>
  <si>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</si>
  <si>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</si>
  <si>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</si>
  <si>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</si>
  <si>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</si>
  <si>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</si>
  <si>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</si>
  <si>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</si>
  <si>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</si>
  <si>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3-1-01-2-13-1-04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</si>
  <si>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</si>
  <si>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</si>
  <si>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</si>
  <si>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</si>
  <si>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</si>
  <si>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</si>
  <si>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</si>
  <si>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</si>
  <si>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</si>
  <si>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</si>
  <si>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REINTEGROS Y OTROS RECURSOS NO APRPIADOS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</si>
  <si>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</si>
  <si>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</si>
  <si>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</si>
  <si>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</si>
  <si>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VIGENCIA FISCAL:   2021</t>
  </si>
  <si>
    <t>|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</si>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</sst>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.##0.00"/>
    <numFmt numFmtId="167" formatCode="_(* #,##0_);_(* \(#,##0\);_(* &quot;-&quot;_);_(@_)"/>
    <numFmt numFmtId="168" formatCode="_-* #.##0.00_-;\-* #.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0" borderId="0" xfId="0" applyFont="1" applyFill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4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165" fontId="3" fillId="0" borderId="0" xfId="1" applyFont="1" applyFill="1" applyBorder="1"/>
    <xf numFmtId="165" fontId="3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4" fontId="3" fillId="0" borderId="0" xfId="0" applyNumberFormat="1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3" fontId="3" fillId="0" borderId="0" xfId="1" applyNumberFormat="1" applyFont="1" applyFill="1" applyBorder="1"/>
    <xf numFmtId="3" fontId="16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65" fontId="20" fillId="0" borderId="0" xfId="1" applyFont="1" applyFill="1" applyBorder="1" applyAlignment="1"/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/>
    <xf numFmtId="0" fontId="1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5" fontId="3" fillId="0" borderId="0" xfId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20" fillId="0" borderId="0" xfId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" fontId="13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3" fillId="0" borderId="0" xfId="0" applyNumberFormat="1" applyFont="1" applyFill="1" applyBorder="1" applyAlignment="1">
      <alignment vertical="top" wrapText="1" readingOrder="1"/>
    </xf>
    <xf numFmtId="165" fontId="3" fillId="0" borderId="0" xfId="1" applyFont="1" applyFill="1" applyBorder="1" applyAlignment="1">
      <alignment horizontal="right" wrapText="1"/>
    </xf>
    <xf numFmtId="3" fontId="3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4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 readingOrder="1"/>
    </xf>
    <xf numFmtId="4" fontId="24" fillId="0" borderId="0" xfId="0" applyNumberFormat="1" applyFont="1" applyFill="1" applyAlignment="1">
      <alignment vertical="top"/>
    </xf>
    <xf numFmtId="165" fontId="2" fillId="0" borderId="0" xfId="1" applyFont="1" applyFill="1" applyAlignment="1">
      <alignment vertical="top"/>
    </xf>
    <xf numFmtId="3" fontId="2" fillId="0" borderId="0" xfId="0" applyNumberFormat="1" applyFont="1" applyFill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horizontal="right" vertical="top"/>
      <protection locked="0"/>
    </xf>
    <xf numFmtId="0" fontId="2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 readingOrder="1"/>
    </xf>
    <xf numFmtId="0" fontId="0" fillId="0" borderId="0" xfId="0" applyFill="1"/>
    <xf numFmtId="0" fontId="26" fillId="0" borderId="0" xfId="0" applyFont="1" applyFill="1"/>
    <xf numFmtId="165" fontId="0" fillId="0" borderId="0" xfId="1" applyFont="1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6" xfId="0" applyFont="1" applyFill="1" applyBorder="1"/>
    <xf numFmtId="0" fontId="27" fillId="0" borderId="5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top" wrapText="1"/>
    </xf>
    <xf numFmtId="0" fontId="28" fillId="0" borderId="5" xfId="0" applyFont="1" applyFill="1" applyBorder="1" applyAlignment="1">
      <alignment horizontal="left" vertical="top"/>
    </xf>
    <xf numFmtId="3" fontId="28" fillId="0" borderId="0" xfId="0" applyNumberFormat="1" applyFont="1" applyFill="1" applyBorder="1" applyAlignment="1">
      <alignment vertical="top"/>
    </xf>
    <xf numFmtId="167" fontId="3" fillId="0" borderId="0" xfId="1" applyNumberFormat="1" applyFont="1" applyFill="1" applyBorder="1"/>
    <xf numFmtId="0" fontId="29" fillId="0" borderId="5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 wrapText="1"/>
    </xf>
    <xf numFmtId="4" fontId="28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6" fillId="0" borderId="8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ill="1"/>
    <xf numFmtId="0" fontId="0" fillId="0" borderId="9" xfId="0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11" xfId="0" applyFill="1" applyBorder="1"/>
    <xf numFmtId="168" fontId="0" fillId="0" borderId="0" xfId="0" applyNumberFormat="1" applyFill="1"/>
    <xf numFmtId="3" fontId="0" fillId="0" borderId="3" xfId="0" applyNumberFormat="1" applyFill="1" applyBorder="1"/>
    <xf numFmtId="0" fontId="2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3" fontId="28" fillId="0" borderId="8" xfId="0" applyNumberFormat="1" applyFont="1" applyFill="1" applyBorder="1" applyAlignment="1">
      <alignment vertical="top"/>
    </xf>
    <xf numFmtId="0" fontId="28" fillId="0" borderId="0" xfId="0" applyNumberFormat="1" applyFont="1" applyFill="1" applyBorder="1" applyAlignment="1">
      <alignment vertical="top"/>
    </xf>
    <xf numFmtId="165" fontId="27" fillId="0" borderId="0" xfId="1" applyFont="1" applyFill="1" applyBorder="1" applyAlignment="1">
      <alignment vertical="top"/>
    </xf>
    <xf numFmtId="0" fontId="28" fillId="0" borderId="0" xfId="0" applyFont="1" applyFill="1" applyBorder="1" applyAlignment="1">
      <alignment vertical="top" wrapText="1" readingOrder="1"/>
    </xf>
    <xf numFmtId="0" fontId="20" fillId="0" borderId="0" xfId="1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14" fillId="0" borderId="0" xfId="1" applyNumberFormat="1" applyFont="1" applyFill="1" applyBorder="1"/>
    <xf numFmtId="0" fontId="14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NumberFormat="1" applyFont="1" applyFill="1" applyBorder="1"/>
    <xf numFmtId="3" fontId="3" fillId="0" borderId="8" xfId="0" applyNumberFormat="1" applyFont="1" applyFill="1" applyBorder="1"/>
    <xf numFmtId="3" fontId="27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 readingOrder="1"/>
    </xf>
    <xf numFmtId="3" fontId="27" fillId="0" borderId="0" xfId="0" applyNumberFormat="1" applyFont="1" applyFill="1" applyBorder="1" applyAlignment="1">
      <alignment vertical="top"/>
    </xf>
    <xf numFmtId="3" fontId="3" fillId="0" borderId="8" xfId="1" applyNumberFormat="1" applyFont="1" applyFill="1" applyBorder="1"/>
    <xf numFmtId="3" fontId="0" fillId="0" borderId="8" xfId="0" applyNumberFormat="1" applyFill="1" applyBorder="1"/>
    <xf numFmtId="0" fontId="26" fillId="0" borderId="0" xfId="0" applyFont="1" applyFill="1" applyBorder="1"/>
    <xf numFmtId="165" fontId="26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2" fillId="0" borderId="1" xfId="0" applyNumberFormat="1" applyFont="1" applyFill="1" applyBorder="1" applyAlignment="1">
      <alignment vertical="top" wrapText="1" readingOrder="1"/>
    </xf>
    <xf numFmtId="0" fontId="17" fillId="0" borderId="1" xfId="0" applyFont="1" applyFill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B14A1E91-4734-430B-A178-1FAF81B3A947}"/>
            </a:ext>
          </a:extLst>
        </xdr:cNvPr>
        <xdr:cNvSpPr>
          <a:spLocks noChangeShapeType="1"/>
        </xdr:cNvSpPr>
      </xdr:nvSpPr>
      <xdr:spPr bwMode="auto">
        <a:xfrm>
          <a:off x="7334250" y="26670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01D0184-4631-466D-B680-E026B875F92B}"/>
            </a:ext>
          </a:extLst>
        </xdr:cNvPr>
        <xdr:cNvSpPr>
          <a:spLocks noChangeShapeType="1"/>
        </xdr:cNvSpPr>
      </xdr:nvSpPr>
      <xdr:spPr bwMode="auto">
        <a:xfrm>
          <a:off x="7334250" y="26670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120100</xdr:colOff>
      <xdr:row>2</xdr:row>
      <xdr:rowOff>9595</xdr:rowOff>
    </xdr:from>
    <xdr:to>
      <xdr:col>1</xdr:col>
      <xdr:colOff>1316303</xdr:colOff>
      <xdr:row>7</xdr:row>
      <xdr:rowOff>111444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9CA0E94-8FEE-4D87-A5B8-E758BE4CD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100" y="409645"/>
          <a:ext cx="2720203" cy="844799"/>
        </a:xfrm>
        <a:prstGeom prst="rect">
          <a:avLst/>
        </a:prstGeom>
      </xdr:spPr>
    </xdr:pic>
    <xdr:clientData/>
  </xdr:twoCellAnchor>
  <xdr:twoCellAnchor>
    <xdr:from>
      <xdr:col>5</xdr:col>
      <xdr:colOff>572161</xdr:colOff>
      <xdr:row>2</xdr:row>
      <xdr:rowOff>42995</xdr:rowOff>
    </xdr:from>
    <xdr:to>
      <xdr:col>5</xdr:col>
      <xdr:colOff>1745192</xdr:colOff>
      <xdr:row>7</xdr:row>
      <xdr:rowOff>244607</xdr:rowOff>
    </xdr:to>
    <xdr:pic>
      <xdr:nvPicPr>
        <xdr:cNvPr id="5" name="Imagen 8" descr="image002">
          <a:extLst>
            <a:ext uri="{FF2B5EF4-FFF2-40B4-BE49-F238E27FC236}">
              <a16:creationId xmlns:a16="http://schemas.microsoft.com/office/drawing/2014/main" id="{0FF645AA-9938-4D5D-9154-8C2AB76F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961" y="443045"/>
          <a:ext cx="1173031" cy="94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2731823</xdr:colOff>
      <xdr:row>7</xdr:row>
      <xdr:rowOff>296862</xdr:rowOff>
    </xdr:to>
    <xdr:pic>
      <xdr:nvPicPr>
        <xdr:cNvPr id="7" name="Imagen 6" descr="imagen">
          <a:extLst>
            <a:ext uri="{FF2B5EF4-FFF2-40B4-BE49-F238E27FC236}">
              <a16:creationId xmlns:a16="http://schemas.microsoft.com/office/drawing/2014/main" id="{5F8FDEC3-09DE-493F-8E78-BAB89624C2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05"/>
        <a:stretch/>
      </xdr:blipFill>
      <xdr:spPr bwMode="auto">
        <a:xfrm>
          <a:off x="0" y="0"/>
          <a:ext cx="4325938" cy="1427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E396F-A27B-4AC7-AA2E-3C066A729A99}">
  <sheetPr>
    <pageSetUpPr fitToPage="1"/>
  </sheetPr>
  <dimension ref="A1:U87"/>
  <sheetViews>
    <sheetView topLeftCell="A61" zoomScale="96" zoomScaleNormal="96" workbookViewId="0">
      <selection activeCell="F63" sqref="F63"/>
    </sheetView>
  </sheetViews>
  <sheetFormatPr baseColWidth="10" defaultColWidth="11.54296875" defaultRowHeight="11.5" x14ac:dyDescent="0.25"/>
  <cols>
    <col min="1" max="1" width="22.81640625" style="26" customWidth="1"/>
    <col min="2" max="2" width="46.453125" style="9" customWidth="1"/>
    <col min="3" max="3" width="19" style="5" customWidth="1"/>
    <col min="4" max="4" width="19.1796875" style="5" customWidth="1"/>
    <col min="5" max="5" width="22.81640625" style="9" customWidth="1"/>
    <col min="6" max="6" width="32.54296875" style="5" customWidth="1"/>
    <col min="7" max="7" width="26.7265625" style="38" bestFit="1" customWidth="1"/>
    <col min="8" max="8" width="18.54296875" style="9" bestFit="1" customWidth="1"/>
    <col min="9" max="9" width="13.453125" style="9" bestFit="1" customWidth="1"/>
    <col min="10" max="10" width="11.81640625" style="9" bestFit="1" customWidth="1"/>
    <col min="11" max="16384" width="11.54296875" style="9"/>
  </cols>
  <sheetData>
    <row r="1" spans="1:7" s="46" customFormat="1" ht="15.5" x14ac:dyDescent="0.35">
      <c r="A1" s="136" t="s">
        <v>2</v>
      </c>
      <c r="B1" s="136"/>
      <c r="C1" s="136"/>
      <c r="D1" s="137"/>
      <c r="E1" s="137"/>
      <c r="F1" s="131"/>
      <c r="G1" s="45"/>
    </row>
    <row r="2" spans="1:7" s="46" customFormat="1" ht="15.5" x14ac:dyDescent="0.35">
      <c r="A2" s="137"/>
      <c r="B2" s="137"/>
      <c r="C2" s="137"/>
      <c r="D2" s="137"/>
      <c r="E2" s="137"/>
      <c r="F2" s="131"/>
      <c r="G2" s="45"/>
    </row>
    <row r="3" spans="1:7" s="46" customFormat="1" ht="8.15" customHeight="1" x14ac:dyDescent="0.25">
      <c r="A3" s="47"/>
      <c r="G3" s="45"/>
    </row>
    <row r="4" spans="1:7" s="46" customFormat="1" ht="12.5" x14ac:dyDescent="0.25">
      <c r="A4" s="47"/>
      <c r="G4" s="45"/>
    </row>
    <row r="5" spans="1:7" s="46" customFormat="1" ht="12.5" x14ac:dyDescent="0.25">
      <c r="A5" s="47"/>
      <c r="G5" s="45"/>
    </row>
    <row r="6" spans="1:7" s="46" customFormat="1" ht="12.5" x14ac:dyDescent="0.25">
      <c r="A6" s="47"/>
      <c r="G6" s="45"/>
    </row>
    <row r="7" spans="1:7" s="46" customFormat="1" ht="12.5" x14ac:dyDescent="0.25">
      <c r="A7" s="47"/>
      <c r="E7" s="46" t="s">
        <v>2</v>
      </c>
      <c r="G7" s="45"/>
    </row>
    <row r="8" spans="1:7" s="46" customFormat="1" ht="29.15" customHeight="1" x14ac:dyDescent="0.35">
      <c r="A8" s="47"/>
      <c r="B8" s="138" t="s">
        <v>65</v>
      </c>
      <c r="C8" s="138"/>
      <c r="D8" s="138"/>
      <c r="E8" s="138"/>
      <c r="G8" s="45"/>
    </row>
    <row r="9" spans="1:7" s="46" customFormat="1" ht="17.5" x14ac:dyDescent="0.35">
      <c r="A9" s="47" t="s">
        <v>2</v>
      </c>
      <c r="B9" s="139" t="s">
        <v>10</v>
      </c>
      <c r="C9" s="139"/>
      <c r="D9" s="139"/>
      <c r="E9" s="139"/>
      <c r="G9" s="45"/>
    </row>
    <row r="10" spans="1:7" s="46" customFormat="1" ht="12.5" x14ac:dyDescent="0.25">
      <c r="A10" s="28"/>
      <c r="B10" s="28"/>
      <c r="C10" s="28"/>
      <c r="G10" s="45"/>
    </row>
    <row r="11" spans="1:7" s="46" customFormat="1" ht="14" x14ac:dyDescent="0.3">
      <c r="A11" s="132" t="s">
        <v>87</v>
      </c>
      <c r="B11" s="132"/>
      <c r="C11" s="28"/>
      <c r="D11" s="29"/>
      <c r="F11" s="29" t="s">
        <v>87</v>
      </c>
      <c r="G11" s="45"/>
    </row>
    <row r="12" spans="1:7" s="46" customFormat="1" ht="17.5" x14ac:dyDescent="0.35">
      <c r="A12" s="28"/>
      <c r="B12" s="28"/>
      <c r="C12" s="28"/>
      <c r="D12" s="30"/>
      <c r="F12" s="30"/>
      <c r="G12" s="45"/>
    </row>
    <row r="13" spans="1:7" s="46" customFormat="1" ht="14" x14ac:dyDescent="0.3">
      <c r="A13" s="133" t="s">
        <v>2</v>
      </c>
      <c r="B13" s="133"/>
      <c r="C13" s="28"/>
      <c r="D13" s="31"/>
      <c r="F13" s="31" t="s">
        <v>72</v>
      </c>
      <c r="G13" s="45"/>
    </row>
    <row r="14" spans="1:7" s="46" customFormat="1" ht="12.5" x14ac:dyDescent="0.25">
      <c r="A14" s="28"/>
      <c r="B14" s="32"/>
      <c r="C14" s="32"/>
      <c r="G14" s="45"/>
    </row>
    <row r="15" spans="1:7" x14ac:dyDescent="0.25">
      <c r="A15" s="25"/>
      <c r="B15" s="1"/>
      <c r="C15" s="10" t="s">
        <v>5</v>
      </c>
      <c r="D15" s="10" t="s">
        <v>7</v>
      </c>
      <c r="E15" s="1" t="s">
        <v>11</v>
      </c>
      <c r="F15" s="10" t="s">
        <v>7</v>
      </c>
    </row>
    <row r="16" spans="1:7" x14ac:dyDescent="0.25">
      <c r="A16" s="25" t="s">
        <v>4</v>
      </c>
      <c r="B16" s="1" t="s">
        <v>3</v>
      </c>
      <c r="C16" s="10" t="s">
        <v>6</v>
      </c>
      <c r="D16" s="10" t="s">
        <v>0</v>
      </c>
      <c r="E16" s="23" t="s">
        <v>12</v>
      </c>
      <c r="F16" s="10" t="s">
        <v>13</v>
      </c>
    </row>
    <row r="17" spans="1:9" x14ac:dyDescent="0.25">
      <c r="A17" s="25">
        <v>1</v>
      </c>
      <c r="B17" s="1" t="s">
        <v>2</v>
      </c>
      <c r="C17" s="10">
        <v>2</v>
      </c>
      <c r="D17" s="10">
        <v>6</v>
      </c>
      <c r="E17" s="10">
        <v>7</v>
      </c>
      <c r="F17" s="10">
        <v>8</v>
      </c>
    </row>
    <row r="18" spans="1:9" x14ac:dyDescent="0.25">
      <c r="A18" s="48" t="s">
        <v>17</v>
      </c>
      <c r="B18" s="49" t="s">
        <v>18</v>
      </c>
      <c r="C18" s="50">
        <f>C20+C28</f>
        <v>2160117000000</v>
      </c>
      <c r="D18" s="50">
        <f>+D20+D28</f>
        <v>916639559975.32983</v>
      </c>
      <c r="E18" s="50">
        <f>+E20+E28</f>
        <v>14800000</v>
      </c>
      <c r="F18" s="50">
        <f>+F20+F28</f>
        <v>916624759975.32983</v>
      </c>
      <c r="G18" s="39"/>
      <c r="H18" s="11"/>
      <c r="I18" s="12" t="s">
        <v>2</v>
      </c>
    </row>
    <row r="19" spans="1:9" x14ac:dyDescent="0.25">
      <c r="A19" s="22"/>
      <c r="B19" s="13"/>
      <c r="C19" s="50"/>
      <c r="D19" s="50"/>
      <c r="E19" s="50"/>
      <c r="F19" s="50"/>
      <c r="G19" s="40"/>
    </row>
    <row r="20" spans="1:9" x14ac:dyDescent="0.25">
      <c r="A20" s="48" t="s">
        <v>19</v>
      </c>
      <c r="B20" s="13" t="s">
        <v>9</v>
      </c>
      <c r="C20" s="6">
        <f>C22</f>
        <v>1477117000000</v>
      </c>
      <c r="D20" s="6">
        <f>D22</f>
        <v>876843950291.99988</v>
      </c>
      <c r="E20" s="6">
        <f>E22</f>
        <v>14800000</v>
      </c>
      <c r="F20" s="6">
        <f>D20-E20</f>
        <v>876829150291.99988</v>
      </c>
      <c r="G20" s="40"/>
    </row>
    <row r="21" spans="1:9" x14ac:dyDescent="0.25">
      <c r="A21" s="48"/>
      <c r="B21" s="13"/>
      <c r="C21" s="6"/>
      <c r="D21" s="6"/>
      <c r="E21" s="6"/>
      <c r="G21" s="40"/>
    </row>
    <row r="22" spans="1:9" x14ac:dyDescent="0.25">
      <c r="A22" s="48" t="s">
        <v>48</v>
      </c>
      <c r="B22" s="13" t="s">
        <v>49</v>
      </c>
      <c r="C22" s="6">
        <f>C23+C24+C25</f>
        <v>1477117000000</v>
      </c>
      <c r="D22" s="6">
        <f>D25+D23+D24</f>
        <v>876843950291.99988</v>
      </c>
      <c r="E22" s="6">
        <f>E25+E23+E24</f>
        <v>14800000</v>
      </c>
      <c r="F22" s="6">
        <f>D22-E22</f>
        <v>876829150291.99988</v>
      </c>
      <c r="G22" s="40"/>
    </row>
    <row r="23" spans="1:9" x14ac:dyDescent="0.25">
      <c r="A23" s="48" t="s">
        <v>25</v>
      </c>
      <c r="B23" s="17" t="s">
        <v>24</v>
      </c>
      <c r="C23" s="18">
        <v>1408960000000</v>
      </c>
      <c r="D23" s="18">
        <v>847759825089.99988</v>
      </c>
      <c r="E23" s="51">
        <v>14800000</v>
      </c>
      <c r="F23" s="5">
        <f>D23-E23</f>
        <v>847745025089.99988</v>
      </c>
      <c r="G23" s="40"/>
      <c r="H23" s="5"/>
    </row>
    <row r="24" spans="1:9" x14ac:dyDescent="0.25">
      <c r="A24" s="48" t="s">
        <v>30</v>
      </c>
      <c r="B24" s="17" t="s">
        <v>31</v>
      </c>
      <c r="C24" s="18">
        <v>0</v>
      </c>
      <c r="D24" s="18">
        <v>29082419202</v>
      </c>
      <c r="E24" s="51">
        <v>0</v>
      </c>
      <c r="F24" s="5">
        <f t="shared" ref="F24" si="0">D24-E24</f>
        <v>29082419202</v>
      </c>
      <c r="G24" s="39"/>
      <c r="H24" s="5"/>
    </row>
    <row r="25" spans="1:9" x14ac:dyDescent="0.25">
      <c r="A25" s="48" t="s">
        <v>50</v>
      </c>
      <c r="B25" s="17" t="s">
        <v>51</v>
      </c>
      <c r="C25" s="18">
        <v>68157000000</v>
      </c>
      <c r="D25" s="18">
        <v>1706000</v>
      </c>
      <c r="E25" s="6"/>
      <c r="F25" s="5">
        <f>D25-E25</f>
        <v>1706000</v>
      </c>
    </row>
    <row r="26" spans="1:9" x14ac:dyDescent="0.25">
      <c r="A26" s="22" t="s">
        <v>2</v>
      </c>
      <c r="B26" s="134"/>
      <c r="C26" s="135"/>
      <c r="D26" s="135"/>
      <c r="E26" s="7" t="s">
        <v>2</v>
      </c>
      <c r="F26" s="7"/>
    </row>
    <row r="27" spans="1:9" ht="14.5" x14ac:dyDescent="0.35">
      <c r="A27" s="48"/>
      <c r="B27" s="52"/>
      <c r="C27" s="19"/>
      <c r="D27" s="19"/>
      <c r="E27" s="5"/>
    </row>
    <row r="28" spans="1:9" x14ac:dyDescent="0.25">
      <c r="A28" s="48" t="s">
        <v>20</v>
      </c>
      <c r="B28" s="13" t="s">
        <v>1</v>
      </c>
      <c r="C28" s="6">
        <f>SUM(C30:C33)</f>
        <v>683000000000</v>
      </c>
      <c r="D28" s="6">
        <f>SUM(D30:D33)</f>
        <v>39795609683.330009</v>
      </c>
      <c r="E28" s="6">
        <f>SUM(E30:E33)</f>
        <v>0</v>
      </c>
      <c r="F28" s="6">
        <f>SUM(F30:F33)</f>
        <v>39795609683.330009</v>
      </c>
    </row>
    <row r="30" spans="1:9" x14ac:dyDescent="0.25">
      <c r="A30" s="48" t="s">
        <v>63</v>
      </c>
      <c r="B30" s="17" t="s">
        <v>64</v>
      </c>
      <c r="C30" s="5">
        <v>683000000000</v>
      </c>
      <c r="D30" s="53">
        <v>0</v>
      </c>
      <c r="E30" s="5"/>
      <c r="F30" s="5">
        <f>D30-E30</f>
        <v>0</v>
      </c>
    </row>
    <row r="31" spans="1:9" x14ac:dyDescent="0.25">
      <c r="A31" s="22" t="s">
        <v>69</v>
      </c>
      <c r="B31" s="34" t="s">
        <v>70</v>
      </c>
      <c r="D31" s="5">
        <v>0</v>
      </c>
      <c r="F31" s="5">
        <f>D31-E31</f>
        <v>0</v>
      </c>
    </row>
    <row r="32" spans="1:9" x14ac:dyDescent="0.25">
      <c r="A32" s="48" t="s">
        <v>59</v>
      </c>
      <c r="B32" s="17" t="s">
        <v>60</v>
      </c>
      <c r="C32" s="5">
        <v>0</v>
      </c>
      <c r="D32" s="54">
        <v>1585161830.9399989</v>
      </c>
      <c r="E32" s="5">
        <v>0</v>
      </c>
      <c r="F32" s="5">
        <f>D32-E32</f>
        <v>1585161830.9399989</v>
      </c>
    </row>
    <row r="33" spans="1:10" x14ac:dyDescent="0.25">
      <c r="A33" s="48" t="s">
        <v>23</v>
      </c>
      <c r="B33" s="17" t="s">
        <v>67</v>
      </c>
      <c r="C33" s="5">
        <v>0</v>
      </c>
      <c r="D33" s="51">
        <v>38210447852.390007</v>
      </c>
      <c r="E33" s="5">
        <v>0</v>
      </c>
      <c r="F33" s="5">
        <f>D33-E33</f>
        <v>38210447852.390007</v>
      </c>
    </row>
    <row r="34" spans="1:10" x14ac:dyDescent="0.25">
      <c r="B34" s="3" t="s">
        <v>8</v>
      </c>
      <c r="C34" s="6">
        <f>C18</f>
        <v>2160117000000</v>
      </c>
      <c r="D34" s="6">
        <v>0</v>
      </c>
      <c r="E34" s="6">
        <f>E18</f>
        <v>14800000</v>
      </c>
      <c r="F34" s="6">
        <f>F18</f>
        <v>916624759975.32983</v>
      </c>
      <c r="G34" s="39"/>
      <c r="H34" s="5"/>
    </row>
    <row r="35" spans="1:10" x14ac:dyDescent="0.25">
      <c r="A35" s="22" t="s">
        <v>14</v>
      </c>
      <c r="B35" s="3"/>
      <c r="C35" s="6"/>
      <c r="D35" s="6"/>
      <c r="E35" s="2"/>
      <c r="F35" s="6"/>
    </row>
    <row r="36" spans="1:10" x14ac:dyDescent="0.25">
      <c r="A36" s="22" t="s">
        <v>66</v>
      </c>
      <c r="B36" s="3"/>
      <c r="C36" s="6"/>
      <c r="D36" s="6" t="s">
        <v>2</v>
      </c>
      <c r="E36" s="2"/>
      <c r="F36" s="6"/>
    </row>
    <row r="37" spans="1:10" x14ac:dyDescent="0.25">
      <c r="A37" s="22"/>
      <c r="B37" s="3"/>
      <c r="C37" s="6"/>
      <c r="D37" s="6"/>
      <c r="E37" s="2"/>
      <c r="F37" s="6"/>
    </row>
    <row r="38" spans="1:10" x14ac:dyDescent="0.25">
      <c r="A38" s="22"/>
      <c r="B38" s="3"/>
      <c r="C38" s="6"/>
      <c r="D38" s="6" t="s">
        <v>2</v>
      </c>
      <c r="E38" s="2"/>
      <c r="F38" s="6"/>
    </row>
    <row r="39" spans="1:10" x14ac:dyDescent="0.25">
      <c r="A39" s="22"/>
      <c r="B39" s="4" t="s">
        <v>15</v>
      </c>
      <c r="C39" s="6"/>
      <c r="D39" s="6"/>
      <c r="E39" s="2"/>
      <c r="F39" s="6"/>
    </row>
    <row r="40" spans="1:10" x14ac:dyDescent="0.25">
      <c r="A40" s="22"/>
      <c r="B40" s="4"/>
      <c r="C40" s="6"/>
      <c r="D40" s="6"/>
      <c r="E40" s="2"/>
      <c r="F40" s="6"/>
    </row>
    <row r="41" spans="1:10" x14ac:dyDescent="0.25">
      <c r="A41" s="48" t="s">
        <v>19</v>
      </c>
      <c r="B41" s="13" t="s">
        <v>9</v>
      </c>
      <c r="E41" s="5" t="s">
        <v>2</v>
      </c>
      <c r="F41" s="6">
        <f>F43+F57+F65+F69</f>
        <v>916624759975.32996</v>
      </c>
      <c r="G41" s="41"/>
    </row>
    <row r="42" spans="1:10" x14ac:dyDescent="0.25">
      <c r="A42" s="22" t="s">
        <v>2</v>
      </c>
      <c r="C42" s="20"/>
      <c r="D42" s="20"/>
      <c r="E42" s="2" t="s">
        <v>2</v>
      </c>
      <c r="F42" s="6"/>
    </row>
    <row r="43" spans="1:10" x14ac:dyDescent="0.25">
      <c r="A43" s="55" t="s">
        <v>25</v>
      </c>
      <c r="B43" s="56" t="s">
        <v>24</v>
      </c>
      <c r="C43" s="6"/>
      <c r="E43" s="5" t="s">
        <v>2</v>
      </c>
      <c r="F43" s="6">
        <f>F44+F47+F45-F49+F46</f>
        <v>847745025090</v>
      </c>
      <c r="G43" s="39"/>
      <c r="H43" s="5"/>
    </row>
    <row r="44" spans="1:10" ht="14.5" x14ac:dyDescent="0.35">
      <c r="A44" s="57" t="s">
        <v>26</v>
      </c>
      <c r="B44" s="9" t="s">
        <v>29</v>
      </c>
      <c r="D44" s="51" t="s">
        <v>2</v>
      </c>
      <c r="E44" s="58" t="s">
        <v>2</v>
      </c>
      <c r="F44" s="24">
        <f>498344099188.29-F45</f>
        <v>498324568550.28998</v>
      </c>
      <c r="G44" s="42"/>
      <c r="H44" s="11"/>
      <c r="I44" s="9" t="s">
        <v>2</v>
      </c>
      <c r="J44" s="12" t="s">
        <v>2</v>
      </c>
    </row>
    <row r="45" spans="1:10" x14ac:dyDescent="0.25">
      <c r="A45" s="57"/>
      <c r="B45" s="9" t="s">
        <v>45</v>
      </c>
      <c r="D45" s="51"/>
      <c r="E45" s="11" t="s">
        <v>2</v>
      </c>
      <c r="F45" s="11">
        <v>19530638</v>
      </c>
      <c r="G45" s="39"/>
      <c r="H45" s="11"/>
      <c r="J45" s="12"/>
    </row>
    <row r="46" spans="1:10" x14ac:dyDescent="0.25">
      <c r="A46" s="57" t="s">
        <v>61</v>
      </c>
      <c r="B46" s="9" t="s">
        <v>62</v>
      </c>
      <c r="D46" s="51"/>
      <c r="E46" s="58" t="s">
        <v>2</v>
      </c>
      <c r="F46" s="58">
        <v>38999007539</v>
      </c>
      <c r="G46" s="59"/>
      <c r="H46" s="11"/>
      <c r="J46" s="12"/>
    </row>
    <row r="47" spans="1:10" x14ac:dyDescent="0.25">
      <c r="A47" s="57" t="s">
        <v>27</v>
      </c>
      <c r="B47" s="9" t="s">
        <v>28</v>
      </c>
      <c r="D47" s="51"/>
      <c r="E47" s="11" t="s">
        <v>2</v>
      </c>
      <c r="F47" s="11">
        <v>310416718362.71002</v>
      </c>
      <c r="G47" s="39"/>
      <c r="H47" s="11"/>
      <c r="J47" s="12"/>
    </row>
    <row r="48" spans="1:10" x14ac:dyDescent="0.25">
      <c r="A48" s="57"/>
      <c r="D48" s="51"/>
      <c r="E48" s="58" t="s">
        <v>2</v>
      </c>
      <c r="F48" s="9"/>
      <c r="G48" s="39"/>
      <c r="H48" s="11"/>
      <c r="J48" s="12"/>
    </row>
    <row r="49" spans="1:10" x14ac:dyDescent="0.25">
      <c r="A49" s="55" t="s">
        <v>2</v>
      </c>
      <c r="B49" s="4" t="s">
        <v>58</v>
      </c>
      <c r="D49" s="51"/>
      <c r="E49" s="58" t="s">
        <v>2</v>
      </c>
      <c r="F49" s="60">
        <f>F50+F52+F53+F54+F55</f>
        <v>14800000</v>
      </c>
      <c r="H49" s="11"/>
      <c r="J49" s="12"/>
    </row>
    <row r="50" spans="1:10" x14ac:dyDescent="0.25">
      <c r="A50" s="57" t="s">
        <v>26</v>
      </c>
      <c r="B50" s="9" t="s">
        <v>29</v>
      </c>
      <c r="D50" s="51"/>
      <c r="F50" s="51">
        <v>14800000</v>
      </c>
      <c r="H50" s="11"/>
      <c r="J50" s="12"/>
    </row>
    <row r="51" spans="1:10" x14ac:dyDescent="0.25">
      <c r="A51" s="57" t="s">
        <v>61</v>
      </c>
      <c r="B51" s="9" t="s">
        <v>62</v>
      </c>
      <c r="D51" s="51"/>
      <c r="E51" s="11" t="s">
        <v>2</v>
      </c>
      <c r="F51" s="51"/>
      <c r="H51" s="11"/>
      <c r="J51" s="12"/>
    </row>
    <row r="52" spans="1:10" x14ac:dyDescent="0.25">
      <c r="A52" s="57" t="s">
        <v>27</v>
      </c>
      <c r="B52" s="9" t="s">
        <v>28</v>
      </c>
      <c r="D52" s="51"/>
      <c r="F52" s="51">
        <v>0</v>
      </c>
      <c r="H52" s="11"/>
      <c r="J52" s="12"/>
    </row>
    <row r="53" spans="1:10" x14ac:dyDescent="0.25">
      <c r="A53" s="57" t="s">
        <v>32</v>
      </c>
      <c r="B53" s="61" t="s">
        <v>41</v>
      </c>
      <c r="D53" s="51"/>
      <c r="E53" s="58"/>
      <c r="F53" s="51">
        <v>0</v>
      </c>
      <c r="H53" s="11"/>
      <c r="J53" s="12"/>
    </row>
    <row r="54" spans="1:10" x14ac:dyDescent="0.25">
      <c r="A54" s="57" t="s">
        <v>34</v>
      </c>
      <c r="B54" s="61" t="s">
        <v>42</v>
      </c>
      <c r="D54" s="51"/>
      <c r="E54" s="58"/>
      <c r="F54" s="51">
        <v>0</v>
      </c>
      <c r="H54" s="11"/>
      <c r="J54" s="12"/>
    </row>
    <row r="55" spans="1:10" x14ac:dyDescent="0.25">
      <c r="A55" s="62" t="s">
        <v>57</v>
      </c>
      <c r="B55" s="63" t="s">
        <v>55</v>
      </c>
      <c r="D55" s="51"/>
      <c r="E55" s="58"/>
      <c r="F55" s="51">
        <v>0</v>
      </c>
      <c r="H55" s="11"/>
      <c r="J55" s="12"/>
    </row>
    <row r="56" spans="1:10" x14ac:dyDescent="0.25">
      <c r="A56" s="64"/>
      <c r="B56" s="65"/>
      <c r="D56" s="51"/>
      <c r="E56" s="58"/>
      <c r="F56" s="51"/>
      <c r="H56" s="11"/>
      <c r="J56" s="12"/>
    </row>
    <row r="57" spans="1:10" x14ac:dyDescent="0.25">
      <c r="A57" s="55" t="s">
        <v>30</v>
      </c>
      <c r="B57" s="56" t="s">
        <v>31</v>
      </c>
      <c r="D57" s="51"/>
      <c r="E57" s="58"/>
      <c r="F57" s="6">
        <f>F58+F59+F62</f>
        <v>29082419202</v>
      </c>
      <c r="G57" s="40"/>
      <c r="H57" s="11"/>
      <c r="J57" s="12"/>
    </row>
    <row r="58" spans="1:10" x14ac:dyDescent="0.25">
      <c r="A58" s="57" t="s">
        <v>33</v>
      </c>
      <c r="B58" s="61" t="s">
        <v>40</v>
      </c>
      <c r="D58" s="51"/>
      <c r="E58" s="58"/>
      <c r="F58" s="66">
        <v>0</v>
      </c>
      <c r="H58" s="11"/>
      <c r="J58" s="12"/>
    </row>
    <row r="59" spans="1:10" x14ac:dyDescent="0.25">
      <c r="A59" s="57" t="s">
        <v>32</v>
      </c>
      <c r="B59" s="61" t="s">
        <v>41</v>
      </c>
      <c r="D59" s="51"/>
      <c r="E59" s="58" t="s">
        <v>2</v>
      </c>
      <c r="F59" s="51">
        <f>F60+F61</f>
        <v>25934027528</v>
      </c>
      <c r="H59" s="11"/>
      <c r="I59" s="33" t="s">
        <v>2</v>
      </c>
      <c r="J59" s="12"/>
    </row>
    <row r="60" spans="1:10" x14ac:dyDescent="0.25">
      <c r="A60" s="57"/>
      <c r="B60" s="61" t="s">
        <v>46</v>
      </c>
      <c r="D60" s="51"/>
      <c r="E60" s="58" t="s">
        <v>2</v>
      </c>
      <c r="F60" s="58">
        <v>25929267245</v>
      </c>
      <c r="G60" s="59"/>
      <c r="H60" s="11"/>
      <c r="J60" s="12"/>
    </row>
    <row r="61" spans="1:10" x14ac:dyDescent="0.25">
      <c r="A61" s="57" t="s">
        <v>2</v>
      </c>
      <c r="B61" s="61" t="s">
        <v>47</v>
      </c>
      <c r="D61" s="51"/>
      <c r="E61" s="58" t="s">
        <v>2</v>
      </c>
      <c r="F61" s="58">
        <v>4760283</v>
      </c>
      <c r="G61" s="39"/>
      <c r="H61" s="11"/>
      <c r="J61" s="12"/>
    </row>
    <row r="62" spans="1:10" x14ac:dyDescent="0.25">
      <c r="A62" s="64" t="s">
        <v>34</v>
      </c>
      <c r="B62" s="61" t="s">
        <v>42</v>
      </c>
      <c r="D62" s="51"/>
      <c r="E62" s="58" t="s">
        <v>2</v>
      </c>
      <c r="F62" s="58">
        <v>3148391674</v>
      </c>
      <c r="G62" s="39"/>
      <c r="H62" s="11"/>
      <c r="J62" s="12"/>
    </row>
    <row r="63" spans="1:10" x14ac:dyDescent="0.25">
      <c r="A63" s="64"/>
      <c r="B63" s="61"/>
      <c r="D63" s="51"/>
      <c r="E63" s="58"/>
      <c r="F63" s="51"/>
      <c r="G63" s="39"/>
      <c r="H63" s="11"/>
      <c r="J63" s="12"/>
    </row>
    <row r="64" spans="1:10" x14ac:dyDescent="0.25">
      <c r="A64" s="57"/>
      <c r="B64" s="56" t="s">
        <v>2</v>
      </c>
      <c r="D64" s="51"/>
      <c r="E64" s="58"/>
      <c r="F64" s="67" t="s">
        <v>2</v>
      </c>
      <c r="G64" s="39"/>
      <c r="H64" s="11"/>
      <c r="J64" s="12"/>
    </row>
    <row r="65" spans="1:10" x14ac:dyDescent="0.25">
      <c r="A65" s="55" t="s">
        <v>35</v>
      </c>
      <c r="B65" s="56" t="s">
        <v>36</v>
      </c>
      <c r="D65" s="51"/>
      <c r="E65" s="58"/>
      <c r="F65" s="6">
        <f>F67+F66</f>
        <v>1706000</v>
      </c>
      <c r="H65" s="11"/>
      <c r="J65" s="12"/>
    </row>
    <row r="66" spans="1:10" x14ac:dyDescent="0.25">
      <c r="A66" s="57" t="s">
        <v>52</v>
      </c>
      <c r="B66" s="61" t="s">
        <v>53</v>
      </c>
      <c r="D66" s="51"/>
      <c r="E66" s="58" t="s">
        <v>2</v>
      </c>
      <c r="F66" s="58">
        <v>1678000</v>
      </c>
      <c r="H66" s="11"/>
      <c r="J66" s="12"/>
    </row>
    <row r="67" spans="1:10" ht="14.5" x14ac:dyDescent="0.35">
      <c r="A67" s="57" t="s">
        <v>37</v>
      </c>
      <c r="B67" s="63" t="s">
        <v>43</v>
      </c>
      <c r="D67" s="51"/>
      <c r="E67" s="24" t="s">
        <v>2</v>
      </c>
      <c r="F67" s="24">
        <v>28000</v>
      </c>
      <c r="H67" s="11"/>
      <c r="J67" s="12"/>
    </row>
    <row r="68" spans="1:10" ht="12" x14ac:dyDescent="0.3">
      <c r="A68" s="22" t="s">
        <v>2</v>
      </c>
      <c r="E68" s="8" t="s">
        <v>2</v>
      </c>
      <c r="F68" s="5" t="s">
        <v>2</v>
      </c>
    </row>
    <row r="69" spans="1:10" ht="12" x14ac:dyDescent="0.3">
      <c r="A69" s="55" t="s">
        <v>20</v>
      </c>
      <c r="B69" s="56" t="s">
        <v>38</v>
      </c>
      <c r="E69" s="15"/>
      <c r="F69" s="6">
        <f>F71+F74+F76+F70</f>
        <v>39795609683.330009</v>
      </c>
    </row>
    <row r="70" spans="1:10" x14ac:dyDescent="0.25">
      <c r="A70" s="26" t="s">
        <v>69</v>
      </c>
      <c r="B70" s="9" t="s">
        <v>71</v>
      </c>
      <c r="D70" s="5" t="s">
        <v>2</v>
      </c>
      <c r="F70" s="5">
        <v>0</v>
      </c>
    </row>
    <row r="71" spans="1:10" ht="12" x14ac:dyDescent="0.3">
      <c r="A71" s="57" t="s">
        <v>39</v>
      </c>
      <c r="B71" s="61" t="s">
        <v>16</v>
      </c>
      <c r="E71" s="15"/>
      <c r="F71" s="5">
        <f>F72</f>
        <v>0</v>
      </c>
    </row>
    <row r="72" spans="1:10" ht="12" x14ac:dyDescent="0.3">
      <c r="A72" s="57"/>
      <c r="B72" s="9" t="s">
        <v>68</v>
      </c>
      <c r="E72" s="16" t="s">
        <v>2</v>
      </c>
      <c r="F72" s="5">
        <v>0</v>
      </c>
    </row>
    <row r="73" spans="1:10" ht="12" x14ac:dyDescent="0.3">
      <c r="A73" s="57"/>
      <c r="E73" s="15"/>
      <c r="F73" s="6"/>
    </row>
    <row r="74" spans="1:10" ht="12" x14ac:dyDescent="0.3">
      <c r="A74" s="55" t="s">
        <v>21</v>
      </c>
      <c r="B74" s="56" t="s">
        <v>22</v>
      </c>
      <c r="C74" s="21"/>
      <c r="E74" s="15"/>
      <c r="F74" s="68">
        <f>F75</f>
        <v>1585161830.9399989</v>
      </c>
      <c r="G74" s="69"/>
    </row>
    <row r="75" spans="1:10" ht="12" x14ac:dyDescent="0.3">
      <c r="A75" s="57" t="s">
        <v>59</v>
      </c>
      <c r="B75" s="70" t="s">
        <v>60</v>
      </c>
      <c r="E75" s="8" t="s">
        <v>2</v>
      </c>
      <c r="F75" s="8">
        <v>1585161830.9399989</v>
      </c>
      <c r="G75" s="40"/>
      <c r="H75" s="11"/>
    </row>
    <row r="76" spans="1:10" x14ac:dyDescent="0.25">
      <c r="A76" s="55" t="s">
        <v>23</v>
      </c>
      <c r="B76" s="71" t="s">
        <v>44</v>
      </c>
      <c r="F76" s="60">
        <f>F78+F77</f>
        <v>38210447852.390007</v>
      </c>
    </row>
    <row r="77" spans="1:10" ht="12" x14ac:dyDescent="0.3">
      <c r="A77" s="57" t="s">
        <v>56</v>
      </c>
      <c r="B77" s="130" t="s">
        <v>54</v>
      </c>
      <c r="C77" s="21"/>
      <c r="E77" s="15"/>
      <c r="F77" s="5">
        <v>0</v>
      </c>
    </row>
    <row r="78" spans="1:10" ht="12" x14ac:dyDescent="0.3">
      <c r="A78" s="57" t="s">
        <v>57</v>
      </c>
      <c r="B78" s="130" t="s">
        <v>55</v>
      </c>
      <c r="E78" s="8" t="s">
        <v>2</v>
      </c>
      <c r="F78" s="18">
        <v>38210447852.390007</v>
      </c>
      <c r="G78" s="40"/>
      <c r="H78" s="11"/>
    </row>
    <row r="79" spans="1:10" ht="12" x14ac:dyDescent="0.3">
      <c r="A79" s="26" t="s">
        <v>73</v>
      </c>
      <c r="B79" s="9" t="s">
        <v>2</v>
      </c>
      <c r="E79" s="15"/>
      <c r="F79" s="6" t="s">
        <v>2</v>
      </c>
    </row>
    <row r="80" spans="1:10" ht="12" x14ac:dyDescent="0.3">
      <c r="B80" s="9" t="s">
        <v>2</v>
      </c>
      <c r="E80" s="8" t="s">
        <v>2</v>
      </c>
      <c r="F80" s="6">
        <f>F43+F57+F65+F69</f>
        <v>916624759975.32996</v>
      </c>
    </row>
    <row r="81" spans="1:21" ht="12" x14ac:dyDescent="0.3">
      <c r="A81" s="22"/>
      <c r="B81" s="13"/>
      <c r="C81" s="21"/>
      <c r="E81" s="15"/>
      <c r="F81" s="6"/>
    </row>
    <row r="82" spans="1:21" ht="12" x14ac:dyDescent="0.3">
      <c r="A82" s="22"/>
      <c r="E82" s="15"/>
      <c r="F82" s="5">
        <f>F80-F34</f>
        <v>0</v>
      </c>
      <c r="G82" s="41"/>
      <c r="H82" s="14"/>
    </row>
    <row r="83" spans="1:21" ht="12" x14ac:dyDescent="0.3">
      <c r="A83" s="27"/>
      <c r="C83" s="16"/>
      <c r="D83" s="16"/>
      <c r="E83" s="15"/>
      <c r="F83" s="6" t="s">
        <v>2</v>
      </c>
    </row>
    <row r="84" spans="1:21" ht="12" x14ac:dyDescent="0.3">
      <c r="A84" s="27"/>
      <c r="B84" s="15"/>
      <c r="C84" s="16"/>
      <c r="D84" s="16"/>
      <c r="E84" s="15"/>
      <c r="F84" s="16" t="s">
        <v>2</v>
      </c>
      <c r="G84" s="43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6"/>
      <c r="S84" s="15"/>
      <c r="T84" s="15"/>
      <c r="U84" s="15"/>
    </row>
    <row r="85" spans="1:21" ht="12" x14ac:dyDescent="0.3">
      <c r="A85" s="27"/>
      <c r="B85" s="15"/>
      <c r="C85" s="16"/>
      <c r="D85" s="16"/>
      <c r="E85" s="15"/>
      <c r="F85" s="5" t="s">
        <v>2</v>
      </c>
      <c r="G85" s="39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/>
      <c r="S85" s="15"/>
      <c r="T85" s="15"/>
      <c r="U85" s="15"/>
    </row>
    <row r="86" spans="1:21" ht="12" x14ac:dyDescent="0.3">
      <c r="G86" s="44"/>
    </row>
    <row r="87" spans="1:21" x14ac:dyDescent="0.25">
      <c r="F87" s="5" t="s">
        <v>2</v>
      </c>
      <c r="G87" s="39"/>
    </row>
  </sheetData>
  <mergeCells count="9">
    <mergeCell ref="A11:B11"/>
    <mergeCell ref="A13:B13"/>
    <mergeCell ref="B26:D26"/>
    <mergeCell ref="A1:C1"/>
    <mergeCell ref="D1:E1"/>
    <mergeCell ref="A2:C2"/>
    <mergeCell ref="D2:E2"/>
    <mergeCell ref="B8:E8"/>
    <mergeCell ref="B9:E9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7"/>
  <sheetViews>
    <sheetView tabSelected="1" zoomScale="96" zoomScaleNormal="96" workbookViewId="0">
      <selection activeCell="C12" sqref="C12"/>
    </sheetView>
  </sheetViews>
  <sheetFormatPr baseColWidth="10" defaultColWidth="11.54296875" defaultRowHeight="11.5" x14ac:dyDescent="0.25"/>
  <cols>
    <col min="1" max="1" width="22.81640625" style="26" customWidth="1"/>
    <col min="2" max="2" width="46.453125" style="9" customWidth="1"/>
    <col min="3" max="3" width="19" style="5" customWidth="1"/>
    <col min="4" max="4" width="19.1796875" style="5" customWidth="1"/>
    <col min="5" max="5" width="22.81640625" style="9" customWidth="1"/>
    <col min="6" max="6" width="32.54296875" style="5" customWidth="1"/>
    <col min="7" max="7" width="26.7265625" style="38" bestFit="1" customWidth="1"/>
    <col min="8" max="8" width="18.54296875" style="9" bestFit="1" customWidth="1"/>
    <col min="9" max="9" width="13.453125" style="9" bestFit="1" customWidth="1"/>
    <col min="10" max="10" width="11.81640625" style="9" bestFit="1" customWidth="1"/>
    <col min="11" max="16384" width="11.54296875" style="9"/>
  </cols>
  <sheetData>
    <row r="1" spans="1:7" s="46" customFormat="1" ht="15.5" x14ac:dyDescent="0.35">
      <c r="A1" s="136" t="s">
        <v>2</v>
      </c>
      <c r="B1" s="136"/>
      <c r="C1" s="136"/>
      <c r="D1" s="137"/>
      <c r="E1" s="137"/>
      <c r="F1" s="36"/>
      <c r="G1" s="45"/>
    </row>
    <row r="2" spans="1:7" s="46" customFormat="1" ht="15.5" x14ac:dyDescent="0.35">
      <c r="A2" s="137"/>
      <c r="B2" s="137"/>
      <c r="C2" s="137"/>
      <c r="D2" s="137"/>
      <c r="E2" s="137"/>
      <c r="F2" s="36"/>
      <c r="G2" s="45"/>
    </row>
    <row r="3" spans="1:7" s="46" customFormat="1" ht="8.15" customHeight="1" x14ac:dyDescent="0.25">
      <c r="A3" s="47"/>
      <c r="G3" s="45"/>
    </row>
    <row r="4" spans="1:7" s="46" customFormat="1" ht="12.5" x14ac:dyDescent="0.25">
      <c r="A4" s="47"/>
      <c r="G4" s="45"/>
    </row>
    <row r="5" spans="1:7" s="46" customFormat="1" ht="12.5" x14ac:dyDescent="0.25">
      <c r="A5"/>
      <c r="G5" s="45"/>
    </row>
    <row r="6" spans="1:7" s="46" customFormat="1" ht="12.5" x14ac:dyDescent="0.25">
      <c r="A6" s="47"/>
      <c r="G6" s="45"/>
    </row>
    <row r="7" spans="1:7" s="46" customFormat="1" ht="12.5" x14ac:dyDescent="0.25">
      <c r="A7" s="47"/>
      <c r="E7" s="46" t="s">
        <v>2</v>
      </c>
      <c r="G7" s="45"/>
    </row>
    <row r="8" spans="1:7" s="46" customFormat="1" ht="29.15" customHeight="1" x14ac:dyDescent="0.35">
      <c r="A8" s="47"/>
      <c r="B8" s="138" t="s">
        <v>65</v>
      </c>
      <c r="C8" s="138"/>
      <c r="D8" s="138"/>
      <c r="E8" s="138"/>
      <c r="G8" s="45"/>
    </row>
    <row r="9" spans="1:7" s="46" customFormat="1" ht="17.5" x14ac:dyDescent="0.35">
      <c r="A9" s="47" t="s">
        <v>2</v>
      </c>
      <c r="B9" s="139" t="s">
        <v>10</v>
      </c>
      <c r="C9" s="139"/>
      <c r="D9" s="139"/>
      <c r="E9" s="139"/>
      <c r="G9" s="45"/>
    </row>
    <row r="10" spans="1:7" s="46" customFormat="1" ht="12.5" x14ac:dyDescent="0.25">
      <c r="A10" s="28"/>
      <c r="B10" s="28"/>
      <c r="C10" s="28"/>
      <c r="G10" s="45"/>
    </row>
    <row r="11" spans="1:7" s="46" customFormat="1" ht="14" x14ac:dyDescent="0.3">
      <c r="A11" s="132" t="s">
        <v>87</v>
      </c>
      <c r="B11" s="132"/>
      <c r="C11" s="28"/>
      <c r="D11" s="29"/>
      <c r="F11" s="29" t="s">
        <v>87</v>
      </c>
      <c r="G11" s="45"/>
    </row>
    <row r="12" spans="1:7" s="46" customFormat="1" ht="17.5" x14ac:dyDescent="0.35">
      <c r="A12" s="28"/>
      <c r="B12" s="28"/>
      <c r="C12" s="28"/>
      <c r="D12" s="30"/>
      <c r="F12" s="30"/>
      <c r="G12" s="45"/>
    </row>
    <row r="13" spans="1:7" s="46" customFormat="1" ht="14" x14ac:dyDescent="0.3">
      <c r="A13" s="133" t="s">
        <v>2</v>
      </c>
      <c r="B13" s="133"/>
      <c r="C13" s="28"/>
      <c r="D13" s="31"/>
      <c r="F13" s="31" t="s">
        <v>72</v>
      </c>
      <c r="G13" s="45"/>
    </row>
    <row r="14" spans="1:7" s="46" customFormat="1" ht="12.5" x14ac:dyDescent="0.25">
      <c r="A14" s="28"/>
      <c r="B14" s="32"/>
      <c r="C14" s="32"/>
      <c r="G14" s="45"/>
    </row>
    <row r="15" spans="1:7" x14ac:dyDescent="0.25">
      <c r="A15" s="25"/>
      <c r="B15" s="1"/>
      <c r="C15" s="10" t="s">
        <v>5</v>
      </c>
      <c r="D15" s="10" t="s">
        <v>7</v>
      </c>
      <c r="E15" s="1" t="s">
        <v>11</v>
      </c>
      <c r="F15" s="10" t="s">
        <v>7</v>
      </c>
    </row>
    <row r="16" spans="1:7" x14ac:dyDescent="0.25">
      <c r="A16" s="25" t="s">
        <v>4</v>
      </c>
      <c r="B16" s="1" t="s">
        <v>3</v>
      </c>
      <c r="C16" s="10" t="s">
        <v>6</v>
      </c>
      <c r="D16" s="10" t="s">
        <v>0</v>
      </c>
      <c r="E16" s="23" t="s">
        <v>12</v>
      </c>
      <c r="F16" s="10" t="s">
        <v>13</v>
      </c>
    </row>
    <row r="17" spans="1:9" x14ac:dyDescent="0.25">
      <c r="A17" s="25">
        <v>1</v>
      </c>
      <c r="B17" s="1" t="s">
        <v>2</v>
      </c>
      <c r="C17" s="10">
        <v>2</v>
      </c>
      <c r="D17" s="10">
        <v>6</v>
      </c>
      <c r="E17" s="10">
        <v>7</v>
      </c>
      <c r="F17" s="10">
        <v>8</v>
      </c>
    </row>
    <row r="18" spans="1:9" x14ac:dyDescent="0.25">
      <c r="A18" s="48" t="s">
        <v>17</v>
      </c>
      <c r="B18" s="49" t="s">
        <v>18</v>
      </c>
      <c r="C18" s="50">
        <f>C20+C28</f>
        <v>2160117000000</v>
      </c>
      <c r="D18" s="50">
        <f>+D20+D28</f>
        <v>931885429923.20984</v>
      </c>
      <c r="E18" s="50">
        <f>+E20+E28</f>
        <v>14800000</v>
      </c>
      <c r="F18" s="50">
        <f>+F20+F28</f>
        <v>931870629923.20984</v>
      </c>
      <c r="G18" s="39"/>
      <c r="H18" s="11"/>
      <c r="I18" s="12" t="s">
        <v>2</v>
      </c>
    </row>
    <row r="19" spans="1:9" x14ac:dyDescent="0.25">
      <c r="A19" s="22"/>
      <c r="B19" s="13"/>
      <c r="C19" s="50"/>
      <c r="D19" s="50"/>
      <c r="E19" s="50"/>
      <c r="F19" s="50"/>
      <c r="G19" s="40"/>
    </row>
    <row r="20" spans="1:9" x14ac:dyDescent="0.25">
      <c r="A20" s="48" t="s">
        <v>19</v>
      </c>
      <c r="B20" s="13" t="s">
        <v>9</v>
      </c>
      <c r="C20" s="6">
        <f>C22</f>
        <v>1477117000000</v>
      </c>
      <c r="D20" s="6">
        <f>D22</f>
        <v>891263908884.99988</v>
      </c>
      <c r="E20" s="6">
        <f>E22</f>
        <v>14800000</v>
      </c>
      <c r="F20" s="6">
        <f>D20-E20</f>
        <v>891249108884.99988</v>
      </c>
      <c r="G20" s="40"/>
    </row>
    <row r="21" spans="1:9" x14ac:dyDescent="0.25">
      <c r="A21" s="48"/>
      <c r="B21" s="13"/>
      <c r="C21" s="6"/>
      <c r="D21" s="6"/>
      <c r="E21" s="6"/>
      <c r="G21" s="40"/>
    </row>
    <row r="22" spans="1:9" x14ac:dyDescent="0.25">
      <c r="A22" s="48" t="s">
        <v>48</v>
      </c>
      <c r="B22" s="13" t="s">
        <v>49</v>
      </c>
      <c r="C22" s="6">
        <f>C23+C24+C25</f>
        <v>1477117000000</v>
      </c>
      <c r="D22" s="6">
        <f>D25+D23+D24</f>
        <v>891263908884.99988</v>
      </c>
      <c r="E22" s="6">
        <f>E25+E23+E24</f>
        <v>14800000</v>
      </c>
      <c r="F22" s="6">
        <f>D22-E22</f>
        <v>891249108884.99988</v>
      </c>
      <c r="G22" s="40"/>
    </row>
    <row r="23" spans="1:9" x14ac:dyDescent="0.25">
      <c r="A23" s="48" t="s">
        <v>25</v>
      </c>
      <c r="B23" s="17" t="s">
        <v>24</v>
      </c>
      <c r="C23" s="18">
        <v>1408960000000</v>
      </c>
      <c r="D23" s="18">
        <v>861862586489.99988</v>
      </c>
      <c r="E23" s="51">
        <v>14800000</v>
      </c>
      <c r="F23" s="5">
        <f>D23-E23</f>
        <v>861847786489.99988</v>
      </c>
      <c r="G23" s="40"/>
      <c r="H23" s="5"/>
    </row>
    <row r="24" spans="1:9" x14ac:dyDescent="0.25">
      <c r="A24" s="48" t="s">
        <v>30</v>
      </c>
      <c r="B24" s="17" t="s">
        <v>31</v>
      </c>
      <c r="C24" s="18">
        <v>0</v>
      </c>
      <c r="D24" s="18">
        <v>29399333395</v>
      </c>
      <c r="E24" s="51">
        <v>0</v>
      </c>
      <c r="F24" s="5">
        <f t="shared" ref="F24" si="0">D24-E24</f>
        <v>29399333395</v>
      </c>
      <c r="G24" s="39"/>
      <c r="H24" s="5"/>
    </row>
    <row r="25" spans="1:9" x14ac:dyDescent="0.25">
      <c r="A25" s="48" t="s">
        <v>50</v>
      </c>
      <c r="B25" s="17" t="s">
        <v>51</v>
      </c>
      <c r="C25" s="18">
        <v>68157000000</v>
      </c>
      <c r="D25" s="18">
        <v>1989000</v>
      </c>
      <c r="E25" s="6"/>
      <c r="F25" s="5">
        <f>D25-E25</f>
        <v>1989000</v>
      </c>
    </row>
    <row r="26" spans="1:9" x14ac:dyDescent="0.25">
      <c r="A26" s="22" t="s">
        <v>2</v>
      </c>
      <c r="B26" s="134"/>
      <c r="C26" s="135"/>
      <c r="D26" s="135"/>
      <c r="E26" s="7" t="s">
        <v>2</v>
      </c>
      <c r="F26" s="7"/>
    </row>
    <row r="27" spans="1:9" ht="14.5" x14ac:dyDescent="0.35">
      <c r="A27" s="48"/>
      <c r="B27" s="52"/>
      <c r="C27" s="19"/>
      <c r="D27" s="19"/>
      <c r="E27" s="5"/>
    </row>
    <row r="28" spans="1:9" x14ac:dyDescent="0.25">
      <c r="A28" s="48" t="s">
        <v>20</v>
      </c>
      <c r="B28" s="13" t="s">
        <v>1</v>
      </c>
      <c r="C28" s="6">
        <f>SUM(C30:C33)</f>
        <v>683000000000</v>
      </c>
      <c r="D28" s="6">
        <f>SUM(D30:D33)</f>
        <v>40621521038.210007</v>
      </c>
      <c r="E28" s="6">
        <f>SUM(E30:E33)</f>
        <v>0</v>
      </c>
      <c r="F28" s="6">
        <f>SUM(F30:F33)</f>
        <v>40621521038.210007</v>
      </c>
    </row>
    <row r="30" spans="1:9" x14ac:dyDescent="0.25">
      <c r="A30" s="48" t="s">
        <v>63</v>
      </c>
      <c r="B30" s="17" t="s">
        <v>64</v>
      </c>
      <c r="C30" s="5">
        <v>683000000000</v>
      </c>
      <c r="D30" s="53">
        <v>0</v>
      </c>
      <c r="E30" s="5"/>
      <c r="F30" s="5">
        <f>D30-E30</f>
        <v>0</v>
      </c>
    </row>
    <row r="31" spans="1:9" x14ac:dyDescent="0.25">
      <c r="A31" s="22" t="s">
        <v>69</v>
      </c>
      <c r="B31" s="34" t="s">
        <v>70</v>
      </c>
      <c r="D31" s="5">
        <v>0</v>
      </c>
      <c r="F31" s="5">
        <f>D31-E31</f>
        <v>0</v>
      </c>
    </row>
    <row r="32" spans="1:9" x14ac:dyDescent="0.25">
      <c r="A32" s="48" t="s">
        <v>59</v>
      </c>
      <c r="B32" s="17" t="s">
        <v>60</v>
      </c>
      <c r="C32" s="5">
        <v>0</v>
      </c>
      <c r="D32" s="54">
        <v>1946853925.6199989</v>
      </c>
      <c r="E32" s="5">
        <v>0</v>
      </c>
      <c r="F32" s="5">
        <f>D32-E32</f>
        <v>1946853925.6199989</v>
      </c>
    </row>
    <row r="33" spans="1:10" x14ac:dyDescent="0.25">
      <c r="A33" s="48" t="s">
        <v>23</v>
      </c>
      <c r="B33" s="17" t="s">
        <v>67</v>
      </c>
      <c r="C33" s="5">
        <v>0</v>
      </c>
      <c r="D33" s="51">
        <v>38674667112.590004</v>
      </c>
      <c r="E33" s="5">
        <v>0</v>
      </c>
      <c r="F33" s="5">
        <f>D33-E33</f>
        <v>38674667112.590004</v>
      </c>
    </row>
    <row r="34" spans="1:10" x14ac:dyDescent="0.25">
      <c r="B34" s="3" t="s">
        <v>8</v>
      </c>
      <c r="C34" s="6">
        <f>C18</f>
        <v>2160117000000</v>
      </c>
      <c r="D34" s="6">
        <f>D18</f>
        <v>931885429923.20984</v>
      </c>
      <c r="E34" s="6">
        <f>E18</f>
        <v>14800000</v>
      </c>
      <c r="F34" s="6">
        <f>F18</f>
        <v>931870629923.20984</v>
      </c>
      <c r="G34" s="39"/>
      <c r="H34" s="5"/>
    </row>
    <row r="35" spans="1:10" x14ac:dyDescent="0.25">
      <c r="A35" s="22" t="s">
        <v>14</v>
      </c>
      <c r="B35" s="3"/>
      <c r="C35" s="6"/>
      <c r="D35" s="6"/>
      <c r="E35" s="2"/>
      <c r="F35" s="6"/>
    </row>
    <row r="36" spans="1:10" x14ac:dyDescent="0.25">
      <c r="A36" s="22" t="s">
        <v>66</v>
      </c>
      <c r="B36" s="3"/>
      <c r="C36" s="6"/>
      <c r="D36" s="6" t="s">
        <v>2</v>
      </c>
      <c r="E36" s="2"/>
      <c r="F36" s="6"/>
    </row>
    <row r="37" spans="1:10" x14ac:dyDescent="0.25">
      <c r="A37" s="22"/>
      <c r="B37" s="3"/>
      <c r="C37" s="6"/>
      <c r="D37" s="6"/>
      <c r="E37" s="2"/>
      <c r="F37" s="6"/>
    </row>
    <row r="38" spans="1:10" x14ac:dyDescent="0.25">
      <c r="A38" s="22"/>
      <c r="B38" s="3"/>
      <c r="C38" s="6"/>
      <c r="D38" s="6" t="s">
        <v>2</v>
      </c>
      <c r="E38" s="2"/>
      <c r="F38" s="6"/>
    </row>
    <row r="39" spans="1:10" x14ac:dyDescent="0.25">
      <c r="A39" s="22"/>
      <c r="B39" s="4" t="s">
        <v>15</v>
      </c>
      <c r="C39" s="6"/>
      <c r="D39" s="6"/>
      <c r="E39" s="2"/>
      <c r="F39" s="6"/>
    </row>
    <row r="40" spans="1:10" x14ac:dyDescent="0.25">
      <c r="A40" s="22"/>
      <c r="B40" s="4"/>
      <c r="C40" s="6"/>
      <c r="D40" s="6"/>
      <c r="E40" s="2"/>
      <c r="F40" s="6"/>
    </row>
    <row r="41" spans="1:10" x14ac:dyDescent="0.25">
      <c r="A41" s="48" t="s">
        <v>19</v>
      </c>
      <c r="B41" s="13" t="s">
        <v>9</v>
      </c>
      <c r="E41" s="5" t="s">
        <v>2</v>
      </c>
      <c r="F41" s="6">
        <f>F43+F57+F65+F69</f>
        <v>931870629923.20996</v>
      </c>
      <c r="G41" s="41"/>
    </row>
    <row r="42" spans="1:10" x14ac:dyDescent="0.25">
      <c r="A42" s="22" t="s">
        <v>2</v>
      </c>
      <c r="C42" s="20"/>
      <c r="D42" s="20"/>
      <c r="E42" s="2" t="s">
        <v>2</v>
      </c>
      <c r="F42" s="6"/>
    </row>
    <row r="43" spans="1:10" x14ac:dyDescent="0.25">
      <c r="A43" s="55" t="s">
        <v>25</v>
      </c>
      <c r="B43" s="56" t="s">
        <v>24</v>
      </c>
      <c r="C43" s="6"/>
      <c r="E43" s="5" t="s">
        <v>2</v>
      </c>
      <c r="F43" s="6">
        <f>F44+F47+F45-F49+F46</f>
        <v>861847786490</v>
      </c>
      <c r="G43" s="39"/>
      <c r="H43" s="5"/>
    </row>
    <row r="44" spans="1:10" ht="14.5" x14ac:dyDescent="0.35">
      <c r="A44" s="57" t="s">
        <v>26</v>
      </c>
      <c r="B44" s="9" t="s">
        <v>29</v>
      </c>
      <c r="D44" s="51" t="s">
        <v>2</v>
      </c>
      <c r="E44" s="58" t="s">
        <v>2</v>
      </c>
      <c r="F44" s="24">
        <v>502127385715.28998</v>
      </c>
      <c r="G44" s="42"/>
      <c r="H44" s="11"/>
      <c r="I44" s="9" t="s">
        <v>2</v>
      </c>
      <c r="J44" s="12" t="s">
        <v>2</v>
      </c>
    </row>
    <row r="45" spans="1:10" x14ac:dyDescent="0.25">
      <c r="A45" s="57"/>
      <c r="B45" s="9" t="s">
        <v>45</v>
      </c>
      <c r="D45" s="51"/>
      <c r="E45" s="11" t="s">
        <v>2</v>
      </c>
      <c r="F45" s="11">
        <v>23719658</v>
      </c>
      <c r="G45" s="39"/>
      <c r="H45" s="11"/>
      <c r="J45" s="12"/>
    </row>
    <row r="46" spans="1:10" x14ac:dyDescent="0.25">
      <c r="A46" s="57" t="s">
        <v>61</v>
      </c>
      <c r="B46" s="9" t="s">
        <v>62</v>
      </c>
      <c r="D46" s="51"/>
      <c r="E46" s="58" t="s">
        <v>2</v>
      </c>
      <c r="F46" s="58">
        <v>39080201539</v>
      </c>
      <c r="G46" s="59"/>
      <c r="H46" s="11"/>
      <c r="J46" s="12"/>
    </row>
    <row r="47" spans="1:10" x14ac:dyDescent="0.25">
      <c r="A47" s="57" t="s">
        <v>27</v>
      </c>
      <c r="B47" s="9" t="s">
        <v>28</v>
      </c>
      <c r="D47" s="51"/>
      <c r="E47" s="11" t="s">
        <v>2</v>
      </c>
      <c r="F47" s="11">
        <v>320631279577.71002</v>
      </c>
      <c r="G47" s="39"/>
      <c r="H47" s="11"/>
      <c r="J47" s="12"/>
    </row>
    <row r="48" spans="1:10" x14ac:dyDescent="0.25">
      <c r="A48" s="57"/>
      <c r="D48" s="51"/>
      <c r="E48" s="58" t="s">
        <v>2</v>
      </c>
      <c r="F48" s="9"/>
      <c r="G48" s="39"/>
      <c r="H48" s="11"/>
      <c r="J48" s="12"/>
    </row>
    <row r="49" spans="1:10" x14ac:dyDescent="0.25">
      <c r="A49" s="55" t="s">
        <v>2</v>
      </c>
      <c r="B49" s="4" t="s">
        <v>58</v>
      </c>
      <c r="D49" s="51"/>
      <c r="E49" s="58" t="s">
        <v>2</v>
      </c>
      <c r="F49" s="60">
        <f>F50+F52+F53+F54+F55</f>
        <v>14800000</v>
      </c>
      <c r="H49" s="11"/>
      <c r="J49" s="12"/>
    </row>
    <row r="50" spans="1:10" x14ac:dyDescent="0.25">
      <c r="A50" s="57" t="s">
        <v>26</v>
      </c>
      <c r="B50" s="9" t="s">
        <v>29</v>
      </c>
      <c r="D50" s="51"/>
      <c r="F50" s="51">
        <v>14800000</v>
      </c>
      <c r="H50" s="11"/>
      <c r="J50" s="12"/>
    </row>
    <row r="51" spans="1:10" x14ac:dyDescent="0.25">
      <c r="A51" s="57" t="s">
        <v>61</v>
      </c>
      <c r="B51" s="9" t="s">
        <v>62</v>
      </c>
      <c r="D51" s="51"/>
      <c r="E51" s="11" t="s">
        <v>2</v>
      </c>
      <c r="F51" s="51"/>
      <c r="H51" s="11"/>
      <c r="J51" s="12"/>
    </row>
    <row r="52" spans="1:10" x14ac:dyDescent="0.25">
      <c r="A52" s="57" t="s">
        <v>27</v>
      </c>
      <c r="B52" s="9" t="s">
        <v>28</v>
      </c>
      <c r="D52" s="51"/>
      <c r="F52" s="51">
        <v>0</v>
      </c>
      <c r="H52" s="11"/>
      <c r="J52" s="12"/>
    </row>
    <row r="53" spans="1:10" x14ac:dyDescent="0.25">
      <c r="A53" s="57" t="s">
        <v>32</v>
      </c>
      <c r="B53" s="61" t="s">
        <v>41</v>
      </c>
      <c r="D53" s="51"/>
      <c r="E53" s="58"/>
      <c r="F53" s="51">
        <v>0</v>
      </c>
      <c r="H53" s="11"/>
      <c r="J53" s="12"/>
    </row>
    <row r="54" spans="1:10" x14ac:dyDescent="0.25">
      <c r="A54" s="57" t="s">
        <v>34</v>
      </c>
      <c r="B54" s="61" t="s">
        <v>42</v>
      </c>
      <c r="D54" s="51"/>
      <c r="E54" s="58"/>
      <c r="F54" s="51">
        <v>0</v>
      </c>
      <c r="H54" s="11"/>
      <c r="J54" s="12"/>
    </row>
    <row r="55" spans="1:10" x14ac:dyDescent="0.25">
      <c r="A55" s="62" t="s">
        <v>57</v>
      </c>
      <c r="B55" s="63" t="s">
        <v>55</v>
      </c>
      <c r="D55" s="51"/>
      <c r="E55" s="58"/>
      <c r="F55" s="51">
        <v>0</v>
      </c>
      <c r="H55" s="11"/>
      <c r="J55" s="12"/>
    </row>
    <row r="56" spans="1:10" x14ac:dyDescent="0.25">
      <c r="A56" s="64"/>
      <c r="B56" s="65"/>
      <c r="D56" s="51"/>
      <c r="E56" s="58"/>
      <c r="F56" s="51"/>
      <c r="H56" s="11"/>
      <c r="J56" s="12"/>
    </row>
    <row r="57" spans="1:10" x14ac:dyDescent="0.25">
      <c r="A57" s="55" t="s">
        <v>30</v>
      </c>
      <c r="B57" s="56" t="s">
        <v>31</v>
      </c>
      <c r="D57" s="51"/>
      <c r="E57" s="58"/>
      <c r="F57" s="6">
        <f>F58+F59+F62</f>
        <v>29399333395</v>
      </c>
      <c r="G57" s="40"/>
      <c r="H57" s="11"/>
      <c r="J57" s="12"/>
    </row>
    <row r="58" spans="1:10" x14ac:dyDescent="0.25">
      <c r="A58" s="57" t="s">
        <v>33</v>
      </c>
      <c r="B58" s="61" t="s">
        <v>40</v>
      </c>
      <c r="D58" s="51"/>
      <c r="E58" s="58"/>
      <c r="F58" s="66">
        <v>0</v>
      </c>
      <c r="H58" s="11"/>
      <c r="J58" s="12"/>
    </row>
    <row r="59" spans="1:10" x14ac:dyDescent="0.25">
      <c r="A59" s="57" t="s">
        <v>32</v>
      </c>
      <c r="B59" s="61" t="s">
        <v>41</v>
      </c>
      <c r="D59" s="51"/>
      <c r="E59" s="58" t="s">
        <v>2</v>
      </c>
      <c r="F59" s="51">
        <v>26063529699</v>
      </c>
      <c r="H59" s="11"/>
      <c r="I59" s="33" t="s">
        <v>2</v>
      </c>
      <c r="J59" s="12"/>
    </row>
    <row r="60" spans="1:10" x14ac:dyDescent="0.25">
      <c r="A60" s="57"/>
      <c r="B60" s="61" t="s">
        <v>46</v>
      </c>
      <c r="D60" s="51"/>
      <c r="E60" s="58" t="s">
        <v>2</v>
      </c>
      <c r="F60" s="58">
        <v>26058769416</v>
      </c>
      <c r="G60" s="59"/>
      <c r="H60" s="11"/>
      <c r="J60" s="12"/>
    </row>
    <row r="61" spans="1:10" x14ac:dyDescent="0.25">
      <c r="A61" s="57" t="s">
        <v>2</v>
      </c>
      <c r="B61" s="61" t="s">
        <v>47</v>
      </c>
      <c r="D61" s="51"/>
      <c r="E61" s="58" t="s">
        <v>2</v>
      </c>
      <c r="F61" s="58">
        <v>4760283</v>
      </c>
      <c r="G61" s="39"/>
      <c r="H61" s="11"/>
      <c r="J61" s="12"/>
    </row>
    <row r="62" spans="1:10" x14ac:dyDescent="0.25">
      <c r="A62" s="64" t="s">
        <v>34</v>
      </c>
      <c r="B62" s="61" t="s">
        <v>42</v>
      </c>
      <c r="D62" s="51"/>
      <c r="E62" s="58" t="s">
        <v>2</v>
      </c>
      <c r="F62" s="58">
        <v>3335803696</v>
      </c>
      <c r="G62" s="39"/>
      <c r="H62" s="11"/>
      <c r="J62" s="12"/>
    </row>
    <row r="63" spans="1:10" x14ac:dyDescent="0.25">
      <c r="A63" s="64"/>
      <c r="B63" s="61"/>
      <c r="D63" s="51"/>
      <c r="E63" s="58"/>
      <c r="F63" s="51"/>
      <c r="G63" s="39"/>
      <c r="H63" s="11"/>
      <c r="J63" s="12"/>
    </row>
    <row r="64" spans="1:10" x14ac:dyDescent="0.25">
      <c r="A64" s="57"/>
      <c r="B64" s="56" t="s">
        <v>2</v>
      </c>
      <c r="D64" s="51"/>
      <c r="E64" s="58"/>
      <c r="F64" s="67" t="s">
        <v>2</v>
      </c>
      <c r="G64" s="39"/>
      <c r="H64" s="11"/>
      <c r="J64" s="12"/>
    </row>
    <row r="65" spans="1:10" x14ac:dyDescent="0.25">
      <c r="A65" s="55" t="s">
        <v>35</v>
      </c>
      <c r="B65" s="56" t="s">
        <v>36</v>
      </c>
      <c r="D65" s="51"/>
      <c r="E65" s="58"/>
      <c r="F65" s="6">
        <f>F67+F66</f>
        <v>1989000</v>
      </c>
      <c r="H65" s="11"/>
      <c r="J65" s="12"/>
    </row>
    <row r="66" spans="1:10" x14ac:dyDescent="0.25">
      <c r="A66" s="57" t="s">
        <v>52</v>
      </c>
      <c r="B66" s="61" t="s">
        <v>53</v>
      </c>
      <c r="D66" s="51"/>
      <c r="E66" s="58" t="s">
        <v>2</v>
      </c>
      <c r="F66" s="58">
        <v>1961000</v>
      </c>
      <c r="H66" s="11"/>
      <c r="J66" s="12"/>
    </row>
    <row r="67" spans="1:10" ht="14.5" x14ac:dyDescent="0.35">
      <c r="A67" s="57" t="s">
        <v>37</v>
      </c>
      <c r="B67" s="63" t="s">
        <v>43</v>
      </c>
      <c r="D67" s="51"/>
      <c r="E67" s="24" t="s">
        <v>2</v>
      </c>
      <c r="F67" s="24">
        <v>28000</v>
      </c>
      <c r="H67" s="11"/>
      <c r="J67" s="12"/>
    </row>
    <row r="68" spans="1:10" ht="12" x14ac:dyDescent="0.3">
      <c r="A68" s="22" t="s">
        <v>2</v>
      </c>
      <c r="E68" s="8" t="s">
        <v>2</v>
      </c>
      <c r="F68" s="5" t="s">
        <v>2</v>
      </c>
    </row>
    <row r="69" spans="1:10" ht="12" x14ac:dyDescent="0.3">
      <c r="A69" s="55" t="s">
        <v>20</v>
      </c>
      <c r="B69" s="56" t="s">
        <v>38</v>
      </c>
      <c r="E69" s="15"/>
      <c r="F69" s="6">
        <f>F71+F74+F76+F70</f>
        <v>40621521038.210007</v>
      </c>
    </row>
    <row r="70" spans="1:10" x14ac:dyDescent="0.25">
      <c r="A70" s="26" t="s">
        <v>69</v>
      </c>
      <c r="B70" s="9" t="s">
        <v>71</v>
      </c>
      <c r="D70" s="5" t="s">
        <v>2</v>
      </c>
      <c r="F70" s="5">
        <v>0</v>
      </c>
    </row>
    <row r="71" spans="1:10" ht="12" x14ac:dyDescent="0.3">
      <c r="A71" s="57" t="s">
        <v>39</v>
      </c>
      <c r="B71" s="61" t="s">
        <v>16</v>
      </c>
      <c r="E71" s="15"/>
      <c r="F71" s="5">
        <f>F72</f>
        <v>0</v>
      </c>
    </row>
    <row r="72" spans="1:10" ht="12" x14ac:dyDescent="0.3">
      <c r="A72" s="57"/>
      <c r="B72" s="9" t="s">
        <v>68</v>
      </c>
      <c r="E72" s="16" t="s">
        <v>2</v>
      </c>
      <c r="F72" s="5">
        <v>0</v>
      </c>
    </row>
    <row r="73" spans="1:10" ht="12" x14ac:dyDescent="0.3">
      <c r="A73" s="57"/>
      <c r="E73" s="15"/>
      <c r="F73" s="6"/>
    </row>
    <row r="74" spans="1:10" ht="12" x14ac:dyDescent="0.3">
      <c r="A74" s="55" t="s">
        <v>21</v>
      </c>
      <c r="B74" s="56" t="s">
        <v>22</v>
      </c>
      <c r="C74" s="21"/>
      <c r="E74" s="15"/>
      <c r="F74" s="68">
        <f>F75</f>
        <v>1946853925.6199989</v>
      </c>
      <c r="G74" s="69"/>
    </row>
    <row r="75" spans="1:10" ht="12" x14ac:dyDescent="0.3">
      <c r="A75" s="57" t="s">
        <v>59</v>
      </c>
      <c r="B75" s="70" t="s">
        <v>60</v>
      </c>
      <c r="E75" s="8" t="s">
        <v>2</v>
      </c>
      <c r="F75" s="8">
        <v>1946853925.6199989</v>
      </c>
      <c r="G75" s="40"/>
      <c r="H75" s="11"/>
    </row>
    <row r="76" spans="1:10" x14ac:dyDescent="0.25">
      <c r="A76" s="55" t="s">
        <v>23</v>
      </c>
      <c r="B76" s="71" t="s">
        <v>44</v>
      </c>
      <c r="F76" s="60">
        <f>F78+F77</f>
        <v>38674667112.590004</v>
      </c>
    </row>
    <row r="77" spans="1:10" ht="12" x14ac:dyDescent="0.3">
      <c r="A77" s="57" t="s">
        <v>56</v>
      </c>
      <c r="B77" s="35" t="s">
        <v>54</v>
      </c>
      <c r="C77" s="21"/>
      <c r="E77" s="15"/>
      <c r="F77" s="5">
        <v>0</v>
      </c>
    </row>
    <row r="78" spans="1:10" ht="12" x14ac:dyDescent="0.3">
      <c r="A78" s="57" t="s">
        <v>57</v>
      </c>
      <c r="B78" s="35" t="s">
        <v>55</v>
      </c>
      <c r="E78" s="8" t="s">
        <v>2</v>
      </c>
      <c r="F78" s="18">
        <v>38674667112.590004</v>
      </c>
      <c r="G78" s="40"/>
      <c r="H78" s="11"/>
    </row>
    <row r="79" spans="1:10" ht="12" x14ac:dyDescent="0.3">
      <c r="A79" s="26" t="s">
        <v>73</v>
      </c>
      <c r="B79" s="9" t="s">
        <v>2</v>
      </c>
      <c r="E79" s="15"/>
      <c r="F79" s="6" t="s">
        <v>2</v>
      </c>
    </row>
    <row r="80" spans="1:10" ht="12" x14ac:dyDescent="0.3">
      <c r="B80" s="9" t="s">
        <v>2</v>
      </c>
      <c r="E80" s="8" t="s">
        <v>2</v>
      </c>
      <c r="F80" s="6">
        <f>F43+F57+F65+F69</f>
        <v>931870629923.20996</v>
      </c>
    </row>
    <row r="81" spans="1:21" ht="12" x14ac:dyDescent="0.3">
      <c r="A81" s="22"/>
      <c r="B81" s="13"/>
      <c r="C81" s="21"/>
      <c r="E81" s="15"/>
      <c r="F81" s="6"/>
    </row>
    <row r="82" spans="1:21" ht="12" x14ac:dyDescent="0.3">
      <c r="A82" s="22"/>
      <c r="E82" s="15"/>
      <c r="F82" s="5">
        <f>F80-F34</f>
        <v>0</v>
      </c>
      <c r="G82" s="41"/>
      <c r="H82" s="14"/>
    </row>
    <row r="83" spans="1:21" ht="12" x14ac:dyDescent="0.3">
      <c r="A83" s="27"/>
      <c r="C83" s="16"/>
      <c r="D83" s="16"/>
      <c r="E83" s="15"/>
      <c r="F83" s="6" t="s">
        <v>2</v>
      </c>
    </row>
    <row r="84" spans="1:21" ht="12" x14ac:dyDescent="0.3">
      <c r="A84" s="27"/>
      <c r="B84" s="15"/>
      <c r="C84" s="16"/>
      <c r="D84" s="16"/>
      <c r="E84" s="15"/>
      <c r="F84" s="16" t="s">
        <v>2</v>
      </c>
      <c r="G84" s="43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6"/>
      <c r="S84" s="15"/>
      <c r="T84" s="15"/>
      <c r="U84" s="15"/>
    </row>
    <row r="85" spans="1:21" ht="12" x14ac:dyDescent="0.3">
      <c r="A85" s="27"/>
      <c r="B85" s="15"/>
      <c r="C85" s="16"/>
      <c r="D85" s="16"/>
      <c r="E85" s="15"/>
      <c r="F85" s="5" t="s">
        <v>2</v>
      </c>
      <c r="G85" s="39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/>
      <c r="S85" s="15"/>
      <c r="T85" s="15"/>
      <c r="U85" s="15"/>
    </row>
    <row r="86" spans="1:21" ht="12" x14ac:dyDescent="0.3">
      <c r="G86" s="44"/>
    </row>
    <row r="87" spans="1:21" x14ac:dyDescent="0.25">
      <c r="F87" s="5" t="s">
        <v>2</v>
      </c>
      <c r="G87" s="39"/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2:K51"/>
  <sheetViews>
    <sheetView topLeftCell="A35" workbookViewId="0">
      <selection activeCell="F49" sqref="F49"/>
    </sheetView>
  </sheetViews>
  <sheetFormatPr baseColWidth="10" defaultColWidth="11.453125" defaultRowHeight="12.5" x14ac:dyDescent="0.25"/>
  <cols>
    <col min="1" max="1" width="21.7265625" style="72" bestFit="1" customWidth="1"/>
    <col min="2" max="2" width="54.26953125" style="72" bestFit="1" customWidth="1"/>
    <col min="3" max="3" width="11.453125" style="72"/>
    <col min="4" max="4" width="14.26953125" style="72" bestFit="1" customWidth="1"/>
    <col min="5" max="5" width="14.7265625" style="72" bestFit="1" customWidth="1"/>
    <col min="6" max="6" width="21.54296875" style="72" bestFit="1" customWidth="1"/>
    <col min="7" max="7" width="11.453125" style="72"/>
    <col min="8" max="9" width="20.1796875" style="72" bestFit="1" customWidth="1"/>
    <col min="10" max="10" width="15.26953125" style="72" bestFit="1" customWidth="1"/>
    <col min="11" max="11" width="20.1796875" style="72" bestFit="1" customWidth="1"/>
    <col min="12" max="16384" width="11.453125" style="72"/>
  </cols>
  <sheetData>
    <row r="2" spans="1:11" ht="13.5" thickBot="1" x14ac:dyDescent="0.35">
      <c r="B2" s="73" t="s">
        <v>74</v>
      </c>
      <c r="F2" s="74"/>
      <c r="H2" s="74"/>
      <c r="I2" s="74"/>
      <c r="J2" s="74"/>
    </row>
    <row r="3" spans="1:11" x14ac:dyDescent="0.25">
      <c r="A3" s="75"/>
      <c r="B3" s="76"/>
      <c r="C3" s="76"/>
      <c r="D3" s="76"/>
      <c r="E3" s="76"/>
      <c r="F3" s="76"/>
      <c r="G3" s="77"/>
    </row>
    <row r="4" spans="1:11" x14ac:dyDescent="0.25">
      <c r="A4" s="78"/>
      <c r="B4" s="79"/>
      <c r="C4" s="79"/>
      <c r="D4" s="79"/>
      <c r="E4" s="79"/>
      <c r="F4" s="79"/>
      <c r="G4" s="80"/>
    </row>
    <row r="5" spans="1:11" s="73" customFormat="1" ht="13" x14ac:dyDescent="0.3">
      <c r="A5" s="81" t="s">
        <v>75</v>
      </c>
      <c r="B5" s="82" t="s">
        <v>76</v>
      </c>
      <c r="C5" s="83"/>
      <c r="D5" s="83"/>
      <c r="E5" s="83"/>
      <c r="F5" s="82" t="s">
        <v>77</v>
      </c>
      <c r="G5" s="84"/>
    </row>
    <row r="6" spans="1:11" x14ac:dyDescent="0.25">
      <c r="A6" s="85" t="s">
        <v>25</v>
      </c>
      <c r="B6" s="86" t="s">
        <v>24</v>
      </c>
      <c r="C6" s="6"/>
      <c r="D6" s="5"/>
      <c r="E6" s="5" t="s">
        <v>2</v>
      </c>
      <c r="F6" s="6" t="s">
        <v>2</v>
      </c>
      <c r="G6" s="80"/>
      <c r="I6" s="74"/>
      <c r="J6" s="74"/>
      <c r="K6" s="74"/>
    </row>
    <row r="7" spans="1:11" ht="14.5" x14ac:dyDescent="0.35">
      <c r="A7" s="87" t="s">
        <v>26</v>
      </c>
      <c r="B7" s="9" t="s">
        <v>29</v>
      </c>
      <c r="C7" s="5"/>
      <c r="D7" s="88" t="s">
        <v>2</v>
      </c>
      <c r="E7" s="24" t="s">
        <v>2</v>
      </c>
      <c r="F7" s="24">
        <f>Detalle!F44</f>
        <v>502127385715.28998</v>
      </c>
      <c r="G7" s="80"/>
      <c r="H7" s="24"/>
      <c r="I7" s="74"/>
      <c r="K7" s="74"/>
    </row>
    <row r="8" spans="1:11" x14ac:dyDescent="0.25">
      <c r="A8" s="87" t="s">
        <v>61</v>
      </c>
      <c r="B8" s="9" t="s">
        <v>62</v>
      </c>
      <c r="C8" s="5"/>
      <c r="D8" s="88"/>
      <c r="E8" s="88" t="s">
        <v>2</v>
      </c>
      <c r="F8" s="88">
        <f>Detalle!F46</f>
        <v>39080201539</v>
      </c>
      <c r="G8" s="80"/>
      <c r="H8" s="88"/>
      <c r="I8" s="74"/>
      <c r="J8" s="74"/>
    </row>
    <row r="9" spans="1:11" x14ac:dyDescent="0.25">
      <c r="A9" s="87" t="s">
        <v>27</v>
      </c>
      <c r="B9" s="9" t="s">
        <v>28</v>
      </c>
      <c r="C9" s="5"/>
      <c r="D9" s="88"/>
      <c r="E9" s="89" t="s">
        <v>2</v>
      </c>
      <c r="F9" s="74">
        <f>Detalle!F47</f>
        <v>320631279577.71002</v>
      </c>
      <c r="G9" s="80"/>
      <c r="H9" s="89"/>
      <c r="I9" s="74"/>
      <c r="J9" s="74"/>
    </row>
    <row r="10" spans="1:11" x14ac:dyDescent="0.25">
      <c r="A10" s="90" t="s">
        <v>34</v>
      </c>
      <c r="B10" s="91" t="s">
        <v>42</v>
      </c>
      <c r="C10" s="5"/>
      <c r="D10" s="88"/>
      <c r="E10" s="92" t="s">
        <v>2</v>
      </c>
      <c r="F10" s="88">
        <f>Detalle!F62</f>
        <v>3335803696</v>
      </c>
      <c r="G10" s="80"/>
      <c r="H10" s="88"/>
      <c r="I10" s="74"/>
      <c r="J10" s="74"/>
      <c r="K10" s="74"/>
    </row>
    <row r="11" spans="1:11" x14ac:dyDescent="0.25">
      <c r="A11" s="87" t="s">
        <v>32</v>
      </c>
      <c r="B11" s="91" t="s">
        <v>78</v>
      </c>
      <c r="C11" s="79"/>
      <c r="D11" s="79"/>
      <c r="E11" s="79"/>
      <c r="F11" s="18">
        <f>Detalle!F60</f>
        <v>26058769416</v>
      </c>
      <c r="G11" s="80"/>
      <c r="H11" s="18"/>
      <c r="I11" s="74"/>
      <c r="J11" s="74"/>
    </row>
    <row r="12" spans="1:11" x14ac:dyDescent="0.25">
      <c r="A12" s="87" t="s">
        <v>26</v>
      </c>
      <c r="B12" s="9" t="s">
        <v>45</v>
      </c>
      <c r="C12" s="5"/>
      <c r="D12" s="88"/>
      <c r="E12" s="93" t="s">
        <v>2</v>
      </c>
      <c r="F12" s="93">
        <f>Detalle!F45</f>
        <v>23719658</v>
      </c>
      <c r="G12" s="80"/>
      <c r="H12" s="93"/>
      <c r="I12" s="74"/>
      <c r="J12" s="74"/>
    </row>
    <row r="13" spans="1:11" ht="13.5" thickBot="1" x14ac:dyDescent="0.35">
      <c r="A13" s="78"/>
      <c r="B13" s="4" t="s">
        <v>79</v>
      </c>
      <c r="C13" s="79"/>
      <c r="D13" s="79"/>
      <c r="E13" s="94" t="s">
        <v>80</v>
      </c>
      <c r="F13" s="95">
        <f>SUM(F7:F12)</f>
        <v>891257159602</v>
      </c>
      <c r="G13" s="80"/>
      <c r="H13" s="74"/>
      <c r="I13" s="74"/>
      <c r="J13" s="74"/>
      <c r="K13" s="74"/>
    </row>
    <row r="14" spans="1:11" ht="13" thickTop="1" x14ac:dyDescent="0.25">
      <c r="A14" s="78"/>
      <c r="B14" s="79"/>
      <c r="C14" s="79"/>
      <c r="D14" s="79"/>
      <c r="E14" s="79"/>
      <c r="F14" s="96"/>
      <c r="G14" s="80"/>
      <c r="I14" s="97"/>
    </row>
    <row r="15" spans="1:11" ht="13" thickBot="1" x14ac:dyDescent="0.3">
      <c r="A15" s="98"/>
      <c r="B15" s="99"/>
      <c r="C15" s="99"/>
      <c r="D15" s="99"/>
      <c r="E15" s="99"/>
      <c r="F15" s="100">
        <f>F7+F8+F9+F12</f>
        <v>861862586490</v>
      </c>
      <c r="G15" s="101"/>
      <c r="H15" s="97"/>
      <c r="I15" s="74"/>
    </row>
    <row r="16" spans="1:11" x14ac:dyDescent="0.25">
      <c r="A16" s="79"/>
      <c r="B16" s="79"/>
      <c r="C16" s="79"/>
      <c r="D16" s="79"/>
      <c r="E16" s="79"/>
      <c r="F16" s="96"/>
      <c r="I16" s="102"/>
    </row>
    <row r="17" spans="1:7" x14ac:dyDescent="0.25">
      <c r="A17" s="79"/>
      <c r="B17" s="79"/>
      <c r="C17" s="79"/>
      <c r="D17" s="79"/>
      <c r="E17" s="79"/>
      <c r="F17" s="96"/>
    </row>
    <row r="18" spans="1:7" ht="13" thickBot="1" x14ac:dyDescent="0.3">
      <c r="A18" s="79"/>
      <c r="B18" s="79"/>
      <c r="C18" s="79"/>
      <c r="D18" s="79"/>
      <c r="E18" s="79"/>
      <c r="F18" s="96"/>
    </row>
    <row r="19" spans="1:7" x14ac:dyDescent="0.25">
      <c r="A19" s="75"/>
      <c r="B19" s="76"/>
      <c r="C19" s="76"/>
      <c r="D19" s="76"/>
      <c r="E19" s="76"/>
      <c r="F19" s="103"/>
      <c r="G19" s="77"/>
    </row>
    <row r="20" spans="1:7" ht="13" thickBot="1" x14ac:dyDescent="0.3">
      <c r="A20" s="78"/>
      <c r="B20" s="79"/>
      <c r="C20" s="79"/>
      <c r="D20" s="79"/>
      <c r="E20" s="79"/>
      <c r="F20" s="96"/>
      <c r="G20" s="80"/>
    </row>
    <row r="21" spans="1:7" ht="13.5" thickBot="1" x14ac:dyDescent="0.35">
      <c r="A21" s="104" t="s">
        <v>75</v>
      </c>
      <c r="B21" s="105" t="s">
        <v>81</v>
      </c>
      <c r="C21" s="83"/>
      <c r="D21" s="83"/>
      <c r="E21" s="83"/>
      <c r="F21" s="105" t="s">
        <v>77</v>
      </c>
      <c r="G21" s="80"/>
    </row>
    <row r="22" spans="1:7" ht="13" x14ac:dyDescent="0.3">
      <c r="A22" s="106"/>
      <c r="B22" s="83"/>
      <c r="C22" s="83"/>
      <c r="D22" s="83"/>
      <c r="E22" s="83"/>
      <c r="F22" s="83"/>
      <c r="G22" s="80"/>
    </row>
    <row r="23" spans="1:7" x14ac:dyDescent="0.25">
      <c r="A23" s="85" t="s">
        <v>30</v>
      </c>
      <c r="B23" s="86" t="s">
        <v>31</v>
      </c>
      <c r="C23" s="5"/>
      <c r="D23" s="88"/>
      <c r="E23" s="92"/>
      <c r="F23" s="6" t="s">
        <v>2</v>
      </c>
      <c r="G23" s="80"/>
    </row>
    <row r="24" spans="1:7" x14ac:dyDescent="0.25">
      <c r="A24" s="87" t="s">
        <v>33</v>
      </c>
      <c r="B24" s="91" t="s">
        <v>40</v>
      </c>
      <c r="C24" s="5"/>
      <c r="D24" s="88"/>
      <c r="E24" s="92"/>
      <c r="G24" s="80"/>
    </row>
    <row r="25" spans="1:7" x14ac:dyDescent="0.25">
      <c r="A25" s="87" t="s">
        <v>32</v>
      </c>
      <c r="B25" s="91" t="s">
        <v>82</v>
      </c>
      <c r="C25" s="5"/>
      <c r="D25" s="88"/>
      <c r="E25" s="92" t="s">
        <v>2</v>
      </c>
      <c r="F25" s="107">
        <f>Detalle!F61</f>
        <v>4760283</v>
      </c>
      <c r="G25" s="80"/>
    </row>
    <row r="26" spans="1:7" x14ac:dyDescent="0.25">
      <c r="G26" s="80"/>
    </row>
    <row r="27" spans="1:7" ht="13" thickBot="1" x14ac:dyDescent="0.3">
      <c r="A27" s="90"/>
      <c r="B27" s="91"/>
      <c r="C27" s="5"/>
      <c r="D27" s="88"/>
      <c r="E27" s="108">
        <v>1</v>
      </c>
      <c r="F27" s="109">
        <f>SUM(F25:F26)</f>
        <v>4760283</v>
      </c>
      <c r="G27" s="80"/>
    </row>
    <row r="28" spans="1:7" ht="13" thickTop="1" x14ac:dyDescent="0.25">
      <c r="A28" s="87"/>
      <c r="B28" s="86" t="s">
        <v>2</v>
      </c>
      <c r="C28" s="5"/>
      <c r="D28" s="88"/>
      <c r="E28" s="110"/>
      <c r="F28" s="111" t="s">
        <v>2</v>
      </c>
      <c r="G28" s="80"/>
    </row>
    <row r="29" spans="1:7" x14ac:dyDescent="0.25">
      <c r="A29" s="85" t="s">
        <v>35</v>
      </c>
      <c r="B29" s="86" t="s">
        <v>36</v>
      </c>
      <c r="C29" s="5"/>
      <c r="D29" s="88"/>
      <c r="E29" s="110"/>
      <c r="F29" s="6" t="s">
        <v>2</v>
      </c>
      <c r="G29" s="80"/>
    </row>
    <row r="30" spans="1:7" x14ac:dyDescent="0.25">
      <c r="A30" s="87" t="s">
        <v>52</v>
      </c>
      <c r="B30" s="91" t="s">
        <v>53</v>
      </c>
      <c r="C30" s="5"/>
      <c r="D30" s="88"/>
      <c r="E30" s="110" t="s">
        <v>2</v>
      </c>
      <c r="F30" s="5">
        <f>Detalle!F66</f>
        <v>1961000</v>
      </c>
      <c r="G30" s="80"/>
    </row>
    <row r="31" spans="1:7" ht="14.5" x14ac:dyDescent="0.35">
      <c r="A31" s="87" t="s">
        <v>37</v>
      </c>
      <c r="B31" s="112" t="s">
        <v>43</v>
      </c>
      <c r="C31" s="5"/>
      <c r="D31" s="88"/>
      <c r="E31" s="113" t="s">
        <v>2</v>
      </c>
      <c r="F31" s="88">
        <f>Detalle!F67</f>
        <v>28000</v>
      </c>
      <c r="G31" s="80"/>
    </row>
    <row r="32" spans="1:7" ht="13" thickBot="1" x14ac:dyDescent="0.3">
      <c r="A32" s="87"/>
      <c r="B32" s="112"/>
      <c r="C32" s="5"/>
      <c r="D32" s="88"/>
      <c r="E32" s="108">
        <v>2</v>
      </c>
      <c r="F32" s="109">
        <f>SUM(F30:F31)</f>
        <v>1989000</v>
      </c>
      <c r="G32" s="80"/>
    </row>
    <row r="33" spans="1:7" ht="15" thickTop="1" x14ac:dyDescent="0.35">
      <c r="A33" s="87"/>
      <c r="B33" s="112"/>
      <c r="C33" s="5"/>
      <c r="D33" s="88"/>
      <c r="E33" s="113"/>
      <c r="F33" s="88"/>
      <c r="G33" s="80"/>
    </row>
    <row r="34" spans="1:7" ht="13" x14ac:dyDescent="0.3">
      <c r="A34" s="114" t="s">
        <v>2</v>
      </c>
      <c r="B34" s="9"/>
      <c r="C34" s="5"/>
      <c r="D34" s="5"/>
      <c r="E34" s="115" t="s">
        <v>2</v>
      </c>
      <c r="F34" s="5" t="s">
        <v>2</v>
      </c>
      <c r="G34" s="80"/>
    </row>
    <row r="35" spans="1:7" ht="13" x14ac:dyDescent="0.3">
      <c r="A35" s="85" t="s">
        <v>20</v>
      </c>
      <c r="B35" s="86" t="s">
        <v>38</v>
      </c>
      <c r="C35" s="5"/>
      <c r="D35" s="5"/>
      <c r="E35" s="116"/>
      <c r="F35" s="6" t="s">
        <v>2</v>
      </c>
      <c r="G35" s="80"/>
    </row>
    <row r="36" spans="1:7" x14ac:dyDescent="0.25">
      <c r="A36" s="117" t="s">
        <v>69</v>
      </c>
      <c r="B36" s="9" t="s">
        <v>71</v>
      </c>
      <c r="C36" s="5"/>
      <c r="D36" s="5" t="s">
        <v>2</v>
      </c>
      <c r="E36" s="118"/>
      <c r="F36" s="5">
        <f>Detalle!F70</f>
        <v>0</v>
      </c>
      <c r="G36" s="80"/>
    </row>
    <row r="37" spans="1:7" ht="13" x14ac:dyDescent="0.3">
      <c r="A37" s="87" t="s">
        <v>39</v>
      </c>
      <c r="B37" s="91" t="s">
        <v>16</v>
      </c>
      <c r="C37" s="5"/>
      <c r="D37" s="5"/>
      <c r="E37" s="116"/>
      <c r="F37" s="5">
        <f>Detalle!F71</f>
        <v>0</v>
      </c>
      <c r="G37" s="80"/>
    </row>
    <row r="38" spans="1:7" ht="13" thickBot="1" x14ac:dyDescent="0.3">
      <c r="A38" s="87"/>
      <c r="B38" s="91"/>
      <c r="C38" s="5"/>
      <c r="D38" s="5"/>
      <c r="E38" s="108">
        <v>3</v>
      </c>
      <c r="F38" s="119">
        <f>SUM(F36:F37)</f>
        <v>0</v>
      </c>
      <c r="G38" s="80"/>
    </row>
    <row r="39" spans="1:7" ht="13.5" thickTop="1" x14ac:dyDescent="0.3">
      <c r="A39" s="87"/>
      <c r="B39" s="9"/>
      <c r="C39" s="5"/>
      <c r="D39" s="5"/>
      <c r="E39" s="116"/>
      <c r="F39" s="6"/>
      <c r="G39" s="80"/>
    </row>
    <row r="40" spans="1:7" ht="13" x14ac:dyDescent="0.3">
      <c r="A40" s="85" t="s">
        <v>21</v>
      </c>
      <c r="B40" s="86" t="s">
        <v>22</v>
      </c>
      <c r="C40" s="21"/>
      <c r="D40" s="5"/>
      <c r="E40" s="116"/>
      <c r="F40" s="120" t="s">
        <v>2</v>
      </c>
      <c r="G40" s="80"/>
    </row>
    <row r="41" spans="1:7" ht="13" thickBot="1" x14ac:dyDescent="0.3">
      <c r="A41" s="87" t="s">
        <v>59</v>
      </c>
      <c r="B41" s="121" t="s">
        <v>60</v>
      </c>
      <c r="C41" s="5"/>
      <c r="D41" s="5"/>
      <c r="E41" s="108">
        <v>4</v>
      </c>
      <c r="F41" s="119">
        <f>Detalle!F75</f>
        <v>1946853925.6199989</v>
      </c>
      <c r="G41" s="80"/>
    </row>
    <row r="42" spans="1:7" ht="13" thickTop="1" x14ac:dyDescent="0.25">
      <c r="A42" s="85" t="s">
        <v>23</v>
      </c>
      <c r="B42" s="122" t="s">
        <v>44</v>
      </c>
      <c r="C42" s="5"/>
      <c r="D42" s="5"/>
      <c r="E42" s="118"/>
      <c r="F42" s="123" t="s">
        <v>2</v>
      </c>
      <c r="G42" s="80"/>
    </row>
    <row r="43" spans="1:7" ht="13.5" thickBot="1" x14ac:dyDescent="0.35">
      <c r="A43" s="87" t="s">
        <v>57</v>
      </c>
      <c r="B43" s="37" t="s">
        <v>55</v>
      </c>
      <c r="C43" s="5"/>
      <c r="D43" s="5"/>
      <c r="E43" s="108">
        <v>5</v>
      </c>
      <c r="F43" s="124">
        <f>Detalle!F78</f>
        <v>38674667112.590004</v>
      </c>
      <c r="G43" s="80"/>
    </row>
    <row r="44" spans="1:7" ht="13" thickTop="1" x14ac:dyDescent="0.25">
      <c r="A44" s="78"/>
      <c r="B44" s="79"/>
      <c r="C44" s="79"/>
      <c r="D44" s="79"/>
      <c r="E44" s="79"/>
      <c r="F44" s="79"/>
      <c r="G44" s="80"/>
    </row>
    <row r="45" spans="1:7" ht="13" thickBot="1" x14ac:dyDescent="0.3">
      <c r="A45" s="78"/>
      <c r="B45" s="9" t="s">
        <v>83</v>
      </c>
      <c r="C45" s="79"/>
      <c r="D45" s="79"/>
      <c r="E45" s="94" t="s">
        <v>84</v>
      </c>
      <c r="F45" s="125">
        <f>F27+F32+F38+F41+F43</f>
        <v>40628270321.210007</v>
      </c>
      <c r="G45" s="80"/>
    </row>
    <row r="46" spans="1:7" ht="13.5" thickTop="1" thickBot="1" x14ac:dyDescent="0.3">
      <c r="A46" s="78"/>
      <c r="B46" s="79"/>
      <c r="C46" s="79"/>
      <c r="D46" s="79"/>
      <c r="E46" s="79"/>
      <c r="F46" s="79"/>
      <c r="G46" s="80"/>
    </row>
    <row r="47" spans="1:7" ht="13.5" thickBot="1" x14ac:dyDescent="0.35">
      <c r="A47" s="78"/>
      <c r="B47" s="126" t="s">
        <v>85</v>
      </c>
      <c r="C47" s="126"/>
      <c r="D47" s="126"/>
      <c r="E47" s="126" t="s">
        <v>86</v>
      </c>
      <c r="F47" s="127">
        <f>F13+F45</f>
        <v>931885429923.20996</v>
      </c>
      <c r="G47" s="80"/>
    </row>
    <row r="48" spans="1:7" x14ac:dyDescent="0.25">
      <c r="A48" s="78"/>
      <c r="B48" s="79"/>
      <c r="C48" s="79"/>
      <c r="D48" s="79"/>
      <c r="E48" s="79"/>
      <c r="F48" s="79"/>
      <c r="G48" s="80"/>
    </row>
    <row r="49" spans="1:7" ht="21.75" customHeight="1" x14ac:dyDescent="0.25">
      <c r="A49" s="78"/>
      <c r="B49" s="79"/>
      <c r="C49" s="79"/>
      <c r="D49" s="79"/>
      <c r="E49" s="79"/>
      <c r="F49" s="129">
        <f>Detalle!F41</f>
        <v>931870629923.20996</v>
      </c>
      <c r="G49" s="80"/>
    </row>
    <row r="50" spans="1:7" x14ac:dyDescent="0.25">
      <c r="A50" s="78"/>
      <c r="B50" s="79"/>
      <c r="C50" s="79"/>
      <c r="D50" s="79"/>
      <c r="E50" s="79"/>
      <c r="F50" s="79"/>
      <c r="G50" s="80"/>
    </row>
    <row r="51" spans="1:7" ht="13" thickBot="1" x14ac:dyDescent="0.3">
      <c r="A51" s="98"/>
      <c r="B51" s="99"/>
      <c r="C51" s="99"/>
      <c r="D51" s="99"/>
      <c r="E51" s="99"/>
      <c r="F51" s="128">
        <f>F47-F49</f>
        <v>14800000</v>
      </c>
      <c r="G51" s="10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Detalle (2)</vt:lpstr>
      <vt:lpstr>Detalle</vt:lpstr>
      <vt:lpstr>cartera</vt:lpstr>
      <vt:lpstr>Detalle!Área_de_impresión</vt:lpstr>
      <vt:lpstr>'Detalle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2022-02-02T16:26:06Z</dcterms:modified>
</cp:coreProperties>
</file>