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cgarzon_mintic_gov_co/Documents/MinTIC Carlos/VARIOS/"/>
    </mc:Choice>
  </mc:AlternateContent>
  <xr:revisionPtr revIDLastSave="1" documentId="8_{AA795353-71E6-49AF-9DBC-49C314D01372}" xr6:coauthVersionLast="45" xr6:coauthVersionMax="45" xr10:uidLastSave="{1CB3C1D4-6A32-4CBE-80FB-A69C939EC01F}"/>
  <bookViews>
    <workbookView xWindow="-120" yWindow="-120" windowWidth="20730" windowHeight="11160" xr2:uid="{ECC0102A-DD48-4866-98EE-41FE13422A1A}"/>
  </bookViews>
  <sheets>
    <sheet name="Avance inver. Marzo  31" sheetId="1" r:id="rId1"/>
  </sheets>
  <externalReferences>
    <externalReference r:id="rId2"/>
  </externalReferences>
  <definedNames>
    <definedName name="AREASOLICITANTE">'[1]Listas Despeglables'!$B$79:$B$98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G8" i="1"/>
  <c r="F8" i="1"/>
  <c r="E8" i="1"/>
  <c r="I8" i="1" s="1"/>
  <c r="D8" i="1"/>
  <c r="K30" i="1" s="1"/>
  <c r="K29" i="1" l="1"/>
  <c r="H8" i="1"/>
  <c r="K25" i="1"/>
  <c r="K11" i="1"/>
  <c r="J8" i="1"/>
  <c r="K9" i="1"/>
  <c r="K13" i="1"/>
  <c r="K15" i="1"/>
  <c r="K17" i="1"/>
  <c r="K19" i="1"/>
  <c r="K21" i="1"/>
  <c r="K23" i="1"/>
  <c r="K27" i="1"/>
  <c r="K10" i="1"/>
  <c r="K12" i="1"/>
  <c r="K14" i="1"/>
  <c r="K16" i="1"/>
  <c r="K18" i="1"/>
  <c r="K20" i="1"/>
  <c r="K22" i="1"/>
  <c r="K24" i="1"/>
  <c r="K26" i="1"/>
  <c r="K28" i="1"/>
  <c r="K8" i="1" l="1"/>
</calcChain>
</file>

<file path=xl/sharedStrings.xml><?xml version="1.0" encoding="utf-8"?>
<sst xmlns="http://schemas.openxmlformats.org/spreadsheetml/2006/main" count="83" uniqueCount="60">
  <si>
    <t>EJECUCIÓN INVERSIÓN - FONDO ÚNICO DE TECNOLOGÍAS DE LA INFORMACIÓN Y LAS COMUNICACIONES 2021</t>
  </si>
  <si>
    <t>Detalle por fichas de inversión</t>
  </si>
  <si>
    <t>Cifras en Millones de Pesos</t>
  </si>
  <si>
    <t>Fuente: SIIF-MHCP</t>
  </si>
  <si>
    <t>Dependencia</t>
  </si>
  <si>
    <t>Área</t>
  </si>
  <si>
    <t>Apropiación Vigente</t>
  </si>
  <si>
    <t>Saldo por Comprometer</t>
  </si>
  <si>
    <t xml:space="preserve">Porcentaje de Ejecución </t>
  </si>
  <si>
    <t xml:space="preserve">Porcentaje de Participación </t>
  </si>
  <si>
    <t xml:space="preserve">TOTAL </t>
  </si>
  <si>
    <t>Viceministerio de Conectividad</t>
  </si>
  <si>
    <t xml:space="preserve">Dirección de Vigilancia Inspección y control </t>
  </si>
  <si>
    <t xml:space="preserve">Analisis y control en los servicios de telecomunicaciones y servicios postales a nivel nacional </t>
  </si>
  <si>
    <t>Dirección de Infraestructura</t>
  </si>
  <si>
    <t>Ampliación programa de telecomunicaciones sociales nacional</t>
  </si>
  <si>
    <t>Apoto financiero para el suministro de terminales a nivel nacional</t>
  </si>
  <si>
    <t xml:space="preserve">Viceministerio de Conectividad </t>
  </si>
  <si>
    <t>Dirección de industria de comunicaciones</t>
  </si>
  <si>
    <t>Generacióm de políticas y estrategías difrigidas a mejorar la competitividad de la industria de comunicaciones nacional.</t>
  </si>
  <si>
    <t>Extensión, descentralización y cobertura de la radio pública nacional</t>
  </si>
  <si>
    <t>Dirección de infraestructura</t>
  </si>
  <si>
    <t>Implementación soluciones de acceso comunitario a las tecnologias de la información y las comunicaciones nacional.</t>
  </si>
  <si>
    <t xml:space="preserve">Desarrollo masificación acceso a internet nacional </t>
  </si>
  <si>
    <t>Despacho Ministra</t>
  </si>
  <si>
    <t>Oficina de fomento regional de Tecnologías de la Información y las Comunicaciones</t>
  </si>
  <si>
    <t>Fortalecimiento de capacidades regionales en desarrollo de política pública TIC orientada hacia el cierre de brecha digital regional nacional.</t>
  </si>
  <si>
    <t>Aprovechamiento y promoción de soluciones tecnologicas de acceso público en las regiones del territorio nacional.</t>
  </si>
  <si>
    <t>Grupo interno de trabajo del Fortalecimiento del sistema de medios públicos.</t>
  </si>
  <si>
    <t>Apoyo a operadores públicos del servicio de televisión nacional</t>
  </si>
  <si>
    <t xml:space="preserve">Fortalecimiento y modernización del modelo de inspección, vigilancia y control del sector tic .nacional </t>
  </si>
  <si>
    <t xml:space="preserve">Despacho Viceministerio de conectividad </t>
  </si>
  <si>
    <t>Fortalecimiento del modelo convergente de la televisión pública regional y nacional.</t>
  </si>
  <si>
    <t>Viceministerio de Transformación Digital</t>
  </si>
  <si>
    <t>Dirección de Economía Digital</t>
  </si>
  <si>
    <t xml:space="preserve">Fortalecimiento a la transformación digital de las empresas a nivel nacional </t>
  </si>
  <si>
    <t>Viceministerio de transformación digital</t>
  </si>
  <si>
    <t>Dirección de Gobierno Digital</t>
  </si>
  <si>
    <t>Aprovechamiento y uso de las tecnologías de la información y las comunicaciones en el sector público nacional.</t>
  </si>
  <si>
    <t xml:space="preserve">Viceministerio de transformación digital </t>
  </si>
  <si>
    <t>Fortalecimiento de la industria de TI nacional</t>
  </si>
  <si>
    <t>Dirección de Apropiación de Tecnologías de la Información y las Comunicaciones.</t>
  </si>
  <si>
    <t>Servicio de asistencia, capacitación y apoyo para el uso y apropiación de las TIC, con enfoque diferencial y en beneficio de la comunidad para participar en la economía digital nacional.</t>
  </si>
  <si>
    <t>Oficina Asesora de Prensa</t>
  </si>
  <si>
    <t>Difusión proyectos para el uso y apropiación de las TIC. Nacional</t>
  </si>
  <si>
    <t>Secretaría General</t>
  </si>
  <si>
    <t xml:space="preserve">Subdirección Administrativa </t>
  </si>
  <si>
    <t>Consolidación del valor  compartido en el Mintic Bogota.</t>
  </si>
  <si>
    <t xml:space="preserve">Oficina Asesora de Planeación y Estudios Sectoriales </t>
  </si>
  <si>
    <t>Fortalecimiento de la información estadistica del sector Tic. Nacional</t>
  </si>
  <si>
    <t>Fortalecimiento y apropiación del modelo de gestión institucional del ministerio Tic Bogota.</t>
  </si>
  <si>
    <t>Oficina de Tecnologías de la Información</t>
  </si>
  <si>
    <t>Fortalecimiento en la calidad y disponibilidad de la información para la toma de decisiones del sector Tic y los ciudadanos Nacional.</t>
  </si>
  <si>
    <t>Conservación de la información historica del sector Tic .Bogota</t>
  </si>
  <si>
    <t>Fecha de corte: marzo 31 de 2021</t>
  </si>
  <si>
    <t>Compromisos</t>
  </si>
  <si>
    <t>Obligaciones</t>
  </si>
  <si>
    <t>Pagos</t>
  </si>
  <si>
    <t>Saldo por Obligar
(comp-oblig)</t>
  </si>
  <si>
    <t>Proyecto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</si>
</sst>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_(* #,##0.00_);_(* \(#,##0.00\);_(* &quot;-&quot;??_);_(@_)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0"/>
      <color rgb="FFFF0000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b/>
      <sz val="18"/>
      <color indexed="8"/>
      <name val="Arial"/>
      <family val="2"/>
    </font>
    <font>
      <sz val="10"/>
      <name val="Arial Narrow"/>
      <family val="2"/>
    </font>
    <font>
      <b/>
      <sz val="18"/>
      <color indexed="8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18"/>
      <color theme="1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5050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/>
    <xf numFmtId="0" fontId="4" fillId="2" borderId="0" xfId="2" applyFont="1" applyFill="1"/>
    <xf numFmtId="0" fontId="4" fillId="0" borderId="0" xfId="2" applyFont="1"/>
    <xf numFmtId="10" fontId="5" fillId="3" borderId="0" xfId="2" applyNumberFormat="1" applyFont="1" applyFill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7" fillId="2" borderId="0" xfId="2" applyFont="1" applyFill="1"/>
    <xf numFmtId="0" fontId="3" fillId="0" borderId="0" xfId="2" applyFont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0" fontId="8" fillId="2" borderId="0" xfId="2" applyFont="1" applyFill="1"/>
    <xf numFmtId="0" fontId="8" fillId="2" borderId="0" xfId="2" applyFont="1" applyFill="1" applyAlignment="1">
      <alignment horizontal="left"/>
    </xf>
    <xf numFmtId="164" fontId="7" fillId="2" borderId="0" xfId="2" applyNumberFormat="1" applyFont="1" applyFill="1"/>
    <xf numFmtId="164" fontId="8" fillId="2" borderId="0" xfId="2" applyNumberFormat="1" applyFont="1" applyFill="1"/>
    <xf numFmtId="0" fontId="9" fillId="2" borderId="0" xfId="2" applyFont="1" applyFill="1"/>
    <xf numFmtId="166" fontId="10" fillId="2" borderId="0" xfId="1" applyNumberFormat="1" applyFont="1" applyFill="1" applyBorder="1" applyAlignment="1"/>
    <xf numFmtId="10" fontId="7" fillId="3" borderId="0" xfId="2" applyNumberFormat="1" applyFont="1" applyFill="1" applyAlignment="1">
      <alignment horizontal="right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0" borderId="0" xfId="2" applyFont="1"/>
    <xf numFmtId="164" fontId="3" fillId="0" borderId="2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11" fillId="0" borderId="0" xfId="2" applyFont="1"/>
    <xf numFmtId="0" fontId="12" fillId="6" borderId="4" xfId="0" applyFont="1" applyFill="1" applyBorder="1" applyAlignment="1">
      <alignment horizontal="center" vertical="center" wrapText="1" readingOrder="1"/>
    </xf>
    <xf numFmtId="0" fontId="12" fillId="7" borderId="4" xfId="0" applyFont="1" applyFill="1" applyBorder="1" applyAlignment="1">
      <alignment horizontal="center" vertical="center" wrapText="1" readingOrder="1"/>
    </xf>
    <xf numFmtId="0" fontId="13" fillId="2" borderId="0" xfId="2" applyFont="1" applyFill="1"/>
    <xf numFmtId="164" fontId="10" fillId="0" borderId="4" xfId="2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 readingOrder="1"/>
    </xf>
    <xf numFmtId="0" fontId="13" fillId="0" borderId="0" xfId="2" applyFont="1"/>
    <xf numFmtId="0" fontId="14" fillId="0" borderId="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6" fillId="2" borderId="0" xfId="2" applyFont="1" applyFill="1"/>
    <xf numFmtId="0" fontId="17" fillId="0" borderId="0" xfId="2" applyFont="1" applyAlignment="1">
      <alignment horizontal="center" vertical="center"/>
    </xf>
    <xf numFmtId="0" fontId="17" fillId="0" borderId="0" xfId="2" applyFont="1"/>
    <xf numFmtId="10" fontId="18" fillId="0" borderId="0" xfId="2" applyNumberFormat="1" applyFont="1" applyAlignment="1">
      <alignment horizontal="right" vertical="center"/>
    </xf>
    <xf numFmtId="0" fontId="11" fillId="9" borderId="0" xfId="2" applyFont="1" applyFill="1"/>
    <xf numFmtId="10" fontId="18" fillId="10" borderId="0" xfId="2" applyNumberFormat="1" applyFont="1" applyFill="1" applyAlignment="1">
      <alignment horizontal="right" vertical="center"/>
    </xf>
    <xf numFmtId="164" fontId="19" fillId="0" borderId="1" xfId="2" applyNumberFormat="1" applyFont="1" applyBorder="1" applyAlignment="1">
      <alignment horizontal="right" vertical="center"/>
    </xf>
    <xf numFmtId="10" fontId="19" fillId="0" borderId="3" xfId="2" applyNumberFormat="1" applyFont="1" applyBorder="1" applyAlignment="1">
      <alignment horizontal="center" vertical="center"/>
    </xf>
    <xf numFmtId="164" fontId="20" fillId="7" borderId="4" xfId="2" applyNumberFormat="1" applyFont="1" applyFill="1" applyBorder="1" applyAlignment="1">
      <alignment horizontal="right" vertical="center"/>
    </xf>
    <xf numFmtId="10" fontId="20" fillId="7" borderId="4" xfId="2" applyNumberFormat="1" applyFont="1" applyFill="1" applyBorder="1" applyAlignment="1">
      <alignment horizontal="center" vertical="center"/>
    </xf>
    <xf numFmtId="164" fontId="20" fillId="0" borderId="4" xfId="2" applyNumberFormat="1" applyFont="1" applyBorder="1" applyAlignment="1">
      <alignment horizontal="right" vertical="center"/>
    </xf>
    <xf numFmtId="10" fontId="20" fillId="0" borderId="4" xfId="2" applyNumberFormat="1" applyFont="1" applyBorder="1" applyAlignment="1">
      <alignment horizontal="center" vertical="center"/>
    </xf>
    <xf numFmtId="10" fontId="20" fillId="8" borderId="4" xfId="2" applyNumberFormat="1" applyFont="1" applyFill="1" applyBorder="1" applyAlignment="1">
      <alignment horizontal="center" vertical="center"/>
    </xf>
    <xf numFmtId="164" fontId="20" fillId="7" borderId="4" xfId="2" applyNumberFormat="1" applyFont="1" applyFill="1" applyBorder="1" applyAlignment="1">
      <alignment horizontal="center" vertical="center"/>
    </xf>
    <xf numFmtId="3" fontId="21" fillId="7" borderId="4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 xr:uid="{2A8764C0-8CAC-4B64-BFBF-488D0B4A6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uerreroo\Documents\OAPES%202018\Grupo%20de%20%20Planeaci&#243;n%20y%20Seguimiento%20Presupuestal\Tramites%20Presupuestales\Seguimiento%20a%20Tramites%20Presupuestales%20Septiembre%2013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"/>
      <sheetName val="Listas"/>
      <sheetName val="Listas Despeglables"/>
    </sheetNames>
    <sheetDataSet>
      <sheetData sheetId="0"/>
      <sheetData sheetId="1"/>
      <sheetData sheetId="2">
        <row r="2">
          <cell r="B2" t="str">
            <v>VIGENCIA EXPIRADA</v>
          </cell>
        </row>
        <row r="79">
          <cell r="B79" t="str">
            <v>DESPACHO DE MINISTRO</v>
          </cell>
        </row>
        <row r="80">
          <cell r="B80" t="str">
            <v>OFICINA ASESORA DE PRENSA</v>
          </cell>
        </row>
        <row r="81">
          <cell r="B81" t="str">
            <v>OFICINA DE TECNOLOGIAS DE LA INFORMACION</v>
          </cell>
        </row>
        <row r="82">
          <cell r="B82" t="str">
            <v>OFICINA PARA LA GESTIÓN DE INGRESOS DEL FONDO</v>
          </cell>
        </row>
        <row r="83">
          <cell r="B83" t="str">
            <v>DIRECCIÓN DE INFRAESTRUCTURA</v>
          </cell>
        </row>
        <row r="84">
          <cell r="B84" t="str">
            <v>DIRECCIÓN DE INDUSTRIA DE COMUNICACIONES</v>
          </cell>
        </row>
        <row r="85">
          <cell r="B85" t="str">
            <v>DIRECCIÓN DE VIGILANCIA Y CONTROL</v>
          </cell>
        </row>
        <row r="86">
          <cell r="B86" t="str">
            <v>DIRECCIÓN DE PROMOCIÓN DE TECNOLOGIAS DE LA INFORMACION Y LAS COMUNICACIONES</v>
          </cell>
        </row>
        <row r="87">
          <cell r="B87" t="str">
            <v>DIRECCIÓN DE APROPIACION DE TECNOLOGIAS DE LA INFORMACION Y LAS COMUNICACIONES</v>
          </cell>
        </row>
        <row r="88">
          <cell r="B88" t="str">
            <v>DIRECCIÓN DE GOBIERNO DIGITAL</v>
          </cell>
        </row>
        <row r="89">
          <cell r="B89" t="str">
            <v>DIRECCIÓN DE DESARROLLO DE LA INDUSTRIA TI</v>
          </cell>
        </row>
        <row r="90">
          <cell r="B90" t="str">
            <v>DIRECCIÓN DE TRANSFORMACIÓN DIGITAL</v>
          </cell>
        </row>
        <row r="91">
          <cell r="B91" t="str">
            <v>SUBDIRECCIÓN ADMINISTRATIVA Y DE GESTIÓN HUMANA</v>
          </cell>
        </row>
        <row r="92">
          <cell r="B92" t="str">
            <v>CRC</v>
          </cell>
        </row>
        <row r="93">
          <cell r="B93" t="str">
            <v>ANE</v>
          </cell>
        </row>
        <row r="94">
          <cell r="B94" t="str">
            <v>ANTV</v>
          </cell>
        </row>
        <row r="95">
          <cell r="B95" t="str">
            <v>RTVC</v>
          </cell>
        </row>
        <row r="96">
          <cell r="B96" t="str">
            <v>CPE</v>
          </cell>
        </row>
        <row r="97">
          <cell r="B97"/>
        </row>
        <row r="98">
          <cell r="B98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6F3C-7180-4F0B-BD57-E4422FC9CD00}">
  <sheetPr>
    <tabColor theme="2" tint="-9.9978637043366805E-2"/>
  </sheetPr>
  <dimension ref="A1:IQ80"/>
  <sheetViews>
    <sheetView showGridLines="0" tabSelected="1" workbookViewId="0">
      <selection activeCell="C8" sqref="C8"/>
    </sheetView>
  </sheetViews>
  <sheetFormatPr baseColWidth="10" defaultColWidth="9.28515625" defaultRowHeight="23.25" x14ac:dyDescent="0.35"/>
  <cols>
    <col min="1" max="1" width="19" style="41" customWidth="1"/>
    <col min="2" max="2" width="19.42578125" style="41" customWidth="1"/>
    <col min="3" max="3" width="24.140625" style="42" customWidth="1"/>
    <col min="4" max="4" width="16.42578125" style="25" bestFit="1" customWidth="1"/>
    <col min="5" max="5" width="11.42578125" style="44" bestFit="1" customWidth="1"/>
    <col min="6" max="6" width="10.85546875" style="25" bestFit="1" customWidth="1"/>
    <col min="7" max="7" width="9" style="25" customWidth="1"/>
    <col min="8" max="8" width="11.7109375" style="25" customWidth="1"/>
    <col min="9" max="9" width="14.28515625" style="25" bestFit="1" customWidth="1"/>
    <col min="10" max="10" width="13.7109375" style="45" customWidth="1"/>
    <col min="11" max="249" width="11.42578125" style="25" customWidth="1"/>
    <col min="250" max="16384" width="9.28515625" style="25"/>
  </cols>
  <sheetData>
    <row r="1" spans="1:251" s="4" customFormat="1" ht="12.75" x14ac:dyDescent="0.2">
      <c r="A1" s="1"/>
      <c r="B1" s="1"/>
      <c r="C1" s="2"/>
      <c r="D1" s="3"/>
      <c r="E1" s="3"/>
      <c r="F1" s="3"/>
      <c r="G1" s="3"/>
      <c r="H1" s="3"/>
      <c r="J1" s="5"/>
    </row>
    <row r="2" spans="1:251" s="4" customFormat="1" ht="12.75" x14ac:dyDescent="0.2">
      <c r="A2" s="8" t="s">
        <v>0</v>
      </c>
      <c r="B2" s="6"/>
      <c r="C2" s="2"/>
      <c r="D2" s="7"/>
      <c r="E2" s="7"/>
      <c r="F2" s="7"/>
      <c r="G2" s="7"/>
      <c r="H2" s="7"/>
      <c r="I2" s="3"/>
      <c r="J2" s="5"/>
    </row>
    <row r="3" spans="1:251" s="4" customFormat="1" ht="12.75" x14ac:dyDescent="0.2">
      <c r="A3" s="9" t="s">
        <v>1</v>
      </c>
      <c r="B3" s="1"/>
      <c r="C3" s="10"/>
      <c r="D3" s="11"/>
      <c r="E3" s="7"/>
      <c r="F3" s="12"/>
      <c r="G3" s="12"/>
      <c r="H3" s="13"/>
      <c r="I3" s="3"/>
      <c r="J3" s="5"/>
    </row>
    <row r="4" spans="1:251" s="4" customFormat="1" ht="12.75" x14ac:dyDescent="0.2">
      <c r="A4" s="9" t="s">
        <v>2</v>
      </c>
      <c r="B4" s="1"/>
      <c r="C4" s="2"/>
      <c r="D4" s="7"/>
      <c r="E4" s="14"/>
      <c r="F4" s="15"/>
      <c r="G4" s="15"/>
      <c r="H4" s="14"/>
      <c r="I4" s="3"/>
      <c r="J4" s="5"/>
    </row>
    <row r="5" spans="1:251" s="4" customFormat="1" ht="12.75" x14ac:dyDescent="0.2">
      <c r="A5" s="9" t="s">
        <v>3</v>
      </c>
      <c r="B5" s="1"/>
      <c r="C5" s="2"/>
      <c r="D5" s="16"/>
      <c r="E5" s="17"/>
      <c r="F5" s="17"/>
      <c r="G5" s="17"/>
      <c r="H5" s="14"/>
      <c r="I5" s="3"/>
      <c r="J5" s="5"/>
    </row>
    <row r="6" spans="1:251" s="4" customFormat="1" ht="13.5" thickBot="1" x14ac:dyDescent="0.25">
      <c r="A6" s="9" t="s">
        <v>54</v>
      </c>
      <c r="B6" s="1"/>
      <c r="C6" s="2"/>
      <c r="D6" s="3"/>
      <c r="E6" s="3"/>
      <c r="F6" s="3"/>
      <c r="G6" s="3"/>
      <c r="H6" s="3"/>
      <c r="I6" s="3"/>
      <c r="J6" s="18"/>
    </row>
    <row r="7" spans="1:251" s="21" customFormat="1" ht="26.25" thickBot="1" x14ac:dyDescent="0.25">
      <c r="A7" s="19" t="s">
        <v>4</v>
      </c>
      <c r="B7" s="20" t="s">
        <v>5</v>
      </c>
      <c r="C7" s="20" t="s">
        <v>59</v>
      </c>
      <c r="D7" s="20" t="s">
        <v>6</v>
      </c>
      <c r="E7" s="20" t="s">
        <v>55</v>
      </c>
      <c r="F7" s="20" t="s">
        <v>56</v>
      </c>
      <c r="G7" s="20" t="s">
        <v>57</v>
      </c>
      <c r="H7" s="20" t="s">
        <v>7</v>
      </c>
      <c r="I7" s="20" t="s">
        <v>58</v>
      </c>
      <c r="J7" s="20" t="s">
        <v>8</v>
      </c>
      <c r="K7" s="20" t="s">
        <v>9</v>
      </c>
    </row>
    <row r="8" spans="1:251" x14ac:dyDescent="0.35">
      <c r="A8" s="22"/>
      <c r="B8" s="23"/>
      <c r="C8" s="24" t="s">
        <v>10</v>
      </c>
      <c r="D8" s="46">
        <f>SUM(D9:D30)</f>
        <v>1450065.0000000002</v>
      </c>
      <c r="E8" s="46">
        <f>SUM(E9:E30)</f>
        <v>1040763.6018269499</v>
      </c>
      <c r="F8" s="46">
        <f>SUM(F9:F30)</f>
        <v>220749.38392572998</v>
      </c>
      <c r="G8" s="46">
        <f>SUM(G9:G30)</f>
        <v>217953.78516511002</v>
      </c>
      <c r="H8" s="46">
        <f t="shared" ref="H8:I28" si="0">+D8-E8</f>
        <v>409301.39817305037</v>
      </c>
      <c r="I8" s="46">
        <f t="shared" si="0"/>
        <v>820014.21790121985</v>
      </c>
      <c r="J8" s="47">
        <f>SUM(F8)/D8</f>
        <v>0.15223413014294529</v>
      </c>
      <c r="K8" s="47">
        <f>SUM(K9:K30)</f>
        <v>0.99999999999999989</v>
      </c>
    </row>
    <row r="9" spans="1:251" s="28" customFormat="1" ht="60.75" customHeight="1" x14ac:dyDescent="0.35">
      <c r="A9" s="26" t="s">
        <v>11</v>
      </c>
      <c r="B9" s="27" t="s">
        <v>12</v>
      </c>
      <c r="C9" s="27" t="s">
        <v>13</v>
      </c>
      <c r="D9" s="48">
        <v>8027.3894710000004</v>
      </c>
      <c r="E9" s="48">
        <v>8027.389467</v>
      </c>
      <c r="F9" s="48">
        <v>849.08707800000002</v>
      </c>
      <c r="G9" s="48">
        <v>0</v>
      </c>
      <c r="H9" s="48">
        <f t="shared" si="0"/>
        <v>4.0000004446483217E-6</v>
      </c>
      <c r="I9" s="48">
        <f t="shared" si="0"/>
        <v>7178.3023890000004</v>
      </c>
      <c r="J9" s="49">
        <f>+F9/$D9</f>
        <v>0.10577374887159004</v>
      </c>
      <c r="K9" s="49">
        <f>SUM(D9)/$D$8</f>
        <v>5.5358825094047499E-3</v>
      </c>
    </row>
    <row r="10" spans="1:251" s="31" customFormat="1" ht="54" customHeight="1" x14ac:dyDescent="0.35">
      <c r="A10" s="29" t="s">
        <v>11</v>
      </c>
      <c r="B10" s="30" t="s">
        <v>14</v>
      </c>
      <c r="C10" s="30" t="s">
        <v>15</v>
      </c>
      <c r="D10" s="50">
        <v>28777.89891</v>
      </c>
      <c r="E10" s="50">
        <v>27641.641304000001</v>
      </c>
      <c r="F10" s="50">
        <v>1163.0415190000001</v>
      </c>
      <c r="G10" s="50">
        <v>615.201277</v>
      </c>
      <c r="H10" s="50">
        <f t="shared" si="0"/>
        <v>1136.2576059999992</v>
      </c>
      <c r="I10" s="50">
        <f t="shared" si="0"/>
        <v>26478.599785000002</v>
      </c>
      <c r="J10" s="51">
        <f t="shared" ref="J10:J30" si="1">+F10/$D10</f>
        <v>4.0414400044885002E-2</v>
      </c>
      <c r="K10" s="51">
        <f t="shared" ref="K10:K30" si="2">SUM(D10)/$D$8</f>
        <v>1.9845937189022559E-2</v>
      </c>
    </row>
    <row r="11" spans="1:251" s="31" customFormat="1" ht="68.45" customHeight="1" x14ac:dyDescent="0.35">
      <c r="A11" s="26" t="s">
        <v>11</v>
      </c>
      <c r="B11" s="27" t="s">
        <v>14</v>
      </c>
      <c r="C11" s="27" t="s">
        <v>16</v>
      </c>
      <c r="D11" s="48">
        <v>100000</v>
      </c>
      <c r="E11" s="48">
        <v>100000</v>
      </c>
      <c r="F11" s="48">
        <v>45000</v>
      </c>
      <c r="G11" s="48">
        <v>45000</v>
      </c>
      <c r="H11" s="48">
        <f t="shared" si="0"/>
        <v>0</v>
      </c>
      <c r="I11" s="48">
        <f t="shared" si="0"/>
        <v>55000</v>
      </c>
      <c r="J11" s="49">
        <f t="shared" si="1"/>
        <v>0.45</v>
      </c>
      <c r="K11" s="49">
        <f t="shared" si="2"/>
        <v>6.8962425822290715E-2</v>
      </c>
    </row>
    <row r="12" spans="1:251" s="31" customFormat="1" ht="54" customHeight="1" x14ac:dyDescent="0.35">
      <c r="A12" s="32" t="s">
        <v>17</v>
      </c>
      <c r="B12" s="33" t="s">
        <v>18</v>
      </c>
      <c r="C12" s="33" t="s">
        <v>19</v>
      </c>
      <c r="D12" s="50">
        <v>12600</v>
      </c>
      <c r="E12" s="50">
        <v>7753.0136306699997</v>
      </c>
      <c r="F12" s="50">
        <v>809.48815303999993</v>
      </c>
      <c r="G12" s="50">
        <v>770.68265305</v>
      </c>
      <c r="H12" s="50">
        <f t="shared" si="0"/>
        <v>4846.9863693300003</v>
      </c>
      <c r="I12" s="50">
        <f t="shared" si="0"/>
        <v>6943.5254776299998</v>
      </c>
      <c r="J12" s="51">
        <f t="shared" si="1"/>
        <v>6.4245091511111102E-2</v>
      </c>
      <c r="K12" s="51">
        <f t="shared" si="2"/>
        <v>8.6892656536086306E-3</v>
      </c>
    </row>
    <row r="13" spans="1:251" s="31" customFormat="1" ht="60" customHeight="1" x14ac:dyDescent="0.35">
      <c r="A13" s="34" t="s">
        <v>17</v>
      </c>
      <c r="B13" s="35" t="s">
        <v>18</v>
      </c>
      <c r="C13" s="35" t="s">
        <v>20</v>
      </c>
      <c r="D13" s="48">
        <v>9324.2615330000008</v>
      </c>
      <c r="E13" s="48">
        <v>9324.2615330000008</v>
      </c>
      <c r="F13" s="48">
        <v>2000</v>
      </c>
      <c r="G13" s="48">
        <v>2000</v>
      </c>
      <c r="H13" s="48">
        <f t="shared" si="0"/>
        <v>0</v>
      </c>
      <c r="I13" s="48">
        <f t="shared" si="0"/>
        <v>7324.2615330000008</v>
      </c>
      <c r="J13" s="49">
        <f t="shared" si="1"/>
        <v>0.21449419805758249</v>
      </c>
      <c r="K13" s="49">
        <f t="shared" si="2"/>
        <v>6.4302369431715129E-3</v>
      </c>
    </row>
    <row r="14" spans="1:251" s="31" customFormat="1" ht="54" customHeight="1" x14ac:dyDescent="0.35">
      <c r="A14" s="32" t="s">
        <v>17</v>
      </c>
      <c r="B14" s="36" t="s">
        <v>21</v>
      </c>
      <c r="C14" s="36" t="s">
        <v>22</v>
      </c>
      <c r="D14" s="50">
        <v>228709.79193000001</v>
      </c>
      <c r="E14" s="50">
        <v>211587.89503932997</v>
      </c>
      <c r="F14" s="50">
        <v>544.48825799999997</v>
      </c>
      <c r="G14" s="50">
        <v>544.48825799999997</v>
      </c>
      <c r="H14" s="50">
        <f t="shared" si="0"/>
        <v>17121.896890670032</v>
      </c>
      <c r="I14" s="50">
        <f t="shared" si="0"/>
        <v>211043.40678132998</v>
      </c>
      <c r="J14" s="51">
        <f t="shared" si="1"/>
        <v>2.380694999568049E-3</v>
      </c>
      <c r="K14" s="51">
        <f t="shared" si="2"/>
        <v>0.15772382060804169</v>
      </c>
    </row>
    <row r="15" spans="1:251" s="28" customFormat="1" ht="70.5" customHeight="1" x14ac:dyDescent="0.35">
      <c r="A15" s="34" t="s">
        <v>17</v>
      </c>
      <c r="B15" s="35" t="s">
        <v>21</v>
      </c>
      <c r="C15" s="35" t="s">
        <v>23</v>
      </c>
      <c r="D15" s="48">
        <v>324321.79472599999</v>
      </c>
      <c r="E15" s="48">
        <v>205705.06992499999</v>
      </c>
      <c r="F15" s="48">
        <v>175.48557299999999</v>
      </c>
      <c r="G15" s="48">
        <v>175.48557299999999</v>
      </c>
      <c r="H15" s="48">
        <f t="shared" si="0"/>
        <v>118616.724801</v>
      </c>
      <c r="I15" s="48">
        <f t="shared" si="0"/>
        <v>205529.58435199998</v>
      </c>
      <c r="J15" s="49">
        <f t="shared" si="1"/>
        <v>5.4108473699171901E-4</v>
      </c>
      <c r="K15" s="49">
        <f t="shared" si="2"/>
        <v>0.22366017711343969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</row>
    <row r="16" spans="1:251" s="31" customFormat="1" ht="66.75" customHeight="1" x14ac:dyDescent="0.35">
      <c r="A16" s="32" t="s">
        <v>24</v>
      </c>
      <c r="B16" s="36" t="s">
        <v>25</v>
      </c>
      <c r="C16" s="36" t="s">
        <v>26</v>
      </c>
      <c r="D16" s="50">
        <v>7568.5626279999997</v>
      </c>
      <c r="E16" s="50">
        <v>6023.6506339999996</v>
      </c>
      <c r="F16" s="50">
        <v>642.45501865999995</v>
      </c>
      <c r="G16" s="50">
        <v>633.55549866000001</v>
      </c>
      <c r="H16" s="50">
        <f t="shared" si="0"/>
        <v>1544.911994</v>
      </c>
      <c r="I16" s="50">
        <f t="shared" si="0"/>
        <v>5381.1956153399997</v>
      </c>
      <c r="J16" s="51">
        <f t="shared" si="1"/>
        <v>8.4884680253979661E-2</v>
      </c>
      <c r="K16" s="51">
        <f t="shared" si="2"/>
        <v>5.2194643881481161E-3</v>
      </c>
    </row>
    <row r="17" spans="1:251" s="31" customFormat="1" ht="66.75" customHeight="1" x14ac:dyDescent="0.35">
      <c r="A17" s="35" t="s">
        <v>11</v>
      </c>
      <c r="B17" s="37" t="s">
        <v>14</v>
      </c>
      <c r="C17" s="37" t="s">
        <v>27</v>
      </c>
      <c r="D17" s="48">
        <v>19000</v>
      </c>
      <c r="E17" s="48">
        <v>18757.583215999999</v>
      </c>
      <c r="F17" s="48">
        <v>263.53893299999999</v>
      </c>
      <c r="G17" s="48">
        <v>263.53893299999999</v>
      </c>
      <c r="H17" s="48">
        <f t="shared" si="0"/>
        <v>242.41678400000092</v>
      </c>
      <c r="I17" s="48">
        <f t="shared" si="0"/>
        <v>18494.044282999999</v>
      </c>
      <c r="J17" s="49">
        <f t="shared" si="1"/>
        <v>1.3870470157894737E-2</v>
      </c>
      <c r="K17" s="52">
        <f t="shared" si="2"/>
        <v>1.3102860906235235E-2</v>
      </c>
    </row>
    <row r="18" spans="1:251" s="28" customFormat="1" ht="54" customHeight="1" x14ac:dyDescent="0.35">
      <c r="A18" s="30" t="s">
        <v>17</v>
      </c>
      <c r="B18" s="30" t="s">
        <v>28</v>
      </c>
      <c r="C18" s="30" t="s">
        <v>29</v>
      </c>
      <c r="D18" s="50">
        <v>141478.01322399999</v>
      </c>
      <c r="E18" s="50">
        <v>139636.1672</v>
      </c>
      <c r="F18" s="50">
        <v>129908.97481299999</v>
      </c>
      <c r="G18" s="50">
        <v>129908.97481299999</v>
      </c>
      <c r="H18" s="50">
        <f t="shared" si="0"/>
        <v>1841.8460239999986</v>
      </c>
      <c r="I18" s="50">
        <f t="shared" si="0"/>
        <v>9727.1923870000028</v>
      </c>
      <c r="J18" s="51">
        <f t="shared" si="1"/>
        <v>0.91822730509593098</v>
      </c>
      <c r="K18" s="51">
        <f t="shared" si="2"/>
        <v>9.7566669924451649E-2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</row>
    <row r="19" spans="1:251" s="31" customFormat="1" ht="67.5" customHeight="1" x14ac:dyDescent="0.35">
      <c r="A19" s="35" t="s">
        <v>17</v>
      </c>
      <c r="B19" s="38" t="s">
        <v>12</v>
      </c>
      <c r="C19" s="38" t="s">
        <v>30</v>
      </c>
      <c r="D19" s="48">
        <v>13348.022663</v>
      </c>
      <c r="E19" s="48">
        <v>9956.8098609999997</v>
      </c>
      <c r="F19" s="48">
        <v>1092.0965759999999</v>
      </c>
      <c r="G19" s="48">
        <v>1084.0298720000001</v>
      </c>
      <c r="H19" s="48">
        <f t="shared" si="0"/>
        <v>3391.212802</v>
      </c>
      <c r="I19" s="48">
        <f t="shared" si="0"/>
        <v>8864.7132849999998</v>
      </c>
      <c r="J19" s="49">
        <f t="shared" si="1"/>
        <v>8.1817105317571331E-2</v>
      </c>
      <c r="K19" s="49">
        <f t="shared" si="2"/>
        <v>9.2051202277139282E-3</v>
      </c>
    </row>
    <row r="20" spans="1:251" s="31" customFormat="1" ht="67.5" customHeight="1" x14ac:dyDescent="0.35">
      <c r="A20" s="32" t="s">
        <v>17</v>
      </c>
      <c r="B20" s="39" t="s">
        <v>31</v>
      </c>
      <c r="C20" s="39" t="s">
        <v>32</v>
      </c>
      <c r="D20" s="50">
        <v>63191.8</v>
      </c>
      <c r="E20" s="50">
        <v>24640.965581</v>
      </c>
      <c r="F20" s="50">
        <v>2770.5956040000001</v>
      </c>
      <c r="G20" s="50">
        <v>2770.5956040000001</v>
      </c>
      <c r="H20" s="50">
        <f t="shared" si="0"/>
        <v>38550.834419000006</v>
      </c>
      <c r="I20" s="50">
        <f t="shared" si="0"/>
        <v>21870.369977000002</v>
      </c>
      <c r="J20" s="51">
        <f t="shared" si="1"/>
        <v>4.3844226687639855E-2</v>
      </c>
      <c r="K20" s="51">
        <f t="shared" si="2"/>
        <v>4.3578598200770306E-2</v>
      </c>
    </row>
    <row r="21" spans="1:251" s="31" customFormat="1" ht="67.5" customHeight="1" x14ac:dyDescent="0.35">
      <c r="A21" s="35" t="s">
        <v>33</v>
      </c>
      <c r="B21" s="35" t="s">
        <v>34</v>
      </c>
      <c r="C21" s="35" t="s">
        <v>35</v>
      </c>
      <c r="D21" s="48">
        <v>132889.873368</v>
      </c>
      <c r="E21" s="48">
        <v>32430.678564000002</v>
      </c>
      <c r="F21" s="48">
        <v>7544.7067809999999</v>
      </c>
      <c r="G21" s="48">
        <v>7544.7067809999999</v>
      </c>
      <c r="H21" s="48">
        <f t="shared" si="0"/>
        <v>100459.194804</v>
      </c>
      <c r="I21" s="48">
        <f t="shared" si="0"/>
        <v>24885.971783000001</v>
      </c>
      <c r="J21" s="49">
        <f t="shared" si="1"/>
        <v>5.677412875627566E-2</v>
      </c>
      <c r="K21" s="49">
        <f t="shared" si="2"/>
        <v>9.1644080346743068E-2</v>
      </c>
    </row>
    <row r="22" spans="1:251" s="31" customFormat="1" ht="68.45" customHeight="1" x14ac:dyDescent="0.35">
      <c r="A22" s="32" t="s">
        <v>36</v>
      </c>
      <c r="B22" s="32" t="s">
        <v>37</v>
      </c>
      <c r="C22" s="32" t="s">
        <v>38</v>
      </c>
      <c r="D22" s="50">
        <v>76051.109695000006</v>
      </c>
      <c r="E22" s="50">
        <v>47058.344864080005</v>
      </c>
      <c r="F22" s="50">
        <v>5642.0235235399996</v>
      </c>
      <c r="G22" s="50">
        <v>5433.5151725699998</v>
      </c>
      <c r="H22" s="50">
        <f t="shared" si="0"/>
        <v>28992.764830920001</v>
      </c>
      <c r="I22" s="50">
        <f t="shared" si="0"/>
        <v>41416.321340540002</v>
      </c>
      <c r="J22" s="51">
        <f t="shared" si="1"/>
        <v>7.4187260990235565E-2</v>
      </c>
      <c r="K22" s="51">
        <f t="shared" si="2"/>
        <v>5.2446690110443318E-2</v>
      </c>
    </row>
    <row r="23" spans="1:251" s="31" customFormat="1" ht="73.150000000000006" customHeight="1" x14ac:dyDescent="0.35">
      <c r="A23" s="27" t="s">
        <v>39</v>
      </c>
      <c r="B23" s="27" t="s">
        <v>34</v>
      </c>
      <c r="C23" s="27" t="s">
        <v>40</v>
      </c>
      <c r="D23" s="48">
        <v>136127.158256</v>
      </c>
      <c r="E23" s="48">
        <v>114433.999798</v>
      </c>
      <c r="F23" s="48">
        <v>12233.144386</v>
      </c>
      <c r="G23" s="48">
        <v>12233.144386</v>
      </c>
      <c r="H23" s="48">
        <f t="shared" si="0"/>
        <v>21693.158457999991</v>
      </c>
      <c r="I23" s="48">
        <f t="shared" si="0"/>
        <v>102200.855412</v>
      </c>
      <c r="J23" s="49">
        <f t="shared" si="1"/>
        <v>8.9865567919918038E-2</v>
      </c>
      <c r="K23" s="49">
        <f t="shared" si="2"/>
        <v>9.3876590536286289E-2</v>
      </c>
    </row>
    <row r="24" spans="1:251" s="31" customFormat="1" ht="73.150000000000006" customHeight="1" x14ac:dyDescent="0.35">
      <c r="A24" s="30" t="s">
        <v>33</v>
      </c>
      <c r="B24" s="30" t="s">
        <v>41</v>
      </c>
      <c r="C24" s="30" t="s">
        <v>42</v>
      </c>
      <c r="D24" s="50">
        <v>45383.114200000004</v>
      </c>
      <c r="E24" s="50">
        <v>20555.081030000001</v>
      </c>
      <c r="F24" s="50">
        <v>3505.6791463300001</v>
      </c>
      <c r="G24" s="50">
        <v>3038.6431533300001</v>
      </c>
      <c r="H24" s="50">
        <f t="shared" si="0"/>
        <v>24828.033170000002</v>
      </c>
      <c r="I24" s="50">
        <f t="shared" si="0"/>
        <v>17049.401883670002</v>
      </c>
      <c r="J24" s="51">
        <f t="shared" si="1"/>
        <v>7.7246332873516205E-2</v>
      </c>
      <c r="K24" s="51">
        <f t="shared" si="2"/>
        <v>3.1297296466020488E-2</v>
      </c>
    </row>
    <row r="25" spans="1:251" s="40" customFormat="1" ht="54" customHeight="1" x14ac:dyDescent="0.35">
      <c r="A25" s="35" t="s">
        <v>24</v>
      </c>
      <c r="B25" s="27" t="s">
        <v>43</v>
      </c>
      <c r="C25" s="35" t="s">
        <v>44</v>
      </c>
      <c r="D25" s="48">
        <v>11500</v>
      </c>
      <c r="E25" s="48">
        <v>10884.419607</v>
      </c>
      <c r="F25" s="48">
        <v>1156.361132</v>
      </c>
      <c r="G25" s="48">
        <v>856.69726300000002</v>
      </c>
      <c r="H25" s="48">
        <f t="shared" si="0"/>
        <v>615.58039300000019</v>
      </c>
      <c r="I25" s="48">
        <f t="shared" si="0"/>
        <v>9728.0584749999998</v>
      </c>
      <c r="J25" s="53">
        <f>+F25/$D25</f>
        <v>0.10055314191304347</v>
      </c>
      <c r="K25" s="53">
        <f t="shared" si="2"/>
        <v>7.9306789695634313E-3</v>
      </c>
    </row>
    <row r="26" spans="1:251" s="31" customFormat="1" ht="62.1" customHeight="1" x14ac:dyDescent="0.35">
      <c r="A26" s="32" t="s">
        <v>45</v>
      </c>
      <c r="B26" s="32" t="s">
        <v>46</v>
      </c>
      <c r="C26" s="32" t="s">
        <v>47</v>
      </c>
      <c r="D26" s="50">
        <v>3896.602762</v>
      </c>
      <c r="E26" s="50">
        <v>3499.9805160000001</v>
      </c>
      <c r="F26" s="50">
        <v>764.65782400000001</v>
      </c>
      <c r="G26" s="50">
        <v>650.16191100000003</v>
      </c>
      <c r="H26" s="50">
        <f t="shared" si="0"/>
        <v>396.6222459999999</v>
      </c>
      <c r="I26" s="50">
        <f t="shared" si="0"/>
        <v>2735.3226920000002</v>
      </c>
      <c r="J26" s="51">
        <f t="shared" si="1"/>
        <v>0.19623704819413665</v>
      </c>
      <c r="K26" s="51">
        <f t="shared" si="2"/>
        <v>2.6871917893335814E-3</v>
      </c>
    </row>
    <row r="27" spans="1:251" s="31" customFormat="1" ht="62.1" customHeight="1" x14ac:dyDescent="0.35">
      <c r="A27" s="35" t="s">
        <v>24</v>
      </c>
      <c r="B27" s="35" t="s">
        <v>48</v>
      </c>
      <c r="C27" s="35" t="s">
        <v>49</v>
      </c>
      <c r="D27" s="54">
        <v>14408.212923999999</v>
      </c>
      <c r="E27" s="54">
        <v>640.02541799999995</v>
      </c>
      <c r="F27" s="54">
        <v>96.477357999999995</v>
      </c>
      <c r="G27" s="54">
        <v>95.841390000000004</v>
      </c>
      <c r="H27" s="48">
        <f t="shared" si="0"/>
        <v>13768.187506</v>
      </c>
      <c r="I27" s="48">
        <f t="shared" si="0"/>
        <v>543.54805999999996</v>
      </c>
      <c r="J27" s="49">
        <f t="shared" si="1"/>
        <v>6.6959975195324921E-3</v>
      </c>
      <c r="K27" s="49">
        <f t="shared" si="2"/>
        <v>9.9362531500312035E-3</v>
      </c>
    </row>
    <row r="28" spans="1:251" s="31" customFormat="1" ht="79.5" customHeight="1" x14ac:dyDescent="0.35">
      <c r="A28" s="30" t="s">
        <v>24</v>
      </c>
      <c r="B28" s="32" t="s">
        <v>48</v>
      </c>
      <c r="C28" s="32" t="s">
        <v>50</v>
      </c>
      <c r="D28" s="50">
        <v>26012.136618</v>
      </c>
      <c r="E28" s="50">
        <v>19559.64871867</v>
      </c>
      <c r="F28" s="50">
        <v>2148.5106653400003</v>
      </c>
      <c r="G28" s="50">
        <v>2089.32691234</v>
      </c>
      <c r="H28" s="50">
        <f t="shared" si="0"/>
        <v>6452.4878993300008</v>
      </c>
      <c r="I28" s="50">
        <f t="shared" si="0"/>
        <v>17411.13805333</v>
      </c>
      <c r="J28" s="51">
        <f t="shared" si="1"/>
        <v>8.2596470135915853E-2</v>
      </c>
      <c r="K28" s="51">
        <f t="shared" si="2"/>
        <v>1.793860041998117E-2</v>
      </c>
    </row>
    <row r="29" spans="1:251" s="31" customFormat="1" ht="72.599999999999994" customHeight="1" x14ac:dyDescent="0.35">
      <c r="A29" s="27" t="s">
        <v>24</v>
      </c>
      <c r="B29" s="27" t="s">
        <v>51</v>
      </c>
      <c r="C29" s="27" t="s">
        <v>52</v>
      </c>
      <c r="D29" s="48">
        <v>46797.257092</v>
      </c>
      <c r="E29" s="48">
        <v>22646.975920200002</v>
      </c>
      <c r="F29" s="48">
        <v>2438.5715838199999</v>
      </c>
      <c r="G29" s="48">
        <v>2245.1957141599996</v>
      </c>
      <c r="H29" s="48">
        <f t="shared" ref="H29:I30" si="3">+D29-E29</f>
        <v>24150.281171799998</v>
      </c>
      <c r="I29" s="48">
        <f t="shared" si="3"/>
        <v>20208.404336380001</v>
      </c>
      <c r="J29" s="49">
        <f t="shared" si="1"/>
        <v>5.2109284504131208E-2</v>
      </c>
      <c r="K29" s="49">
        <f t="shared" si="2"/>
        <v>3.2272523708937177E-2</v>
      </c>
    </row>
    <row r="30" spans="1:251" s="31" customFormat="1" ht="65.45" customHeight="1" x14ac:dyDescent="0.35">
      <c r="A30" s="33" t="s">
        <v>45</v>
      </c>
      <c r="B30" s="39" t="s">
        <v>46</v>
      </c>
      <c r="C30" s="39" t="s">
        <v>53</v>
      </c>
      <c r="D30" s="50">
        <v>652</v>
      </c>
      <c r="E30" s="50">
        <v>0</v>
      </c>
      <c r="F30" s="50">
        <v>0</v>
      </c>
      <c r="G30" s="50">
        <v>0</v>
      </c>
      <c r="H30" s="50">
        <f t="shared" si="3"/>
        <v>652</v>
      </c>
      <c r="I30" s="50">
        <f t="shared" si="3"/>
        <v>0</v>
      </c>
      <c r="J30" s="51">
        <f t="shared" si="1"/>
        <v>0</v>
      </c>
      <c r="K30" s="51">
        <f t="shared" si="2"/>
        <v>4.4963501636133545E-4</v>
      </c>
    </row>
    <row r="31" spans="1:251" x14ac:dyDescent="0.35">
      <c r="E31" s="25"/>
      <c r="J31" s="43"/>
    </row>
    <row r="32" spans="1:251" x14ac:dyDescent="0.35">
      <c r="E32" s="25"/>
      <c r="J32" s="43"/>
    </row>
    <row r="33" spans="5:10" x14ac:dyDescent="0.35">
      <c r="E33" s="25"/>
      <c r="J33" s="43"/>
    </row>
    <row r="34" spans="5:10" x14ac:dyDescent="0.35">
      <c r="E34" s="25"/>
      <c r="J34" s="43"/>
    </row>
    <row r="35" spans="5:10" x14ac:dyDescent="0.35">
      <c r="E35" s="25"/>
      <c r="J35" s="43"/>
    </row>
    <row r="36" spans="5:10" x14ac:dyDescent="0.35">
      <c r="E36" s="25"/>
      <c r="J36" s="43"/>
    </row>
    <row r="37" spans="5:10" x14ac:dyDescent="0.35">
      <c r="E37" s="25"/>
      <c r="J37" s="43"/>
    </row>
    <row r="38" spans="5:10" x14ac:dyDescent="0.35">
      <c r="E38" s="25"/>
      <c r="J38" s="43"/>
    </row>
    <row r="39" spans="5:10" x14ac:dyDescent="0.35">
      <c r="E39" s="25"/>
      <c r="J39" s="43"/>
    </row>
    <row r="40" spans="5:10" x14ac:dyDescent="0.35">
      <c r="E40" s="25"/>
      <c r="J40" s="43"/>
    </row>
    <row r="41" spans="5:10" x14ac:dyDescent="0.35">
      <c r="E41" s="25"/>
      <c r="J41" s="43"/>
    </row>
    <row r="42" spans="5:10" x14ac:dyDescent="0.35">
      <c r="E42" s="25"/>
      <c r="J42" s="43"/>
    </row>
    <row r="43" spans="5:10" x14ac:dyDescent="0.35">
      <c r="E43" s="25"/>
      <c r="J43" s="43"/>
    </row>
    <row r="44" spans="5:10" x14ac:dyDescent="0.35">
      <c r="E44" s="25"/>
      <c r="J44" s="43"/>
    </row>
    <row r="45" spans="5:10" x14ac:dyDescent="0.35">
      <c r="E45" s="25"/>
      <c r="J45" s="43"/>
    </row>
    <row r="46" spans="5:10" x14ac:dyDescent="0.35">
      <c r="E46" s="25"/>
      <c r="J46" s="43"/>
    </row>
    <row r="47" spans="5:10" x14ac:dyDescent="0.35">
      <c r="E47" s="25"/>
      <c r="J47" s="43"/>
    </row>
    <row r="48" spans="5:10" x14ac:dyDescent="0.35">
      <c r="E48" s="25"/>
      <c r="J48" s="43"/>
    </row>
    <row r="49" spans="5:10" x14ac:dyDescent="0.35">
      <c r="E49" s="25"/>
      <c r="J49" s="43"/>
    </row>
    <row r="50" spans="5:10" x14ac:dyDescent="0.35">
      <c r="E50" s="25"/>
      <c r="J50" s="43"/>
    </row>
    <row r="51" spans="5:10" x14ac:dyDescent="0.35">
      <c r="E51" s="25"/>
      <c r="J51" s="43"/>
    </row>
    <row r="52" spans="5:10" x14ac:dyDescent="0.35">
      <c r="E52" s="25"/>
      <c r="J52" s="43"/>
    </row>
    <row r="53" spans="5:10" x14ac:dyDescent="0.35">
      <c r="E53" s="25"/>
      <c r="J53" s="43"/>
    </row>
    <row r="54" spans="5:10" x14ac:dyDescent="0.35">
      <c r="E54" s="25"/>
      <c r="J54" s="43"/>
    </row>
    <row r="55" spans="5:10" x14ac:dyDescent="0.35">
      <c r="E55" s="25"/>
      <c r="J55" s="43"/>
    </row>
    <row r="56" spans="5:10" x14ac:dyDescent="0.35">
      <c r="E56" s="25"/>
      <c r="J56" s="43"/>
    </row>
    <row r="57" spans="5:10" x14ac:dyDescent="0.35">
      <c r="E57" s="25"/>
      <c r="J57" s="43"/>
    </row>
    <row r="58" spans="5:10" x14ac:dyDescent="0.35">
      <c r="E58" s="25"/>
      <c r="J58" s="43"/>
    </row>
    <row r="59" spans="5:10" x14ac:dyDescent="0.35">
      <c r="E59" s="25"/>
      <c r="J59" s="43"/>
    </row>
    <row r="60" spans="5:10" x14ac:dyDescent="0.35">
      <c r="E60" s="25"/>
      <c r="J60" s="43"/>
    </row>
    <row r="61" spans="5:10" x14ac:dyDescent="0.35">
      <c r="E61" s="25"/>
      <c r="J61" s="43"/>
    </row>
    <row r="62" spans="5:10" x14ac:dyDescent="0.35">
      <c r="E62" s="25"/>
      <c r="J62" s="43"/>
    </row>
    <row r="63" spans="5:10" x14ac:dyDescent="0.35">
      <c r="E63" s="25"/>
      <c r="J63" s="43"/>
    </row>
    <row r="64" spans="5:10" x14ac:dyDescent="0.35">
      <c r="E64" s="25"/>
      <c r="J64" s="43"/>
    </row>
    <row r="65" spans="5:10" x14ac:dyDescent="0.35">
      <c r="E65" s="25"/>
      <c r="J65" s="43"/>
    </row>
    <row r="66" spans="5:10" x14ac:dyDescent="0.35">
      <c r="E66" s="25"/>
      <c r="J66" s="43"/>
    </row>
    <row r="67" spans="5:10" x14ac:dyDescent="0.35">
      <c r="E67" s="25"/>
      <c r="J67" s="43"/>
    </row>
    <row r="68" spans="5:10" x14ac:dyDescent="0.35">
      <c r="E68" s="25"/>
      <c r="J68" s="43"/>
    </row>
    <row r="69" spans="5:10" x14ac:dyDescent="0.35">
      <c r="E69" s="25"/>
      <c r="J69" s="43"/>
    </row>
    <row r="70" spans="5:10" x14ac:dyDescent="0.35">
      <c r="E70" s="25"/>
      <c r="J70" s="43"/>
    </row>
    <row r="71" spans="5:10" x14ac:dyDescent="0.35">
      <c r="E71" s="25"/>
      <c r="J71" s="43"/>
    </row>
    <row r="72" spans="5:10" x14ac:dyDescent="0.35">
      <c r="E72" s="25"/>
      <c r="J72" s="43"/>
    </row>
    <row r="73" spans="5:10" x14ac:dyDescent="0.35">
      <c r="E73" s="25"/>
      <c r="J73" s="43"/>
    </row>
    <row r="74" spans="5:10" x14ac:dyDescent="0.35">
      <c r="E74" s="25"/>
      <c r="J74" s="43"/>
    </row>
    <row r="75" spans="5:10" x14ac:dyDescent="0.35">
      <c r="E75" s="25"/>
      <c r="J75" s="43"/>
    </row>
    <row r="76" spans="5:10" x14ac:dyDescent="0.35">
      <c r="E76" s="25"/>
      <c r="J76" s="43"/>
    </row>
    <row r="77" spans="5:10" x14ac:dyDescent="0.35">
      <c r="E77" s="25"/>
      <c r="J77" s="43"/>
    </row>
    <row r="78" spans="5:10" x14ac:dyDescent="0.35">
      <c r="E78" s="25"/>
      <c r="J78" s="43"/>
    </row>
    <row r="79" spans="5:10" x14ac:dyDescent="0.35">
      <c r="E79" s="25"/>
      <c r="J79" s="43"/>
    </row>
    <row r="80" spans="5:10" x14ac:dyDescent="0.35">
      <c r="E80" s="25"/>
      <c r="J80" s="43"/>
    </row>
  </sheetData>
  <dataValidations count="1">
    <dataValidation type="list" allowBlank="1" showInputMessage="1" showErrorMessage="1" sqref="A30:B30 A10 A21:B22 A9:B9 B12:B13 B28 A23:A28 A25:B25 A12:A20" xr:uid="{2BB7DC56-13B1-4BAF-86E6-17E210C90EF5}">
      <formula1>AREASOLICITANTE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inver. Marzo 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Garzon Ramirez</dc:creator>
  <cp:lastModifiedBy>Carlos Andres Garzon Ramirez</cp:lastModifiedBy>
  <dcterms:created xsi:type="dcterms:W3CDTF">2021-04-08T16:23:51Z</dcterms:created>
  <dcterms:modified xsi:type="dcterms:W3CDTF">2021-04-08T16:31:03Z</dcterms:modified>
</cp:coreProperties>
</file>