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USB YUDY\Back Up\MinTic\Proyecto Inversion - Reporte Trimestral\"/>
    </mc:Choice>
  </mc:AlternateContent>
  <xr:revisionPtr revIDLastSave="0" documentId="8_{CD7B5754-1983-4F92-B8CF-F6632814E66C}" xr6:coauthVersionLast="47" xr6:coauthVersionMax="47" xr10:uidLastSave="{00000000-0000-0000-0000-000000000000}"/>
  <bookViews>
    <workbookView xWindow="-120" yWindow="-120" windowWidth="20730" windowHeight="11160" xr2:uid="{22E5576B-2A00-41FB-B656-7F76A7796635}"/>
  </bookViews>
  <sheets>
    <sheet name="Detalle Fichas Inver" sheetId="1" r:id="rId1"/>
  </sheets>
  <externalReferences>
    <externalReference r:id="rId2"/>
  </externalReferences>
  <definedNames>
    <definedName name="AREASOLICITANTE">'[1]Listas Despeglables'!$B$79:$B$98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1" l="1"/>
  <c r="K30" i="1"/>
  <c r="J30" i="1"/>
  <c r="I30" i="1"/>
  <c r="H30" i="1"/>
  <c r="K29" i="1"/>
  <c r="J29" i="1"/>
  <c r="I29" i="1"/>
  <c r="H29" i="1"/>
  <c r="K28" i="1"/>
  <c r="J28" i="1"/>
  <c r="I28" i="1"/>
  <c r="H28" i="1"/>
  <c r="K27" i="1"/>
  <c r="J27" i="1"/>
  <c r="I27" i="1"/>
  <c r="H27" i="1"/>
  <c r="K26" i="1"/>
  <c r="J26" i="1"/>
  <c r="I26" i="1"/>
  <c r="H26" i="1"/>
  <c r="K25" i="1"/>
  <c r="J25" i="1"/>
  <c r="I25" i="1"/>
  <c r="H25" i="1"/>
  <c r="K24" i="1"/>
  <c r="J24" i="1"/>
  <c r="I24" i="1"/>
  <c r="H24" i="1"/>
  <c r="K23" i="1"/>
  <c r="J23" i="1"/>
  <c r="I23" i="1"/>
  <c r="H23" i="1"/>
  <c r="K22" i="1"/>
  <c r="J22" i="1"/>
  <c r="I22" i="1"/>
  <c r="H22" i="1"/>
  <c r="K21" i="1"/>
  <c r="J21" i="1"/>
  <c r="I21" i="1"/>
  <c r="H21" i="1"/>
  <c r="K20" i="1"/>
  <c r="J20" i="1"/>
  <c r="I20" i="1"/>
  <c r="H20" i="1"/>
  <c r="K19" i="1"/>
  <c r="J19" i="1"/>
  <c r="I19" i="1"/>
  <c r="H19" i="1"/>
  <c r="K18" i="1"/>
  <c r="J18" i="1"/>
  <c r="I18" i="1"/>
  <c r="H18" i="1"/>
  <c r="K17" i="1"/>
  <c r="J17" i="1"/>
  <c r="I17" i="1"/>
  <c r="H17" i="1"/>
  <c r="K16" i="1"/>
  <c r="J16" i="1"/>
  <c r="I16" i="1"/>
  <c r="H16" i="1"/>
  <c r="K15" i="1"/>
  <c r="J15" i="1"/>
  <c r="I15" i="1"/>
  <c r="H15" i="1"/>
  <c r="K14" i="1"/>
  <c r="J14" i="1"/>
  <c r="I14" i="1"/>
  <c r="H14" i="1"/>
  <c r="K13" i="1"/>
  <c r="J13" i="1"/>
  <c r="I13" i="1"/>
  <c r="H13" i="1"/>
  <c r="K12" i="1"/>
  <c r="J12" i="1"/>
  <c r="I12" i="1"/>
  <c r="H12" i="1"/>
  <c r="K11" i="1"/>
  <c r="J11" i="1"/>
  <c r="I11" i="1"/>
  <c r="H11" i="1"/>
  <c r="K10" i="1"/>
  <c r="J10" i="1"/>
  <c r="I10" i="1"/>
  <c r="H10" i="1"/>
  <c r="K9" i="1"/>
  <c r="J9" i="1"/>
  <c r="I9" i="1"/>
  <c r="H9" i="1"/>
  <c r="K8" i="1"/>
  <c r="F8" i="1"/>
  <c r="J8" i="1"/>
  <c r="E8" i="1"/>
  <c r="I8" i="1"/>
  <c r="H8" i="1"/>
  <c r="G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tc={DAE0B19D-3C70-4F94-A390-DD09D6BC7E64}</author>
    <author>tc={A7F18979-0567-44F3-9CEC-86F2FA634C45}</author>
    <author>tc={FB23FF8B-D484-4548-BCAF-461CF96D8629}</author>
    <author>tc={A358AB41-5C3A-4A67-86F1-473C81548A3C}</author>
    <author>tc={1DA25DB7-8876-4863-A45D-5DB1F42AEF42}</author>
    <author>tc={98E4218E-FE5D-4D80-A000-E04576606992}</author>
    <author>tc={1A4DC18C-86BC-4F40-AC33-8F43F8D4E6E2}</author>
  </authors>
  <commentList>
    <comment ref="C12" authorId="0" shapeId="0" xr:uid="{DAE0B19D-3C70-4F94-A390-DD09D6BC7E6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Mediante traslado entre proyectos aprobado por el  MHCP   el 30 de junio  se acrédito  $3.340.000.000 subiendo la apropiación   de 12.600 a 15.940.</t>
        </r>
      </text>
    </comment>
    <comment ref="C14" authorId="1" shapeId="0" xr:uid="{A7F18979-0567-44F3-9CEC-86F2FA634C45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Esta ficha traslado 4.239 a la ficha de Aproovechamiento y uso de GD. Por tal razón su apropiación bajo de 228.710 a 224.471.
Mediante traslado aprobado por el MHCP el 30 de junio de 2021  se contracrédito un valor de 9.898.199.889  pasando la apropiacion de 224.470 a 214.572</t>
        </r>
      </text>
    </comment>
    <comment ref="C15" authorId="2" shapeId="0" xr:uid="{FB23FF8B-D484-4548-BCAF-461CF96D8629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Mediante traslado aprobado por el MHCP el 30 de junio de 2021 se acrédito 2.558.199.889  pasando la apropiación de 324.322 a  326.880.</t>
        </r>
      </text>
    </comment>
    <comment ref="C18" authorId="3" shapeId="0" xr:uid="{A358AB41-5C3A-4A67-86F1-473C81548A3C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Mediante traslado efectuado y aprobado por el MHCP el 30 de junio de 2021 se acrédito 4.000.000.000  afectando la propiación de 141.478 a 145.478.</t>
        </r>
      </text>
    </comment>
    <comment ref="C19" authorId="4" shapeId="0" xr:uid="{1DA25DB7-8876-4863-A45D-5DB1F42AEF42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esta ficha, tenía una apropiación de 13.348.022.663, se realizó un  traslado presupuestal de Isactic hacia Fortalecimiento y modernización por valor de 4.239.838.693 , haciendo que la apropiación suba a 17.587.861.356</t>
        </r>
      </text>
    </comment>
    <comment ref="C21" authorId="5" shapeId="0" xr:uid="{98E4218E-FE5D-4D80-A000-E04576606992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Esta ficha de inversión recibió recursos por  valor de 5.500 en trámite de tarslado de la ficha de Fortalecimiento de la industria TI, subiendo su apropiación  de 127.390 a  132.890. Trámite realizado en el mes de  febrero.</t>
        </r>
      </text>
    </comment>
    <comment ref="C23" authorId="6" shapeId="0" xr:uid="{1A4DC18C-86BC-4F40-AC33-8F43F8D4E6E2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Esta ficha de inversión mediante traslado por valor de 5.500 a la ficha de Transformacion digital disminuyo su apropiación de 141.627 a 136.127. Trámite realizado en el mes de febrero.</t>
        </r>
      </text>
    </comment>
  </commentList>
</comments>
</file>

<file path=xl/sharedStrings.xml><?xml version="1.0" encoding="utf-8"?>
<sst xmlns="http://schemas.openxmlformats.org/spreadsheetml/2006/main" count="83" uniqueCount="60">
  <si>
    <t>EJECUCIÓN INVERSIÓN - FONDO ÚNICO DE TECNOLOGÍAS DE LA INFORMACIÓN Y LAS COMUNICACIONES 2021</t>
  </si>
  <si>
    <t>Detalle por fichas de inversión</t>
  </si>
  <si>
    <t>Cifras en Millones de Pesos</t>
  </si>
  <si>
    <t>Dependencia</t>
  </si>
  <si>
    <t>Área</t>
  </si>
  <si>
    <t>Apropiación Vigente</t>
  </si>
  <si>
    <t>Saldo por Comprometer</t>
  </si>
  <si>
    <t xml:space="preserve">Porcentaje de Ejecución </t>
  </si>
  <si>
    <t xml:space="preserve">Porcentaje de Participación </t>
  </si>
  <si>
    <t xml:space="preserve">TOTAL </t>
  </si>
  <si>
    <t>Viceministerio de Conectividad</t>
  </si>
  <si>
    <t xml:space="preserve">Dirección de Vigilancia Inspección y control </t>
  </si>
  <si>
    <t xml:space="preserve">Analisis y control en los servicios de telecomunicaciones y servicios postales a nivel nacional </t>
  </si>
  <si>
    <t>Dirección de Infraestructura</t>
  </si>
  <si>
    <t>Ampliación programa de telecomunicaciones sociales nacional</t>
  </si>
  <si>
    <t>Apoto financiero para el suministro de terminales a nivel nacional</t>
  </si>
  <si>
    <t xml:space="preserve">Viceministerio de Conectividad </t>
  </si>
  <si>
    <t>Dirección de industria de comunicaciones</t>
  </si>
  <si>
    <t>Generacióm de políticas y estrategías difrigidas a mejorar la competitividad de la industria de comunicaciones nacional.</t>
  </si>
  <si>
    <t>Extensión, descentralización y cobertura de la radio pública nacional</t>
  </si>
  <si>
    <t>Dirección de infraestructura</t>
  </si>
  <si>
    <t>Implementación soluciones de acceso comunitario a las tecnologias de la información y las comunicaciones nacional.</t>
  </si>
  <si>
    <t xml:space="preserve">Desarrollo masificación acceso a internet nacional </t>
  </si>
  <si>
    <t>Despacho Ministra</t>
  </si>
  <si>
    <t>Oficina de fomento regional de Tecnologías de la Información y las Comunicaciones</t>
  </si>
  <si>
    <t>Fortalecimiento de capacidades regionales en desarrollo de política pública TIC orientada hacia el cierre de brecha digital regional nacional.</t>
  </si>
  <si>
    <t>Aprovechamiento y promoción de soluciones tecnologicas de acceso público en las regiones del territorio nacional.</t>
  </si>
  <si>
    <t>Grupo interno de trabajo del Fortalecimiento del sistema de medios públicos.</t>
  </si>
  <si>
    <t>Apoyo a operadores públicos del servicio de televisión nacional</t>
  </si>
  <si>
    <t xml:space="preserve">Fortalecimiento y modernización del modelo de inspección, vigilancia y control del sector tic .nacional </t>
  </si>
  <si>
    <t xml:space="preserve">Despacho Viceministerio de conectividad </t>
  </si>
  <si>
    <t>Fortalecimiento del modelo convergente de la televisión pública regional y nacional.</t>
  </si>
  <si>
    <t>Viceministerio de Transformación Digital</t>
  </si>
  <si>
    <t>Dirección de Economía Digital</t>
  </si>
  <si>
    <t xml:space="preserve">Fortalecimiento a la transformación digital de las empresas a nivel nacional </t>
  </si>
  <si>
    <t>Viceministerio de transformación digital</t>
  </si>
  <si>
    <t>Dirección de Gobierno Digital</t>
  </si>
  <si>
    <t>Aprovechamiento y uso de las tecnologías de la información y las comunicaciones en el sector público nacional.</t>
  </si>
  <si>
    <t xml:space="preserve">Viceministerio de transformación digital </t>
  </si>
  <si>
    <t>Fortalecimiento de la industria de TI nacional</t>
  </si>
  <si>
    <t>Dirección de Apropiación de Tecnologías de la Información y las Comunicaciones.</t>
  </si>
  <si>
    <t>Servicio de asistencia, capacitación y apoyo para el uso y apropiación de las TIC, con enfoque diferencial y en beneficio de la comunidad para participar en la economía digital nacional.</t>
  </si>
  <si>
    <t>Oficina Asesora de Prensa</t>
  </si>
  <si>
    <t>Difusión proyectos para el uso y apropiación de las TIC. Nacional</t>
  </si>
  <si>
    <t>Secretaría General</t>
  </si>
  <si>
    <t xml:space="preserve">Subdirección Administrativa </t>
  </si>
  <si>
    <t>Consolidación del valor  compartido en el Mintic Bogota.</t>
  </si>
  <si>
    <t xml:space="preserve">Oficina Asesora de Planeación y Estudios Sectoriales </t>
  </si>
  <si>
    <t>Fortalecimiento de la información estadistica del sector Tic. Nacional</t>
  </si>
  <si>
    <t>Fortalecimiento y apropiación del modelo de gestión institucional del ministerio Tic Bogota.</t>
  </si>
  <si>
    <t>Oficina de Tecnologías de la Información</t>
  </si>
  <si>
    <t>Fortalecimiento en la calidad y disponibilidad de la información para la toma de decisiones del sector Tic y los ciudadanos Nacional.</t>
  </si>
  <si>
    <t>Conservación de la información historica del sector Tic .Bogota</t>
  </si>
  <si>
    <t>Junio 30 de 2021</t>
  </si>
  <si>
    <t>Fuente: SIIF-MHCP</t>
  </si>
  <si>
    <t>Proyecto de Inversión</t>
  </si>
  <si>
    <t>Compromisos</t>
  </si>
  <si>
    <t>Obligaciones</t>
  </si>
  <si>
    <t>Pagos</t>
  </si>
  <si>
    <t>Saldo por Obligar
(comp-oblig)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</si>
</sst>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);\-#,##0"/>
    <numFmt numFmtId="165" formatCode="_(* #,##0.00_);_(* \(#,##0.00\);_(* &quot;-&quot;??_);_(@_)"/>
    <numFmt numFmtId="166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0"/>
      <name val="Arial Narrow"/>
      <family val="2"/>
    </font>
    <font>
      <b/>
      <sz val="10"/>
      <color indexed="8"/>
      <name val="Arial"/>
      <family val="2"/>
    </font>
    <font>
      <b/>
      <sz val="10"/>
      <color rgb="FFFF0000"/>
      <name val="Arial Narrow"/>
      <family val="2"/>
    </font>
    <font>
      <b/>
      <sz val="10"/>
      <name val="Arial"/>
      <family val="2"/>
    </font>
    <font>
      <b/>
      <sz val="10"/>
      <color indexed="8"/>
      <name val="Arial Narrow"/>
      <family val="2"/>
    </font>
    <font>
      <b/>
      <i/>
      <sz val="10"/>
      <color rgb="FFFF0000"/>
      <name val="Arial Narrow"/>
      <family val="2"/>
    </font>
    <font>
      <b/>
      <sz val="10"/>
      <color theme="0"/>
      <name val="Arial Narrow"/>
      <family val="2"/>
    </font>
    <font>
      <sz val="10"/>
      <color indexed="8"/>
      <name val="Arial Narrow"/>
      <family val="2"/>
    </font>
    <font>
      <b/>
      <sz val="18"/>
      <color indexed="8"/>
      <name val="Arial"/>
      <family val="2"/>
    </font>
    <font>
      <sz val="10"/>
      <name val="Arial Narrow"/>
      <family val="2"/>
    </font>
    <font>
      <b/>
      <sz val="18"/>
      <color indexed="8"/>
      <name val="Arial Narrow"/>
      <family val="2"/>
    </font>
    <font>
      <sz val="10"/>
      <color theme="1"/>
      <name val="Arial Narrow"/>
      <family val="2"/>
    </font>
    <font>
      <sz val="9"/>
      <name val="Arial Narrow"/>
      <family val="2"/>
    </font>
    <font>
      <b/>
      <sz val="18"/>
      <color theme="1"/>
      <name val="Arial Narrow"/>
      <family val="2"/>
    </font>
    <font>
      <b/>
      <sz val="14"/>
      <name val="Arial Narrow"/>
      <family val="2"/>
    </font>
    <font>
      <b/>
      <sz val="14"/>
      <color indexed="8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4" tint="-0.249977111117893"/>
        <bgColor theme="4"/>
      </patternFill>
    </fill>
    <fill>
      <patternFill patternType="solid">
        <fgColor rgb="FFFF5050"/>
        <bgColor theme="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2" fillId="0" borderId="0"/>
  </cellStyleXfs>
  <cellXfs count="55">
    <xf numFmtId="0" fontId="0" fillId="0" borderId="0" xfId="0"/>
    <xf numFmtId="0" fontId="3" fillId="2" borderId="0" xfId="2" applyFont="1" applyFill="1" applyAlignment="1">
      <alignment horizontal="center" vertical="center"/>
    </xf>
    <xf numFmtId="0" fontId="3" fillId="2" borderId="0" xfId="2" applyFont="1" applyFill="1"/>
    <xf numFmtId="0" fontId="4" fillId="2" borderId="0" xfId="2" applyFont="1" applyFill="1"/>
    <xf numFmtId="0" fontId="4" fillId="0" borderId="0" xfId="2" applyFont="1"/>
    <xf numFmtId="10" fontId="5" fillId="3" borderId="0" xfId="2" applyNumberFormat="1" applyFont="1" applyFill="1" applyAlignment="1">
      <alignment horizontal="right" vertical="center"/>
    </xf>
    <xf numFmtId="0" fontId="6" fillId="0" borderId="0" xfId="2" applyFont="1" applyAlignment="1">
      <alignment horizontal="center" vertical="center"/>
    </xf>
    <xf numFmtId="0" fontId="7" fillId="2" borderId="0" xfId="2" applyFont="1" applyFill="1"/>
    <xf numFmtId="0" fontId="3" fillId="2" borderId="0" xfId="2" applyFont="1" applyFill="1" applyAlignment="1">
      <alignment horizontal="left" vertical="center"/>
    </xf>
    <xf numFmtId="0" fontId="3" fillId="2" borderId="0" xfId="2" applyFont="1" applyFill="1" applyAlignment="1">
      <alignment horizontal="left"/>
    </xf>
    <xf numFmtId="0" fontId="7" fillId="2" borderId="0" xfId="2" applyFont="1" applyFill="1" applyAlignment="1">
      <alignment horizontal="left"/>
    </xf>
    <xf numFmtId="0" fontId="8" fillId="2" borderId="0" xfId="2" applyFont="1" applyFill="1"/>
    <xf numFmtId="0" fontId="8" fillId="2" borderId="0" xfId="2" applyFont="1" applyFill="1" applyAlignment="1">
      <alignment horizontal="left"/>
    </xf>
    <xf numFmtId="164" fontId="7" fillId="2" borderId="0" xfId="2" applyNumberFormat="1" applyFont="1" applyFill="1"/>
    <xf numFmtId="164" fontId="8" fillId="2" borderId="0" xfId="2" applyNumberFormat="1" applyFont="1" applyFill="1"/>
    <xf numFmtId="0" fontId="9" fillId="2" borderId="0" xfId="2" applyFont="1" applyFill="1"/>
    <xf numFmtId="166" fontId="10" fillId="2" borderId="0" xfId="1" applyNumberFormat="1" applyFont="1" applyFill="1" applyBorder="1" applyAlignment="1"/>
    <xf numFmtId="10" fontId="7" fillId="3" borderId="0" xfId="2" applyNumberFormat="1" applyFont="1" applyFill="1" applyAlignment="1">
      <alignment horizontal="right" vertical="center"/>
    </xf>
    <xf numFmtId="0" fontId="9" fillId="4" borderId="1" xfId="2" applyFont="1" applyFill="1" applyBorder="1" applyAlignment="1">
      <alignment horizontal="center" vertical="center" wrapText="1"/>
    </xf>
    <xf numFmtId="0" fontId="9" fillId="5" borderId="1" xfId="2" applyFont="1" applyFill="1" applyBorder="1" applyAlignment="1">
      <alignment horizontal="center" vertical="center" wrapText="1"/>
    </xf>
    <xf numFmtId="0" fontId="9" fillId="0" borderId="0" xfId="2" applyFont="1"/>
    <xf numFmtId="164" fontId="3" fillId="0" borderId="2" xfId="2" applyNumberFormat="1" applyFont="1" applyBorder="1" applyAlignment="1">
      <alignment horizontal="center" vertical="center"/>
    </xf>
    <xf numFmtId="164" fontId="3" fillId="0" borderId="1" xfId="2" applyNumberFormat="1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 wrapText="1"/>
    </xf>
    <xf numFmtId="164" fontId="7" fillId="0" borderId="1" xfId="2" applyNumberFormat="1" applyFont="1" applyBorder="1" applyAlignment="1">
      <alignment horizontal="center" vertical="center"/>
    </xf>
    <xf numFmtId="10" fontId="7" fillId="0" borderId="3" xfId="2" applyNumberFormat="1" applyFont="1" applyBorder="1" applyAlignment="1">
      <alignment horizontal="center" vertical="center"/>
    </xf>
    <xf numFmtId="0" fontId="11" fillId="0" borderId="0" xfId="2" applyFont="1"/>
    <xf numFmtId="0" fontId="12" fillId="6" borderId="4" xfId="0" applyFont="1" applyFill="1" applyBorder="1" applyAlignment="1">
      <alignment horizontal="center" vertical="center" wrapText="1" readingOrder="1"/>
    </xf>
    <xf numFmtId="0" fontId="12" fillId="7" borderId="4" xfId="0" applyFont="1" applyFill="1" applyBorder="1" applyAlignment="1">
      <alignment horizontal="center" vertical="center" wrapText="1" readingOrder="1"/>
    </xf>
    <xf numFmtId="164" fontId="10" fillId="7" borderId="4" xfId="2" applyNumberFormat="1" applyFont="1" applyFill="1" applyBorder="1" applyAlignment="1">
      <alignment horizontal="center" vertical="center"/>
    </xf>
    <xf numFmtId="10" fontId="10" fillId="7" borderId="4" xfId="2" applyNumberFormat="1" applyFont="1" applyFill="1" applyBorder="1" applyAlignment="1">
      <alignment horizontal="center" vertical="center"/>
    </xf>
    <xf numFmtId="0" fontId="13" fillId="2" borderId="0" xfId="2" applyFont="1" applyFill="1"/>
    <xf numFmtId="164" fontId="10" fillId="0" borderId="4" xfId="2" applyNumberFormat="1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 readingOrder="1"/>
    </xf>
    <xf numFmtId="164" fontId="10" fillId="0" borderId="4" xfId="2" applyNumberFormat="1" applyFont="1" applyBorder="1" applyAlignment="1">
      <alignment horizontal="center" vertical="center"/>
    </xf>
    <xf numFmtId="10" fontId="10" fillId="0" borderId="4" xfId="2" applyNumberFormat="1" applyFont="1" applyBorder="1" applyAlignment="1">
      <alignment horizontal="center" vertical="center"/>
    </xf>
    <xf numFmtId="0" fontId="13" fillId="0" borderId="0" xfId="2" applyFont="1"/>
    <xf numFmtId="0" fontId="14" fillId="0" borderId="4" xfId="0" applyFont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8" borderId="4" xfId="0" applyFont="1" applyFill="1" applyBorder="1" applyAlignment="1">
      <alignment horizontal="center" vertical="center" wrapText="1"/>
    </xf>
    <xf numFmtId="0" fontId="14" fillId="7" borderId="4" xfId="0" applyFont="1" applyFill="1" applyBorder="1" applyAlignment="1">
      <alignment horizontal="center" vertical="center" wrapText="1"/>
    </xf>
    <xf numFmtId="164" fontId="14" fillId="0" borderId="4" xfId="0" applyNumberFormat="1" applyFont="1" applyBorder="1" applyAlignment="1">
      <alignment horizontal="center" vertical="center" wrapText="1"/>
    </xf>
    <xf numFmtId="164" fontId="14" fillId="7" borderId="4" xfId="0" applyNumberFormat="1" applyFont="1" applyFill="1" applyBorder="1" applyAlignment="1">
      <alignment horizontal="center" vertical="center" wrapText="1"/>
    </xf>
    <xf numFmtId="10" fontId="10" fillId="8" borderId="4" xfId="2" applyNumberFormat="1" applyFont="1" applyFill="1" applyBorder="1" applyAlignment="1">
      <alignment horizontal="center" vertical="center"/>
    </xf>
    <xf numFmtId="164" fontId="15" fillId="7" borderId="4" xfId="0" applyNumberFormat="1" applyFont="1" applyFill="1" applyBorder="1" applyAlignment="1">
      <alignment horizontal="center" vertical="center" wrapText="1"/>
    </xf>
    <xf numFmtId="164" fontId="15" fillId="0" borderId="4" xfId="0" applyNumberFormat="1" applyFont="1" applyBorder="1" applyAlignment="1">
      <alignment horizontal="center" vertical="center" wrapText="1"/>
    </xf>
    <xf numFmtId="0" fontId="16" fillId="2" borderId="0" xfId="2" applyFont="1" applyFill="1"/>
    <xf numFmtId="3" fontId="14" fillId="7" borderId="4" xfId="0" applyNumberFormat="1" applyFont="1" applyFill="1" applyBorder="1" applyAlignment="1">
      <alignment horizontal="center" vertical="center" wrapText="1"/>
    </xf>
    <xf numFmtId="0" fontId="17" fillId="0" borderId="0" xfId="2" applyFont="1" applyAlignment="1">
      <alignment horizontal="center" vertical="center"/>
    </xf>
    <xf numFmtId="0" fontId="17" fillId="0" borderId="0" xfId="2" applyFont="1"/>
    <xf numFmtId="10" fontId="18" fillId="0" borderId="0" xfId="2" applyNumberFormat="1" applyFont="1" applyAlignment="1">
      <alignment horizontal="right" vertical="center"/>
    </xf>
    <xf numFmtId="0" fontId="11" fillId="9" borderId="0" xfId="2" applyFont="1" applyFill="1"/>
    <xf numFmtId="10" fontId="18" fillId="10" borderId="0" xfId="2" applyNumberFormat="1" applyFont="1" applyFill="1" applyAlignment="1">
      <alignment horizontal="right" vertical="center"/>
    </xf>
    <xf numFmtId="0" fontId="3" fillId="2" borderId="0" xfId="2" applyFont="1" applyFill="1" applyAlignment="1">
      <alignment vertical="center"/>
    </xf>
    <xf numFmtId="0" fontId="3" fillId="0" borderId="0" xfId="2" applyFont="1" applyAlignment="1">
      <alignment horizontal="left" vertical="center"/>
    </xf>
  </cellXfs>
  <cellStyles count="3">
    <cellStyle name="Comma" xfId="1" builtinId="3"/>
    <cellStyle name="Normal" xfId="0" builtinId="0"/>
    <cellStyle name="Normal 2" xfId="2" xr:uid="{89E11A53-AC33-4B50-981E-3AF76FCDE55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guerreroo\Documents\OAPES%202018\Grupo%20de%20%20Planeaci&#243;n%20y%20Seguimiento%20Presupuestal\Tramites%20Presupuestales\Seguimiento%20a%20Tramites%20Presupuestales%20Septiembre%2013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guimiento"/>
      <sheetName val="Listas"/>
      <sheetName val="Listas Despeglables"/>
    </sheetNames>
    <sheetDataSet>
      <sheetData sheetId="0"/>
      <sheetData sheetId="1"/>
      <sheetData sheetId="2">
        <row r="2">
          <cell r="B2" t="str">
            <v>VIGENCIA EXPIRADA</v>
          </cell>
        </row>
        <row r="79">
          <cell r="B79" t="str">
            <v>DESPACHO DE MINISTRO</v>
          </cell>
        </row>
        <row r="80">
          <cell r="B80" t="str">
            <v>OFICINA ASESORA DE PRENSA</v>
          </cell>
        </row>
        <row r="81">
          <cell r="B81" t="str">
            <v>OFICINA DE TECNOLOGIAS DE LA INFORMACION</v>
          </cell>
        </row>
        <row r="82">
          <cell r="B82" t="str">
            <v>OFICINA PARA LA GESTIÓN DE INGRESOS DEL FONDO</v>
          </cell>
        </row>
        <row r="83">
          <cell r="B83" t="str">
            <v>DIRECCIÓN DE INFRAESTRUCTURA</v>
          </cell>
        </row>
        <row r="84">
          <cell r="B84" t="str">
            <v>DIRECCIÓN DE INDUSTRIA DE COMUNICACIONES</v>
          </cell>
        </row>
        <row r="85">
          <cell r="B85" t="str">
            <v>DIRECCIÓN DE VIGILANCIA Y CONTROL</v>
          </cell>
        </row>
        <row r="86">
          <cell r="B86" t="str">
            <v>DIRECCIÓN DE PROMOCIÓN DE TECNOLOGIAS DE LA INFORMACION Y LAS COMUNICACIONES</v>
          </cell>
        </row>
        <row r="87">
          <cell r="B87" t="str">
            <v>DIRECCIÓN DE APROPIACION DE TECNOLOGIAS DE LA INFORMACION Y LAS COMUNICACIONES</v>
          </cell>
        </row>
        <row r="88">
          <cell r="B88" t="str">
            <v>DIRECCIÓN DE GOBIERNO DIGITAL</v>
          </cell>
        </row>
        <row r="89">
          <cell r="B89" t="str">
            <v>DIRECCIÓN DE DESARROLLO DE LA INDUSTRIA TI</v>
          </cell>
        </row>
        <row r="90">
          <cell r="B90" t="str">
            <v>DIRECCIÓN DE TRANSFORMACIÓN DIGITAL</v>
          </cell>
        </row>
        <row r="91">
          <cell r="B91" t="str">
            <v>SUBDIRECCIÓN ADMINISTRATIVA Y DE GESTIÓN HUMANA</v>
          </cell>
        </row>
        <row r="92">
          <cell r="B92" t="str">
            <v>CRC</v>
          </cell>
        </row>
        <row r="93">
          <cell r="B93" t="str">
            <v>ANE</v>
          </cell>
        </row>
        <row r="94">
          <cell r="B94" t="str">
            <v>ANTV</v>
          </cell>
        </row>
        <row r="95">
          <cell r="B95" t="str">
            <v>RTVC</v>
          </cell>
        </row>
        <row r="96">
          <cell r="B96" t="str">
            <v>CPE</v>
          </cell>
        </row>
        <row r="97">
          <cell r="B97"/>
        </row>
        <row r="98">
          <cell r="B98"/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Olga Riobo Franco" id="{3A8FC500-4973-47BC-84F2-6C78E53D96E1}" userId="S::oriobo@mintic.gov.co::32dd1719-60c5-4b4a-b4ad-9a84548a7744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12" dT="2021-07-02T15:45:55.47" personId="{3A8FC500-4973-47BC-84F2-6C78E53D96E1}" id="{DAE0B19D-3C70-4F94-A390-DD09D6BC7E64}">
    <text>Mediante traslado entre proyectos aprobado por el  MHCP   el 30 de junio  se acrédito  $3.340.000.000 subiendo la apropiación   de 12.600 a 15.940.</text>
  </threadedComment>
  <threadedComment ref="C14" dT="2021-05-28T14:26:57.73" personId="{3A8FC500-4973-47BC-84F2-6C78E53D96E1}" id="{A7F18979-0567-44F3-9CEC-86F2FA634C45}">
    <text>Esta ficha traslado 4.239 a la ficha de Aproovechamiento y uso de GD. Por tal razón su apropiación bajo de 228.710 a 224.471.
Mediante traslado aprobado por el MHCP el 30 de junio de 2021  se contracrédito un valor de 9.898.199.889  pasando la apropiacion de 224.470 a 214.572</text>
  </threadedComment>
  <threadedComment ref="C15" dT="2021-07-02T15:57:47.13" personId="{3A8FC500-4973-47BC-84F2-6C78E53D96E1}" id="{FB23FF8B-D484-4548-BCAF-461CF96D8629}">
    <text>Mediante traslado aprobado por el MHCP el 30 de junio de 2021 se acrédito 2.558.199.889  pasando la apropiación de 324.322 a  326.880.</text>
  </threadedComment>
  <threadedComment ref="C18" dT="2021-07-02T16:00:33.21" personId="{3A8FC500-4973-47BC-84F2-6C78E53D96E1}" id="{A358AB41-5C3A-4A67-86F1-473C81548A3C}">
    <text>Mediante traslado efectuado y aprobado por el MHCP el 30 de junio de 2021 se acrédito 4.000.000.000  afectando la propiación de 141.478 a 145.478.</text>
  </threadedComment>
  <threadedComment ref="C19" dT="2021-05-28T14:13:05.59" personId="{3A8FC500-4973-47BC-84F2-6C78E53D96E1}" id="{1DA25DB7-8876-4863-A45D-5DB1F42AEF42}">
    <text>esta ficha, tenía una apropiación de 13.348.022.663, se realizó un  traslado presupuestal de Isactic hacia Fortalecimiento y modernización por valor de 4.239.838.693 , haciendo que la apropiación suba a 17.587.861.356</text>
  </threadedComment>
  <threadedComment ref="C21" dT="2021-05-28T14:34:40.70" personId="{3A8FC500-4973-47BC-84F2-6C78E53D96E1}" id="{98E4218E-FE5D-4D80-A000-E04576606992}">
    <text>Esta ficha de inversión recibió recursos por  valor de 5.500 en trámite de tarslado de la ficha de Fortalecimiento de la industria TI, subiendo su apropiación  de 127.390 a  132.890. Trámite realizado en el mes de  febrero.</text>
  </threadedComment>
  <threadedComment ref="C23" dT="2021-05-28T14:37:45.62" personId="{3A8FC500-4973-47BC-84F2-6C78E53D96E1}" id="{1A4DC18C-86BC-4F40-AC33-8F43F8D4E6E2}">
    <text>Esta ficha de inversión mediante traslado por valor de 5.500 a la ficha de Transformacion digital disminuyo su apropiación de 141.627 a 136.127. Trámite realizado en el mes de febrero.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EB38A-78FF-4F47-B9BB-CDF1212A41D7}">
  <sheetPr>
    <tabColor theme="2" tint="-9.9978637043366805E-2"/>
  </sheetPr>
  <dimension ref="A1:IQ76"/>
  <sheetViews>
    <sheetView showGridLines="0" tabSelected="1" workbookViewId="0">
      <selection activeCell="D11" sqref="D11"/>
    </sheetView>
  </sheetViews>
  <sheetFormatPr defaultColWidth="9.28515625" defaultRowHeight="23.25" x14ac:dyDescent="0.35"/>
  <cols>
    <col min="1" max="1" width="19" style="48" customWidth="1"/>
    <col min="2" max="2" width="19.42578125" style="48" customWidth="1"/>
    <col min="3" max="3" width="24.140625" style="49" customWidth="1"/>
    <col min="4" max="4" width="20.7109375" style="26" customWidth="1"/>
    <col min="5" max="5" width="17" style="51" customWidth="1"/>
    <col min="6" max="6" width="15.28515625" style="26" customWidth="1"/>
    <col min="7" max="7" width="15" style="26" customWidth="1"/>
    <col min="8" max="8" width="11.7109375" style="26" customWidth="1"/>
    <col min="9" max="9" width="14.5703125" style="26" customWidth="1"/>
    <col min="10" max="10" width="13.7109375" style="52" customWidth="1"/>
    <col min="11" max="249" width="11.42578125" style="26" customWidth="1"/>
    <col min="250" max="16384" width="9.28515625" style="26"/>
  </cols>
  <sheetData>
    <row r="1" spans="1:251" s="4" customFormat="1" ht="12.75" x14ac:dyDescent="0.2">
      <c r="A1" s="1"/>
      <c r="B1" s="1"/>
      <c r="C1" s="2"/>
      <c r="D1" s="3"/>
      <c r="E1" s="3"/>
      <c r="F1" s="3"/>
      <c r="G1" s="3"/>
      <c r="H1" s="3"/>
      <c r="J1" s="5"/>
    </row>
    <row r="2" spans="1:251" s="4" customFormat="1" ht="12.75" x14ac:dyDescent="0.2">
      <c r="A2" s="54" t="s">
        <v>0</v>
      </c>
      <c r="B2" s="6"/>
      <c r="C2" s="2"/>
      <c r="D2" s="7"/>
      <c r="E2" s="7"/>
      <c r="F2" s="7"/>
      <c r="G2" s="7"/>
      <c r="H2" s="7"/>
      <c r="I2" s="3"/>
      <c r="J2" s="5"/>
    </row>
    <row r="3" spans="1:251" s="4" customFormat="1" ht="12.75" x14ac:dyDescent="0.2">
      <c r="A3" s="53" t="s">
        <v>1</v>
      </c>
      <c r="B3" s="1"/>
      <c r="C3" s="9"/>
      <c r="D3" s="10"/>
      <c r="E3" s="7"/>
      <c r="F3" s="11"/>
      <c r="G3" s="11"/>
      <c r="H3" s="12"/>
      <c r="I3" s="3"/>
      <c r="J3" s="5"/>
    </row>
    <row r="4" spans="1:251" s="4" customFormat="1" ht="12.75" x14ac:dyDescent="0.2">
      <c r="A4" s="53" t="s">
        <v>2</v>
      </c>
      <c r="B4" s="1"/>
      <c r="C4" s="2"/>
      <c r="D4" s="7"/>
      <c r="E4" s="13"/>
      <c r="F4" s="14"/>
      <c r="G4" s="14"/>
      <c r="H4" s="13"/>
      <c r="I4" s="3"/>
      <c r="J4" s="5"/>
    </row>
    <row r="5" spans="1:251" s="4" customFormat="1" ht="12.75" x14ac:dyDescent="0.2">
      <c r="A5" s="8" t="s">
        <v>54</v>
      </c>
      <c r="B5" s="1"/>
      <c r="C5" s="2"/>
      <c r="D5" s="15"/>
      <c r="E5" s="16"/>
      <c r="F5" s="16"/>
      <c r="G5" s="16"/>
      <c r="H5" s="13"/>
      <c r="I5" s="3"/>
      <c r="J5" s="5"/>
    </row>
    <row r="6" spans="1:251" s="4" customFormat="1" ht="13.5" thickBot="1" x14ac:dyDescent="0.25">
      <c r="A6" s="53" t="s">
        <v>53</v>
      </c>
      <c r="B6" s="1"/>
      <c r="C6" s="2"/>
      <c r="D6" s="3"/>
      <c r="E6" s="3"/>
      <c r="F6" s="3"/>
      <c r="G6" s="3"/>
      <c r="H6" s="3"/>
      <c r="I6" s="3"/>
      <c r="J6" s="17"/>
    </row>
    <row r="7" spans="1:251" s="20" customFormat="1" ht="26.25" thickBot="1" x14ac:dyDescent="0.25">
      <c r="A7" s="18" t="s">
        <v>3</v>
      </c>
      <c r="B7" s="19" t="s">
        <v>4</v>
      </c>
      <c r="C7" s="19" t="s">
        <v>55</v>
      </c>
      <c r="D7" s="19" t="s">
        <v>5</v>
      </c>
      <c r="E7" s="19" t="s">
        <v>56</v>
      </c>
      <c r="F7" s="19" t="s">
        <v>57</v>
      </c>
      <c r="G7" s="19" t="s">
        <v>58</v>
      </c>
      <c r="H7" s="19" t="s">
        <v>6</v>
      </c>
      <c r="I7" s="19" t="s">
        <v>59</v>
      </c>
      <c r="J7" s="19" t="s">
        <v>7</v>
      </c>
      <c r="K7" s="19" t="s">
        <v>8</v>
      </c>
    </row>
    <row r="8" spans="1:251" x14ac:dyDescent="0.35">
      <c r="A8" s="21"/>
      <c r="B8" s="22"/>
      <c r="C8" s="23" t="s">
        <v>9</v>
      </c>
      <c r="D8" s="24">
        <f>SUM(D9:D30)</f>
        <v>1450065</v>
      </c>
      <c r="E8" s="24">
        <f>SUM(E9:E30)</f>
        <v>1161792.8121784702</v>
      </c>
      <c r="F8" s="24">
        <f>SUM(F9:F30)</f>
        <v>484668.40471961984</v>
      </c>
      <c r="G8" s="24">
        <f>SUM(G9:G30)</f>
        <v>452883.95692639996</v>
      </c>
      <c r="H8" s="24">
        <f t="shared" ref="H8:I28" si="0">+D8-E8</f>
        <v>288272.18782152981</v>
      </c>
      <c r="I8" s="24">
        <f t="shared" si="0"/>
        <v>677124.40745885042</v>
      </c>
      <c r="J8" s="25">
        <f>SUM(F8)/D8</f>
        <v>0.33423908908884764</v>
      </c>
      <c r="K8" s="25">
        <f>SUM(K9:K30)</f>
        <v>1.0000000000000002</v>
      </c>
    </row>
    <row r="9" spans="1:251" s="31" customFormat="1" ht="60.75" customHeight="1" x14ac:dyDescent="0.35">
      <c r="A9" s="27" t="s">
        <v>10</v>
      </c>
      <c r="B9" s="28" t="s">
        <v>11</v>
      </c>
      <c r="C9" s="28" t="s">
        <v>12</v>
      </c>
      <c r="D9" s="29">
        <v>8027.3894710000004</v>
      </c>
      <c r="E9" s="29">
        <v>8027.389467</v>
      </c>
      <c r="F9" s="29">
        <v>3344.7497800000001</v>
      </c>
      <c r="G9" s="29">
        <v>2920.2062409999999</v>
      </c>
      <c r="H9" s="29">
        <f t="shared" si="0"/>
        <v>4.0000004446483217E-6</v>
      </c>
      <c r="I9" s="29">
        <f t="shared" si="0"/>
        <v>4682.6396869999999</v>
      </c>
      <c r="J9" s="30">
        <f>+F9/$D9</f>
        <v>0.41666718577482109</v>
      </c>
      <c r="K9" s="30">
        <f>SUM(D9)/$D$8</f>
        <v>5.5358825094047508E-3</v>
      </c>
    </row>
    <row r="10" spans="1:251" s="36" customFormat="1" ht="54" customHeight="1" x14ac:dyDescent="0.35">
      <c r="A10" s="32" t="s">
        <v>10</v>
      </c>
      <c r="B10" s="33" t="s">
        <v>13</v>
      </c>
      <c r="C10" s="33" t="s">
        <v>14</v>
      </c>
      <c r="D10" s="34">
        <v>28777.89891</v>
      </c>
      <c r="E10" s="34">
        <v>27771.312221659999</v>
      </c>
      <c r="F10" s="34">
        <v>4265.0596646700005</v>
      </c>
      <c r="G10" s="34">
        <v>4265.0596646700005</v>
      </c>
      <c r="H10" s="34">
        <f t="shared" si="0"/>
        <v>1006.5866883400013</v>
      </c>
      <c r="I10" s="34">
        <f t="shared" si="0"/>
        <v>23506.252556989999</v>
      </c>
      <c r="J10" s="35">
        <f t="shared" ref="J10:J30" si="1">+F10/$D10</f>
        <v>0.1482060826611612</v>
      </c>
      <c r="K10" s="35">
        <f t="shared" ref="K10:K30" si="2">SUM(D10)/$D$8</f>
        <v>1.9845937189022562E-2</v>
      </c>
    </row>
    <row r="11" spans="1:251" s="36" customFormat="1" ht="68.45" customHeight="1" x14ac:dyDescent="0.35">
      <c r="A11" s="27" t="s">
        <v>10</v>
      </c>
      <c r="B11" s="28" t="s">
        <v>13</v>
      </c>
      <c r="C11" s="28" t="s">
        <v>15</v>
      </c>
      <c r="D11" s="29">
        <v>100000</v>
      </c>
      <c r="E11" s="29">
        <v>100000</v>
      </c>
      <c r="F11" s="29">
        <v>45000</v>
      </c>
      <c r="G11" s="29">
        <v>45000</v>
      </c>
      <c r="H11" s="29">
        <f t="shared" si="0"/>
        <v>0</v>
      </c>
      <c r="I11" s="29">
        <f t="shared" si="0"/>
        <v>55000</v>
      </c>
      <c r="J11" s="30">
        <f t="shared" si="1"/>
        <v>0.45</v>
      </c>
      <c r="K11" s="30">
        <f t="shared" si="2"/>
        <v>6.8962425822290729E-2</v>
      </c>
    </row>
    <row r="12" spans="1:251" s="36" customFormat="1" ht="54" customHeight="1" x14ac:dyDescent="0.35">
      <c r="A12" s="37" t="s">
        <v>16</v>
      </c>
      <c r="B12" s="38" t="s">
        <v>17</v>
      </c>
      <c r="C12" s="38" t="s">
        <v>18</v>
      </c>
      <c r="D12" s="34">
        <v>15940</v>
      </c>
      <c r="E12" s="34">
        <v>9657.5434744599988</v>
      </c>
      <c r="F12" s="34">
        <v>4165.3812656800001</v>
      </c>
      <c r="G12" s="34">
        <v>4128.8195726799995</v>
      </c>
      <c r="H12" s="34">
        <f t="shared" si="0"/>
        <v>6282.4565255400012</v>
      </c>
      <c r="I12" s="34">
        <f t="shared" si="0"/>
        <v>5492.1622087799988</v>
      </c>
      <c r="J12" s="35">
        <f t="shared" si="1"/>
        <v>0.2613162650991217</v>
      </c>
      <c r="K12" s="35">
        <f t="shared" si="2"/>
        <v>1.0992610676073142E-2</v>
      </c>
    </row>
    <row r="13" spans="1:251" s="36" customFormat="1" ht="60" customHeight="1" x14ac:dyDescent="0.35">
      <c r="A13" s="27" t="s">
        <v>16</v>
      </c>
      <c r="B13" s="40" t="s">
        <v>17</v>
      </c>
      <c r="C13" s="40" t="s">
        <v>19</v>
      </c>
      <c r="D13" s="29">
        <v>9324.2615330000008</v>
      </c>
      <c r="E13" s="29">
        <v>9324.2615330000008</v>
      </c>
      <c r="F13" s="29">
        <v>2000</v>
      </c>
      <c r="G13" s="29">
        <v>2000</v>
      </c>
      <c r="H13" s="29">
        <f t="shared" si="0"/>
        <v>0</v>
      </c>
      <c r="I13" s="29">
        <f t="shared" si="0"/>
        <v>7324.2615330000008</v>
      </c>
      <c r="J13" s="30">
        <f t="shared" si="1"/>
        <v>0.21449419805758249</v>
      </c>
      <c r="K13" s="30">
        <f t="shared" si="2"/>
        <v>6.4302369431715137E-3</v>
      </c>
    </row>
    <row r="14" spans="1:251" s="36" customFormat="1" ht="54" customHeight="1" x14ac:dyDescent="0.35">
      <c r="A14" s="37" t="s">
        <v>16</v>
      </c>
      <c r="B14" s="41" t="s">
        <v>20</v>
      </c>
      <c r="C14" s="41" t="s">
        <v>21</v>
      </c>
      <c r="D14" s="34">
        <v>214571.753348</v>
      </c>
      <c r="E14" s="34">
        <v>211587.54388460997</v>
      </c>
      <c r="F14" s="34">
        <v>26738.625007619998</v>
      </c>
      <c r="G14" s="34">
        <v>26471.902807619997</v>
      </c>
      <c r="H14" s="34">
        <f t="shared" si="0"/>
        <v>2984.2094633900269</v>
      </c>
      <c r="I14" s="34">
        <f t="shared" si="0"/>
        <v>184848.91887698998</v>
      </c>
      <c r="J14" s="35">
        <f t="shared" si="1"/>
        <v>0.12461390928867677</v>
      </c>
      <c r="K14" s="35">
        <f t="shared" si="2"/>
        <v>0.14797388623820312</v>
      </c>
    </row>
    <row r="15" spans="1:251" s="31" customFormat="1" ht="70.5" customHeight="1" x14ac:dyDescent="0.35">
      <c r="A15" s="39" t="s">
        <v>16</v>
      </c>
      <c r="B15" s="40" t="s">
        <v>20</v>
      </c>
      <c r="C15" s="40" t="s">
        <v>22</v>
      </c>
      <c r="D15" s="29">
        <v>326879.99461499997</v>
      </c>
      <c r="E15" s="29">
        <v>262966.68995939998</v>
      </c>
      <c r="F15" s="29">
        <v>76832.711881399999</v>
      </c>
      <c r="G15" s="29">
        <v>48011.711833400004</v>
      </c>
      <c r="H15" s="29">
        <f t="shared" si="0"/>
        <v>63913.30465559999</v>
      </c>
      <c r="I15" s="29">
        <f t="shared" si="0"/>
        <v>186133.97807799999</v>
      </c>
      <c r="J15" s="30">
        <f t="shared" si="1"/>
        <v>0.23504868192344947</v>
      </c>
      <c r="K15" s="30">
        <f t="shared" si="2"/>
        <v>0.22542437381427727</v>
      </c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6"/>
      <c r="CA15" s="36"/>
      <c r="CB15" s="36"/>
      <c r="CC15" s="36"/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6"/>
      <c r="CO15" s="36"/>
      <c r="CP15" s="36"/>
      <c r="CQ15" s="36"/>
      <c r="CR15" s="36"/>
      <c r="CS15" s="36"/>
      <c r="CT15" s="36"/>
      <c r="CU15" s="36"/>
      <c r="CV15" s="36"/>
      <c r="CW15" s="36"/>
      <c r="CX15" s="36"/>
      <c r="CY15" s="36"/>
      <c r="CZ15" s="36"/>
      <c r="DA15" s="36"/>
      <c r="DB15" s="36"/>
      <c r="DC15" s="36"/>
      <c r="DD15" s="36"/>
      <c r="DE15" s="36"/>
      <c r="DF15" s="36"/>
      <c r="DG15" s="36"/>
      <c r="DH15" s="36"/>
      <c r="DI15" s="36"/>
      <c r="DJ15" s="36"/>
      <c r="DK15" s="36"/>
      <c r="DL15" s="36"/>
      <c r="DM15" s="36"/>
      <c r="DN15" s="36"/>
      <c r="DO15" s="36"/>
      <c r="DP15" s="36"/>
      <c r="DQ15" s="36"/>
      <c r="DR15" s="36"/>
      <c r="DS15" s="36"/>
      <c r="DT15" s="36"/>
      <c r="DU15" s="36"/>
      <c r="DV15" s="36"/>
      <c r="DW15" s="36"/>
      <c r="DX15" s="36"/>
      <c r="DY15" s="36"/>
      <c r="DZ15" s="36"/>
      <c r="EA15" s="36"/>
      <c r="EB15" s="36"/>
      <c r="EC15" s="36"/>
      <c r="ED15" s="36"/>
      <c r="EE15" s="36"/>
      <c r="EF15" s="36"/>
      <c r="EG15" s="36"/>
      <c r="EH15" s="36"/>
      <c r="EI15" s="36"/>
      <c r="EJ15" s="36"/>
      <c r="EK15" s="36"/>
      <c r="EL15" s="36"/>
      <c r="EM15" s="36"/>
      <c r="EN15" s="36"/>
      <c r="EO15" s="36"/>
      <c r="EP15" s="36"/>
      <c r="EQ15" s="36"/>
      <c r="ER15" s="36"/>
      <c r="ES15" s="36"/>
      <c r="ET15" s="36"/>
      <c r="EU15" s="36"/>
      <c r="EV15" s="36"/>
      <c r="EW15" s="36"/>
      <c r="EX15" s="36"/>
      <c r="EY15" s="36"/>
      <c r="EZ15" s="36"/>
      <c r="FA15" s="36"/>
      <c r="FB15" s="36"/>
      <c r="FC15" s="36"/>
      <c r="FD15" s="36"/>
      <c r="FE15" s="36"/>
      <c r="FF15" s="36"/>
      <c r="FG15" s="36"/>
      <c r="FH15" s="36"/>
      <c r="FI15" s="36"/>
      <c r="FJ15" s="36"/>
      <c r="FK15" s="36"/>
      <c r="FL15" s="36"/>
      <c r="FM15" s="36"/>
      <c r="FN15" s="36"/>
      <c r="FO15" s="36"/>
      <c r="FP15" s="36"/>
      <c r="FQ15" s="36"/>
      <c r="FR15" s="36"/>
      <c r="FS15" s="36"/>
      <c r="FT15" s="36"/>
      <c r="FU15" s="36"/>
      <c r="FV15" s="36"/>
      <c r="FW15" s="36"/>
      <c r="FX15" s="36"/>
      <c r="FY15" s="36"/>
      <c r="FZ15" s="36"/>
      <c r="GA15" s="36"/>
      <c r="GB15" s="36"/>
      <c r="GC15" s="36"/>
      <c r="GD15" s="36"/>
      <c r="GE15" s="36"/>
      <c r="GF15" s="36"/>
      <c r="GG15" s="36"/>
      <c r="GH15" s="36"/>
      <c r="GI15" s="36"/>
      <c r="GJ15" s="36"/>
      <c r="GK15" s="36"/>
      <c r="GL15" s="36"/>
      <c r="GM15" s="36"/>
      <c r="GN15" s="36"/>
      <c r="GO15" s="36"/>
      <c r="GP15" s="36"/>
      <c r="GQ15" s="36"/>
      <c r="GR15" s="36"/>
      <c r="GS15" s="36"/>
      <c r="GT15" s="36"/>
      <c r="GU15" s="36"/>
      <c r="GV15" s="36"/>
      <c r="GW15" s="36"/>
      <c r="GX15" s="36"/>
      <c r="GY15" s="36"/>
      <c r="GZ15" s="36"/>
      <c r="HA15" s="36"/>
      <c r="HB15" s="36"/>
      <c r="HC15" s="36"/>
      <c r="HD15" s="36"/>
      <c r="HE15" s="36"/>
      <c r="HF15" s="36"/>
      <c r="HG15" s="36"/>
      <c r="HH15" s="36"/>
      <c r="HI15" s="36"/>
      <c r="HJ15" s="36"/>
      <c r="HK15" s="36"/>
      <c r="HL15" s="36"/>
      <c r="HM15" s="36"/>
      <c r="HN15" s="36"/>
      <c r="HO15" s="36"/>
      <c r="HP15" s="36"/>
      <c r="HQ15" s="36"/>
      <c r="HR15" s="36"/>
      <c r="HS15" s="36"/>
      <c r="HT15" s="36"/>
      <c r="HU15" s="36"/>
      <c r="HV15" s="36"/>
      <c r="HW15" s="36"/>
      <c r="HX15" s="36"/>
      <c r="HY15" s="36"/>
      <c r="HZ15" s="36"/>
      <c r="IA15" s="36"/>
      <c r="IB15" s="36"/>
      <c r="IC15" s="36"/>
      <c r="ID15" s="36"/>
      <c r="IE15" s="36"/>
      <c r="IF15" s="36"/>
      <c r="IG15" s="36"/>
      <c r="IH15" s="36"/>
      <c r="II15" s="36"/>
      <c r="IJ15" s="36"/>
      <c r="IK15" s="36"/>
      <c r="IL15" s="36"/>
      <c r="IM15" s="36"/>
      <c r="IN15" s="36"/>
      <c r="IO15" s="36"/>
      <c r="IP15" s="36"/>
      <c r="IQ15" s="36"/>
    </row>
    <row r="16" spans="1:251" s="36" customFormat="1" ht="66.75" customHeight="1" x14ac:dyDescent="0.35">
      <c r="A16" s="37" t="s">
        <v>23</v>
      </c>
      <c r="B16" s="41" t="s">
        <v>24</v>
      </c>
      <c r="C16" s="41" t="s">
        <v>25</v>
      </c>
      <c r="D16" s="34">
        <v>7568.5626279999997</v>
      </c>
      <c r="E16" s="34">
        <v>6415.6411446599996</v>
      </c>
      <c r="F16" s="34">
        <v>2283.02820363</v>
      </c>
      <c r="G16" s="34">
        <v>2281.7784706299999</v>
      </c>
      <c r="H16" s="34">
        <f t="shared" si="0"/>
        <v>1152.9214833400001</v>
      </c>
      <c r="I16" s="34">
        <f t="shared" si="0"/>
        <v>4132.61294103</v>
      </c>
      <c r="J16" s="35">
        <f t="shared" si="1"/>
        <v>0.30164620626694777</v>
      </c>
      <c r="K16" s="35">
        <f t="shared" si="2"/>
        <v>5.219464388148117E-3</v>
      </c>
    </row>
    <row r="17" spans="1:251" s="36" customFormat="1" ht="66.75" customHeight="1" x14ac:dyDescent="0.35">
      <c r="A17" s="40" t="s">
        <v>10</v>
      </c>
      <c r="B17" s="42" t="s">
        <v>13</v>
      </c>
      <c r="C17" s="42" t="s">
        <v>26</v>
      </c>
      <c r="D17" s="29">
        <v>19000</v>
      </c>
      <c r="E17" s="29">
        <v>18751.857134000002</v>
      </c>
      <c r="F17" s="29">
        <v>8682.4720253099986</v>
      </c>
      <c r="G17" s="29">
        <v>8682.4720253099986</v>
      </c>
      <c r="H17" s="29">
        <f t="shared" si="0"/>
        <v>248.14286599999832</v>
      </c>
      <c r="I17" s="29">
        <f t="shared" si="0"/>
        <v>10069.385108690003</v>
      </c>
      <c r="J17" s="30">
        <f t="shared" si="1"/>
        <v>0.45697221185842096</v>
      </c>
      <c r="K17" s="43">
        <f t="shared" si="2"/>
        <v>1.3102860906235237E-2</v>
      </c>
    </row>
    <row r="18" spans="1:251" s="31" customFormat="1" ht="54" customHeight="1" x14ac:dyDescent="0.35">
      <c r="A18" s="33" t="s">
        <v>16</v>
      </c>
      <c r="B18" s="33" t="s">
        <v>27</v>
      </c>
      <c r="C18" s="33" t="s">
        <v>28</v>
      </c>
      <c r="D18" s="34">
        <v>145478.01322399999</v>
      </c>
      <c r="E18" s="34">
        <v>138861.116308</v>
      </c>
      <c r="F18" s="34">
        <v>138861.116308</v>
      </c>
      <c r="G18" s="34">
        <v>138161.116308</v>
      </c>
      <c r="H18" s="34">
        <f t="shared" si="0"/>
        <v>6616.8969159999979</v>
      </c>
      <c r="I18" s="34">
        <f t="shared" si="0"/>
        <v>0</v>
      </c>
      <c r="J18" s="35">
        <f t="shared" si="1"/>
        <v>0.95451617210491035</v>
      </c>
      <c r="K18" s="35">
        <f t="shared" si="2"/>
        <v>0.10032516695734328</v>
      </c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/>
      <c r="CR18" s="36"/>
      <c r="CS18" s="36"/>
      <c r="CT18" s="36"/>
      <c r="CU18" s="36"/>
      <c r="CV18" s="36"/>
      <c r="CW18" s="36"/>
      <c r="CX18" s="36"/>
      <c r="CY18" s="36"/>
      <c r="CZ18" s="36"/>
      <c r="DA18" s="36"/>
      <c r="DB18" s="36"/>
      <c r="DC18" s="36"/>
      <c r="DD18" s="36"/>
      <c r="DE18" s="36"/>
      <c r="DF18" s="36"/>
      <c r="DG18" s="36"/>
      <c r="DH18" s="36"/>
      <c r="DI18" s="36"/>
      <c r="DJ18" s="36"/>
      <c r="DK18" s="36"/>
      <c r="DL18" s="36"/>
      <c r="DM18" s="36"/>
      <c r="DN18" s="36"/>
      <c r="DO18" s="36"/>
      <c r="DP18" s="36"/>
      <c r="DQ18" s="36"/>
      <c r="DR18" s="36"/>
      <c r="DS18" s="36"/>
      <c r="DT18" s="36"/>
      <c r="DU18" s="36"/>
      <c r="DV18" s="36"/>
      <c r="DW18" s="36"/>
      <c r="DX18" s="36"/>
      <c r="DY18" s="36"/>
      <c r="DZ18" s="36"/>
      <c r="EA18" s="36"/>
      <c r="EB18" s="36"/>
      <c r="EC18" s="36"/>
      <c r="ED18" s="36"/>
      <c r="EE18" s="36"/>
      <c r="EF18" s="36"/>
      <c r="EG18" s="36"/>
      <c r="EH18" s="36"/>
      <c r="EI18" s="36"/>
      <c r="EJ18" s="36"/>
      <c r="EK18" s="36"/>
      <c r="EL18" s="36"/>
      <c r="EM18" s="36"/>
      <c r="EN18" s="36"/>
      <c r="EO18" s="36"/>
      <c r="EP18" s="36"/>
      <c r="EQ18" s="36"/>
      <c r="ER18" s="36"/>
      <c r="ES18" s="36"/>
      <c r="ET18" s="36"/>
      <c r="EU18" s="36"/>
      <c r="EV18" s="36"/>
      <c r="EW18" s="36"/>
      <c r="EX18" s="36"/>
      <c r="EY18" s="36"/>
      <c r="EZ18" s="36"/>
      <c r="FA18" s="36"/>
      <c r="FB18" s="36"/>
      <c r="FC18" s="36"/>
      <c r="FD18" s="36"/>
      <c r="FE18" s="36"/>
      <c r="FF18" s="36"/>
      <c r="FG18" s="36"/>
      <c r="FH18" s="36"/>
      <c r="FI18" s="36"/>
      <c r="FJ18" s="36"/>
      <c r="FK18" s="36"/>
      <c r="FL18" s="36"/>
      <c r="FM18" s="36"/>
      <c r="FN18" s="36"/>
      <c r="FO18" s="36"/>
      <c r="FP18" s="36"/>
      <c r="FQ18" s="36"/>
      <c r="FR18" s="36"/>
      <c r="FS18" s="36"/>
      <c r="FT18" s="36"/>
      <c r="FU18" s="36"/>
      <c r="FV18" s="36"/>
      <c r="FW18" s="36"/>
      <c r="FX18" s="36"/>
      <c r="FY18" s="36"/>
      <c r="FZ18" s="36"/>
      <c r="GA18" s="36"/>
      <c r="GB18" s="36"/>
      <c r="GC18" s="36"/>
      <c r="GD18" s="36"/>
      <c r="GE18" s="36"/>
      <c r="GF18" s="36"/>
      <c r="GG18" s="36"/>
      <c r="GH18" s="36"/>
      <c r="GI18" s="36"/>
      <c r="GJ18" s="36"/>
      <c r="GK18" s="36"/>
      <c r="GL18" s="36"/>
      <c r="GM18" s="36"/>
      <c r="GN18" s="36"/>
      <c r="GO18" s="36"/>
      <c r="GP18" s="36"/>
      <c r="GQ18" s="36"/>
      <c r="GR18" s="36"/>
      <c r="GS18" s="36"/>
      <c r="GT18" s="36"/>
      <c r="GU18" s="36"/>
      <c r="GV18" s="36"/>
      <c r="GW18" s="36"/>
      <c r="GX18" s="36"/>
      <c r="GY18" s="36"/>
      <c r="GZ18" s="36"/>
      <c r="HA18" s="36"/>
      <c r="HB18" s="36"/>
      <c r="HC18" s="36"/>
      <c r="HD18" s="36"/>
      <c r="HE18" s="36"/>
      <c r="HF18" s="36"/>
      <c r="HG18" s="36"/>
      <c r="HH18" s="36"/>
      <c r="HI18" s="36"/>
      <c r="HJ18" s="36"/>
      <c r="HK18" s="36"/>
      <c r="HL18" s="36"/>
      <c r="HM18" s="36"/>
      <c r="HN18" s="36"/>
      <c r="HO18" s="36"/>
      <c r="HP18" s="36"/>
      <c r="HQ18" s="36"/>
      <c r="HR18" s="36"/>
      <c r="HS18" s="36"/>
      <c r="HT18" s="36"/>
      <c r="HU18" s="36"/>
      <c r="HV18" s="36"/>
      <c r="HW18" s="36"/>
      <c r="HX18" s="36"/>
      <c r="HY18" s="36"/>
      <c r="HZ18" s="36"/>
      <c r="IA18" s="36"/>
      <c r="IB18" s="36"/>
      <c r="IC18" s="36"/>
      <c r="ID18" s="36"/>
      <c r="IE18" s="36"/>
      <c r="IF18" s="36"/>
      <c r="IG18" s="36"/>
      <c r="IH18" s="36"/>
      <c r="II18" s="36"/>
      <c r="IJ18" s="36"/>
      <c r="IK18" s="36"/>
      <c r="IL18" s="36"/>
      <c r="IM18" s="36"/>
      <c r="IN18" s="36"/>
      <c r="IO18" s="36"/>
      <c r="IP18" s="36"/>
      <c r="IQ18" s="36"/>
    </row>
    <row r="19" spans="1:251" s="36" customFormat="1" ht="67.5" customHeight="1" x14ac:dyDescent="0.35">
      <c r="A19" s="40" t="s">
        <v>16</v>
      </c>
      <c r="B19" s="44" t="s">
        <v>11</v>
      </c>
      <c r="C19" s="44" t="s">
        <v>29</v>
      </c>
      <c r="D19" s="29">
        <v>17587.861356000001</v>
      </c>
      <c r="E19" s="29">
        <v>10022.426054</v>
      </c>
      <c r="F19" s="29">
        <v>3864.1099099799999</v>
      </c>
      <c r="G19" s="29">
        <v>3855.3549099800002</v>
      </c>
      <c r="H19" s="29">
        <f t="shared" si="0"/>
        <v>7565.4353020000017</v>
      </c>
      <c r="I19" s="29">
        <f t="shared" si="0"/>
        <v>6158.3161440200001</v>
      </c>
      <c r="J19" s="30">
        <f t="shared" si="1"/>
        <v>0.21970322779817572</v>
      </c>
      <c r="K19" s="30">
        <f t="shared" si="2"/>
        <v>1.2129015841358837E-2</v>
      </c>
    </row>
    <row r="20" spans="1:251" s="36" customFormat="1" ht="67.5" customHeight="1" x14ac:dyDescent="0.35">
      <c r="A20" s="37" t="s">
        <v>16</v>
      </c>
      <c r="B20" s="45" t="s">
        <v>30</v>
      </c>
      <c r="C20" s="45" t="s">
        <v>31</v>
      </c>
      <c r="D20" s="34">
        <v>63191.8</v>
      </c>
      <c r="E20" s="34">
        <v>34208.659244000002</v>
      </c>
      <c r="F20" s="34">
        <v>31030.542421999999</v>
      </c>
      <c r="G20" s="34">
        <v>30110.542421999999</v>
      </c>
      <c r="H20" s="34">
        <f t="shared" si="0"/>
        <v>28983.140756000001</v>
      </c>
      <c r="I20" s="34">
        <f t="shared" si="0"/>
        <v>3178.1168220000036</v>
      </c>
      <c r="J20" s="35">
        <f t="shared" si="1"/>
        <v>0.49105330789754364</v>
      </c>
      <c r="K20" s="35">
        <f t="shared" si="2"/>
        <v>4.3578598200770313E-2</v>
      </c>
    </row>
    <row r="21" spans="1:251" s="36" customFormat="1" ht="67.5" customHeight="1" x14ac:dyDescent="0.35">
      <c r="A21" s="40" t="s">
        <v>32</v>
      </c>
      <c r="B21" s="40" t="s">
        <v>33</v>
      </c>
      <c r="C21" s="40" t="s">
        <v>34</v>
      </c>
      <c r="D21" s="29">
        <v>132889.873368</v>
      </c>
      <c r="E21" s="29">
        <v>37104.023750599998</v>
      </c>
      <c r="F21" s="29">
        <v>24357.318384599999</v>
      </c>
      <c r="G21" s="29">
        <v>24357.318384599999</v>
      </c>
      <c r="H21" s="29">
        <f t="shared" si="0"/>
        <v>95785.849617400003</v>
      </c>
      <c r="I21" s="29">
        <f t="shared" si="0"/>
        <v>12746.705365999998</v>
      </c>
      <c r="J21" s="30">
        <f t="shared" si="1"/>
        <v>0.18328949954786594</v>
      </c>
      <c r="K21" s="30">
        <f t="shared" si="2"/>
        <v>9.1644080346743081E-2</v>
      </c>
    </row>
    <row r="22" spans="1:251" s="36" customFormat="1" ht="68.45" customHeight="1" x14ac:dyDescent="0.35">
      <c r="A22" s="37" t="s">
        <v>35</v>
      </c>
      <c r="B22" s="37" t="s">
        <v>36</v>
      </c>
      <c r="C22" s="37" t="s">
        <v>37</v>
      </c>
      <c r="D22" s="34">
        <v>76051.109695000006</v>
      </c>
      <c r="E22" s="34">
        <v>48168.505503599998</v>
      </c>
      <c r="F22" s="34">
        <v>23718.00194581</v>
      </c>
      <c r="G22" s="34">
        <v>23594.693811590001</v>
      </c>
      <c r="H22" s="34">
        <f t="shared" si="0"/>
        <v>27882.604191400009</v>
      </c>
      <c r="I22" s="34">
        <f t="shared" si="0"/>
        <v>24450.503557789998</v>
      </c>
      <c r="J22" s="35">
        <f t="shared" si="1"/>
        <v>0.31186924215741385</v>
      </c>
      <c r="K22" s="35">
        <f t="shared" si="2"/>
        <v>5.2446690110443332E-2</v>
      </c>
    </row>
    <row r="23" spans="1:251" s="36" customFormat="1" ht="73.150000000000006" customHeight="1" x14ac:dyDescent="0.35">
      <c r="A23" s="28" t="s">
        <v>38</v>
      </c>
      <c r="B23" s="28" t="s">
        <v>33</v>
      </c>
      <c r="C23" s="28" t="s">
        <v>39</v>
      </c>
      <c r="D23" s="29">
        <v>136127.158256</v>
      </c>
      <c r="E23" s="29">
        <v>129354.42041000001</v>
      </c>
      <c r="F23" s="29">
        <v>57241.220397999998</v>
      </c>
      <c r="G23" s="29">
        <v>57228.810185000002</v>
      </c>
      <c r="H23" s="29">
        <f t="shared" si="0"/>
        <v>6772.7378459999891</v>
      </c>
      <c r="I23" s="29">
        <f t="shared" si="0"/>
        <v>72113.200012000016</v>
      </c>
      <c r="J23" s="30">
        <f t="shared" si="1"/>
        <v>0.42049816606288415</v>
      </c>
      <c r="K23" s="30">
        <f t="shared" si="2"/>
        <v>9.3876590536286303E-2</v>
      </c>
    </row>
    <row r="24" spans="1:251" s="36" customFormat="1" ht="73.150000000000006" customHeight="1" x14ac:dyDescent="0.35">
      <c r="A24" s="33" t="s">
        <v>32</v>
      </c>
      <c r="B24" s="33" t="s">
        <v>40</v>
      </c>
      <c r="C24" s="33" t="s">
        <v>41</v>
      </c>
      <c r="D24" s="34">
        <v>45383.114200000004</v>
      </c>
      <c r="E24" s="34">
        <v>41998.037385330004</v>
      </c>
      <c r="F24" s="34">
        <v>10373.22801133</v>
      </c>
      <c r="G24" s="34">
        <v>10373.22801133</v>
      </c>
      <c r="H24" s="34">
        <f t="shared" si="0"/>
        <v>3385.0768146699993</v>
      </c>
      <c r="I24" s="34">
        <f t="shared" si="0"/>
        <v>31624.809374000004</v>
      </c>
      <c r="J24" s="35">
        <f t="shared" si="1"/>
        <v>0.22857021150236534</v>
      </c>
      <c r="K24" s="35">
        <f t="shared" si="2"/>
        <v>3.1297296466020488E-2</v>
      </c>
    </row>
    <row r="25" spans="1:251" s="46" customFormat="1" ht="54" customHeight="1" x14ac:dyDescent="0.35">
      <c r="A25" s="40" t="s">
        <v>23</v>
      </c>
      <c r="B25" s="28" t="s">
        <v>42</v>
      </c>
      <c r="C25" s="40" t="s">
        <v>43</v>
      </c>
      <c r="D25" s="29">
        <v>11500</v>
      </c>
      <c r="E25" s="29">
        <v>10939.268704</v>
      </c>
      <c r="F25" s="29">
        <v>3810.6145820000002</v>
      </c>
      <c r="G25" s="29">
        <v>3806.5850820000001</v>
      </c>
      <c r="H25" s="29">
        <f t="shared" si="0"/>
        <v>560.73129599999993</v>
      </c>
      <c r="I25" s="29">
        <f t="shared" si="0"/>
        <v>7128.6541219999999</v>
      </c>
      <c r="J25" s="29">
        <f>+F25/$D25</f>
        <v>0.33135778973913044</v>
      </c>
      <c r="K25" s="29">
        <f t="shared" si="2"/>
        <v>7.930678969563433E-3</v>
      </c>
    </row>
    <row r="26" spans="1:251" s="36" customFormat="1" ht="62.1" customHeight="1" x14ac:dyDescent="0.35">
      <c r="A26" s="37" t="s">
        <v>44</v>
      </c>
      <c r="B26" s="37" t="s">
        <v>45</v>
      </c>
      <c r="C26" s="37" t="s">
        <v>46</v>
      </c>
      <c r="D26" s="34">
        <v>3896.602762</v>
      </c>
      <c r="E26" s="34">
        <v>3619.0446069999998</v>
      </c>
      <c r="F26" s="34">
        <v>1484.0190652900001</v>
      </c>
      <c r="G26" s="34">
        <v>1381.5609842899999</v>
      </c>
      <c r="H26" s="34">
        <f t="shared" si="0"/>
        <v>277.55815500000017</v>
      </c>
      <c r="I26" s="34">
        <f t="shared" si="0"/>
        <v>2135.0255417099997</v>
      </c>
      <c r="J26" s="35">
        <f t="shared" si="1"/>
        <v>0.38084946193701846</v>
      </c>
      <c r="K26" s="35">
        <f t="shared" si="2"/>
        <v>2.6871917893335818E-3</v>
      </c>
    </row>
    <row r="27" spans="1:251" s="36" customFormat="1" ht="62.1" customHeight="1" x14ac:dyDescent="0.35">
      <c r="A27" s="40" t="s">
        <v>23</v>
      </c>
      <c r="B27" s="40" t="s">
        <v>47</v>
      </c>
      <c r="C27" s="40" t="s">
        <v>48</v>
      </c>
      <c r="D27" s="47">
        <v>14408.212923999999</v>
      </c>
      <c r="E27" s="47">
        <v>640.02541799999995</v>
      </c>
      <c r="F27" s="47">
        <v>258.03110900000001</v>
      </c>
      <c r="G27" s="47">
        <v>258.03110900000001</v>
      </c>
      <c r="H27" s="29">
        <f t="shared" si="0"/>
        <v>13768.187506</v>
      </c>
      <c r="I27" s="29">
        <f t="shared" si="0"/>
        <v>381.99430899999993</v>
      </c>
      <c r="J27" s="30">
        <f t="shared" si="1"/>
        <v>1.7908612980739154E-2</v>
      </c>
      <c r="K27" s="30">
        <f t="shared" si="2"/>
        <v>9.9362531500312053E-3</v>
      </c>
    </row>
    <row r="28" spans="1:251" s="36" customFormat="1" ht="79.5" customHeight="1" x14ac:dyDescent="0.35">
      <c r="A28" s="33" t="s">
        <v>23</v>
      </c>
      <c r="B28" s="37" t="s">
        <v>47</v>
      </c>
      <c r="C28" s="37" t="s">
        <v>49</v>
      </c>
      <c r="D28" s="34">
        <v>26012.136618</v>
      </c>
      <c r="E28" s="34">
        <v>21348.605250009998</v>
      </c>
      <c r="F28" s="34">
        <v>6551.5173943199998</v>
      </c>
      <c r="G28" s="34">
        <v>6221.2145433199994</v>
      </c>
      <c r="H28" s="34">
        <f t="shared" si="0"/>
        <v>4663.5313679900028</v>
      </c>
      <c r="I28" s="34">
        <f t="shared" si="0"/>
        <v>14797.087855689999</v>
      </c>
      <c r="J28" s="35">
        <f t="shared" si="1"/>
        <v>0.25186386995163057</v>
      </c>
      <c r="K28" s="35">
        <f t="shared" si="2"/>
        <v>1.7938600419981174E-2</v>
      </c>
    </row>
    <row r="29" spans="1:251" s="36" customFormat="1" ht="72.599999999999994" customHeight="1" x14ac:dyDescent="0.35">
      <c r="A29" s="28" t="s">
        <v>23</v>
      </c>
      <c r="B29" s="28" t="s">
        <v>50</v>
      </c>
      <c r="C29" s="28" t="s">
        <v>51</v>
      </c>
      <c r="D29" s="29">
        <v>46797.257092</v>
      </c>
      <c r="E29" s="29">
        <v>31026.440725140001</v>
      </c>
      <c r="F29" s="29">
        <v>9806.6573609799998</v>
      </c>
      <c r="G29" s="29">
        <v>9773.5505599799999</v>
      </c>
      <c r="H29" s="29">
        <f t="shared" ref="H29:I30" si="3">+D29-E29</f>
        <v>15770.816366859999</v>
      </c>
      <c r="I29" s="29">
        <f t="shared" si="3"/>
        <v>21219.783364160001</v>
      </c>
      <c r="J29" s="30">
        <f t="shared" si="1"/>
        <v>0.20955624261697273</v>
      </c>
      <c r="K29" s="30">
        <f t="shared" si="2"/>
        <v>3.2272523708937184E-2</v>
      </c>
    </row>
    <row r="30" spans="1:251" s="36" customFormat="1" ht="65.45" customHeight="1" x14ac:dyDescent="0.35">
      <c r="A30" s="38" t="s">
        <v>44</v>
      </c>
      <c r="B30" s="45" t="s">
        <v>45</v>
      </c>
      <c r="C30" s="45" t="s">
        <v>52</v>
      </c>
      <c r="D30" s="34">
        <v>652</v>
      </c>
      <c r="E30" s="34">
        <v>0</v>
      </c>
      <c r="F30" s="34">
        <v>0</v>
      </c>
      <c r="G30" s="34">
        <v>0</v>
      </c>
      <c r="H30" s="34">
        <f t="shared" si="3"/>
        <v>652</v>
      </c>
      <c r="I30" s="34">
        <f t="shared" si="3"/>
        <v>0</v>
      </c>
      <c r="J30" s="35">
        <f t="shared" si="1"/>
        <v>0</v>
      </c>
      <c r="K30" s="35">
        <f t="shared" si="2"/>
        <v>4.496350163613355E-4</v>
      </c>
    </row>
    <row r="31" spans="1:251" x14ac:dyDescent="0.35">
      <c r="E31" s="26"/>
      <c r="J31" s="50"/>
    </row>
    <row r="32" spans="1:251" x14ac:dyDescent="0.35">
      <c r="E32" s="26"/>
      <c r="J32" s="50"/>
    </row>
    <row r="33" spans="5:10" x14ac:dyDescent="0.35">
      <c r="E33" s="26"/>
      <c r="J33" s="50"/>
    </row>
    <row r="34" spans="5:10" x14ac:dyDescent="0.35">
      <c r="E34" s="26"/>
      <c r="J34" s="50"/>
    </row>
    <row r="35" spans="5:10" x14ac:dyDescent="0.35">
      <c r="E35" s="26"/>
      <c r="J35" s="50"/>
    </row>
    <row r="36" spans="5:10" x14ac:dyDescent="0.35">
      <c r="E36" s="26"/>
      <c r="J36" s="50"/>
    </row>
    <row r="37" spans="5:10" x14ac:dyDescent="0.35">
      <c r="E37" s="26"/>
      <c r="J37" s="50"/>
    </row>
    <row r="38" spans="5:10" x14ac:dyDescent="0.35">
      <c r="E38" s="26"/>
      <c r="J38" s="50"/>
    </row>
    <row r="39" spans="5:10" x14ac:dyDescent="0.35">
      <c r="E39" s="26"/>
      <c r="J39" s="50"/>
    </row>
    <row r="40" spans="5:10" x14ac:dyDescent="0.35">
      <c r="E40" s="26"/>
      <c r="J40" s="50"/>
    </row>
    <row r="41" spans="5:10" x14ac:dyDescent="0.35">
      <c r="E41" s="26"/>
      <c r="J41" s="50"/>
    </row>
    <row r="42" spans="5:10" x14ac:dyDescent="0.35">
      <c r="E42" s="26"/>
      <c r="J42" s="50"/>
    </row>
    <row r="43" spans="5:10" x14ac:dyDescent="0.35">
      <c r="E43" s="26"/>
      <c r="J43" s="50"/>
    </row>
    <row r="44" spans="5:10" x14ac:dyDescent="0.35">
      <c r="E44" s="26"/>
      <c r="J44" s="50"/>
    </row>
    <row r="45" spans="5:10" x14ac:dyDescent="0.35">
      <c r="E45" s="26"/>
      <c r="J45" s="50"/>
    </row>
    <row r="46" spans="5:10" x14ac:dyDescent="0.35">
      <c r="E46" s="26"/>
      <c r="J46" s="50"/>
    </row>
    <row r="47" spans="5:10" x14ac:dyDescent="0.35">
      <c r="E47" s="26"/>
      <c r="J47" s="50"/>
    </row>
    <row r="48" spans="5:10" x14ac:dyDescent="0.35">
      <c r="E48" s="26"/>
      <c r="J48" s="50"/>
    </row>
    <row r="49" spans="5:10" x14ac:dyDescent="0.35">
      <c r="E49" s="26"/>
      <c r="J49" s="50"/>
    </row>
    <row r="50" spans="5:10" x14ac:dyDescent="0.35">
      <c r="E50" s="26"/>
      <c r="J50" s="50"/>
    </row>
    <row r="51" spans="5:10" x14ac:dyDescent="0.35">
      <c r="E51" s="26"/>
      <c r="J51" s="50"/>
    </row>
    <row r="52" spans="5:10" x14ac:dyDescent="0.35">
      <c r="E52" s="26"/>
      <c r="J52" s="50"/>
    </row>
    <row r="53" spans="5:10" x14ac:dyDescent="0.35">
      <c r="E53" s="26"/>
      <c r="J53" s="50"/>
    </row>
    <row r="54" spans="5:10" x14ac:dyDescent="0.35">
      <c r="E54" s="26"/>
      <c r="J54" s="50"/>
    </row>
    <row r="55" spans="5:10" x14ac:dyDescent="0.35">
      <c r="E55" s="26"/>
      <c r="J55" s="50"/>
    </row>
    <row r="56" spans="5:10" x14ac:dyDescent="0.35">
      <c r="E56" s="26"/>
      <c r="J56" s="50"/>
    </row>
    <row r="57" spans="5:10" x14ac:dyDescent="0.35">
      <c r="E57" s="26"/>
      <c r="J57" s="50"/>
    </row>
    <row r="58" spans="5:10" x14ac:dyDescent="0.35">
      <c r="E58" s="26"/>
      <c r="J58" s="50"/>
    </row>
    <row r="59" spans="5:10" x14ac:dyDescent="0.35">
      <c r="E59" s="26"/>
      <c r="J59" s="50"/>
    </row>
    <row r="60" spans="5:10" x14ac:dyDescent="0.35">
      <c r="E60" s="26"/>
      <c r="J60" s="50"/>
    </row>
    <row r="61" spans="5:10" x14ac:dyDescent="0.35">
      <c r="E61" s="26"/>
      <c r="J61" s="50"/>
    </row>
    <row r="62" spans="5:10" x14ac:dyDescent="0.35">
      <c r="E62" s="26"/>
      <c r="J62" s="50"/>
    </row>
    <row r="63" spans="5:10" x14ac:dyDescent="0.35">
      <c r="E63" s="26"/>
      <c r="J63" s="50"/>
    </row>
    <row r="64" spans="5:10" x14ac:dyDescent="0.35">
      <c r="E64" s="26"/>
      <c r="J64" s="50"/>
    </row>
    <row r="65" spans="5:10" x14ac:dyDescent="0.35">
      <c r="E65" s="26"/>
      <c r="J65" s="50"/>
    </row>
    <row r="66" spans="5:10" x14ac:dyDescent="0.35">
      <c r="E66" s="26"/>
      <c r="J66" s="50"/>
    </row>
    <row r="67" spans="5:10" x14ac:dyDescent="0.35">
      <c r="E67" s="26"/>
      <c r="J67" s="50"/>
    </row>
    <row r="68" spans="5:10" x14ac:dyDescent="0.35">
      <c r="E68" s="26"/>
      <c r="J68" s="50"/>
    </row>
    <row r="69" spans="5:10" x14ac:dyDescent="0.35">
      <c r="E69" s="26"/>
      <c r="J69" s="50"/>
    </row>
    <row r="70" spans="5:10" x14ac:dyDescent="0.35">
      <c r="E70" s="26"/>
      <c r="J70" s="50"/>
    </row>
    <row r="71" spans="5:10" x14ac:dyDescent="0.35">
      <c r="E71" s="26"/>
      <c r="J71" s="50"/>
    </row>
    <row r="72" spans="5:10" x14ac:dyDescent="0.35">
      <c r="E72" s="26"/>
      <c r="J72" s="50"/>
    </row>
    <row r="73" spans="5:10" x14ac:dyDescent="0.35">
      <c r="E73" s="26"/>
      <c r="J73" s="50"/>
    </row>
    <row r="74" spans="5:10" x14ac:dyDescent="0.35">
      <c r="E74" s="26"/>
      <c r="J74" s="50"/>
    </row>
    <row r="75" spans="5:10" x14ac:dyDescent="0.35">
      <c r="E75" s="26"/>
      <c r="J75" s="50"/>
    </row>
    <row r="76" spans="5:10" x14ac:dyDescent="0.35">
      <c r="E76" s="26"/>
      <c r="J76" s="50"/>
    </row>
  </sheetData>
  <dataValidations count="1">
    <dataValidation type="list" allowBlank="1" showInputMessage="1" showErrorMessage="1" sqref="A30:B30 A10 A21:B22 A9:B9 B12:B13 B28 A23:A28 A25:B25 A12:A20" xr:uid="{58159295-8C64-4569-A804-63106CCC27DC}">
      <formula1>AREASOLICITANTE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Detalle Fichas Inver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Andres Garzon Ramirez</dc:creator>
  <cp:lastModifiedBy>Yudy Stephany Alvarez Poveda</cp:lastModifiedBy>
  <dcterms:created xsi:type="dcterms:W3CDTF">2021-07-21T17:53:51Z</dcterms:created>
  <dcterms:modified xsi:type="dcterms:W3CDTF">2021-07-21T18:15:52Z</dcterms:modified>
</cp:coreProperties>
</file>