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3C990DE2-9ED1-4359-B1D8-DF099106193C}" xr6:coauthVersionLast="41" xr6:coauthVersionMax="41" xr10:uidLastSave="{00000000-0000-0000-0000-000000000000}"/>
  <bookViews>
    <workbookView xWindow="20370" yWindow="-120" windowWidth="29040" windowHeight="15840" xr2:uid="{E2A41D7D-23BE-4BBE-A278-8E440ECA0F22}"/>
  </bookViews>
  <sheets>
    <sheet name="Ministerio" sheetId="1" r:id="rId1"/>
  </sheets>
  <definedNames>
    <definedName name="_xlnm._FilterDatabase" localSheetId="0" hidden="1">Ministerio!$A$7:$Q$61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1" i="1" l="1"/>
  <c r="P61" i="1"/>
  <c r="N61" i="1"/>
  <c r="Q60" i="1"/>
  <c r="R60" i="1" s="1"/>
  <c r="P60" i="1"/>
  <c r="O60" i="1"/>
  <c r="M60" i="1"/>
  <c r="N60" i="1" s="1"/>
  <c r="L60" i="1"/>
  <c r="K60" i="1"/>
  <c r="J60" i="1"/>
  <c r="I60" i="1"/>
  <c r="R59" i="1"/>
  <c r="P59" i="1"/>
  <c r="N59" i="1"/>
  <c r="R58" i="1"/>
  <c r="Q58" i="1"/>
  <c r="O58" i="1"/>
  <c r="P58" i="1" s="1"/>
  <c r="M58" i="1"/>
  <c r="N58" i="1" s="1"/>
  <c r="L58" i="1"/>
  <c r="K58" i="1"/>
  <c r="J58" i="1"/>
  <c r="I58" i="1"/>
  <c r="R57" i="1"/>
  <c r="P57" i="1"/>
  <c r="N57" i="1"/>
  <c r="R56" i="1"/>
  <c r="P56" i="1"/>
  <c r="N56" i="1"/>
  <c r="R55" i="1"/>
  <c r="P55" i="1"/>
  <c r="N55" i="1"/>
  <c r="R54" i="1"/>
  <c r="P54" i="1"/>
  <c r="N54" i="1"/>
  <c r="R53" i="1"/>
  <c r="P53" i="1"/>
  <c r="N53" i="1"/>
  <c r="R52" i="1"/>
  <c r="P52" i="1"/>
  <c r="N52" i="1"/>
  <c r="R51" i="1"/>
  <c r="P51" i="1"/>
  <c r="N51" i="1"/>
  <c r="R50" i="1"/>
  <c r="P50" i="1"/>
  <c r="N50" i="1"/>
  <c r="Q49" i="1"/>
  <c r="Q9" i="1" s="1"/>
  <c r="O49" i="1"/>
  <c r="P49" i="1" s="1"/>
  <c r="M49" i="1"/>
  <c r="L49" i="1"/>
  <c r="K49" i="1"/>
  <c r="J49" i="1"/>
  <c r="I49" i="1"/>
  <c r="I9" i="1" s="1"/>
  <c r="I8" i="1" s="1"/>
  <c r="R48" i="1"/>
  <c r="P48" i="1"/>
  <c r="N48" i="1"/>
  <c r="R47" i="1"/>
  <c r="P47" i="1"/>
  <c r="N47" i="1"/>
  <c r="R46" i="1"/>
  <c r="P46" i="1"/>
  <c r="N46" i="1"/>
  <c r="R45" i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37" i="1"/>
  <c r="P37" i="1"/>
  <c r="N37" i="1"/>
  <c r="R36" i="1"/>
  <c r="P36" i="1"/>
  <c r="N36" i="1"/>
  <c r="R35" i="1"/>
  <c r="P35" i="1"/>
  <c r="N35" i="1"/>
  <c r="R34" i="1"/>
  <c r="P34" i="1"/>
  <c r="N34" i="1"/>
  <c r="R33" i="1"/>
  <c r="P33" i="1"/>
  <c r="N33" i="1"/>
  <c r="R32" i="1"/>
  <c r="P32" i="1"/>
  <c r="N32" i="1"/>
  <c r="R31" i="1"/>
  <c r="P31" i="1"/>
  <c r="N31" i="1"/>
  <c r="R30" i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  <c r="R10" i="1"/>
  <c r="Q10" i="1"/>
  <c r="O10" i="1"/>
  <c r="P10" i="1" s="1"/>
  <c r="M10" i="1"/>
  <c r="N10" i="1" s="1"/>
  <c r="L10" i="1"/>
  <c r="L9" i="1" s="1"/>
  <c r="L8" i="1" s="1"/>
  <c r="K10" i="1"/>
  <c r="K9" i="1" s="1"/>
  <c r="K8" i="1" s="1"/>
  <c r="J10" i="1"/>
  <c r="J9" i="1" s="1"/>
  <c r="J8" i="1" s="1"/>
  <c r="I10" i="1"/>
  <c r="M9" i="1"/>
  <c r="M8" i="1" s="1"/>
  <c r="N8" i="1" s="1"/>
  <c r="R9" i="1" l="1"/>
  <c r="Q8" i="1"/>
  <c r="R8" i="1" s="1"/>
  <c r="N9" i="1"/>
  <c r="N49" i="1"/>
  <c r="O9" i="1"/>
  <c r="R49" i="1"/>
  <c r="P9" i="1" l="1"/>
  <c r="O8" i="1"/>
  <c r="P8" i="1" s="1"/>
</calcChain>
</file>

<file path=xl/sharedStrings.xml><?xml version="1.0" encoding="utf-8"?>
<sst xmlns="http://schemas.openxmlformats.org/spreadsheetml/2006/main" count="339" uniqueCount="100">
  <si>
    <t>MINISTERIO DE TECNOLOGÍAS DE LA INFORMACIÓN Y LAS COMUNICACIONES</t>
  </si>
  <si>
    <t>SECCIÓN 23-01-00</t>
  </si>
  <si>
    <t>INFORME DE EJECUCIÓN DEL PRESUPUESTO DE GASTOS</t>
  </si>
  <si>
    <t>VIGENCIA FISCAL 2022</t>
  </si>
  <si>
    <t>AGOSTO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</si>
  <si>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</si>
  <si>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</si>
  <si>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</si>
  <si>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</si>
  <si>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</si>
  <si>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</si>
  <si>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</si>
  <si>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</si>
  <si>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</si>
  <si>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</si>
  <si>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</si>
  <si>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</si>
  <si>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</si>
  <si>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</si>
  <si>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</si>
  <si>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</si>
  <si>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</si>
  <si>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</si>
  <si>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</si>
  <si>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</si>
  <si>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</si>
  <si>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</si>
  <si>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</si>
  <si>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</si>
  <si>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</si>
  <si>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</si>
  <si>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</si>
  <si>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</si>
  <si>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</si>
  <si>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</si>
  <si>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</si>
  <si>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</si>
  <si>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</si>
  <si>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</si>
  <si>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</si>
  <si>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</si>
  <si>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</si>
  <si>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</si>
  <si>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</si>
  <si>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</si>
  <si>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</si>
  <si>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</si>
  <si>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</si>
  <si>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</si>
  <si>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012</t>
  </si>
  <si>
    <t xml:space="preserve">AUXILIO DE CONECTIVIDAD DIGITAL 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</si>
  <si>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</si>
  <si>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</si>
  <si>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</si>
  <si>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</si>
  <si>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</si>
  <si>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</si>
  <si>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</si>
  <si>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</si>
  <si>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</si>
  <si>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</si>
  <si>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</si>
  <si>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</si>
  <si>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</si>
  <si>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</si>
  <si>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</si>
  <si>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</si>
  <si>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</si>
  <si>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</si>
  <si>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</si>
  <si>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</si>
  <si>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</si>
  <si>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</si>
  <si>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 Y SERVICIOS</t>
  </si>
  <si>
    <t>SERVICIOS DE APOYO AL TRANSPORTE</t>
  </si>
  <si>
    <t>SERVICIOS FINANCIEROS Y SERVICIOS CONEXOS</t>
  </si>
  <si>
    <t>SERVICIOS JURÍDICOS Y CONTABLES</t>
  </si>
  <si>
    <t>OTROS SERVICIOS PROFESIONALES, CIENTÍFICOS Y TÉCNICOS</t>
  </si>
  <si>
    <t>SERVICIOS DE SOPORTE</t>
  </si>
  <si>
    <t>SERVICIOS DE EDUCACIÓN</t>
  </si>
  <si>
    <t>SERVICIOS PARA EL CUIDADO DE LA SALUD HUMANA Y SERVICIOS SOCIALES</t>
  </si>
  <si>
    <t>TRANSFERENCIAS CORRIENTES</t>
  </si>
  <si>
    <t>999</t>
  </si>
  <si>
    <t>OTRAS TRANSFERENCIAS - DISTRIBUCIÓN PREVIO CONCEPTO DGPPN</t>
  </si>
  <si>
    <t>04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</si>
  <si>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</si>
  <si>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</si>
  <si>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</si>
  <si>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</si>
  <si>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</si>
  <si>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</si>
  <si>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SENTENCIAS</t>
  </si>
  <si>
    <t>LAUDOS ARBITRALES</t>
  </si>
  <si>
    <t>08</t>
  </si>
  <si>
    <t>GASTOS POR TRIBUTOS, MULTAS, SANCIONES E INTERESES DE MORA</t>
  </si>
  <si>
    <t>CUOTA DE FISCALIZACIÓN Y AUDITAJE</t>
  </si>
  <si>
    <t>B</t>
  </si>
  <si>
    <t>SERVICIO DE LA DEUDA</t>
  </si>
  <si>
    <t>OTRAS CUENTAS POR PAGAR</t>
  </si>
  <si>
    <t>Fuente: Subdirección Financiera -GIT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</si>
</sst>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8C18C856-252D-4770-8779-5D94F020488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55676A38-800E-45EC-9994-CBDE064F6E0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1A63-5E90-4627-B884-B7918F93E8A1}">
  <dimension ref="A1:R63"/>
  <sheetViews>
    <sheetView showGridLines="0" tabSelected="1" zoomScale="80" zoomScaleNormal="80" workbookViewId="0">
      <pane ySplit="7" topLeftCell="A8" activePane="bottomLeft" state="frozen"/>
      <selection pane="bottomLeft" sqref="A1:R1"/>
    </sheetView>
  </sheetViews>
  <sheetFormatPr baseColWidth="10" defaultRowHeight="15" x14ac:dyDescent="0.25"/>
  <cols>
    <col min="1" max="5" width="5.42578125" style="3" customWidth="1"/>
    <col min="6" max="6" width="7" style="3" customWidth="1"/>
    <col min="7" max="7" width="5.42578125" style="3" customWidth="1"/>
    <col min="8" max="8" width="40" style="3" customWidth="1"/>
    <col min="9" max="9" width="24.140625" style="3" customWidth="1"/>
    <col min="10" max="10" width="21.85546875" style="3" bestFit="1" customWidth="1"/>
    <col min="11" max="13" width="24.140625" style="3" customWidth="1"/>
    <col min="14" max="14" width="12.85546875" style="3" bestFit="1" customWidth="1"/>
    <col min="15" max="15" width="24.140625" style="3" customWidth="1"/>
    <col min="16" max="16" width="13" style="3" bestFit="1" customWidth="1"/>
    <col min="17" max="17" width="24.140625" style="3" customWidth="1"/>
    <col min="18" max="18" width="13" style="3" bestFit="1" customWidth="1"/>
    <col min="19" max="19" width="6.42578125" style="3" customWidth="1"/>
    <col min="20" max="16384" width="11.42578125" style="3"/>
  </cols>
  <sheetData>
    <row r="1" spans="1:18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" customFormat="1" ht="18.75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" customFormat="1" ht="19.5" thickBot="1" x14ac:dyDescent="0.3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5" t="s">
        <v>23</v>
      </c>
      <c r="I8" s="6">
        <f>+I9+I60</f>
        <v>109483573000</v>
      </c>
      <c r="J8" s="6">
        <f t="shared" ref="J8:Q8" si="0">+J9+J60</f>
        <v>0</v>
      </c>
      <c r="K8" s="6">
        <f t="shared" si="0"/>
        <v>86718470966.149994</v>
      </c>
      <c r="L8" s="6">
        <f t="shared" si="0"/>
        <v>22765102033.849998</v>
      </c>
      <c r="M8" s="6">
        <f t="shared" si="0"/>
        <v>63890484985.150002</v>
      </c>
      <c r="N8" s="7">
        <f>+M8/I8</f>
        <v>0.5835622937255619</v>
      </c>
      <c r="O8" s="6">
        <f t="shared" si="0"/>
        <v>52549586372.790001</v>
      </c>
      <c r="P8" s="7">
        <f>+O8/I8</f>
        <v>0.47997690368389789</v>
      </c>
      <c r="Q8" s="6">
        <f t="shared" si="0"/>
        <v>52491891121.790001</v>
      </c>
      <c r="R8" s="7">
        <f>+Q8/I8</f>
        <v>0.47944992735841752</v>
      </c>
    </row>
    <row r="9" spans="1:18" ht="15.75" x14ac:dyDescent="0.25">
      <c r="A9" s="8" t="s">
        <v>24</v>
      </c>
      <c r="B9" s="8"/>
      <c r="C9" s="8"/>
      <c r="D9" s="8"/>
      <c r="E9" s="8"/>
      <c r="F9" s="8"/>
      <c r="G9" s="8"/>
      <c r="H9" s="9" t="s">
        <v>25</v>
      </c>
      <c r="I9" s="10">
        <f>+I10+I41+I49+I58</f>
        <v>106793000000</v>
      </c>
      <c r="J9" s="10">
        <f t="shared" ref="J9:Q9" si="1">+J10+J41+J49+J58</f>
        <v>0</v>
      </c>
      <c r="K9" s="10">
        <f t="shared" si="1"/>
        <v>86718470966.149994</v>
      </c>
      <c r="L9" s="10">
        <f t="shared" si="1"/>
        <v>20074529033.849998</v>
      </c>
      <c r="M9" s="10">
        <f t="shared" si="1"/>
        <v>63890484985.150002</v>
      </c>
      <c r="N9" s="11">
        <f t="shared" ref="N9:N61" si="2">+M9/I9</f>
        <v>0.59826472694980004</v>
      </c>
      <c r="O9" s="10">
        <f t="shared" si="1"/>
        <v>52549586372.790001</v>
      </c>
      <c r="P9" s="11">
        <f t="shared" ref="P9:P61" si="3">+O9/I9</f>
        <v>0.49206957733924511</v>
      </c>
      <c r="Q9" s="10">
        <f t="shared" si="1"/>
        <v>52491891121.790001</v>
      </c>
      <c r="R9" s="11">
        <f t="shared" ref="R9:R61" si="4">+Q9/I9</f>
        <v>0.49152932422340417</v>
      </c>
    </row>
    <row r="10" spans="1:18" ht="15.7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3" t="s">
        <v>27</v>
      </c>
      <c r="I10" s="14">
        <f>+I11+I23+I33</f>
        <v>56476600000</v>
      </c>
      <c r="J10" s="14">
        <f t="shared" ref="J10:Q10" si="5">+J11+J23+J33</f>
        <v>0</v>
      </c>
      <c r="K10" s="14">
        <f t="shared" si="5"/>
        <v>56474464211</v>
      </c>
      <c r="L10" s="14">
        <f t="shared" si="5"/>
        <v>2135789</v>
      </c>
      <c r="M10" s="14">
        <f t="shared" si="5"/>
        <v>56243447768</v>
      </c>
      <c r="N10" s="15">
        <f t="shared" si="2"/>
        <v>0.9958717020500526</v>
      </c>
      <c r="O10" s="14">
        <f t="shared" si="5"/>
        <v>45314079423</v>
      </c>
      <c r="P10" s="15">
        <f t="shared" si="3"/>
        <v>0.80235140612218159</v>
      </c>
      <c r="Q10" s="14">
        <f t="shared" si="5"/>
        <v>45269320276</v>
      </c>
      <c r="R10" s="15">
        <f t="shared" si="4"/>
        <v>0.80155888059833635</v>
      </c>
    </row>
    <row r="11" spans="1:18" ht="15.75" x14ac:dyDescent="0.25">
      <c r="A11" s="16" t="s">
        <v>24</v>
      </c>
      <c r="B11" s="16" t="s">
        <v>26</v>
      </c>
      <c r="C11" s="16" t="s">
        <v>26</v>
      </c>
      <c r="D11" s="16" t="s">
        <v>26</v>
      </c>
      <c r="E11" s="16"/>
      <c r="F11" s="16"/>
      <c r="G11" s="16"/>
      <c r="H11" s="17" t="s">
        <v>28</v>
      </c>
      <c r="I11" s="18">
        <v>37130985000</v>
      </c>
      <c r="J11" s="18">
        <v>0</v>
      </c>
      <c r="K11" s="18">
        <v>37130172270</v>
      </c>
      <c r="L11" s="18">
        <v>812730</v>
      </c>
      <c r="M11" s="18">
        <v>37004645088</v>
      </c>
      <c r="N11" s="15">
        <f t="shared" si="2"/>
        <v>0.99659745325905036</v>
      </c>
      <c r="O11" s="18">
        <v>31140814670</v>
      </c>
      <c r="P11" s="15">
        <f t="shared" si="3"/>
        <v>0.8386746182467284</v>
      </c>
      <c r="Q11" s="18">
        <v>31116600944</v>
      </c>
      <c r="R11" s="15">
        <f t="shared" si="4"/>
        <v>0.83802250180004656</v>
      </c>
    </row>
    <row r="12" spans="1:18" ht="15.75" x14ac:dyDescent="0.25">
      <c r="A12" s="16" t="s">
        <v>24</v>
      </c>
      <c r="B12" s="16" t="s">
        <v>26</v>
      </c>
      <c r="C12" s="16" t="s">
        <v>26</v>
      </c>
      <c r="D12" s="16" t="s">
        <v>26</v>
      </c>
      <c r="E12" s="16" t="s">
        <v>29</v>
      </c>
      <c r="F12" s="16" t="s">
        <v>29</v>
      </c>
      <c r="G12" s="16"/>
      <c r="H12" s="17" t="s">
        <v>30</v>
      </c>
      <c r="I12" s="18">
        <v>29010650756</v>
      </c>
      <c r="J12" s="18">
        <v>0</v>
      </c>
      <c r="K12" s="18">
        <v>29010650756</v>
      </c>
      <c r="L12" s="18">
        <v>0</v>
      </c>
      <c r="M12" s="18">
        <v>29010650756</v>
      </c>
      <c r="N12" s="15">
        <f t="shared" si="2"/>
        <v>1</v>
      </c>
      <c r="O12" s="18">
        <v>24812123423</v>
      </c>
      <c r="P12" s="15">
        <f t="shared" si="3"/>
        <v>0.85527634770027838</v>
      </c>
      <c r="Q12" s="18">
        <v>24812123423</v>
      </c>
      <c r="R12" s="15">
        <f t="shared" si="4"/>
        <v>0.85527634770027838</v>
      </c>
    </row>
    <row r="13" spans="1:18" ht="15.75" x14ac:dyDescent="0.25">
      <c r="A13" s="16" t="s">
        <v>24</v>
      </c>
      <c r="B13" s="16" t="s">
        <v>26</v>
      </c>
      <c r="C13" s="16" t="s">
        <v>26</v>
      </c>
      <c r="D13" s="16" t="s">
        <v>26</v>
      </c>
      <c r="E13" s="16" t="s">
        <v>29</v>
      </c>
      <c r="F13" s="16" t="s">
        <v>31</v>
      </c>
      <c r="G13" s="16"/>
      <c r="H13" s="17" t="s">
        <v>32</v>
      </c>
      <c r="I13" s="18">
        <v>235815850</v>
      </c>
      <c r="J13" s="18">
        <v>0</v>
      </c>
      <c r="K13" s="18">
        <v>235815850</v>
      </c>
      <c r="L13" s="18">
        <v>0</v>
      </c>
      <c r="M13" s="18">
        <v>235815850</v>
      </c>
      <c r="N13" s="15">
        <f t="shared" si="2"/>
        <v>1</v>
      </c>
      <c r="O13" s="18">
        <v>196345781</v>
      </c>
      <c r="P13" s="15">
        <f t="shared" si="3"/>
        <v>0.83262334147598649</v>
      </c>
      <c r="Q13" s="18">
        <v>196345781</v>
      </c>
      <c r="R13" s="15">
        <f t="shared" si="4"/>
        <v>0.83262334147598649</v>
      </c>
    </row>
    <row r="14" spans="1:18" ht="15.75" x14ac:dyDescent="0.25">
      <c r="A14" s="16" t="s">
        <v>24</v>
      </c>
      <c r="B14" s="16" t="s">
        <v>26</v>
      </c>
      <c r="C14" s="16" t="s">
        <v>26</v>
      </c>
      <c r="D14" s="16" t="s">
        <v>26</v>
      </c>
      <c r="E14" s="16" t="s">
        <v>29</v>
      </c>
      <c r="F14" s="16" t="s">
        <v>33</v>
      </c>
      <c r="G14" s="16"/>
      <c r="H14" s="17" t="s">
        <v>34</v>
      </c>
      <c r="I14" s="18">
        <v>2571699496</v>
      </c>
      <c r="J14" s="18">
        <v>0</v>
      </c>
      <c r="K14" s="18">
        <v>2571699496</v>
      </c>
      <c r="L14" s="18">
        <v>0</v>
      </c>
      <c r="M14" s="18">
        <v>2571699496</v>
      </c>
      <c r="N14" s="15">
        <f t="shared" si="2"/>
        <v>1</v>
      </c>
      <c r="O14" s="18">
        <v>2216602836</v>
      </c>
      <c r="P14" s="15">
        <f t="shared" si="3"/>
        <v>0.86192140234412518</v>
      </c>
      <c r="Q14" s="18">
        <v>2216602836</v>
      </c>
      <c r="R14" s="15">
        <f t="shared" si="4"/>
        <v>0.86192140234412518</v>
      </c>
    </row>
    <row r="15" spans="1:18" ht="15.75" x14ac:dyDescent="0.25">
      <c r="A15" s="16" t="s">
        <v>24</v>
      </c>
      <c r="B15" s="16" t="s">
        <v>26</v>
      </c>
      <c r="C15" s="16" t="s">
        <v>26</v>
      </c>
      <c r="D15" s="16" t="s">
        <v>26</v>
      </c>
      <c r="E15" s="16" t="s">
        <v>29</v>
      </c>
      <c r="F15" s="16" t="s">
        <v>35</v>
      </c>
      <c r="G15" s="16"/>
      <c r="H15" s="17" t="s">
        <v>36</v>
      </c>
      <c r="I15" s="18">
        <v>78973188</v>
      </c>
      <c r="J15" s="18">
        <v>0</v>
      </c>
      <c r="K15" s="18">
        <v>78973188</v>
      </c>
      <c r="L15" s="18">
        <v>0</v>
      </c>
      <c r="M15" s="18">
        <v>78973188</v>
      </c>
      <c r="N15" s="15">
        <f t="shared" si="2"/>
        <v>1</v>
      </c>
      <c r="O15" s="18">
        <v>61826255</v>
      </c>
      <c r="P15" s="15">
        <f t="shared" si="3"/>
        <v>0.78287652513154216</v>
      </c>
      <c r="Q15" s="18">
        <v>61826255</v>
      </c>
      <c r="R15" s="15">
        <f t="shared" si="4"/>
        <v>0.78287652513154216</v>
      </c>
    </row>
    <row r="16" spans="1:18" ht="15.75" x14ac:dyDescent="0.25">
      <c r="A16" s="16" t="s">
        <v>24</v>
      </c>
      <c r="B16" s="16" t="s">
        <v>26</v>
      </c>
      <c r="C16" s="16" t="s">
        <v>26</v>
      </c>
      <c r="D16" s="16" t="s">
        <v>26</v>
      </c>
      <c r="E16" s="16" t="s">
        <v>29</v>
      </c>
      <c r="F16" s="16" t="s">
        <v>37</v>
      </c>
      <c r="G16" s="16"/>
      <c r="H16" s="17" t="s">
        <v>38</v>
      </c>
      <c r="I16" s="18">
        <v>57217876</v>
      </c>
      <c r="J16" s="18">
        <v>0</v>
      </c>
      <c r="K16" s="18">
        <v>57217876</v>
      </c>
      <c r="L16" s="18">
        <v>0</v>
      </c>
      <c r="M16" s="18">
        <v>57217876</v>
      </c>
      <c r="N16" s="15">
        <f t="shared" si="2"/>
        <v>1</v>
      </c>
      <c r="O16" s="18">
        <v>47626516</v>
      </c>
      <c r="P16" s="15">
        <f t="shared" si="3"/>
        <v>0.8323712680281945</v>
      </c>
      <c r="Q16" s="18">
        <v>47626516</v>
      </c>
      <c r="R16" s="15">
        <f t="shared" si="4"/>
        <v>0.8323712680281945</v>
      </c>
    </row>
    <row r="17" spans="1:18" ht="15.75" x14ac:dyDescent="0.25">
      <c r="A17" s="16" t="s">
        <v>24</v>
      </c>
      <c r="B17" s="16" t="s">
        <v>26</v>
      </c>
      <c r="C17" s="16" t="s">
        <v>26</v>
      </c>
      <c r="D17" s="16" t="s">
        <v>26</v>
      </c>
      <c r="E17" s="16" t="s">
        <v>29</v>
      </c>
      <c r="F17" s="16" t="s">
        <v>39</v>
      </c>
      <c r="G17" s="16"/>
      <c r="H17" s="17" t="s">
        <v>40</v>
      </c>
      <c r="I17" s="18">
        <v>2083386562</v>
      </c>
      <c r="J17" s="18">
        <v>0</v>
      </c>
      <c r="K17" s="18">
        <v>2083318253</v>
      </c>
      <c r="L17" s="18">
        <v>68309</v>
      </c>
      <c r="M17" s="18">
        <v>2078855825</v>
      </c>
      <c r="N17" s="15">
        <f t="shared" si="2"/>
        <v>0.99782530180301698</v>
      </c>
      <c r="O17" s="18">
        <v>1688153290</v>
      </c>
      <c r="P17" s="15">
        <f t="shared" si="3"/>
        <v>0.81029287641147796</v>
      </c>
      <c r="Q17" s="18">
        <v>1687198065</v>
      </c>
      <c r="R17" s="15">
        <f t="shared" si="4"/>
        <v>0.80983438012594799</v>
      </c>
    </row>
    <row r="18" spans="1:18" ht="31.5" x14ac:dyDescent="0.25">
      <c r="A18" s="16" t="s">
        <v>24</v>
      </c>
      <c r="B18" s="16" t="s">
        <v>26</v>
      </c>
      <c r="C18" s="16" t="s">
        <v>26</v>
      </c>
      <c r="D18" s="16" t="s">
        <v>26</v>
      </c>
      <c r="E18" s="16" t="s">
        <v>29</v>
      </c>
      <c r="F18" s="16" t="s">
        <v>41</v>
      </c>
      <c r="G18" s="16"/>
      <c r="H18" s="17" t="s">
        <v>42</v>
      </c>
      <c r="I18" s="18">
        <v>1032848112</v>
      </c>
      <c r="J18" s="18">
        <v>0</v>
      </c>
      <c r="K18" s="18">
        <v>1032802215</v>
      </c>
      <c r="L18" s="18">
        <v>45897</v>
      </c>
      <c r="M18" s="18">
        <v>1015832250</v>
      </c>
      <c r="N18" s="15">
        <f t="shared" si="2"/>
        <v>0.98352530076561728</v>
      </c>
      <c r="O18" s="18">
        <v>747895669</v>
      </c>
      <c r="P18" s="15">
        <f t="shared" si="3"/>
        <v>0.72411002190029661</v>
      </c>
      <c r="Q18" s="18">
        <v>747511472</v>
      </c>
      <c r="R18" s="15">
        <f t="shared" si="4"/>
        <v>0.72373804368245775</v>
      </c>
    </row>
    <row r="19" spans="1:18" ht="31.5" x14ac:dyDescent="0.25">
      <c r="A19" s="16" t="s">
        <v>24</v>
      </c>
      <c r="B19" s="16" t="s">
        <v>26</v>
      </c>
      <c r="C19" s="16" t="s">
        <v>26</v>
      </c>
      <c r="D19" s="16" t="s">
        <v>26</v>
      </c>
      <c r="E19" s="16" t="s">
        <v>29</v>
      </c>
      <c r="F19" s="16" t="s">
        <v>43</v>
      </c>
      <c r="G19" s="16"/>
      <c r="H19" s="17" t="s">
        <v>44</v>
      </c>
      <c r="I19" s="18">
        <v>310000000</v>
      </c>
      <c r="J19" s="18">
        <v>0</v>
      </c>
      <c r="K19" s="18">
        <v>310000000</v>
      </c>
      <c r="L19" s="18">
        <v>0</v>
      </c>
      <c r="M19" s="18">
        <v>310000000</v>
      </c>
      <c r="N19" s="15">
        <f t="shared" si="2"/>
        <v>1</v>
      </c>
      <c r="O19" s="18">
        <v>136770167</v>
      </c>
      <c r="P19" s="15">
        <f t="shared" si="3"/>
        <v>0.44119408709677421</v>
      </c>
      <c r="Q19" s="18">
        <v>136770167</v>
      </c>
      <c r="R19" s="15">
        <f t="shared" si="4"/>
        <v>0.44119408709677421</v>
      </c>
    </row>
    <row r="20" spans="1:18" ht="15.75" x14ac:dyDescent="0.25">
      <c r="A20" s="16" t="s">
        <v>24</v>
      </c>
      <c r="B20" s="16" t="s">
        <v>26</v>
      </c>
      <c r="C20" s="16" t="s">
        <v>26</v>
      </c>
      <c r="D20" s="16" t="s">
        <v>26</v>
      </c>
      <c r="E20" s="16" t="s">
        <v>29</v>
      </c>
      <c r="F20" s="16" t="s">
        <v>45</v>
      </c>
      <c r="G20" s="16"/>
      <c r="H20" s="17" t="s">
        <v>46</v>
      </c>
      <c r="I20" s="18">
        <v>300000000</v>
      </c>
      <c r="J20" s="18">
        <v>0</v>
      </c>
      <c r="K20" s="18">
        <v>299362157</v>
      </c>
      <c r="L20" s="18">
        <v>637843</v>
      </c>
      <c r="M20" s="18">
        <v>247148242</v>
      </c>
      <c r="N20" s="15">
        <f t="shared" si="2"/>
        <v>0.82382747333333328</v>
      </c>
      <c r="O20" s="18">
        <v>87864974</v>
      </c>
      <c r="P20" s="15">
        <f t="shared" si="3"/>
        <v>0.29288324666666665</v>
      </c>
      <c r="Q20" s="18">
        <v>74953815</v>
      </c>
      <c r="R20" s="15">
        <f t="shared" si="4"/>
        <v>0.24984604999999999</v>
      </c>
    </row>
    <row r="21" spans="1:18" ht="15.75" x14ac:dyDescent="0.25">
      <c r="A21" s="16" t="s">
        <v>24</v>
      </c>
      <c r="B21" s="16" t="s">
        <v>26</v>
      </c>
      <c r="C21" s="16" t="s">
        <v>26</v>
      </c>
      <c r="D21" s="16" t="s">
        <v>26</v>
      </c>
      <c r="E21" s="16" t="s">
        <v>29</v>
      </c>
      <c r="F21" s="16" t="s">
        <v>47</v>
      </c>
      <c r="G21" s="16"/>
      <c r="H21" s="17" t="s">
        <v>48</v>
      </c>
      <c r="I21" s="18">
        <v>1442620747</v>
      </c>
      <c r="J21" s="18">
        <v>0</v>
      </c>
      <c r="K21" s="18">
        <v>1442560066</v>
      </c>
      <c r="L21" s="18">
        <v>60681</v>
      </c>
      <c r="M21" s="18">
        <v>1390679192</v>
      </c>
      <c r="N21" s="15">
        <f t="shared" si="2"/>
        <v>0.96399500346295797</v>
      </c>
      <c r="O21" s="18">
        <v>1137833346</v>
      </c>
      <c r="P21" s="15">
        <f t="shared" si="3"/>
        <v>0.78872659246456822</v>
      </c>
      <c r="Q21" s="18">
        <v>1127870201</v>
      </c>
      <c r="R21" s="15">
        <f t="shared" si="4"/>
        <v>0.78182031094829385</v>
      </c>
    </row>
    <row r="22" spans="1:18" ht="31.5" x14ac:dyDescent="0.25">
      <c r="A22" s="16" t="s">
        <v>24</v>
      </c>
      <c r="B22" s="16" t="s">
        <v>26</v>
      </c>
      <c r="C22" s="16" t="s">
        <v>26</v>
      </c>
      <c r="D22" s="16" t="s">
        <v>26</v>
      </c>
      <c r="E22" s="16" t="s">
        <v>29</v>
      </c>
      <c r="F22" s="16" t="s">
        <v>49</v>
      </c>
      <c r="G22" s="16"/>
      <c r="H22" s="17" t="s">
        <v>50</v>
      </c>
      <c r="I22" s="18">
        <v>7772413</v>
      </c>
      <c r="J22" s="18">
        <v>0</v>
      </c>
      <c r="K22" s="18">
        <v>7772413</v>
      </c>
      <c r="L22" s="18">
        <v>0</v>
      </c>
      <c r="M22" s="18">
        <v>7772413</v>
      </c>
      <c r="N22" s="15">
        <f t="shared" si="2"/>
        <v>1</v>
      </c>
      <c r="O22" s="18">
        <v>7772413</v>
      </c>
      <c r="P22" s="15">
        <f t="shared" si="3"/>
        <v>1</v>
      </c>
      <c r="Q22" s="18">
        <v>7772413</v>
      </c>
      <c r="R22" s="15">
        <f t="shared" si="4"/>
        <v>1</v>
      </c>
    </row>
    <row r="23" spans="1:18" ht="31.5" x14ac:dyDescent="0.25">
      <c r="A23" s="16" t="s">
        <v>24</v>
      </c>
      <c r="B23" s="16" t="s">
        <v>26</v>
      </c>
      <c r="C23" s="16" t="s">
        <v>26</v>
      </c>
      <c r="D23" s="16" t="s">
        <v>51</v>
      </c>
      <c r="E23" s="16"/>
      <c r="F23" s="16"/>
      <c r="G23" s="16"/>
      <c r="H23" s="17" t="s">
        <v>52</v>
      </c>
      <c r="I23" s="18">
        <v>12825014000</v>
      </c>
      <c r="J23" s="18">
        <v>0</v>
      </c>
      <c r="K23" s="18">
        <v>12825014000</v>
      </c>
      <c r="L23" s="18">
        <v>0</v>
      </c>
      <c r="M23" s="18">
        <v>12796483344</v>
      </c>
      <c r="N23" s="15">
        <f t="shared" si="2"/>
        <v>0.99777538987481806</v>
      </c>
      <c r="O23" s="18">
        <v>10794052585</v>
      </c>
      <c r="P23" s="15">
        <f t="shared" si="3"/>
        <v>0.84164060834553478</v>
      </c>
      <c r="Q23" s="18">
        <v>10794052585</v>
      </c>
      <c r="R23" s="15">
        <f t="shared" si="4"/>
        <v>0.84164060834553478</v>
      </c>
    </row>
    <row r="24" spans="1:18" ht="31.5" x14ac:dyDescent="0.25">
      <c r="A24" s="16" t="s">
        <v>24</v>
      </c>
      <c r="B24" s="16" t="s">
        <v>26</v>
      </c>
      <c r="C24" s="16" t="s">
        <v>26</v>
      </c>
      <c r="D24" s="16" t="s">
        <v>51</v>
      </c>
      <c r="E24" s="16" t="s">
        <v>29</v>
      </c>
      <c r="F24" s="16"/>
      <c r="G24" s="16"/>
      <c r="H24" s="17" t="s">
        <v>53</v>
      </c>
      <c r="I24" s="18">
        <v>3586955336</v>
      </c>
      <c r="J24" s="18">
        <v>0</v>
      </c>
      <c r="K24" s="18">
        <v>3586955336</v>
      </c>
      <c r="L24" s="18">
        <v>0</v>
      </c>
      <c r="M24" s="18">
        <v>3586955336</v>
      </c>
      <c r="N24" s="15">
        <f t="shared" si="2"/>
        <v>1</v>
      </c>
      <c r="O24" s="18">
        <v>3114850204</v>
      </c>
      <c r="P24" s="15">
        <f t="shared" si="3"/>
        <v>0.8683827681761801</v>
      </c>
      <c r="Q24" s="18">
        <v>3114850204</v>
      </c>
      <c r="R24" s="15">
        <f t="shared" si="4"/>
        <v>0.8683827681761801</v>
      </c>
    </row>
    <row r="25" spans="1:18" ht="31.5" x14ac:dyDescent="0.25">
      <c r="A25" s="16" t="s">
        <v>24</v>
      </c>
      <c r="B25" s="16" t="s">
        <v>26</v>
      </c>
      <c r="C25" s="16" t="s">
        <v>26</v>
      </c>
      <c r="D25" s="16" t="s">
        <v>51</v>
      </c>
      <c r="E25" s="16" t="s">
        <v>31</v>
      </c>
      <c r="F25" s="16"/>
      <c r="G25" s="16"/>
      <c r="H25" s="17" t="s">
        <v>54</v>
      </c>
      <c r="I25" s="18">
        <v>2614175200</v>
      </c>
      <c r="J25" s="18">
        <v>0</v>
      </c>
      <c r="K25" s="18">
        <v>2614175200</v>
      </c>
      <c r="L25" s="18">
        <v>0</v>
      </c>
      <c r="M25" s="18">
        <v>2614175200</v>
      </c>
      <c r="N25" s="15">
        <f t="shared" si="2"/>
        <v>1</v>
      </c>
      <c r="O25" s="18">
        <v>2134468746</v>
      </c>
      <c r="P25" s="15">
        <f t="shared" si="3"/>
        <v>0.81649797075574737</v>
      </c>
      <c r="Q25" s="18">
        <v>2134468746</v>
      </c>
      <c r="R25" s="15">
        <f t="shared" si="4"/>
        <v>0.81649797075574737</v>
      </c>
    </row>
    <row r="26" spans="1:18" ht="15.75" x14ac:dyDescent="0.25">
      <c r="A26" s="16" t="s">
        <v>24</v>
      </c>
      <c r="B26" s="16" t="s">
        <v>26</v>
      </c>
      <c r="C26" s="16" t="s">
        <v>26</v>
      </c>
      <c r="D26" s="16" t="s">
        <v>51</v>
      </c>
      <c r="E26" s="16" t="s">
        <v>33</v>
      </c>
      <c r="F26" s="16"/>
      <c r="G26" s="16"/>
      <c r="H26" s="17" t="s">
        <v>55</v>
      </c>
      <c r="I26" s="18">
        <v>3132030664</v>
      </c>
      <c r="J26" s="18">
        <v>0</v>
      </c>
      <c r="K26" s="18">
        <v>3132030664</v>
      </c>
      <c r="L26" s="18">
        <v>0</v>
      </c>
      <c r="M26" s="18">
        <v>3103500008</v>
      </c>
      <c r="N26" s="15">
        <f t="shared" si="2"/>
        <v>0.99089068433207395</v>
      </c>
      <c r="O26" s="18">
        <v>2788921348</v>
      </c>
      <c r="P26" s="15">
        <f t="shared" si="3"/>
        <v>0.89045148250183292</v>
      </c>
      <c r="Q26" s="18">
        <v>2788921348</v>
      </c>
      <c r="R26" s="15">
        <f t="shared" si="4"/>
        <v>0.89045148250183292</v>
      </c>
    </row>
    <row r="27" spans="1:18" ht="31.5" x14ac:dyDescent="0.25">
      <c r="A27" s="16" t="s">
        <v>24</v>
      </c>
      <c r="B27" s="16" t="s">
        <v>26</v>
      </c>
      <c r="C27" s="16" t="s">
        <v>26</v>
      </c>
      <c r="D27" s="16" t="s">
        <v>51</v>
      </c>
      <c r="E27" s="16" t="s">
        <v>35</v>
      </c>
      <c r="F27" s="16"/>
      <c r="G27" s="16"/>
      <c r="H27" s="17" t="s">
        <v>56</v>
      </c>
      <c r="I27" s="18">
        <v>1486415300</v>
      </c>
      <c r="J27" s="18">
        <v>0</v>
      </c>
      <c r="K27" s="18">
        <v>1486415300</v>
      </c>
      <c r="L27" s="18">
        <v>0</v>
      </c>
      <c r="M27" s="18">
        <v>1486415300</v>
      </c>
      <c r="N27" s="15">
        <f t="shared" si="2"/>
        <v>1</v>
      </c>
      <c r="O27" s="18">
        <v>1175690767</v>
      </c>
      <c r="P27" s="15">
        <f t="shared" si="3"/>
        <v>0.79095712147204078</v>
      </c>
      <c r="Q27" s="18">
        <v>1175690767</v>
      </c>
      <c r="R27" s="15">
        <f t="shared" si="4"/>
        <v>0.79095712147204078</v>
      </c>
    </row>
    <row r="28" spans="1:18" ht="31.5" x14ac:dyDescent="0.25">
      <c r="A28" s="16" t="s">
        <v>24</v>
      </c>
      <c r="B28" s="16" t="s">
        <v>26</v>
      </c>
      <c r="C28" s="16" t="s">
        <v>26</v>
      </c>
      <c r="D28" s="16" t="s">
        <v>51</v>
      </c>
      <c r="E28" s="16" t="s">
        <v>37</v>
      </c>
      <c r="F28" s="16"/>
      <c r="G28" s="16"/>
      <c r="H28" s="17" t="s">
        <v>57</v>
      </c>
      <c r="I28" s="18">
        <v>161964800</v>
      </c>
      <c r="J28" s="18">
        <v>0</v>
      </c>
      <c r="K28" s="18">
        <v>161964800</v>
      </c>
      <c r="L28" s="18">
        <v>0</v>
      </c>
      <c r="M28" s="18">
        <v>161964800</v>
      </c>
      <c r="N28" s="15">
        <f t="shared" si="2"/>
        <v>1</v>
      </c>
      <c r="O28" s="18">
        <v>127596300</v>
      </c>
      <c r="P28" s="15">
        <f t="shared" si="3"/>
        <v>0.78780265835539576</v>
      </c>
      <c r="Q28" s="18">
        <v>127596300</v>
      </c>
      <c r="R28" s="15">
        <f t="shared" si="4"/>
        <v>0.78780265835539576</v>
      </c>
    </row>
    <row r="29" spans="1:18" ht="15.75" x14ac:dyDescent="0.25">
      <c r="A29" s="16" t="s">
        <v>24</v>
      </c>
      <c r="B29" s="16" t="s">
        <v>26</v>
      </c>
      <c r="C29" s="16" t="s">
        <v>26</v>
      </c>
      <c r="D29" s="16" t="s">
        <v>51</v>
      </c>
      <c r="E29" s="16" t="s">
        <v>39</v>
      </c>
      <c r="F29" s="16"/>
      <c r="G29" s="16"/>
      <c r="H29" s="17" t="s">
        <v>58</v>
      </c>
      <c r="I29" s="18">
        <v>1096347700</v>
      </c>
      <c r="J29" s="18">
        <v>0</v>
      </c>
      <c r="K29" s="18">
        <v>1096347700</v>
      </c>
      <c r="L29" s="18">
        <v>0</v>
      </c>
      <c r="M29" s="18">
        <v>1096347700</v>
      </c>
      <c r="N29" s="15">
        <f t="shared" si="2"/>
        <v>1</v>
      </c>
      <c r="O29" s="18">
        <v>865364832</v>
      </c>
      <c r="P29" s="15">
        <f t="shared" si="3"/>
        <v>0.78931604636010999</v>
      </c>
      <c r="Q29" s="18">
        <v>865364832</v>
      </c>
      <c r="R29" s="15">
        <f t="shared" si="4"/>
        <v>0.78931604636010999</v>
      </c>
    </row>
    <row r="30" spans="1:18" ht="15.75" x14ac:dyDescent="0.25">
      <c r="A30" s="16" t="s">
        <v>24</v>
      </c>
      <c r="B30" s="16" t="s">
        <v>26</v>
      </c>
      <c r="C30" s="16" t="s">
        <v>26</v>
      </c>
      <c r="D30" s="16" t="s">
        <v>51</v>
      </c>
      <c r="E30" s="16" t="s">
        <v>41</v>
      </c>
      <c r="F30" s="16"/>
      <c r="G30" s="16"/>
      <c r="H30" s="17" t="s">
        <v>59</v>
      </c>
      <c r="I30" s="18">
        <v>186071800</v>
      </c>
      <c r="J30" s="18">
        <v>0</v>
      </c>
      <c r="K30" s="18">
        <v>186071800</v>
      </c>
      <c r="L30" s="18">
        <v>0</v>
      </c>
      <c r="M30" s="18">
        <v>186071800</v>
      </c>
      <c r="N30" s="15">
        <f t="shared" si="2"/>
        <v>1</v>
      </c>
      <c r="O30" s="18">
        <v>145955688</v>
      </c>
      <c r="P30" s="15">
        <f t="shared" si="3"/>
        <v>0.78440520272281988</v>
      </c>
      <c r="Q30" s="18">
        <v>145955688</v>
      </c>
      <c r="R30" s="15">
        <f t="shared" si="4"/>
        <v>0.78440520272281988</v>
      </c>
    </row>
    <row r="31" spans="1:18" ht="15.75" x14ac:dyDescent="0.25">
      <c r="A31" s="16" t="s">
        <v>24</v>
      </c>
      <c r="B31" s="16" t="s">
        <v>26</v>
      </c>
      <c r="C31" s="16" t="s">
        <v>26</v>
      </c>
      <c r="D31" s="16" t="s">
        <v>51</v>
      </c>
      <c r="E31" s="16" t="s">
        <v>43</v>
      </c>
      <c r="F31" s="16"/>
      <c r="G31" s="16"/>
      <c r="H31" s="17" t="s">
        <v>60</v>
      </c>
      <c r="I31" s="18">
        <v>188071800</v>
      </c>
      <c r="J31" s="18">
        <v>0</v>
      </c>
      <c r="K31" s="18">
        <v>188071800</v>
      </c>
      <c r="L31" s="18">
        <v>0</v>
      </c>
      <c r="M31" s="18">
        <v>188071800</v>
      </c>
      <c r="N31" s="15">
        <f t="shared" si="2"/>
        <v>1</v>
      </c>
      <c r="O31" s="18">
        <v>147121600</v>
      </c>
      <c r="P31" s="15">
        <f t="shared" si="3"/>
        <v>0.7822629442585225</v>
      </c>
      <c r="Q31" s="18">
        <v>147121600</v>
      </c>
      <c r="R31" s="15">
        <f t="shared" si="4"/>
        <v>0.7822629442585225</v>
      </c>
    </row>
    <row r="32" spans="1:18" ht="47.25" x14ac:dyDescent="0.25">
      <c r="A32" s="16" t="s">
        <v>24</v>
      </c>
      <c r="B32" s="16" t="s">
        <v>26</v>
      </c>
      <c r="C32" s="16" t="s">
        <v>26</v>
      </c>
      <c r="D32" s="16" t="s">
        <v>51</v>
      </c>
      <c r="E32" s="16" t="s">
        <v>45</v>
      </c>
      <c r="F32" s="16"/>
      <c r="G32" s="16"/>
      <c r="H32" s="17" t="s">
        <v>61</v>
      </c>
      <c r="I32" s="18">
        <v>372981400</v>
      </c>
      <c r="J32" s="18">
        <v>0</v>
      </c>
      <c r="K32" s="18">
        <v>372981400</v>
      </c>
      <c r="L32" s="18">
        <v>0</v>
      </c>
      <c r="M32" s="18">
        <v>372981400</v>
      </c>
      <c r="N32" s="15">
        <f t="shared" si="2"/>
        <v>1</v>
      </c>
      <c r="O32" s="18">
        <v>294083100</v>
      </c>
      <c r="P32" s="15">
        <f t="shared" si="3"/>
        <v>0.78846585915544309</v>
      </c>
      <c r="Q32" s="18">
        <v>294083100</v>
      </c>
      <c r="R32" s="15">
        <f t="shared" si="4"/>
        <v>0.78846585915544309</v>
      </c>
    </row>
    <row r="33" spans="1:18" ht="47.25" x14ac:dyDescent="0.25">
      <c r="A33" s="16" t="s">
        <v>24</v>
      </c>
      <c r="B33" s="16" t="s">
        <v>26</v>
      </c>
      <c r="C33" s="16" t="s">
        <v>26</v>
      </c>
      <c r="D33" s="16" t="s">
        <v>62</v>
      </c>
      <c r="E33" s="16"/>
      <c r="F33" s="16"/>
      <c r="G33" s="16"/>
      <c r="H33" s="17" t="s">
        <v>63</v>
      </c>
      <c r="I33" s="18">
        <v>6520601000</v>
      </c>
      <c r="J33" s="18">
        <v>0</v>
      </c>
      <c r="K33" s="18">
        <v>6519277941</v>
      </c>
      <c r="L33" s="18">
        <v>1323059</v>
      </c>
      <c r="M33" s="18">
        <v>6442319336</v>
      </c>
      <c r="N33" s="15">
        <f t="shared" si="2"/>
        <v>0.98799471643794801</v>
      </c>
      <c r="O33" s="18">
        <v>3379212168</v>
      </c>
      <c r="P33" s="15">
        <f t="shared" si="3"/>
        <v>0.51823630490502337</v>
      </c>
      <c r="Q33" s="18">
        <v>3358666747</v>
      </c>
      <c r="R33" s="15">
        <f t="shared" si="4"/>
        <v>0.5150854571534127</v>
      </c>
    </row>
    <row r="34" spans="1:18" ht="15.75" x14ac:dyDescent="0.25">
      <c r="A34" s="16" t="s">
        <v>24</v>
      </c>
      <c r="B34" s="16" t="s">
        <v>26</v>
      </c>
      <c r="C34" s="16" t="s">
        <v>26</v>
      </c>
      <c r="D34" s="16" t="s">
        <v>62</v>
      </c>
      <c r="E34" s="16" t="s">
        <v>29</v>
      </c>
      <c r="F34" s="16" t="s">
        <v>29</v>
      </c>
      <c r="G34" s="16"/>
      <c r="H34" s="17" t="s">
        <v>64</v>
      </c>
      <c r="I34" s="18">
        <v>2256291839</v>
      </c>
      <c r="J34" s="18">
        <v>0</v>
      </c>
      <c r="K34" s="18">
        <v>2256291839</v>
      </c>
      <c r="L34" s="18">
        <v>0</v>
      </c>
      <c r="M34" s="18">
        <v>2256291839</v>
      </c>
      <c r="N34" s="15">
        <f t="shared" si="2"/>
        <v>1</v>
      </c>
      <c r="O34" s="18">
        <v>1208791934</v>
      </c>
      <c r="P34" s="15">
        <f t="shared" si="3"/>
        <v>0.53574272312917759</v>
      </c>
      <c r="Q34" s="18">
        <v>1208791934</v>
      </c>
      <c r="R34" s="15">
        <f t="shared" si="4"/>
        <v>0.53574272312917759</v>
      </c>
    </row>
    <row r="35" spans="1:18" ht="31.5" x14ac:dyDescent="0.25">
      <c r="A35" s="16" t="s">
        <v>24</v>
      </c>
      <c r="B35" s="16" t="s">
        <v>26</v>
      </c>
      <c r="C35" s="16" t="s">
        <v>26</v>
      </c>
      <c r="D35" s="16" t="s">
        <v>62</v>
      </c>
      <c r="E35" s="16" t="s">
        <v>29</v>
      </c>
      <c r="F35" s="16" t="s">
        <v>31</v>
      </c>
      <c r="G35" s="16"/>
      <c r="H35" s="17" t="s">
        <v>65</v>
      </c>
      <c r="I35" s="18">
        <v>865000000</v>
      </c>
      <c r="J35" s="18">
        <v>0</v>
      </c>
      <c r="K35" s="18">
        <v>863684670</v>
      </c>
      <c r="L35" s="18">
        <v>1315330</v>
      </c>
      <c r="M35" s="18">
        <v>792179377</v>
      </c>
      <c r="N35" s="15">
        <f t="shared" si="2"/>
        <v>0.91581430867052027</v>
      </c>
      <c r="O35" s="18">
        <v>498415363</v>
      </c>
      <c r="P35" s="15">
        <f t="shared" si="3"/>
        <v>0.57620273179190751</v>
      </c>
      <c r="Q35" s="18">
        <v>484048465</v>
      </c>
      <c r="R35" s="15">
        <f t="shared" si="4"/>
        <v>0.55959360115606938</v>
      </c>
    </row>
    <row r="36" spans="1:18" ht="31.5" x14ac:dyDescent="0.25">
      <c r="A36" s="16" t="s">
        <v>24</v>
      </c>
      <c r="B36" s="16" t="s">
        <v>26</v>
      </c>
      <c r="C36" s="16" t="s">
        <v>26</v>
      </c>
      <c r="D36" s="16" t="s">
        <v>62</v>
      </c>
      <c r="E36" s="16" t="s">
        <v>29</v>
      </c>
      <c r="F36" s="16" t="s">
        <v>33</v>
      </c>
      <c r="G36" s="16"/>
      <c r="H36" s="17" t="s">
        <v>66</v>
      </c>
      <c r="I36" s="18">
        <v>159716105</v>
      </c>
      <c r="J36" s="18">
        <v>0</v>
      </c>
      <c r="K36" s="18">
        <v>159708376</v>
      </c>
      <c r="L36" s="18">
        <v>7729</v>
      </c>
      <c r="M36" s="18">
        <v>154255064</v>
      </c>
      <c r="N36" s="15">
        <f t="shared" si="2"/>
        <v>0.96580782507812846</v>
      </c>
      <c r="O36" s="18">
        <v>126856289</v>
      </c>
      <c r="P36" s="15">
        <f t="shared" si="3"/>
        <v>0.79426109846593118</v>
      </c>
      <c r="Q36" s="18">
        <v>126540148</v>
      </c>
      <c r="R36" s="15">
        <f t="shared" si="4"/>
        <v>0.79228170509166873</v>
      </c>
    </row>
    <row r="37" spans="1:18" ht="15.75" x14ac:dyDescent="0.25">
      <c r="A37" s="16" t="s">
        <v>24</v>
      </c>
      <c r="B37" s="16" t="s">
        <v>26</v>
      </c>
      <c r="C37" s="16" t="s">
        <v>26</v>
      </c>
      <c r="D37" s="16" t="s">
        <v>62</v>
      </c>
      <c r="E37" s="16" t="s">
        <v>31</v>
      </c>
      <c r="F37" s="16"/>
      <c r="G37" s="16"/>
      <c r="H37" s="17" t="s">
        <v>67</v>
      </c>
      <c r="I37" s="18">
        <v>2217088666</v>
      </c>
      <c r="J37" s="18">
        <v>0</v>
      </c>
      <c r="K37" s="18">
        <v>2217088666</v>
      </c>
      <c r="L37" s="18">
        <v>0</v>
      </c>
      <c r="M37" s="18">
        <v>2217088666</v>
      </c>
      <c r="N37" s="15">
        <f t="shared" si="2"/>
        <v>1</v>
      </c>
      <c r="O37" s="18">
        <v>850480533</v>
      </c>
      <c r="P37" s="15">
        <f t="shared" si="3"/>
        <v>0.38360239986901812</v>
      </c>
      <c r="Q37" s="18">
        <v>850480533</v>
      </c>
      <c r="R37" s="15">
        <f t="shared" si="4"/>
        <v>0.38360239986901812</v>
      </c>
    </row>
    <row r="38" spans="1:18" ht="15.75" x14ac:dyDescent="0.25">
      <c r="A38" s="16" t="s">
        <v>24</v>
      </c>
      <c r="B38" s="16" t="s">
        <v>26</v>
      </c>
      <c r="C38" s="16" t="s">
        <v>26</v>
      </c>
      <c r="D38" s="16" t="s">
        <v>62</v>
      </c>
      <c r="E38" s="16" t="s">
        <v>37</v>
      </c>
      <c r="F38" s="16"/>
      <c r="G38" s="16"/>
      <c r="H38" s="17" t="s">
        <v>68</v>
      </c>
      <c r="I38" s="18">
        <v>13000000</v>
      </c>
      <c r="J38" s="18">
        <v>0</v>
      </c>
      <c r="K38" s="18">
        <v>13000000</v>
      </c>
      <c r="L38" s="18">
        <v>0</v>
      </c>
      <c r="M38" s="18">
        <v>13000000</v>
      </c>
      <c r="N38" s="15">
        <f t="shared" si="2"/>
        <v>1</v>
      </c>
      <c r="O38" s="18">
        <v>5871612</v>
      </c>
      <c r="P38" s="15">
        <f t="shared" si="3"/>
        <v>0.45166246153846151</v>
      </c>
      <c r="Q38" s="18">
        <v>5871612</v>
      </c>
      <c r="R38" s="15">
        <f t="shared" si="4"/>
        <v>0.45166246153846151</v>
      </c>
    </row>
    <row r="39" spans="1:18" ht="15.75" x14ac:dyDescent="0.25">
      <c r="A39" s="16" t="s">
        <v>24</v>
      </c>
      <c r="B39" s="16" t="s">
        <v>26</v>
      </c>
      <c r="C39" s="16" t="s">
        <v>26</v>
      </c>
      <c r="D39" s="16" t="s">
        <v>62</v>
      </c>
      <c r="E39" s="16" t="s">
        <v>69</v>
      </c>
      <c r="F39" s="16"/>
      <c r="G39" s="16"/>
      <c r="H39" s="17" t="s">
        <v>70</v>
      </c>
      <c r="I39" s="18">
        <v>309504390</v>
      </c>
      <c r="J39" s="18">
        <v>0</v>
      </c>
      <c r="K39" s="18">
        <v>309504390</v>
      </c>
      <c r="L39" s="18">
        <v>0</v>
      </c>
      <c r="M39" s="18">
        <v>309504390</v>
      </c>
      <c r="N39" s="15">
        <f t="shared" si="2"/>
        <v>1</v>
      </c>
      <c r="O39" s="18">
        <v>245364288</v>
      </c>
      <c r="P39" s="15">
        <f t="shared" si="3"/>
        <v>0.79276513008426153</v>
      </c>
      <c r="Q39" s="18">
        <v>245364288</v>
      </c>
      <c r="R39" s="15">
        <f t="shared" si="4"/>
        <v>0.79276513008426153</v>
      </c>
    </row>
    <row r="40" spans="1:18" ht="15.75" x14ac:dyDescent="0.25">
      <c r="A40" s="16" t="s">
        <v>24</v>
      </c>
      <c r="B40" s="16" t="s">
        <v>26</v>
      </c>
      <c r="C40" s="16" t="s">
        <v>26</v>
      </c>
      <c r="D40" s="16" t="s">
        <v>62</v>
      </c>
      <c r="E40" s="16" t="s">
        <v>71</v>
      </c>
      <c r="F40" s="16"/>
      <c r="G40" s="16"/>
      <c r="H40" s="17" t="s">
        <v>72</v>
      </c>
      <c r="I40" s="18">
        <v>700000000</v>
      </c>
      <c r="J40" s="18">
        <v>0</v>
      </c>
      <c r="K40" s="18">
        <v>700000000</v>
      </c>
      <c r="L40" s="18">
        <v>0</v>
      </c>
      <c r="M40" s="18">
        <v>700000000</v>
      </c>
      <c r="N40" s="15">
        <f t="shared" si="2"/>
        <v>1</v>
      </c>
      <c r="O40" s="18">
        <v>443432149</v>
      </c>
      <c r="P40" s="15">
        <f t="shared" si="3"/>
        <v>0.63347449857142857</v>
      </c>
      <c r="Q40" s="18">
        <v>437569767</v>
      </c>
      <c r="R40" s="15">
        <f t="shared" si="4"/>
        <v>0.62509966714285714</v>
      </c>
    </row>
    <row r="41" spans="1:18" ht="31.5" x14ac:dyDescent="0.25">
      <c r="A41" s="12" t="s">
        <v>24</v>
      </c>
      <c r="B41" s="12" t="s">
        <v>51</v>
      </c>
      <c r="C41" s="12"/>
      <c r="D41" s="12"/>
      <c r="E41" s="12"/>
      <c r="F41" s="12"/>
      <c r="G41" s="12"/>
      <c r="H41" s="13" t="s">
        <v>73</v>
      </c>
      <c r="I41" s="14">
        <v>2440790000</v>
      </c>
      <c r="J41" s="14">
        <v>0</v>
      </c>
      <c r="K41" s="14">
        <v>1536587772</v>
      </c>
      <c r="L41" s="14">
        <v>904202228</v>
      </c>
      <c r="M41" s="14">
        <v>1246230562</v>
      </c>
      <c r="N41" s="15">
        <f t="shared" si="2"/>
        <v>0.51058491799786132</v>
      </c>
      <c r="O41" s="14">
        <v>859202669</v>
      </c>
      <c r="P41" s="15">
        <f t="shared" si="3"/>
        <v>0.35201826826560251</v>
      </c>
      <c r="Q41" s="14">
        <v>848144669</v>
      </c>
      <c r="R41" s="15">
        <f t="shared" si="4"/>
        <v>0.34748776789482094</v>
      </c>
    </row>
    <row r="42" spans="1:18" ht="31.5" x14ac:dyDescent="0.25">
      <c r="A42" s="16" t="s">
        <v>24</v>
      </c>
      <c r="B42" s="16" t="s">
        <v>51</v>
      </c>
      <c r="C42" s="16" t="s">
        <v>51</v>
      </c>
      <c r="D42" s="16" t="s">
        <v>51</v>
      </c>
      <c r="E42" s="16" t="s">
        <v>39</v>
      </c>
      <c r="F42" s="16" t="s">
        <v>41</v>
      </c>
      <c r="G42" s="16"/>
      <c r="H42" s="17" t="s">
        <v>74</v>
      </c>
      <c r="I42" s="18">
        <v>20000000</v>
      </c>
      <c r="J42" s="18">
        <v>0</v>
      </c>
      <c r="K42" s="18">
        <v>2954000</v>
      </c>
      <c r="L42" s="18">
        <v>17046000</v>
      </c>
      <c r="M42" s="18">
        <v>2954000</v>
      </c>
      <c r="N42" s="15">
        <f t="shared" si="2"/>
        <v>0.1477</v>
      </c>
      <c r="O42" s="18">
        <v>0</v>
      </c>
      <c r="P42" s="15">
        <f t="shared" si="3"/>
        <v>0</v>
      </c>
      <c r="Q42" s="18">
        <v>0</v>
      </c>
      <c r="R42" s="15">
        <f t="shared" si="4"/>
        <v>0</v>
      </c>
    </row>
    <row r="43" spans="1:18" ht="31.5" x14ac:dyDescent="0.25">
      <c r="A43" s="16" t="s">
        <v>24</v>
      </c>
      <c r="B43" s="16" t="s">
        <v>51</v>
      </c>
      <c r="C43" s="16" t="s">
        <v>51</v>
      </c>
      <c r="D43" s="16" t="s">
        <v>51</v>
      </c>
      <c r="E43" s="16" t="s">
        <v>41</v>
      </c>
      <c r="F43" s="16" t="s">
        <v>29</v>
      </c>
      <c r="G43" s="16"/>
      <c r="H43" s="17" t="s">
        <v>75</v>
      </c>
      <c r="I43" s="18">
        <v>500000</v>
      </c>
      <c r="J43" s="18">
        <v>0</v>
      </c>
      <c r="K43" s="18">
        <v>159000</v>
      </c>
      <c r="L43" s="18">
        <v>341000</v>
      </c>
      <c r="M43" s="18">
        <v>159000</v>
      </c>
      <c r="N43" s="15">
        <f t="shared" si="2"/>
        <v>0.318</v>
      </c>
      <c r="O43" s="18">
        <v>0</v>
      </c>
      <c r="P43" s="15">
        <f t="shared" si="3"/>
        <v>0</v>
      </c>
      <c r="Q43" s="18">
        <v>0</v>
      </c>
      <c r="R43" s="15">
        <f t="shared" si="4"/>
        <v>0</v>
      </c>
    </row>
    <row r="44" spans="1:18" ht="31.5" x14ac:dyDescent="0.25">
      <c r="A44" s="16" t="s">
        <v>24</v>
      </c>
      <c r="B44" s="16" t="s">
        <v>51</v>
      </c>
      <c r="C44" s="16" t="s">
        <v>51</v>
      </c>
      <c r="D44" s="16" t="s">
        <v>51</v>
      </c>
      <c r="E44" s="16" t="s">
        <v>43</v>
      </c>
      <c r="F44" s="16" t="s">
        <v>31</v>
      </c>
      <c r="G44" s="16"/>
      <c r="H44" s="17" t="s">
        <v>76</v>
      </c>
      <c r="I44" s="18">
        <v>301748800</v>
      </c>
      <c r="J44" s="18">
        <v>0</v>
      </c>
      <c r="K44" s="18">
        <v>282747937</v>
      </c>
      <c r="L44" s="18">
        <v>19000863</v>
      </c>
      <c r="M44" s="18">
        <v>260469037</v>
      </c>
      <c r="N44" s="15">
        <f t="shared" si="2"/>
        <v>0.86319825298393893</v>
      </c>
      <c r="O44" s="18">
        <v>160095170</v>
      </c>
      <c r="P44" s="15">
        <f t="shared" si="3"/>
        <v>0.53055776858101833</v>
      </c>
      <c r="Q44" s="18">
        <v>160095170</v>
      </c>
      <c r="R44" s="15">
        <f t="shared" si="4"/>
        <v>0.53055776858101833</v>
      </c>
    </row>
    <row r="45" spans="1:18" ht="47.25" x14ac:dyDescent="0.25">
      <c r="A45" s="16" t="s">
        <v>24</v>
      </c>
      <c r="B45" s="16" t="s">
        <v>51</v>
      </c>
      <c r="C45" s="16" t="s">
        <v>51</v>
      </c>
      <c r="D45" s="16" t="s">
        <v>51</v>
      </c>
      <c r="E45" s="16" t="s">
        <v>43</v>
      </c>
      <c r="F45" s="16" t="s">
        <v>33</v>
      </c>
      <c r="G45" s="16"/>
      <c r="H45" s="17" t="s">
        <v>77</v>
      </c>
      <c r="I45" s="18">
        <v>596640840</v>
      </c>
      <c r="J45" s="18">
        <v>0</v>
      </c>
      <c r="K45" s="18">
        <v>357823217</v>
      </c>
      <c r="L45" s="18">
        <v>238817623</v>
      </c>
      <c r="M45" s="18">
        <v>340776677</v>
      </c>
      <c r="N45" s="15">
        <f t="shared" si="2"/>
        <v>0.57115881809230495</v>
      </c>
      <c r="O45" s="18">
        <v>222747267</v>
      </c>
      <c r="P45" s="15">
        <f t="shared" si="3"/>
        <v>0.37333560169967578</v>
      </c>
      <c r="Q45" s="18">
        <v>212989267</v>
      </c>
      <c r="R45" s="15">
        <f t="shared" si="4"/>
        <v>0.35698070383515818</v>
      </c>
    </row>
    <row r="46" spans="1:18" ht="15.75" x14ac:dyDescent="0.25">
      <c r="A46" s="16" t="s">
        <v>24</v>
      </c>
      <c r="B46" s="16" t="s">
        <v>51</v>
      </c>
      <c r="C46" s="16" t="s">
        <v>51</v>
      </c>
      <c r="D46" s="16" t="s">
        <v>51</v>
      </c>
      <c r="E46" s="16" t="s">
        <v>43</v>
      </c>
      <c r="F46" s="16" t="s">
        <v>37</v>
      </c>
      <c r="G46" s="16"/>
      <c r="H46" s="17" t="s">
        <v>78</v>
      </c>
      <c r="I46" s="18">
        <v>571346479</v>
      </c>
      <c r="J46" s="18">
        <v>0</v>
      </c>
      <c r="K46" s="18">
        <v>0</v>
      </c>
      <c r="L46" s="18">
        <v>571346479</v>
      </c>
      <c r="M46" s="18">
        <v>0</v>
      </c>
      <c r="N46" s="15">
        <f t="shared" si="2"/>
        <v>0</v>
      </c>
      <c r="O46" s="18">
        <v>0</v>
      </c>
      <c r="P46" s="15">
        <f t="shared" si="3"/>
        <v>0</v>
      </c>
      <c r="Q46" s="18">
        <v>0</v>
      </c>
      <c r="R46" s="15">
        <f t="shared" si="4"/>
        <v>0</v>
      </c>
    </row>
    <row r="47" spans="1:18" ht="15.75" x14ac:dyDescent="0.25">
      <c r="A47" s="16" t="s">
        <v>24</v>
      </c>
      <c r="B47" s="16" t="s">
        <v>51</v>
      </c>
      <c r="C47" s="16" t="s">
        <v>51</v>
      </c>
      <c r="D47" s="16" t="s">
        <v>51</v>
      </c>
      <c r="E47" s="16" t="s">
        <v>45</v>
      </c>
      <c r="F47" s="16" t="s">
        <v>31</v>
      </c>
      <c r="G47" s="16"/>
      <c r="H47" s="17" t="s">
        <v>79</v>
      </c>
      <c r="I47" s="18">
        <v>669653521</v>
      </c>
      <c r="J47" s="18">
        <v>0</v>
      </c>
      <c r="K47" s="18">
        <v>619358280</v>
      </c>
      <c r="L47" s="18">
        <v>50295241</v>
      </c>
      <c r="M47" s="18">
        <v>619358280</v>
      </c>
      <c r="N47" s="15">
        <f t="shared" si="2"/>
        <v>0.92489363615247833</v>
      </c>
      <c r="O47" s="18">
        <v>463250000</v>
      </c>
      <c r="P47" s="15">
        <f t="shared" si="3"/>
        <v>0.6917756503515794</v>
      </c>
      <c r="Q47" s="18">
        <v>461950000</v>
      </c>
      <c r="R47" s="15">
        <f t="shared" si="4"/>
        <v>0.68983434793289167</v>
      </c>
    </row>
    <row r="48" spans="1:18" ht="47.25" x14ac:dyDescent="0.25">
      <c r="A48" s="16" t="s">
        <v>24</v>
      </c>
      <c r="B48" s="16" t="s">
        <v>51</v>
      </c>
      <c r="C48" s="16" t="s">
        <v>51</v>
      </c>
      <c r="D48" s="16" t="s">
        <v>51</v>
      </c>
      <c r="E48" s="16" t="s">
        <v>45</v>
      </c>
      <c r="F48" s="16" t="s">
        <v>33</v>
      </c>
      <c r="G48" s="16"/>
      <c r="H48" s="17" t="s">
        <v>80</v>
      </c>
      <c r="I48" s="18">
        <v>29868590</v>
      </c>
      <c r="J48" s="18">
        <v>0</v>
      </c>
      <c r="K48" s="18">
        <v>22513568</v>
      </c>
      <c r="L48" s="18">
        <v>7355022</v>
      </c>
      <c r="M48" s="18">
        <v>22513568</v>
      </c>
      <c r="N48" s="15">
        <f t="shared" si="2"/>
        <v>0.75375396026394281</v>
      </c>
      <c r="O48" s="18">
        <v>13110232</v>
      </c>
      <c r="P48" s="15">
        <f t="shared" si="3"/>
        <v>0.43893039477256879</v>
      </c>
      <c r="Q48" s="18">
        <v>13110232</v>
      </c>
      <c r="R48" s="15">
        <f t="shared" si="4"/>
        <v>0.43893039477256879</v>
      </c>
    </row>
    <row r="49" spans="1:18" ht="15.75" x14ac:dyDescent="0.25">
      <c r="A49" s="12" t="s">
        <v>24</v>
      </c>
      <c r="B49" s="12" t="s">
        <v>62</v>
      </c>
      <c r="C49" s="12"/>
      <c r="D49" s="12"/>
      <c r="E49" s="12"/>
      <c r="F49" s="12"/>
      <c r="G49" s="12"/>
      <c r="H49" s="13" t="s">
        <v>81</v>
      </c>
      <c r="I49" s="14">
        <f>SUM(I50:I57)-I52-I54-I56-I57</f>
        <v>47522279000</v>
      </c>
      <c r="J49" s="14">
        <f t="shared" ref="J49:Q49" si="6">SUM(J50:J57)-J52-J54-J56-J57</f>
        <v>0</v>
      </c>
      <c r="K49" s="14">
        <f t="shared" si="6"/>
        <v>28707418983.150002</v>
      </c>
      <c r="L49" s="14">
        <f t="shared" si="6"/>
        <v>18814860016.849998</v>
      </c>
      <c r="M49" s="14">
        <f t="shared" si="6"/>
        <v>6400806655.1499996</v>
      </c>
      <c r="N49" s="15">
        <f t="shared" si="2"/>
        <v>0.13469065015063775</v>
      </c>
      <c r="O49" s="14">
        <f t="shared" si="6"/>
        <v>6376304280.7900009</v>
      </c>
      <c r="P49" s="15">
        <f t="shared" si="3"/>
        <v>0.13417505252199713</v>
      </c>
      <c r="Q49" s="14">
        <f t="shared" si="6"/>
        <v>6374426176.7900009</v>
      </c>
      <c r="R49" s="15">
        <f t="shared" si="4"/>
        <v>0.13413553202677844</v>
      </c>
    </row>
    <row r="50" spans="1:18" ht="47.25" x14ac:dyDescent="0.25">
      <c r="A50" s="16" t="s">
        <v>24</v>
      </c>
      <c r="B50" s="16" t="s">
        <v>62</v>
      </c>
      <c r="C50" s="16" t="s">
        <v>62</v>
      </c>
      <c r="D50" s="16" t="s">
        <v>26</v>
      </c>
      <c r="E50" s="16" t="s">
        <v>82</v>
      </c>
      <c r="F50" s="16"/>
      <c r="G50" s="16"/>
      <c r="H50" s="17" t="s">
        <v>83</v>
      </c>
      <c r="I50" s="18">
        <v>19255098000</v>
      </c>
      <c r="J50" s="18">
        <v>0</v>
      </c>
      <c r="K50" s="18">
        <v>19255098000</v>
      </c>
      <c r="L50" s="18">
        <v>0</v>
      </c>
      <c r="M50" s="18">
        <v>0</v>
      </c>
      <c r="N50" s="15">
        <f t="shared" si="2"/>
        <v>0</v>
      </c>
      <c r="O50" s="18">
        <v>0</v>
      </c>
      <c r="P50" s="15">
        <f t="shared" si="3"/>
        <v>0</v>
      </c>
      <c r="Q50" s="18">
        <v>0</v>
      </c>
      <c r="R50" s="15">
        <f t="shared" si="4"/>
        <v>0</v>
      </c>
    </row>
    <row r="51" spans="1:18" ht="31.5" x14ac:dyDescent="0.25">
      <c r="A51" s="16" t="s">
        <v>24</v>
      </c>
      <c r="B51" s="16" t="s">
        <v>62</v>
      </c>
      <c r="C51" s="16" t="s">
        <v>84</v>
      </c>
      <c r="D51" s="16" t="s">
        <v>51</v>
      </c>
      <c r="E51" s="16" t="s">
        <v>31</v>
      </c>
      <c r="F51" s="16"/>
      <c r="G51" s="16"/>
      <c r="H51" s="17" t="s">
        <v>85</v>
      </c>
      <c r="I51" s="18">
        <v>3513107000</v>
      </c>
      <c r="J51" s="18">
        <v>0</v>
      </c>
      <c r="K51" s="18">
        <v>3321912414.1500001</v>
      </c>
      <c r="L51" s="18">
        <v>191194585.84999999</v>
      </c>
      <c r="M51" s="18">
        <v>1586398994.1500001</v>
      </c>
      <c r="N51" s="15">
        <f t="shared" si="2"/>
        <v>0.45156580603722007</v>
      </c>
      <c r="O51" s="18">
        <v>1561896619.79</v>
      </c>
      <c r="P51" s="15">
        <f t="shared" si="3"/>
        <v>0.44459124637820596</v>
      </c>
      <c r="Q51" s="18">
        <v>1561896619.79</v>
      </c>
      <c r="R51" s="15">
        <f t="shared" si="4"/>
        <v>0.44459124637820596</v>
      </c>
    </row>
    <row r="52" spans="1:18" ht="47.25" x14ac:dyDescent="0.25">
      <c r="A52" s="16" t="s">
        <v>24</v>
      </c>
      <c r="B52" s="16" t="s">
        <v>62</v>
      </c>
      <c r="C52" s="16" t="s">
        <v>84</v>
      </c>
      <c r="D52" s="16" t="s">
        <v>51</v>
      </c>
      <c r="E52" s="16" t="s">
        <v>31</v>
      </c>
      <c r="F52" s="16" t="s">
        <v>31</v>
      </c>
      <c r="G52" s="16"/>
      <c r="H52" s="17" t="s">
        <v>86</v>
      </c>
      <c r="I52" s="18">
        <v>1806523743</v>
      </c>
      <c r="J52" s="18">
        <v>0</v>
      </c>
      <c r="K52" s="18">
        <v>1615329157.1500001</v>
      </c>
      <c r="L52" s="18">
        <v>191194585.84999999</v>
      </c>
      <c r="M52" s="18">
        <v>1586398994.1500001</v>
      </c>
      <c r="N52" s="15">
        <f t="shared" si="2"/>
        <v>0.87815009367967112</v>
      </c>
      <c r="O52" s="18">
        <v>1561896619.79</v>
      </c>
      <c r="P52" s="15">
        <f t="shared" si="3"/>
        <v>0.86458682087191363</v>
      </c>
      <c r="Q52" s="18">
        <v>1561896619.79</v>
      </c>
      <c r="R52" s="15">
        <f t="shared" si="4"/>
        <v>0.86458682087191363</v>
      </c>
    </row>
    <row r="53" spans="1:18" ht="31.5" x14ac:dyDescent="0.25">
      <c r="A53" s="16" t="s">
        <v>24</v>
      </c>
      <c r="B53" s="16" t="s">
        <v>62</v>
      </c>
      <c r="C53" s="16" t="s">
        <v>84</v>
      </c>
      <c r="D53" s="16" t="s">
        <v>51</v>
      </c>
      <c r="E53" s="16" t="s">
        <v>35</v>
      </c>
      <c r="F53" s="16"/>
      <c r="G53" s="16"/>
      <c r="H53" s="17" t="s">
        <v>87</v>
      </c>
      <c r="I53" s="18">
        <v>4791783000</v>
      </c>
      <c r="J53" s="18">
        <v>0</v>
      </c>
      <c r="K53" s="18">
        <v>3965759000</v>
      </c>
      <c r="L53" s="18">
        <v>826024000</v>
      </c>
      <c r="M53" s="18">
        <v>2765759000</v>
      </c>
      <c r="N53" s="15">
        <f t="shared" si="2"/>
        <v>0.57718786514330889</v>
      </c>
      <c r="O53" s="18">
        <v>2765759000</v>
      </c>
      <c r="P53" s="15">
        <f t="shared" si="3"/>
        <v>0.57718786514330889</v>
      </c>
      <c r="Q53" s="18">
        <v>2765759000</v>
      </c>
      <c r="R53" s="15">
        <f t="shared" si="4"/>
        <v>0.57718786514330889</v>
      </c>
    </row>
    <row r="54" spans="1:18" ht="31.5" x14ac:dyDescent="0.25">
      <c r="A54" s="16" t="s">
        <v>24</v>
      </c>
      <c r="B54" s="16" t="s">
        <v>62</v>
      </c>
      <c r="C54" s="16" t="s">
        <v>84</v>
      </c>
      <c r="D54" s="16" t="s">
        <v>51</v>
      </c>
      <c r="E54" s="16" t="s">
        <v>35</v>
      </c>
      <c r="F54" s="16" t="s">
        <v>31</v>
      </c>
      <c r="G54" s="16"/>
      <c r="H54" s="17" t="s">
        <v>88</v>
      </c>
      <c r="I54" s="18">
        <v>3591783000</v>
      </c>
      <c r="J54" s="18">
        <v>0</v>
      </c>
      <c r="K54" s="18">
        <v>2765759000</v>
      </c>
      <c r="L54" s="18">
        <v>826024000</v>
      </c>
      <c r="M54" s="18">
        <v>2765759000</v>
      </c>
      <c r="N54" s="15">
        <f t="shared" si="2"/>
        <v>0.77002396859721201</v>
      </c>
      <c r="O54" s="18">
        <v>2765759000</v>
      </c>
      <c r="P54" s="15">
        <f t="shared" si="3"/>
        <v>0.77002396859721201</v>
      </c>
      <c r="Q54" s="18">
        <v>2765759000</v>
      </c>
      <c r="R54" s="15">
        <f t="shared" si="4"/>
        <v>0.77002396859721201</v>
      </c>
    </row>
    <row r="55" spans="1:18" ht="15.75" x14ac:dyDescent="0.25">
      <c r="A55" s="16" t="s">
        <v>24</v>
      </c>
      <c r="B55" s="16" t="s">
        <v>62</v>
      </c>
      <c r="C55" s="16" t="s">
        <v>89</v>
      </c>
      <c r="D55" s="16"/>
      <c r="E55" s="16"/>
      <c r="F55" s="16"/>
      <c r="G55" s="16"/>
      <c r="H55" s="17" t="s">
        <v>90</v>
      </c>
      <c r="I55" s="18">
        <v>19962291000</v>
      </c>
      <c r="J55" s="18">
        <v>0</v>
      </c>
      <c r="K55" s="18">
        <v>2164649569</v>
      </c>
      <c r="L55" s="18">
        <v>17797641431</v>
      </c>
      <c r="M55" s="18">
        <v>2048648661</v>
      </c>
      <c r="N55" s="15">
        <f t="shared" si="2"/>
        <v>0.10262592910803675</v>
      </c>
      <c r="O55" s="18">
        <v>2048648661</v>
      </c>
      <c r="P55" s="15">
        <f t="shared" si="3"/>
        <v>0.10262592910803675</v>
      </c>
      <c r="Q55" s="18">
        <v>2046770557</v>
      </c>
      <c r="R55" s="15">
        <f t="shared" si="4"/>
        <v>0.10253184652002117</v>
      </c>
    </row>
    <row r="56" spans="1:18" ht="15.75" x14ac:dyDescent="0.25">
      <c r="A56" s="16" t="s">
        <v>24</v>
      </c>
      <c r="B56" s="16" t="s">
        <v>62</v>
      </c>
      <c r="C56" s="16" t="s">
        <v>89</v>
      </c>
      <c r="D56" s="16" t="s">
        <v>26</v>
      </c>
      <c r="E56" s="16" t="s">
        <v>29</v>
      </c>
      <c r="F56" s="16"/>
      <c r="G56" s="16"/>
      <c r="H56" s="17" t="s">
        <v>91</v>
      </c>
      <c r="I56" s="18">
        <v>19252876049</v>
      </c>
      <c r="J56" s="18">
        <v>0</v>
      </c>
      <c r="K56" s="18">
        <v>1464455054</v>
      </c>
      <c r="L56" s="18">
        <v>17788420995</v>
      </c>
      <c r="M56" s="18">
        <v>1348454146</v>
      </c>
      <c r="N56" s="15">
        <f t="shared" si="2"/>
        <v>7.0039101823960434E-2</v>
      </c>
      <c r="O56" s="18">
        <v>1348454146</v>
      </c>
      <c r="P56" s="15">
        <f t="shared" si="3"/>
        <v>7.0039101823960434E-2</v>
      </c>
      <c r="Q56" s="18">
        <v>1346576042</v>
      </c>
      <c r="R56" s="15">
        <f t="shared" si="4"/>
        <v>6.9941552554167175E-2</v>
      </c>
    </row>
    <row r="57" spans="1:18" ht="15.75" x14ac:dyDescent="0.25">
      <c r="A57" s="16" t="s">
        <v>24</v>
      </c>
      <c r="B57" s="16" t="s">
        <v>62</v>
      </c>
      <c r="C57" s="16" t="s">
        <v>89</v>
      </c>
      <c r="D57" s="16" t="s">
        <v>26</v>
      </c>
      <c r="E57" s="16" t="s">
        <v>33</v>
      </c>
      <c r="F57" s="16"/>
      <c r="G57" s="16"/>
      <c r="H57" s="17" t="s">
        <v>92</v>
      </c>
      <c r="I57" s="18">
        <v>709414951</v>
      </c>
      <c r="J57" s="18">
        <v>0</v>
      </c>
      <c r="K57" s="18">
        <v>700194515</v>
      </c>
      <c r="L57" s="18">
        <v>9220436</v>
      </c>
      <c r="M57" s="18">
        <v>700194515</v>
      </c>
      <c r="N57" s="15">
        <f t="shared" si="2"/>
        <v>0.98700276053246017</v>
      </c>
      <c r="O57" s="18">
        <v>700194515</v>
      </c>
      <c r="P57" s="15">
        <f t="shared" si="3"/>
        <v>0.98700276053246017</v>
      </c>
      <c r="Q57" s="18">
        <v>700194515</v>
      </c>
      <c r="R57" s="15">
        <f t="shared" si="4"/>
        <v>0.98700276053246017</v>
      </c>
    </row>
    <row r="58" spans="1:18" ht="47.25" x14ac:dyDescent="0.25">
      <c r="A58" s="12" t="s">
        <v>24</v>
      </c>
      <c r="B58" s="12" t="s">
        <v>93</v>
      </c>
      <c r="C58" s="12"/>
      <c r="D58" s="12"/>
      <c r="E58" s="12"/>
      <c r="F58" s="12"/>
      <c r="G58" s="12"/>
      <c r="H58" s="13" t="s">
        <v>94</v>
      </c>
      <c r="I58" s="14">
        <f>+I59</f>
        <v>353331000</v>
      </c>
      <c r="J58" s="14">
        <f t="shared" ref="J58:Q58" si="7">+J59</f>
        <v>0</v>
      </c>
      <c r="K58" s="14">
        <f t="shared" si="7"/>
        <v>0</v>
      </c>
      <c r="L58" s="14">
        <f t="shared" si="7"/>
        <v>353331000</v>
      </c>
      <c r="M58" s="14">
        <f t="shared" si="7"/>
        <v>0</v>
      </c>
      <c r="N58" s="15">
        <f t="shared" si="2"/>
        <v>0</v>
      </c>
      <c r="O58" s="14">
        <f t="shared" si="7"/>
        <v>0</v>
      </c>
      <c r="P58" s="15">
        <f t="shared" si="3"/>
        <v>0</v>
      </c>
      <c r="Q58" s="14">
        <f t="shared" si="7"/>
        <v>0</v>
      </c>
      <c r="R58" s="15">
        <f t="shared" si="4"/>
        <v>0</v>
      </c>
    </row>
    <row r="59" spans="1:18" ht="31.5" x14ac:dyDescent="0.25">
      <c r="A59" s="16" t="s">
        <v>24</v>
      </c>
      <c r="B59" s="16" t="s">
        <v>93</v>
      </c>
      <c r="C59" s="16" t="s">
        <v>84</v>
      </c>
      <c r="D59" s="16" t="s">
        <v>26</v>
      </c>
      <c r="E59" s="16"/>
      <c r="F59" s="16"/>
      <c r="G59" s="16"/>
      <c r="H59" s="17" t="s">
        <v>95</v>
      </c>
      <c r="I59" s="18">
        <v>353331000</v>
      </c>
      <c r="J59" s="18">
        <v>0</v>
      </c>
      <c r="K59" s="18">
        <v>0</v>
      </c>
      <c r="L59" s="18">
        <v>353331000</v>
      </c>
      <c r="M59" s="18">
        <v>0</v>
      </c>
      <c r="N59" s="15">
        <f t="shared" si="2"/>
        <v>0</v>
      </c>
      <c r="O59" s="18">
        <v>0</v>
      </c>
      <c r="P59" s="15">
        <f t="shared" si="3"/>
        <v>0</v>
      </c>
      <c r="Q59" s="18">
        <v>0</v>
      </c>
      <c r="R59" s="15">
        <f t="shared" si="4"/>
        <v>0</v>
      </c>
    </row>
    <row r="60" spans="1:18" ht="15.75" x14ac:dyDescent="0.25">
      <c r="A60" s="8" t="s">
        <v>96</v>
      </c>
      <c r="B60" s="8"/>
      <c r="C60" s="8"/>
      <c r="D60" s="8"/>
      <c r="E60" s="8"/>
      <c r="F60" s="8"/>
      <c r="G60" s="8"/>
      <c r="H60" s="9" t="s">
        <v>97</v>
      </c>
      <c r="I60" s="10">
        <f>+I61</f>
        <v>2690573000</v>
      </c>
      <c r="J60" s="10">
        <f t="shared" ref="J60:Q60" si="8">+J61</f>
        <v>0</v>
      </c>
      <c r="K60" s="10">
        <f t="shared" si="8"/>
        <v>0</v>
      </c>
      <c r="L60" s="10">
        <f t="shared" si="8"/>
        <v>2690573000</v>
      </c>
      <c r="M60" s="10">
        <f t="shared" si="8"/>
        <v>0</v>
      </c>
      <c r="N60" s="11">
        <f t="shared" si="2"/>
        <v>0</v>
      </c>
      <c r="O60" s="10">
        <f t="shared" si="8"/>
        <v>0</v>
      </c>
      <c r="P60" s="11">
        <f t="shared" si="3"/>
        <v>0</v>
      </c>
      <c r="Q60" s="10">
        <f t="shared" si="8"/>
        <v>0</v>
      </c>
      <c r="R60" s="11">
        <f t="shared" si="4"/>
        <v>0</v>
      </c>
    </row>
    <row r="61" spans="1:18" ht="15.75" x14ac:dyDescent="0.25">
      <c r="A61" s="16" t="s">
        <v>96</v>
      </c>
      <c r="B61" s="16" t="s">
        <v>89</v>
      </c>
      <c r="C61" s="16" t="s">
        <v>26</v>
      </c>
      <c r="D61" s="16" t="s">
        <v>62</v>
      </c>
      <c r="E61" s="16"/>
      <c r="F61" s="16"/>
      <c r="G61" s="16"/>
      <c r="H61" s="17" t="s">
        <v>98</v>
      </c>
      <c r="I61" s="18">
        <v>2690573000</v>
      </c>
      <c r="J61" s="18">
        <v>0</v>
      </c>
      <c r="K61" s="18">
        <v>0</v>
      </c>
      <c r="L61" s="18">
        <v>2690573000</v>
      </c>
      <c r="M61" s="18">
        <v>0</v>
      </c>
      <c r="N61" s="15">
        <f t="shared" si="2"/>
        <v>0</v>
      </c>
      <c r="O61" s="18">
        <v>0</v>
      </c>
      <c r="P61" s="15">
        <f t="shared" si="3"/>
        <v>0</v>
      </c>
      <c r="Q61" s="18">
        <v>0</v>
      </c>
      <c r="R61" s="15">
        <f t="shared" si="4"/>
        <v>0</v>
      </c>
    </row>
    <row r="63" spans="1:18" ht="55.5" customHeight="1" x14ac:dyDescent="0.25">
      <c r="A63" s="28" t="s">
        <v>99</v>
      </c>
      <c r="B63" s="28"/>
      <c r="C63" s="28"/>
      <c r="D63" s="28"/>
      <c r="E63" s="28"/>
      <c r="F63" s="28"/>
    </row>
  </sheetData>
  <autoFilter ref="A7:Q61" xr:uid="{F3D4B1DA-E3E3-4772-AC19-6C0C8470B249}"/>
  <mergeCells count="6">
    <mergeCell ref="A63:F63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Ministerio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2022-09-01T15:01:00Z</dcterms:created>
  <dcterms:modified xsi:type="dcterms:W3CDTF">2022-09-02T21:05:29Z</dcterms:modified>
</cp:coreProperties>
</file>