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6DA24249-0C08-4980-8A16-276544060732}" xr6:coauthVersionLast="41" xr6:coauthVersionMax="41" xr10:uidLastSave="{00000000-0000-0000-0000-000000000000}"/>
  <bookViews>
    <workbookView xWindow="20370" yWindow="-120" windowWidth="29040" windowHeight="15840" xr2:uid="{00000000-000D-0000-FFFF-FFFF00000000}"/>
  </bookViews>
  <sheets>
    <sheet name="Informe" sheetId="2" r:id="rId1"/>
  </sheets>
  <definedNames>
    <definedName name="_xlnm._FilterDatabase" localSheetId="0" hidden="1">Informe!$A$7:$Q$60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" i="2" l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9" i="2"/>
  <c r="P50" i="2"/>
  <c r="P51" i="2"/>
  <c r="P52" i="2"/>
  <c r="P53" i="2"/>
  <c r="P54" i="2"/>
  <c r="P55" i="2"/>
  <c r="P56" i="2"/>
  <c r="P58" i="2"/>
  <c r="P6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9" i="2"/>
  <c r="N50" i="2"/>
  <c r="N51" i="2"/>
  <c r="N52" i="2"/>
  <c r="N53" i="2"/>
  <c r="N54" i="2"/>
  <c r="N55" i="2"/>
  <c r="N56" i="2"/>
  <c r="N58" i="2"/>
  <c r="N60" i="2"/>
  <c r="J10" i="2"/>
  <c r="K10" i="2"/>
  <c r="L10" i="2"/>
  <c r="M10" i="2"/>
  <c r="O10" i="2"/>
  <c r="Q10" i="2"/>
  <c r="I10" i="2"/>
  <c r="J48" i="2"/>
  <c r="K48" i="2"/>
  <c r="L48" i="2"/>
  <c r="M48" i="2"/>
  <c r="O48" i="2"/>
  <c r="Q48" i="2"/>
  <c r="I48" i="2"/>
  <c r="J59" i="2"/>
  <c r="K59" i="2"/>
  <c r="L59" i="2"/>
  <c r="M59" i="2"/>
  <c r="O59" i="2"/>
  <c r="Q59" i="2"/>
  <c r="I59" i="2"/>
  <c r="J57" i="2"/>
  <c r="K57" i="2"/>
  <c r="L57" i="2"/>
  <c r="M57" i="2"/>
  <c r="O57" i="2"/>
  <c r="Q57" i="2"/>
  <c r="I57" i="2"/>
  <c r="P10" i="2" l="1"/>
  <c r="L9" i="2"/>
  <c r="L8" i="2" s="1"/>
  <c r="N48" i="2"/>
  <c r="K9" i="2"/>
  <c r="K8" i="2" s="1"/>
  <c r="J9" i="2"/>
  <c r="J8" i="2" s="1"/>
  <c r="P59" i="2"/>
  <c r="N59" i="2"/>
  <c r="N57" i="2"/>
  <c r="P57" i="2"/>
  <c r="I9" i="2"/>
  <c r="I8" i="2" s="1"/>
  <c r="Q9" i="2"/>
  <c r="Q8" i="2" s="1"/>
  <c r="O9" i="2"/>
  <c r="O8" i="2" s="1"/>
  <c r="M9" i="2"/>
  <c r="M8" i="2"/>
  <c r="P48" i="2"/>
  <c r="N10" i="2"/>
  <c r="N9" i="2" l="1"/>
  <c r="N8" i="2"/>
  <c r="P9" i="2"/>
  <c r="P8" i="2"/>
</calcChain>
</file>

<file path=xl/sharedStrings.xml><?xml version="1.0" encoding="utf-8"?>
<sst xmlns="http://schemas.openxmlformats.org/spreadsheetml/2006/main" count="331" uniqueCount="98">
  <si>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</si>
  <si>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</si>
  <si>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</si>
  <si>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</si>
  <si>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</si>
  <si>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</si>
  <si>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</si>
  <si>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</si>
  <si>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</si>
  <si>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</si>
  <si>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</si>
  <si>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</si>
  <si>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</si>
  <si>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</si>
  <si>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</si>
  <si>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</t>
  </si>
  <si>
    <t>01</t>
  </si>
  <si>
    <t>10</t>
  </si>
  <si>
    <t>SALARIO</t>
  </si>
  <si>
    <t>02</t>
  </si>
  <si>
    <t>CONTRIBUCIONES INHERENTES A LA NÓMINA</t>
  </si>
  <si>
    <t>03</t>
  </si>
  <si>
    <t>REMUNERACIONES NO CONSTITUTIVAS DE FACTOR SALARIAL</t>
  </si>
  <si>
    <t>ADQUISICIÓN DE BIENES  Y SERVICIOS</t>
  </si>
  <si>
    <t>999</t>
  </si>
  <si>
    <t>OTRAS TRANSFERENCIAS - DISTRIBUCIÓN PREVIO CONCEPTO DGPPN</t>
  </si>
  <si>
    <t>04</t>
  </si>
  <si>
    <t>002</t>
  </si>
  <si>
    <t>CUOTAS PARTES PENSIONALES (DE PENSIONES)</t>
  </si>
  <si>
    <t>004</t>
  </si>
  <si>
    <t>BONOS PENSIONALES (DE PENSIONES)</t>
  </si>
  <si>
    <t>SENTENCIAS Y CONCILIACIONES</t>
  </si>
  <si>
    <t>08</t>
  </si>
  <si>
    <t>CUOTA DE FISCALIZACIÓN Y AUDITAJE</t>
  </si>
  <si>
    <t>B</t>
  </si>
  <si>
    <t>OTRAS CUENTAS POR PAGAR</t>
  </si>
  <si>
    <t>LAUDOS ARBITRALES</t>
  </si>
  <si>
    <t>003</t>
  </si>
  <si>
    <t>SENTENCIAS</t>
  </si>
  <si>
    <t>001</t>
  </si>
  <si>
    <t>BONOS PENSIONALES A CARGO DE LA ENTIDAD (DE PENSIONES)</t>
  </si>
  <si>
    <t>CUOTAS PARTES PENSIONALES A CARGO DE LA ENTIDAD (DE PENSIONES)</t>
  </si>
  <si>
    <t>SERVICIOS PARA EL CUIDADO DE LA SALUD HUMANA Y SERVICIOS SOCIALES</t>
  </si>
  <si>
    <t>009</t>
  </si>
  <si>
    <t>SERVICIOS DE EDUCACIÓN</t>
  </si>
  <si>
    <t>SERVICIOS DE SOPORTE</t>
  </si>
  <si>
    <t>005</t>
  </si>
  <si>
    <t>008</t>
  </si>
  <si>
    <t>OTROS SERVICIOS PROFESIONALES, CIENTÍFICOS Y TÉCNICOS</t>
  </si>
  <si>
    <t>SERVICIOS JURÍDICOS Y CONTABLES</t>
  </si>
  <si>
    <t>SERVICIOS FINANCIEROS Y SERVICIOS CONEXOS</t>
  </si>
  <si>
    <t>007</t>
  </si>
  <si>
    <t>BONIFICACIÓN DE DIRECCIÓN</t>
  </si>
  <si>
    <t>030</t>
  </si>
  <si>
    <t>PRIMA DE COORDINACIÓN</t>
  </si>
  <si>
    <t>016</t>
  </si>
  <si>
    <t>PRIMA DE RIESGO</t>
  </si>
  <si>
    <t>PRIMA TÉCNICA NO SALARIAL</t>
  </si>
  <si>
    <t>BONIFICACIÓN ESPECIAL DE RECREACIÓN</t>
  </si>
  <si>
    <t>INDEMNIZACIÓN POR VACACIONES</t>
  </si>
  <si>
    <t>VACACIONES</t>
  </si>
  <si>
    <t>APORTES A ESCUELAS INDUSTRIALES E INSTITUTOS TÉCNICOS</t>
  </si>
  <si>
    <t>APORTES A LA ESAP</t>
  </si>
  <si>
    <t>APORTES AL SENA</t>
  </si>
  <si>
    <t>APORTES AL ICBF</t>
  </si>
  <si>
    <t>006</t>
  </si>
  <si>
    <t>APORTES GENERALES AL SISTEMA DE RIESGOS LABORALES</t>
  </si>
  <si>
    <t>APORTES A CAJAS DE COMPENSACIÓN FAMILIAR</t>
  </si>
  <si>
    <t xml:space="preserve">AUXILIO DE CESANTÍAS </t>
  </si>
  <si>
    <t>APORTES A LA SEGURIDAD SOCIAL EN SALUD</t>
  </si>
  <si>
    <t>APORTES A LA SEGURIDAD SOCIAL EN PENSIONES</t>
  </si>
  <si>
    <t xml:space="preserve">AUXILIO DE CONECTIVIDAD DIGITAL </t>
  </si>
  <si>
    <t>012</t>
  </si>
  <si>
    <t>PRIMA DE VACACIONES</t>
  </si>
  <si>
    <t>010</t>
  </si>
  <si>
    <t>PRIMA DE NAVIDAD</t>
  </si>
  <si>
    <t>HORAS EXTRAS, DOMINICALES, FESTIVOS Y RECARGOS</t>
  </si>
  <si>
    <t>BONIFICACIÓN POR SERVICIOS PRESTADOS</t>
  </si>
  <si>
    <t>PRIMA DE SERVICIO</t>
  </si>
  <si>
    <t>AUXILIO DE TRANSPORTE</t>
  </si>
  <si>
    <t>SUBSIDIO DE ALIMENTACIÓN</t>
  </si>
  <si>
    <t>PRIMA TÉCNICA SALARIAL</t>
  </si>
  <si>
    <t>GASTOS DE REPRESENTACIÓN</t>
  </si>
  <si>
    <t>SUELDO BÁSICO</t>
  </si>
  <si>
    <t>FUNCIONAMIENTO</t>
  </si>
  <si>
    <t>TRANSFERENCIAS CORRIENTES</t>
  </si>
  <si>
    <t>GASTOS POR TRIBUTOS, MULTAS, SANCIONES E INTERESES DE MORA</t>
  </si>
  <si>
    <t>SERVICIO DE LA DEUDA</t>
  </si>
  <si>
    <t>GASTOS DE PERSONAL</t>
  </si>
  <si>
    <t>GASTO</t>
  </si>
  <si>
    <t>% COMP</t>
  </si>
  <si>
    <t>% OBLIG</t>
  </si>
  <si>
    <t>INFORME DE EJECUCIÓN DEL PRESUPUESTO DE GASTOS</t>
  </si>
  <si>
    <t>VIGENCIA FISCAL 2022</t>
  </si>
  <si>
    <t>JUNIO</t>
  </si>
  <si>
    <t>MINISTERIO DE TECNOLOGÍAS DE LA INFORMACIÓN Y LAS COMUNICACIONES</t>
  </si>
  <si>
    <t>SECCIÓN 23-01-00</t>
  </si>
  <si>
    <t>Fuente: GIT de Presupuesto -Subdirección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</si>
</sst>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28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0" fontId="1" fillId="0" borderId="0" xfId="2" applyFill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left" vertical="center" wrapText="1" readingOrder="1"/>
    </xf>
    <xf numFmtId="164" fontId="9" fillId="2" borderId="1" xfId="0" applyNumberFormat="1" applyFont="1" applyFill="1" applyBorder="1" applyAlignment="1">
      <alignment horizontal="right" vertical="center" wrapText="1" readingOrder="1"/>
    </xf>
    <xf numFmtId="10" fontId="9" fillId="2" borderId="1" xfId="1" applyNumberFormat="1" applyFont="1" applyFill="1" applyBorder="1" applyAlignment="1">
      <alignment horizontal="center" vertical="center" wrapText="1" readingOrder="1"/>
    </xf>
    <xf numFmtId="0" fontId="7" fillId="0" borderId="2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</cellXfs>
  <cellStyles count="3">
    <cellStyle name="Normal" xfId="0" builtinId="0"/>
    <cellStyle name="Normal 5" xfId="2" xr:uid="{CB582188-AD18-424E-91B7-B32D1E11DDFA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BF02BD3F-74D7-4B4F-8FB3-08D0A102BA8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C2852-28A0-4C80-99F4-3676C69D3893}">
  <dimension ref="A1:R62"/>
  <sheetViews>
    <sheetView showGridLines="0" tabSelected="1" zoomScale="80" zoomScaleNormal="80" workbookViewId="0">
      <pane ySplit="7" topLeftCell="A8" activePane="bottomLeft" state="frozen"/>
      <selection activeCell="E1" sqref="E1"/>
      <selection pane="bottomLeft" sqref="A1:R1"/>
    </sheetView>
  </sheetViews>
  <sheetFormatPr baseColWidth="10" defaultRowHeight="15" x14ac:dyDescent="0.25"/>
  <cols>
    <col min="1" max="7" width="5.42578125" customWidth="1"/>
    <col min="8" max="8" width="33.85546875" customWidth="1"/>
    <col min="9" max="13" width="23.140625" customWidth="1"/>
    <col min="14" max="14" width="12.85546875" bestFit="1" customWidth="1"/>
    <col min="15" max="15" width="23.140625" customWidth="1"/>
    <col min="16" max="16" width="13" bestFit="1" customWidth="1"/>
    <col min="17" max="17" width="23.140625" customWidth="1"/>
    <col min="18" max="18" width="8.5703125" customWidth="1"/>
    <col min="19" max="19" width="6.42578125" customWidth="1"/>
  </cols>
  <sheetData>
    <row r="1" spans="1:18" s="6" customFormat="1" ht="18.75" x14ac:dyDescent="0.3">
      <c r="A1" s="18" t="s">
        <v>95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s="6" customFormat="1" ht="18.75" x14ac:dyDescent="0.3">
      <c r="A2" s="21" t="s">
        <v>96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</row>
    <row r="3" spans="1:18" s="6" customFormat="1" ht="18.75" x14ac:dyDescent="0.3">
      <c r="A3" s="21" t="s">
        <v>92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18" s="6" customFormat="1" ht="18.75" x14ac:dyDescent="0.3">
      <c r="A4" s="21" t="s">
        <v>93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18" s="6" customFormat="1" ht="19.5" thickBot="1" x14ac:dyDescent="0.35">
      <c r="A5" s="24" t="s">
        <v>94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7" spans="1:18" ht="24" x14ac:dyDescent="0.25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s="1" t="s">
        <v>90</v>
      </c>
      <c r="O7" s="1" t="s">
        <v>13</v>
      </c>
      <c r="P7" s="1" t="s">
        <v>91</v>
      </c>
      <c r="Q7" s="1" t="s">
        <v>14</v>
      </c>
    </row>
    <row r="8" spans="1:18" ht="15.75" x14ac:dyDescent="0.25">
      <c r="A8" s="10"/>
      <c r="B8" s="10"/>
      <c r="C8" s="10"/>
      <c r="D8" s="10"/>
      <c r="E8" s="10"/>
      <c r="F8" s="10"/>
      <c r="G8" s="10"/>
      <c r="H8" s="11" t="s">
        <v>89</v>
      </c>
      <c r="I8" s="12">
        <f>+I9+I59</f>
        <v>109483573000</v>
      </c>
      <c r="J8" s="12">
        <f t="shared" ref="J8:Q8" si="0">+J9+J59</f>
        <v>19255098000</v>
      </c>
      <c r="K8" s="12">
        <f t="shared" si="0"/>
        <v>61193381995.529999</v>
      </c>
      <c r="L8" s="12">
        <f t="shared" si="0"/>
        <v>29035093004.470001</v>
      </c>
      <c r="M8" s="12">
        <f t="shared" si="0"/>
        <v>60873036670.629997</v>
      </c>
      <c r="N8" s="13">
        <f>+M8/I8</f>
        <v>0.55600155349908065</v>
      </c>
      <c r="O8" s="12">
        <f t="shared" si="0"/>
        <v>38445754359.629997</v>
      </c>
      <c r="P8" s="13">
        <f>+O8/I8</f>
        <v>0.35115545927268921</v>
      </c>
      <c r="Q8" s="12">
        <f t="shared" si="0"/>
        <v>38143127605.629997</v>
      </c>
    </row>
    <row r="9" spans="1:18" ht="15.75" x14ac:dyDescent="0.25">
      <c r="A9" s="14" t="s">
        <v>15</v>
      </c>
      <c r="B9" s="14"/>
      <c r="C9" s="14"/>
      <c r="D9" s="14"/>
      <c r="E9" s="14"/>
      <c r="F9" s="14"/>
      <c r="G9" s="14"/>
      <c r="H9" s="15" t="s">
        <v>84</v>
      </c>
      <c r="I9" s="16">
        <f>+I10+I41+I48+I57</f>
        <v>106793000000</v>
      </c>
      <c r="J9" s="16">
        <f t="shared" ref="J9:Q9" si="1">+J10+J41+J48+J57</f>
        <v>19255098000</v>
      </c>
      <c r="K9" s="16">
        <f t="shared" si="1"/>
        <v>61193381995.529999</v>
      </c>
      <c r="L9" s="16">
        <f t="shared" si="1"/>
        <v>26344520004.470001</v>
      </c>
      <c r="M9" s="16">
        <f t="shared" si="1"/>
        <v>60873036670.629997</v>
      </c>
      <c r="N9" s="17">
        <f t="shared" ref="N9:N60" si="2">+M9/I9</f>
        <v>0.57000961365098834</v>
      </c>
      <c r="O9" s="16">
        <f t="shared" si="1"/>
        <v>38445754359.629997</v>
      </c>
      <c r="P9" s="17">
        <f t="shared" ref="P9:P60" si="3">+O9/I9</f>
        <v>0.36000256907877853</v>
      </c>
      <c r="Q9" s="16">
        <f t="shared" si="1"/>
        <v>38143127605.629997</v>
      </c>
    </row>
    <row r="10" spans="1:18" ht="15.75" x14ac:dyDescent="0.25">
      <c r="A10" s="7" t="s">
        <v>15</v>
      </c>
      <c r="B10" s="7" t="s">
        <v>16</v>
      </c>
      <c r="C10" s="7"/>
      <c r="D10" s="7"/>
      <c r="E10" s="7"/>
      <c r="F10" s="7"/>
      <c r="G10" s="7"/>
      <c r="H10" s="8" t="s">
        <v>88</v>
      </c>
      <c r="I10" s="9">
        <f>+I11+I23+I33</f>
        <v>56476600000</v>
      </c>
      <c r="J10" s="9">
        <f t="shared" ref="J10:Q10" si="4">+J11+J23+J33</f>
        <v>0</v>
      </c>
      <c r="K10" s="9">
        <f t="shared" si="4"/>
        <v>55736001751</v>
      </c>
      <c r="L10" s="9">
        <f t="shared" si="4"/>
        <v>740598249</v>
      </c>
      <c r="M10" s="9">
        <f t="shared" si="4"/>
        <v>55716543305</v>
      </c>
      <c r="N10" s="5">
        <f t="shared" si="2"/>
        <v>0.98654209539880233</v>
      </c>
      <c r="O10" s="9">
        <f t="shared" si="4"/>
        <v>33657106599</v>
      </c>
      <c r="P10" s="5">
        <f t="shared" si="3"/>
        <v>0.59594781907905225</v>
      </c>
      <c r="Q10" s="9">
        <f t="shared" si="4"/>
        <v>33657106599</v>
      </c>
    </row>
    <row r="11" spans="1:18" ht="15.75" x14ac:dyDescent="0.25">
      <c r="A11" s="7" t="s">
        <v>15</v>
      </c>
      <c r="B11" s="7" t="s">
        <v>16</v>
      </c>
      <c r="C11" s="7" t="s">
        <v>16</v>
      </c>
      <c r="D11" s="7" t="s">
        <v>16</v>
      </c>
      <c r="E11" s="7"/>
      <c r="F11" s="7"/>
      <c r="G11" s="7"/>
      <c r="H11" s="8" t="s">
        <v>18</v>
      </c>
      <c r="I11" s="9">
        <v>37130985000</v>
      </c>
      <c r="J11" s="9">
        <v>0</v>
      </c>
      <c r="K11" s="9">
        <v>36492044784</v>
      </c>
      <c r="L11" s="9">
        <v>638940216</v>
      </c>
      <c r="M11" s="9">
        <v>36478760979</v>
      </c>
      <c r="N11" s="5">
        <f t="shared" si="2"/>
        <v>0.98243450797225018</v>
      </c>
      <c r="O11" s="9">
        <v>22443947359</v>
      </c>
      <c r="P11" s="5">
        <f t="shared" si="3"/>
        <v>0.60445332541003149</v>
      </c>
      <c r="Q11" s="9">
        <v>22443947359</v>
      </c>
    </row>
    <row r="12" spans="1:18" ht="15.75" x14ac:dyDescent="0.25">
      <c r="A12" s="2" t="s">
        <v>15</v>
      </c>
      <c r="B12" s="2" t="s">
        <v>16</v>
      </c>
      <c r="C12" s="2" t="s">
        <v>16</v>
      </c>
      <c r="D12" s="2" t="s">
        <v>16</v>
      </c>
      <c r="E12" s="2" t="s">
        <v>39</v>
      </c>
      <c r="F12" s="2" t="s">
        <v>39</v>
      </c>
      <c r="G12" s="2"/>
      <c r="H12" s="3" t="s">
        <v>83</v>
      </c>
      <c r="I12" s="4">
        <v>29010650756</v>
      </c>
      <c r="J12" s="4">
        <v>0</v>
      </c>
      <c r="K12" s="4">
        <v>29010650756</v>
      </c>
      <c r="L12" s="4">
        <v>0</v>
      </c>
      <c r="M12" s="4">
        <v>29010650756</v>
      </c>
      <c r="N12" s="5">
        <f t="shared" si="2"/>
        <v>1</v>
      </c>
      <c r="O12" s="4">
        <v>18737965099</v>
      </c>
      <c r="P12" s="5">
        <f t="shared" si="3"/>
        <v>0.64589950968695875</v>
      </c>
      <c r="Q12" s="4">
        <v>18737965099</v>
      </c>
    </row>
    <row r="13" spans="1:18" ht="31.5" x14ac:dyDescent="0.25">
      <c r="A13" s="2" t="s">
        <v>15</v>
      </c>
      <c r="B13" s="2" t="s">
        <v>16</v>
      </c>
      <c r="C13" s="2" t="s">
        <v>16</v>
      </c>
      <c r="D13" s="2" t="s">
        <v>16</v>
      </c>
      <c r="E13" s="2" t="s">
        <v>39</v>
      </c>
      <c r="F13" s="2" t="s">
        <v>27</v>
      </c>
      <c r="G13" s="2"/>
      <c r="H13" s="3" t="s">
        <v>82</v>
      </c>
      <c r="I13" s="4">
        <v>235815850</v>
      </c>
      <c r="J13" s="4">
        <v>0</v>
      </c>
      <c r="K13" s="4">
        <v>235815850</v>
      </c>
      <c r="L13" s="4">
        <v>0</v>
      </c>
      <c r="M13" s="4">
        <v>235815850</v>
      </c>
      <c r="N13" s="5">
        <f t="shared" si="2"/>
        <v>1</v>
      </c>
      <c r="O13" s="4">
        <v>151761642</v>
      </c>
      <c r="P13" s="5">
        <f t="shared" si="3"/>
        <v>0.64355997274992327</v>
      </c>
      <c r="Q13" s="4">
        <v>151761642</v>
      </c>
    </row>
    <row r="14" spans="1:18" ht="15.75" x14ac:dyDescent="0.25">
      <c r="A14" s="2" t="s">
        <v>15</v>
      </c>
      <c r="B14" s="2" t="s">
        <v>16</v>
      </c>
      <c r="C14" s="2" t="s">
        <v>16</v>
      </c>
      <c r="D14" s="2" t="s">
        <v>16</v>
      </c>
      <c r="E14" s="2" t="s">
        <v>39</v>
      </c>
      <c r="F14" s="2" t="s">
        <v>37</v>
      </c>
      <c r="G14" s="2"/>
      <c r="H14" s="3" t="s">
        <v>81</v>
      </c>
      <c r="I14" s="4">
        <v>2571699496</v>
      </c>
      <c r="J14" s="4">
        <v>0</v>
      </c>
      <c r="K14" s="4">
        <v>2571699496</v>
      </c>
      <c r="L14" s="4">
        <v>0</v>
      </c>
      <c r="M14" s="4">
        <v>2571699496</v>
      </c>
      <c r="N14" s="5">
        <f t="shared" si="2"/>
        <v>1</v>
      </c>
      <c r="O14" s="4">
        <v>1644142326</v>
      </c>
      <c r="P14" s="5">
        <f t="shared" si="3"/>
        <v>0.6393213237228087</v>
      </c>
      <c r="Q14" s="4">
        <v>1644142326</v>
      </c>
    </row>
    <row r="15" spans="1:18" ht="15.75" x14ac:dyDescent="0.25">
      <c r="A15" s="2" t="s">
        <v>15</v>
      </c>
      <c r="B15" s="2" t="s">
        <v>16</v>
      </c>
      <c r="C15" s="2" t="s">
        <v>16</v>
      </c>
      <c r="D15" s="2" t="s">
        <v>16</v>
      </c>
      <c r="E15" s="2" t="s">
        <v>39</v>
      </c>
      <c r="F15" s="2" t="s">
        <v>29</v>
      </c>
      <c r="G15" s="2"/>
      <c r="H15" s="3" t="s">
        <v>80</v>
      </c>
      <c r="I15" s="4">
        <v>78973188</v>
      </c>
      <c r="J15" s="4">
        <v>0</v>
      </c>
      <c r="K15" s="4">
        <v>78973188</v>
      </c>
      <c r="L15" s="4">
        <v>0</v>
      </c>
      <c r="M15" s="4">
        <v>78973188</v>
      </c>
      <c r="N15" s="5">
        <f t="shared" si="2"/>
        <v>1</v>
      </c>
      <c r="O15" s="4">
        <v>46707451</v>
      </c>
      <c r="P15" s="5">
        <f t="shared" si="3"/>
        <v>0.59143428526653885</v>
      </c>
      <c r="Q15" s="4">
        <v>46707451</v>
      </c>
    </row>
    <row r="16" spans="1:18" ht="15.75" x14ac:dyDescent="0.25">
      <c r="A16" s="2" t="s">
        <v>15</v>
      </c>
      <c r="B16" s="2" t="s">
        <v>16</v>
      </c>
      <c r="C16" s="2" t="s">
        <v>16</v>
      </c>
      <c r="D16" s="2" t="s">
        <v>16</v>
      </c>
      <c r="E16" s="2" t="s">
        <v>39</v>
      </c>
      <c r="F16" s="2" t="s">
        <v>46</v>
      </c>
      <c r="G16" s="2"/>
      <c r="H16" s="3" t="s">
        <v>79</v>
      </c>
      <c r="I16" s="4">
        <v>57217876</v>
      </c>
      <c r="J16" s="4">
        <v>0</v>
      </c>
      <c r="K16" s="4">
        <v>35217876</v>
      </c>
      <c r="L16" s="4">
        <v>22000000</v>
      </c>
      <c r="M16" s="4">
        <v>35217876</v>
      </c>
      <c r="N16" s="5">
        <f t="shared" si="2"/>
        <v>0.6155047768637899</v>
      </c>
      <c r="O16" s="4">
        <v>34042377</v>
      </c>
      <c r="P16" s="5">
        <f t="shared" si="3"/>
        <v>0.5949605154864539</v>
      </c>
      <c r="Q16" s="4">
        <v>34042377</v>
      </c>
    </row>
    <row r="17" spans="1:17" ht="15.75" x14ac:dyDescent="0.25">
      <c r="A17" s="2" t="s">
        <v>15</v>
      </c>
      <c r="B17" s="2" t="s">
        <v>16</v>
      </c>
      <c r="C17" s="2" t="s">
        <v>16</v>
      </c>
      <c r="D17" s="2" t="s">
        <v>16</v>
      </c>
      <c r="E17" s="2" t="s">
        <v>39</v>
      </c>
      <c r="F17" s="2" t="s">
        <v>65</v>
      </c>
      <c r="G17" s="2"/>
      <c r="H17" s="3" t="s">
        <v>78</v>
      </c>
      <c r="I17" s="4">
        <v>2083386562</v>
      </c>
      <c r="J17" s="4">
        <v>0</v>
      </c>
      <c r="K17" s="4">
        <v>1685755598</v>
      </c>
      <c r="L17" s="4">
        <v>397630964</v>
      </c>
      <c r="M17" s="4">
        <v>1682473523</v>
      </c>
      <c r="N17" s="5">
        <f t="shared" si="2"/>
        <v>0.80756665790570648</v>
      </c>
      <c r="O17" s="4">
        <v>88309733</v>
      </c>
      <c r="P17" s="5">
        <f t="shared" si="3"/>
        <v>4.2387588847277974E-2</v>
      </c>
      <c r="Q17" s="4">
        <v>88309733</v>
      </c>
    </row>
    <row r="18" spans="1:17" ht="31.5" x14ac:dyDescent="0.25">
      <c r="A18" s="2" t="s">
        <v>15</v>
      </c>
      <c r="B18" s="2" t="s">
        <v>16</v>
      </c>
      <c r="C18" s="2" t="s">
        <v>16</v>
      </c>
      <c r="D18" s="2" t="s">
        <v>16</v>
      </c>
      <c r="E18" s="2" t="s">
        <v>39</v>
      </c>
      <c r="F18" s="2" t="s">
        <v>51</v>
      </c>
      <c r="G18" s="2"/>
      <c r="H18" s="3" t="s">
        <v>77</v>
      </c>
      <c r="I18" s="4">
        <v>1032848112</v>
      </c>
      <c r="J18" s="4">
        <v>0</v>
      </c>
      <c r="K18" s="4">
        <v>963538860</v>
      </c>
      <c r="L18" s="4">
        <v>69309252</v>
      </c>
      <c r="M18" s="4">
        <v>961216140</v>
      </c>
      <c r="N18" s="5">
        <f t="shared" si="2"/>
        <v>0.93064617036352781</v>
      </c>
      <c r="O18" s="4">
        <v>641816880</v>
      </c>
      <c r="P18" s="5">
        <f t="shared" si="3"/>
        <v>0.62140490217597455</v>
      </c>
      <c r="Q18" s="4">
        <v>641816880</v>
      </c>
    </row>
    <row r="19" spans="1:17" ht="47.25" x14ac:dyDescent="0.25">
      <c r="A19" s="2" t="s">
        <v>15</v>
      </c>
      <c r="B19" s="2" t="s">
        <v>16</v>
      </c>
      <c r="C19" s="2" t="s">
        <v>16</v>
      </c>
      <c r="D19" s="2" t="s">
        <v>16</v>
      </c>
      <c r="E19" s="2" t="s">
        <v>39</v>
      </c>
      <c r="F19" s="2" t="s">
        <v>47</v>
      </c>
      <c r="G19" s="2"/>
      <c r="H19" s="3" t="s">
        <v>76</v>
      </c>
      <c r="I19" s="4">
        <v>310000000</v>
      </c>
      <c r="J19" s="4">
        <v>0</v>
      </c>
      <c r="K19" s="4">
        <v>160000000</v>
      </c>
      <c r="L19" s="4">
        <v>150000000</v>
      </c>
      <c r="M19" s="4">
        <v>160000000</v>
      </c>
      <c r="N19" s="5">
        <f t="shared" si="2"/>
        <v>0.5161290322580645</v>
      </c>
      <c r="O19" s="4">
        <v>97567737</v>
      </c>
      <c r="P19" s="5">
        <f t="shared" si="3"/>
        <v>0.31473463548387098</v>
      </c>
      <c r="Q19" s="4">
        <v>97567737</v>
      </c>
    </row>
    <row r="20" spans="1:17" ht="15.75" x14ac:dyDescent="0.25">
      <c r="A20" s="2" t="s">
        <v>15</v>
      </c>
      <c r="B20" s="2" t="s">
        <v>16</v>
      </c>
      <c r="C20" s="2" t="s">
        <v>16</v>
      </c>
      <c r="D20" s="2" t="s">
        <v>16</v>
      </c>
      <c r="E20" s="2" t="s">
        <v>39</v>
      </c>
      <c r="F20" s="2" t="s">
        <v>43</v>
      </c>
      <c r="G20" s="2"/>
      <c r="H20" s="3" t="s">
        <v>75</v>
      </c>
      <c r="I20" s="4">
        <v>300000000</v>
      </c>
      <c r="J20" s="4">
        <v>0</v>
      </c>
      <c r="K20" s="4">
        <v>300000000</v>
      </c>
      <c r="L20" s="4">
        <v>0</v>
      </c>
      <c r="M20" s="4">
        <v>295806058</v>
      </c>
      <c r="N20" s="5">
        <f t="shared" si="2"/>
        <v>0.98602019333333335</v>
      </c>
      <c r="O20" s="4">
        <v>42593328</v>
      </c>
      <c r="P20" s="5">
        <f t="shared" si="3"/>
        <v>0.14197776000000001</v>
      </c>
      <c r="Q20" s="4">
        <v>42593328</v>
      </c>
    </row>
    <row r="21" spans="1:17" ht="15.75" x14ac:dyDescent="0.25">
      <c r="A21" s="2" t="s">
        <v>15</v>
      </c>
      <c r="B21" s="2" t="s">
        <v>16</v>
      </c>
      <c r="C21" s="2" t="s">
        <v>16</v>
      </c>
      <c r="D21" s="2" t="s">
        <v>16</v>
      </c>
      <c r="E21" s="2" t="s">
        <v>39</v>
      </c>
      <c r="F21" s="2" t="s">
        <v>74</v>
      </c>
      <c r="G21" s="2"/>
      <c r="H21" s="3" t="s">
        <v>73</v>
      </c>
      <c r="I21" s="4">
        <v>1442620747</v>
      </c>
      <c r="J21" s="4">
        <v>0</v>
      </c>
      <c r="K21" s="4">
        <v>1442620747</v>
      </c>
      <c r="L21" s="4">
        <v>0</v>
      </c>
      <c r="M21" s="4">
        <v>1439135679</v>
      </c>
      <c r="N21" s="5">
        <f t="shared" si="2"/>
        <v>0.99758421053679747</v>
      </c>
      <c r="O21" s="4">
        <v>951268373</v>
      </c>
      <c r="P21" s="5">
        <f t="shared" si="3"/>
        <v>0.65940294771041441</v>
      </c>
      <c r="Q21" s="4">
        <v>951268373</v>
      </c>
    </row>
    <row r="22" spans="1:17" ht="31.5" x14ac:dyDescent="0.25">
      <c r="A22" s="2" t="s">
        <v>15</v>
      </c>
      <c r="B22" s="2" t="s">
        <v>16</v>
      </c>
      <c r="C22" s="2" t="s">
        <v>16</v>
      </c>
      <c r="D22" s="2" t="s">
        <v>16</v>
      </c>
      <c r="E22" s="2" t="s">
        <v>39</v>
      </c>
      <c r="F22" s="2" t="s">
        <v>72</v>
      </c>
      <c r="G22" s="2"/>
      <c r="H22" s="3" t="s">
        <v>71</v>
      </c>
      <c r="I22" s="4">
        <v>7772413</v>
      </c>
      <c r="J22" s="4">
        <v>0</v>
      </c>
      <c r="K22" s="4">
        <v>7772413</v>
      </c>
      <c r="L22" s="4">
        <v>0</v>
      </c>
      <c r="M22" s="4">
        <v>7772413</v>
      </c>
      <c r="N22" s="5">
        <f t="shared" si="2"/>
        <v>1</v>
      </c>
      <c r="O22" s="4">
        <v>7772413</v>
      </c>
      <c r="P22" s="5">
        <f t="shared" si="3"/>
        <v>1</v>
      </c>
      <c r="Q22" s="4">
        <v>7772413</v>
      </c>
    </row>
    <row r="23" spans="1:17" ht="31.5" x14ac:dyDescent="0.25">
      <c r="A23" s="7" t="s">
        <v>15</v>
      </c>
      <c r="B23" s="7" t="s">
        <v>16</v>
      </c>
      <c r="C23" s="7" t="s">
        <v>16</v>
      </c>
      <c r="D23" s="7" t="s">
        <v>19</v>
      </c>
      <c r="E23" s="7"/>
      <c r="F23" s="7"/>
      <c r="G23" s="7"/>
      <c r="H23" s="8" t="s">
        <v>20</v>
      </c>
      <c r="I23" s="9">
        <v>12825014000</v>
      </c>
      <c r="J23" s="9">
        <v>0</v>
      </c>
      <c r="K23" s="9">
        <v>12825014000</v>
      </c>
      <c r="L23" s="9">
        <v>0</v>
      </c>
      <c r="M23" s="9">
        <v>12825014000</v>
      </c>
      <c r="N23" s="5">
        <f t="shared" si="2"/>
        <v>1</v>
      </c>
      <c r="O23" s="9">
        <v>8833938646</v>
      </c>
      <c r="P23" s="5">
        <f t="shared" si="3"/>
        <v>0.68880538032940941</v>
      </c>
      <c r="Q23" s="9">
        <v>8833938646</v>
      </c>
    </row>
    <row r="24" spans="1:17" ht="31.5" x14ac:dyDescent="0.25">
      <c r="A24" s="2" t="s">
        <v>15</v>
      </c>
      <c r="B24" s="2" t="s">
        <v>16</v>
      </c>
      <c r="C24" s="2" t="s">
        <v>16</v>
      </c>
      <c r="D24" s="2" t="s">
        <v>19</v>
      </c>
      <c r="E24" s="2" t="s">
        <v>39</v>
      </c>
      <c r="F24" s="2"/>
      <c r="G24" s="2"/>
      <c r="H24" s="3" t="s">
        <v>70</v>
      </c>
      <c r="I24" s="4">
        <v>4248955336</v>
      </c>
      <c r="J24" s="4">
        <v>0</v>
      </c>
      <c r="K24" s="4">
        <v>4248955336</v>
      </c>
      <c r="L24" s="4">
        <v>0</v>
      </c>
      <c r="M24" s="4">
        <v>4248955336</v>
      </c>
      <c r="N24" s="5">
        <f t="shared" si="2"/>
        <v>1</v>
      </c>
      <c r="O24" s="4">
        <v>2672826804</v>
      </c>
      <c r="P24" s="5">
        <f t="shared" si="3"/>
        <v>0.62905504827363523</v>
      </c>
      <c r="Q24" s="4">
        <v>2672826804</v>
      </c>
    </row>
    <row r="25" spans="1:17" ht="31.5" x14ac:dyDescent="0.25">
      <c r="A25" s="2" t="s">
        <v>15</v>
      </c>
      <c r="B25" s="2" t="s">
        <v>16</v>
      </c>
      <c r="C25" s="2" t="s">
        <v>16</v>
      </c>
      <c r="D25" s="2" t="s">
        <v>19</v>
      </c>
      <c r="E25" s="2" t="s">
        <v>27</v>
      </c>
      <c r="F25" s="2"/>
      <c r="G25" s="2"/>
      <c r="H25" s="3" t="s">
        <v>69</v>
      </c>
      <c r="I25" s="4">
        <v>2872175200</v>
      </c>
      <c r="J25" s="4">
        <v>0</v>
      </c>
      <c r="K25" s="4">
        <v>2872175200</v>
      </c>
      <c r="L25" s="4">
        <v>0</v>
      </c>
      <c r="M25" s="4">
        <v>2872175200</v>
      </c>
      <c r="N25" s="5">
        <f t="shared" si="2"/>
        <v>1</v>
      </c>
      <c r="O25" s="4">
        <v>1832973063</v>
      </c>
      <c r="P25" s="5">
        <f t="shared" si="3"/>
        <v>0.63818288765949938</v>
      </c>
      <c r="Q25" s="4">
        <v>1832973063</v>
      </c>
    </row>
    <row r="26" spans="1:17" ht="15.75" x14ac:dyDescent="0.25">
      <c r="A26" s="2" t="s">
        <v>15</v>
      </c>
      <c r="B26" s="2" t="s">
        <v>16</v>
      </c>
      <c r="C26" s="2" t="s">
        <v>16</v>
      </c>
      <c r="D26" s="2" t="s">
        <v>19</v>
      </c>
      <c r="E26" s="2" t="s">
        <v>37</v>
      </c>
      <c r="F26" s="2"/>
      <c r="G26" s="2"/>
      <c r="H26" s="3" t="s">
        <v>68</v>
      </c>
      <c r="I26" s="4">
        <v>2762030664</v>
      </c>
      <c r="J26" s="4">
        <v>0</v>
      </c>
      <c r="K26" s="4">
        <v>2762030664</v>
      </c>
      <c r="L26" s="4">
        <v>0</v>
      </c>
      <c r="M26" s="4">
        <v>2762030664</v>
      </c>
      <c r="N26" s="5">
        <f t="shared" si="2"/>
        <v>1</v>
      </c>
      <c r="O26" s="4">
        <v>2050230292</v>
      </c>
      <c r="P26" s="5">
        <f t="shared" si="3"/>
        <v>0.74229092338563551</v>
      </c>
      <c r="Q26" s="4">
        <v>2050230292</v>
      </c>
    </row>
    <row r="27" spans="1:17" ht="31.5" x14ac:dyDescent="0.25">
      <c r="A27" s="2" t="s">
        <v>15</v>
      </c>
      <c r="B27" s="2" t="s">
        <v>16</v>
      </c>
      <c r="C27" s="2" t="s">
        <v>16</v>
      </c>
      <c r="D27" s="2" t="s">
        <v>19</v>
      </c>
      <c r="E27" s="2" t="s">
        <v>29</v>
      </c>
      <c r="F27" s="2"/>
      <c r="G27" s="2"/>
      <c r="H27" s="3" t="s">
        <v>67</v>
      </c>
      <c r="I27" s="4">
        <v>1244415300</v>
      </c>
      <c r="J27" s="4">
        <v>0</v>
      </c>
      <c r="K27" s="4">
        <v>1244415300</v>
      </c>
      <c r="L27" s="4">
        <v>0</v>
      </c>
      <c r="M27" s="4">
        <v>1244415300</v>
      </c>
      <c r="N27" s="5">
        <f t="shared" si="2"/>
        <v>1</v>
      </c>
      <c r="O27" s="4">
        <v>970955367</v>
      </c>
      <c r="P27" s="5">
        <f t="shared" si="3"/>
        <v>0.78025026452182</v>
      </c>
      <c r="Q27" s="4">
        <v>970955367</v>
      </c>
    </row>
    <row r="28" spans="1:17" ht="47.25" x14ac:dyDescent="0.25">
      <c r="A28" s="2" t="s">
        <v>15</v>
      </c>
      <c r="B28" s="2" t="s">
        <v>16</v>
      </c>
      <c r="C28" s="2" t="s">
        <v>16</v>
      </c>
      <c r="D28" s="2" t="s">
        <v>19</v>
      </c>
      <c r="E28" s="2" t="s">
        <v>46</v>
      </c>
      <c r="F28" s="2"/>
      <c r="G28" s="2"/>
      <c r="H28" s="3" t="s">
        <v>66</v>
      </c>
      <c r="I28" s="4">
        <v>141964800</v>
      </c>
      <c r="J28" s="4">
        <v>0</v>
      </c>
      <c r="K28" s="4">
        <v>141964800</v>
      </c>
      <c r="L28" s="4">
        <v>0</v>
      </c>
      <c r="M28" s="4">
        <v>141964800</v>
      </c>
      <c r="N28" s="5">
        <f t="shared" si="2"/>
        <v>1</v>
      </c>
      <c r="O28" s="4">
        <v>110428100</v>
      </c>
      <c r="P28" s="5">
        <f t="shared" si="3"/>
        <v>0.7778554965737986</v>
      </c>
      <c r="Q28" s="4">
        <v>110428100</v>
      </c>
    </row>
    <row r="29" spans="1:17" ht="15.75" x14ac:dyDescent="0.25">
      <c r="A29" s="2" t="s">
        <v>15</v>
      </c>
      <c r="B29" s="2" t="s">
        <v>16</v>
      </c>
      <c r="C29" s="2" t="s">
        <v>16</v>
      </c>
      <c r="D29" s="2" t="s">
        <v>19</v>
      </c>
      <c r="E29" s="2" t="s">
        <v>65</v>
      </c>
      <c r="F29" s="2"/>
      <c r="G29" s="2"/>
      <c r="H29" s="3" t="s">
        <v>64</v>
      </c>
      <c r="I29" s="4">
        <v>933347700</v>
      </c>
      <c r="J29" s="4">
        <v>0</v>
      </c>
      <c r="K29" s="4">
        <v>933347700</v>
      </c>
      <c r="L29" s="4">
        <v>0</v>
      </c>
      <c r="M29" s="4">
        <v>933347700</v>
      </c>
      <c r="N29" s="5">
        <f t="shared" si="2"/>
        <v>1</v>
      </c>
      <c r="O29" s="4">
        <v>711805432</v>
      </c>
      <c r="P29" s="5">
        <f t="shared" si="3"/>
        <v>0.76263693798141896</v>
      </c>
      <c r="Q29" s="4">
        <v>711805432</v>
      </c>
    </row>
    <row r="30" spans="1:17" ht="15.75" x14ac:dyDescent="0.25">
      <c r="A30" s="2" t="s">
        <v>15</v>
      </c>
      <c r="B30" s="2" t="s">
        <v>16</v>
      </c>
      <c r="C30" s="2" t="s">
        <v>16</v>
      </c>
      <c r="D30" s="2" t="s">
        <v>19</v>
      </c>
      <c r="E30" s="2" t="s">
        <v>51</v>
      </c>
      <c r="F30" s="2"/>
      <c r="G30" s="2"/>
      <c r="H30" s="3" t="s">
        <v>63</v>
      </c>
      <c r="I30" s="4">
        <v>156071800</v>
      </c>
      <c r="J30" s="4">
        <v>0</v>
      </c>
      <c r="K30" s="4">
        <v>156071800</v>
      </c>
      <c r="L30" s="4">
        <v>0</v>
      </c>
      <c r="M30" s="4">
        <v>156071800</v>
      </c>
      <c r="N30" s="5">
        <f t="shared" si="2"/>
        <v>1</v>
      </c>
      <c r="O30" s="4">
        <v>120337688</v>
      </c>
      <c r="P30" s="5">
        <f t="shared" si="3"/>
        <v>0.77104055953734119</v>
      </c>
      <c r="Q30" s="4">
        <v>120337688</v>
      </c>
    </row>
    <row r="31" spans="1:17" ht="15.75" x14ac:dyDescent="0.25">
      <c r="A31" s="2" t="s">
        <v>15</v>
      </c>
      <c r="B31" s="2" t="s">
        <v>16</v>
      </c>
      <c r="C31" s="2" t="s">
        <v>16</v>
      </c>
      <c r="D31" s="2" t="s">
        <v>19</v>
      </c>
      <c r="E31" s="2" t="s">
        <v>47</v>
      </c>
      <c r="F31" s="2"/>
      <c r="G31" s="2"/>
      <c r="H31" s="3" t="s">
        <v>62</v>
      </c>
      <c r="I31" s="4">
        <v>154071800</v>
      </c>
      <c r="J31" s="4">
        <v>0</v>
      </c>
      <c r="K31" s="4">
        <v>154071800</v>
      </c>
      <c r="L31" s="4">
        <v>0</v>
      </c>
      <c r="M31" s="4">
        <v>154071800</v>
      </c>
      <c r="N31" s="5">
        <f t="shared" si="2"/>
        <v>1</v>
      </c>
      <c r="O31" s="4">
        <v>121503600</v>
      </c>
      <c r="P31" s="5">
        <f t="shared" si="3"/>
        <v>0.78861673583355296</v>
      </c>
      <c r="Q31" s="4">
        <v>121503600</v>
      </c>
    </row>
    <row r="32" spans="1:17" ht="47.25" x14ac:dyDescent="0.25">
      <c r="A32" s="2" t="s">
        <v>15</v>
      </c>
      <c r="B32" s="2" t="s">
        <v>16</v>
      </c>
      <c r="C32" s="2" t="s">
        <v>16</v>
      </c>
      <c r="D32" s="2" t="s">
        <v>19</v>
      </c>
      <c r="E32" s="2" t="s">
        <v>43</v>
      </c>
      <c r="F32" s="2"/>
      <c r="G32" s="2"/>
      <c r="H32" s="3" t="s">
        <v>61</v>
      </c>
      <c r="I32" s="4">
        <v>311981400</v>
      </c>
      <c r="J32" s="4">
        <v>0</v>
      </c>
      <c r="K32" s="4">
        <v>311981400</v>
      </c>
      <c r="L32" s="4">
        <v>0</v>
      </c>
      <c r="M32" s="4">
        <v>311981400</v>
      </c>
      <c r="N32" s="5">
        <f t="shared" si="2"/>
        <v>1</v>
      </c>
      <c r="O32" s="4">
        <v>242878300</v>
      </c>
      <c r="P32" s="5">
        <f t="shared" si="3"/>
        <v>0.77850250046957925</v>
      </c>
      <c r="Q32" s="4">
        <v>242878300</v>
      </c>
    </row>
    <row r="33" spans="1:17" ht="47.25" x14ac:dyDescent="0.25">
      <c r="A33" s="7" t="s">
        <v>15</v>
      </c>
      <c r="B33" s="7" t="s">
        <v>16</v>
      </c>
      <c r="C33" s="7" t="s">
        <v>16</v>
      </c>
      <c r="D33" s="7" t="s">
        <v>21</v>
      </c>
      <c r="E33" s="7"/>
      <c r="F33" s="7"/>
      <c r="G33" s="7"/>
      <c r="H33" s="8" t="s">
        <v>22</v>
      </c>
      <c r="I33" s="9">
        <v>6520601000</v>
      </c>
      <c r="J33" s="9">
        <v>0</v>
      </c>
      <c r="K33" s="9">
        <v>6418942967</v>
      </c>
      <c r="L33" s="9">
        <v>101658033</v>
      </c>
      <c r="M33" s="9">
        <v>6412768326</v>
      </c>
      <c r="N33" s="5">
        <f t="shared" si="2"/>
        <v>0.98346277068632171</v>
      </c>
      <c r="O33" s="9">
        <v>2379220594</v>
      </c>
      <c r="P33" s="5">
        <f t="shared" si="3"/>
        <v>0.36487750040218686</v>
      </c>
      <c r="Q33" s="9">
        <v>2379220594</v>
      </c>
    </row>
    <row r="34" spans="1:17" ht="15.75" x14ac:dyDescent="0.25">
      <c r="A34" s="2" t="s">
        <v>15</v>
      </c>
      <c r="B34" s="2" t="s">
        <v>16</v>
      </c>
      <c r="C34" s="2" t="s">
        <v>16</v>
      </c>
      <c r="D34" s="2" t="s">
        <v>21</v>
      </c>
      <c r="E34" s="2" t="s">
        <v>39</v>
      </c>
      <c r="F34" s="2" t="s">
        <v>39</v>
      </c>
      <c r="G34" s="2"/>
      <c r="H34" s="3" t="s">
        <v>60</v>
      </c>
      <c r="I34" s="4">
        <v>2256291839</v>
      </c>
      <c r="J34" s="4">
        <v>0</v>
      </c>
      <c r="K34" s="4">
        <v>2216291839</v>
      </c>
      <c r="L34" s="4">
        <v>40000000</v>
      </c>
      <c r="M34" s="4">
        <v>2216291839</v>
      </c>
      <c r="N34" s="5">
        <f t="shared" si="2"/>
        <v>0.9822717968887712</v>
      </c>
      <c r="O34" s="4">
        <v>1022527750</v>
      </c>
      <c r="P34" s="5">
        <f t="shared" si="3"/>
        <v>0.4531894909716952</v>
      </c>
      <c r="Q34" s="4">
        <v>1022527750</v>
      </c>
    </row>
    <row r="35" spans="1:17" ht="31.5" x14ac:dyDescent="0.25">
      <c r="A35" s="2" t="s">
        <v>15</v>
      </c>
      <c r="B35" s="2" t="s">
        <v>16</v>
      </c>
      <c r="C35" s="2" t="s">
        <v>16</v>
      </c>
      <c r="D35" s="2" t="s">
        <v>21</v>
      </c>
      <c r="E35" s="2" t="s">
        <v>39</v>
      </c>
      <c r="F35" s="2" t="s">
        <v>27</v>
      </c>
      <c r="G35" s="2"/>
      <c r="H35" s="3" t="s">
        <v>59</v>
      </c>
      <c r="I35" s="4">
        <v>865000000</v>
      </c>
      <c r="J35" s="4">
        <v>0</v>
      </c>
      <c r="K35" s="4">
        <v>803341967</v>
      </c>
      <c r="L35" s="4">
        <v>61658033</v>
      </c>
      <c r="M35" s="4">
        <v>797597485</v>
      </c>
      <c r="N35" s="5">
        <f t="shared" si="2"/>
        <v>0.92207801734104045</v>
      </c>
      <c r="O35" s="4">
        <v>423939081</v>
      </c>
      <c r="P35" s="5">
        <f t="shared" si="3"/>
        <v>0.49010298381502893</v>
      </c>
      <c r="Q35" s="4">
        <v>423939081</v>
      </c>
    </row>
    <row r="36" spans="1:17" ht="31.5" x14ac:dyDescent="0.25">
      <c r="A36" s="2" t="s">
        <v>15</v>
      </c>
      <c r="B36" s="2" t="s">
        <v>16</v>
      </c>
      <c r="C36" s="2" t="s">
        <v>16</v>
      </c>
      <c r="D36" s="2" t="s">
        <v>21</v>
      </c>
      <c r="E36" s="2" t="s">
        <v>39</v>
      </c>
      <c r="F36" s="2" t="s">
        <v>37</v>
      </c>
      <c r="G36" s="2"/>
      <c r="H36" s="3" t="s">
        <v>58</v>
      </c>
      <c r="I36" s="4">
        <v>159716105</v>
      </c>
      <c r="J36" s="4">
        <v>0</v>
      </c>
      <c r="K36" s="4">
        <v>159716105</v>
      </c>
      <c r="L36" s="4">
        <v>0</v>
      </c>
      <c r="M36" s="4">
        <v>159285946</v>
      </c>
      <c r="N36" s="5">
        <f t="shared" si="2"/>
        <v>0.9973067274586993</v>
      </c>
      <c r="O36" s="4">
        <v>106881576</v>
      </c>
      <c r="P36" s="5">
        <f t="shared" si="3"/>
        <v>0.66919723593309521</v>
      </c>
      <c r="Q36" s="4">
        <v>106881576</v>
      </c>
    </row>
    <row r="37" spans="1:17" ht="31.5" x14ac:dyDescent="0.25">
      <c r="A37" s="2" t="s">
        <v>15</v>
      </c>
      <c r="B37" s="2" t="s">
        <v>16</v>
      </c>
      <c r="C37" s="2" t="s">
        <v>16</v>
      </c>
      <c r="D37" s="2" t="s">
        <v>21</v>
      </c>
      <c r="E37" s="2" t="s">
        <v>27</v>
      </c>
      <c r="F37" s="2"/>
      <c r="G37" s="2"/>
      <c r="H37" s="3" t="s">
        <v>57</v>
      </c>
      <c r="I37" s="4">
        <v>2217088666</v>
      </c>
      <c r="J37" s="4">
        <v>0</v>
      </c>
      <c r="K37" s="4">
        <v>2217088666</v>
      </c>
      <c r="L37" s="4">
        <v>0</v>
      </c>
      <c r="M37" s="4">
        <v>2217088666</v>
      </c>
      <c r="N37" s="5">
        <f t="shared" si="2"/>
        <v>1</v>
      </c>
      <c r="O37" s="4">
        <v>599331980</v>
      </c>
      <c r="P37" s="5">
        <f t="shared" si="3"/>
        <v>0.2703238662445086</v>
      </c>
      <c r="Q37" s="4">
        <v>599331980</v>
      </c>
    </row>
    <row r="38" spans="1:17" ht="15.75" x14ac:dyDescent="0.25">
      <c r="A38" s="2" t="s">
        <v>15</v>
      </c>
      <c r="B38" s="2" t="s">
        <v>16</v>
      </c>
      <c r="C38" s="2" t="s">
        <v>16</v>
      </c>
      <c r="D38" s="2" t="s">
        <v>21</v>
      </c>
      <c r="E38" s="2" t="s">
        <v>46</v>
      </c>
      <c r="F38" s="2"/>
      <c r="G38" s="2"/>
      <c r="H38" s="3" t="s">
        <v>56</v>
      </c>
      <c r="I38" s="4">
        <v>13000000</v>
      </c>
      <c r="J38" s="4">
        <v>0</v>
      </c>
      <c r="K38" s="4">
        <v>13000000</v>
      </c>
      <c r="L38" s="4">
        <v>0</v>
      </c>
      <c r="M38" s="4">
        <v>13000000</v>
      </c>
      <c r="N38" s="5">
        <f t="shared" si="2"/>
        <v>1</v>
      </c>
      <c r="O38" s="4">
        <v>4776976</v>
      </c>
      <c r="P38" s="5">
        <f t="shared" si="3"/>
        <v>0.36745969230769232</v>
      </c>
      <c r="Q38" s="4">
        <v>4776976</v>
      </c>
    </row>
    <row r="39" spans="1:17" ht="15.75" x14ac:dyDescent="0.25">
      <c r="A39" s="2" t="s">
        <v>15</v>
      </c>
      <c r="B39" s="2" t="s">
        <v>16</v>
      </c>
      <c r="C39" s="2" t="s">
        <v>16</v>
      </c>
      <c r="D39" s="2" t="s">
        <v>21</v>
      </c>
      <c r="E39" s="2" t="s">
        <v>55</v>
      </c>
      <c r="F39" s="2"/>
      <c r="G39" s="2"/>
      <c r="H39" s="3" t="s">
        <v>54</v>
      </c>
      <c r="I39" s="4">
        <v>309504390</v>
      </c>
      <c r="J39" s="4">
        <v>0</v>
      </c>
      <c r="K39" s="4">
        <v>309504390</v>
      </c>
      <c r="L39" s="4">
        <v>0</v>
      </c>
      <c r="M39" s="4">
        <v>309504390</v>
      </c>
      <c r="N39" s="5">
        <f t="shared" si="2"/>
        <v>1</v>
      </c>
      <c r="O39" s="4">
        <v>178038607</v>
      </c>
      <c r="P39" s="5">
        <f t="shared" si="3"/>
        <v>0.57523774380066139</v>
      </c>
      <c r="Q39" s="4">
        <v>178038607</v>
      </c>
    </row>
    <row r="40" spans="1:17" ht="31.5" x14ac:dyDescent="0.25">
      <c r="A40" s="2" t="s">
        <v>15</v>
      </c>
      <c r="B40" s="2" t="s">
        <v>16</v>
      </c>
      <c r="C40" s="2" t="s">
        <v>16</v>
      </c>
      <c r="D40" s="2" t="s">
        <v>21</v>
      </c>
      <c r="E40" s="2" t="s">
        <v>53</v>
      </c>
      <c r="F40" s="2"/>
      <c r="G40" s="2"/>
      <c r="H40" s="3" t="s">
        <v>52</v>
      </c>
      <c r="I40" s="4">
        <v>700000000</v>
      </c>
      <c r="J40" s="4">
        <v>0</v>
      </c>
      <c r="K40" s="4">
        <v>700000000</v>
      </c>
      <c r="L40" s="4">
        <v>0</v>
      </c>
      <c r="M40" s="4">
        <v>700000000</v>
      </c>
      <c r="N40" s="5">
        <f t="shared" si="2"/>
        <v>1</v>
      </c>
      <c r="O40" s="4">
        <v>43724624</v>
      </c>
      <c r="P40" s="5">
        <f t="shared" si="3"/>
        <v>6.2463748571428571E-2</v>
      </c>
      <c r="Q40" s="4">
        <v>43724624</v>
      </c>
    </row>
    <row r="41" spans="1:17" ht="31.5" x14ac:dyDescent="0.25">
      <c r="A41" s="7" t="s">
        <v>15</v>
      </c>
      <c r="B41" s="7" t="s">
        <v>19</v>
      </c>
      <c r="C41" s="7"/>
      <c r="D41" s="7"/>
      <c r="E41" s="7"/>
      <c r="F41" s="7"/>
      <c r="G41" s="7"/>
      <c r="H41" s="8" t="s">
        <v>23</v>
      </c>
      <c r="I41" s="9">
        <v>2440790000</v>
      </c>
      <c r="J41" s="9">
        <v>0</v>
      </c>
      <c r="K41" s="9">
        <v>1057167825</v>
      </c>
      <c r="L41" s="9">
        <v>1383622175</v>
      </c>
      <c r="M41" s="9">
        <v>844943614</v>
      </c>
      <c r="N41" s="5">
        <f t="shared" si="2"/>
        <v>0.34617628472748579</v>
      </c>
      <c r="O41" s="9">
        <v>477451077</v>
      </c>
      <c r="P41" s="5">
        <f t="shared" si="3"/>
        <v>0.19561333707529119</v>
      </c>
      <c r="Q41" s="9">
        <v>476104743</v>
      </c>
    </row>
    <row r="42" spans="1:17" ht="31.5" x14ac:dyDescent="0.25">
      <c r="A42" s="2" t="s">
        <v>15</v>
      </c>
      <c r="B42" s="2" t="s">
        <v>19</v>
      </c>
      <c r="C42" s="2" t="s">
        <v>19</v>
      </c>
      <c r="D42" s="2" t="s">
        <v>19</v>
      </c>
      <c r="E42" s="2" t="s">
        <v>51</v>
      </c>
      <c r="F42" s="2" t="s">
        <v>39</v>
      </c>
      <c r="G42" s="2"/>
      <c r="H42" s="3" t="s">
        <v>50</v>
      </c>
      <c r="I42" s="4">
        <v>500000</v>
      </c>
      <c r="J42" s="4">
        <v>0</v>
      </c>
      <c r="K42" s="4">
        <v>300000</v>
      </c>
      <c r="L42" s="4">
        <v>200000</v>
      </c>
      <c r="M42" s="4">
        <v>0</v>
      </c>
      <c r="N42" s="5">
        <f t="shared" si="2"/>
        <v>0</v>
      </c>
      <c r="O42" s="4">
        <v>0</v>
      </c>
      <c r="P42" s="5">
        <f t="shared" si="3"/>
        <v>0</v>
      </c>
      <c r="Q42" s="4">
        <v>0</v>
      </c>
    </row>
    <row r="43" spans="1:17" ht="31.5" x14ac:dyDescent="0.25">
      <c r="A43" s="2" t="s">
        <v>15</v>
      </c>
      <c r="B43" s="2" t="s">
        <v>19</v>
      </c>
      <c r="C43" s="2" t="s">
        <v>19</v>
      </c>
      <c r="D43" s="2" t="s">
        <v>19</v>
      </c>
      <c r="E43" s="2" t="s">
        <v>47</v>
      </c>
      <c r="F43" s="2" t="s">
        <v>27</v>
      </c>
      <c r="G43" s="2"/>
      <c r="H43" s="3" t="s">
        <v>49</v>
      </c>
      <c r="I43" s="4">
        <v>301748800</v>
      </c>
      <c r="J43" s="4">
        <v>0</v>
      </c>
      <c r="K43" s="4">
        <v>260469037</v>
      </c>
      <c r="L43" s="4">
        <v>41279763</v>
      </c>
      <c r="M43" s="4">
        <v>260469037</v>
      </c>
      <c r="N43" s="5">
        <f t="shared" si="2"/>
        <v>0.86319825298393893</v>
      </c>
      <c r="O43" s="4">
        <v>112258570</v>
      </c>
      <c r="P43" s="5">
        <f t="shared" si="3"/>
        <v>0.37202656646853277</v>
      </c>
      <c r="Q43" s="4">
        <v>112258570</v>
      </c>
    </row>
    <row r="44" spans="1:17" ht="47.25" x14ac:dyDescent="0.25">
      <c r="A44" s="2" t="s">
        <v>15</v>
      </c>
      <c r="B44" s="2" t="s">
        <v>19</v>
      </c>
      <c r="C44" s="2" t="s">
        <v>19</v>
      </c>
      <c r="D44" s="2" t="s">
        <v>19</v>
      </c>
      <c r="E44" s="2" t="s">
        <v>47</v>
      </c>
      <c r="F44" s="2" t="s">
        <v>37</v>
      </c>
      <c r="G44" s="2"/>
      <c r="H44" s="3" t="s">
        <v>48</v>
      </c>
      <c r="I44" s="4">
        <v>867672610</v>
      </c>
      <c r="J44" s="4">
        <v>0</v>
      </c>
      <c r="K44" s="4">
        <v>339976677</v>
      </c>
      <c r="L44" s="4">
        <v>527695933</v>
      </c>
      <c r="M44" s="4">
        <v>339976677</v>
      </c>
      <c r="N44" s="5">
        <f t="shared" si="2"/>
        <v>0.39182598722345285</v>
      </c>
      <c r="O44" s="4">
        <v>134393607</v>
      </c>
      <c r="P44" s="5">
        <f t="shared" si="3"/>
        <v>0.15488976539204113</v>
      </c>
      <c r="Q44" s="4">
        <v>134393607</v>
      </c>
    </row>
    <row r="45" spans="1:17" ht="15.75" x14ac:dyDescent="0.25">
      <c r="A45" s="2" t="s">
        <v>15</v>
      </c>
      <c r="B45" s="2" t="s">
        <v>19</v>
      </c>
      <c r="C45" s="2" t="s">
        <v>19</v>
      </c>
      <c r="D45" s="2" t="s">
        <v>19</v>
      </c>
      <c r="E45" s="2" t="s">
        <v>47</v>
      </c>
      <c r="F45" s="2" t="s">
        <v>46</v>
      </c>
      <c r="G45" s="2"/>
      <c r="H45" s="3" t="s">
        <v>45</v>
      </c>
      <c r="I45" s="4">
        <v>798000000</v>
      </c>
      <c r="J45" s="4">
        <v>0</v>
      </c>
      <c r="K45" s="4">
        <v>0</v>
      </c>
      <c r="L45" s="4">
        <v>798000000</v>
      </c>
      <c r="M45" s="4">
        <v>0</v>
      </c>
      <c r="N45" s="5">
        <f t="shared" si="2"/>
        <v>0</v>
      </c>
      <c r="O45" s="4">
        <v>0</v>
      </c>
      <c r="P45" s="5">
        <f t="shared" si="3"/>
        <v>0</v>
      </c>
      <c r="Q45" s="4">
        <v>0</v>
      </c>
    </row>
    <row r="46" spans="1:17" ht="15.75" x14ac:dyDescent="0.25">
      <c r="A46" s="2" t="s">
        <v>15</v>
      </c>
      <c r="B46" s="2" t="s">
        <v>19</v>
      </c>
      <c r="C46" s="2" t="s">
        <v>19</v>
      </c>
      <c r="D46" s="2" t="s">
        <v>19</v>
      </c>
      <c r="E46" s="2" t="s">
        <v>43</v>
      </c>
      <c r="F46" s="2" t="s">
        <v>27</v>
      </c>
      <c r="G46" s="2"/>
      <c r="H46" s="3" t="s">
        <v>44</v>
      </c>
      <c r="I46" s="4">
        <v>443000000</v>
      </c>
      <c r="J46" s="4">
        <v>0</v>
      </c>
      <c r="K46" s="4">
        <v>426553521</v>
      </c>
      <c r="L46" s="4">
        <v>16446479</v>
      </c>
      <c r="M46" s="4">
        <v>221450000</v>
      </c>
      <c r="N46" s="5">
        <f t="shared" si="2"/>
        <v>0.49988713318284422</v>
      </c>
      <c r="O46" s="4">
        <v>221450000</v>
      </c>
      <c r="P46" s="5">
        <f t="shared" si="3"/>
        <v>0.49988713318284422</v>
      </c>
      <c r="Q46" s="4">
        <v>221450000</v>
      </c>
    </row>
    <row r="47" spans="1:17" ht="47.25" x14ac:dyDescent="0.25">
      <c r="A47" s="2" t="s">
        <v>15</v>
      </c>
      <c r="B47" s="2" t="s">
        <v>19</v>
      </c>
      <c r="C47" s="2" t="s">
        <v>19</v>
      </c>
      <c r="D47" s="2" t="s">
        <v>19</v>
      </c>
      <c r="E47" s="2" t="s">
        <v>43</v>
      </c>
      <c r="F47" s="2" t="s">
        <v>37</v>
      </c>
      <c r="G47" s="2"/>
      <c r="H47" s="3" t="s">
        <v>42</v>
      </c>
      <c r="I47" s="4">
        <v>29868590</v>
      </c>
      <c r="J47" s="4">
        <v>0</v>
      </c>
      <c r="K47" s="4">
        <v>29868590</v>
      </c>
      <c r="L47" s="4">
        <v>0</v>
      </c>
      <c r="M47" s="4">
        <v>23047900</v>
      </c>
      <c r="N47" s="5">
        <f t="shared" si="2"/>
        <v>0.77164338858981962</v>
      </c>
      <c r="O47" s="4">
        <v>9348900</v>
      </c>
      <c r="P47" s="5">
        <f t="shared" si="3"/>
        <v>0.31300104892798758</v>
      </c>
      <c r="Q47" s="4">
        <v>8002566</v>
      </c>
    </row>
    <row r="48" spans="1:17" ht="31.5" x14ac:dyDescent="0.25">
      <c r="A48" s="7" t="s">
        <v>15</v>
      </c>
      <c r="B48" s="7" t="s">
        <v>21</v>
      </c>
      <c r="C48" s="7"/>
      <c r="D48" s="7"/>
      <c r="E48" s="7"/>
      <c r="F48" s="7"/>
      <c r="G48" s="7"/>
      <c r="H48" s="8" t="s">
        <v>85</v>
      </c>
      <c r="I48" s="9">
        <f>+I49+I50+I52+I54</f>
        <v>47522279000</v>
      </c>
      <c r="J48" s="9">
        <f t="shared" ref="J48:Q48" si="5">+J49+J50+J52+J54</f>
        <v>19255098000</v>
      </c>
      <c r="K48" s="9">
        <f t="shared" si="5"/>
        <v>4400212419.5299997</v>
      </c>
      <c r="L48" s="9">
        <f t="shared" si="5"/>
        <v>23866968580.470001</v>
      </c>
      <c r="M48" s="9">
        <f t="shared" si="5"/>
        <v>4311549751.6300001</v>
      </c>
      <c r="N48" s="5">
        <f t="shared" si="2"/>
        <v>9.0726914667328989E-2</v>
      </c>
      <c r="O48" s="9">
        <f t="shared" si="5"/>
        <v>4311196683.6300001</v>
      </c>
      <c r="P48" s="5">
        <f t="shared" si="3"/>
        <v>9.071948514148491E-2</v>
      </c>
      <c r="Q48" s="9">
        <f t="shared" si="5"/>
        <v>4009916263.6300001</v>
      </c>
    </row>
    <row r="49" spans="1:17" ht="47.25" x14ac:dyDescent="0.25">
      <c r="A49" s="2" t="s">
        <v>15</v>
      </c>
      <c r="B49" s="2" t="s">
        <v>21</v>
      </c>
      <c r="C49" s="2" t="s">
        <v>21</v>
      </c>
      <c r="D49" s="2" t="s">
        <v>16</v>
      </c>
      <c r="E49" s="2" t="s">
        <v>24</v>
      </c>
      <c r="F49" s="2"/>
      <c r="G49" s="2"/>
      <c r="H49" s="3" t="s">
        <v>25</v>
      </c>
      <c r="I49" s="4">
        <v>19255098000</v>
      </c>
      <c r="J49" s="4">
        <v>19255098000</v>
      </c>
      <c r="K49" s="4">
        <v>0</v>
      </c>
      <c r="L49" s="4">
        <v>0</v>
      </c>
      <c r="M49" s="4">
        <v>0</v>
      </c>
      <c r="N49" s="5">
        <f t="shared" si="2"/>
        <v>0</v>
      </c>
      <c r="O49" s="4">
        <v>0</v>
      </c>
      <c r="P49" s="5">
        <f t="shared" si="3"/>
        <v>0</v>
      </c>
      <c r="Q49" s="4">
        <v>0</v>
      </c>
    </row>
    <row r="50" spans="1:17" ht="47.25" x14ac:dyDescent="0.25">
      <c r="A50" s="2" t="s">
        <v>15</v>
      </c>
      <c r="B50" s="2" t="s">
        <v>21</v>
      </c>
      <c r="C50" s="2" t="s">
        <v>26</v>
      </c>
      <c r="D50" s="2" t="s">
        <v>19</v>
      </c>
      <c r="E50" s="2" t="s">
        <v>27</v>
      </c>
      <c r="F50" s="2"/>
      <c r="G50" s="2"/>
      <c r="H50" s="3" t="s">
        <v>28</v>
      </c>
      <c r="I50" s="4">
        <v>3513107000</v>
      </c>
      <c r="J50" s="4">
        <v>0</v>
      </c>
      <c r="K50" s="4">
        <v>411870386.52999997</v>
      </c>
      <c r="L50" s="4">
        <v>3101236613.4699998</v>
      </c>
      <c r="M50" s="4">
        <v>332428154.63</v>
      </c>
      <c r="N50" s="5">
        <f t="shared" si="2"/>
        <v>9.4625115212830124E-2</v>
      </c>
      <c r="O50" s="4">
        <v>332075086.63</v>
      </c>
      <c r="P50" s="5">
        <f t="shared" si="3"/>
        <v>9.4524615000340151E-2</v>
      </c>
      <c r="Q50" s="4">
        <v>332075086.63</v>
      </c>
    </row>
    <row r="51" spans="1:17" ht="47.25" x14ac:dyDescent="0.25">
      <c r="A51" s="2" t="s">
        <v>15</v>
      </c>
      <c r="B51" s="2" t="s">
        <v>21</v>
      </c>
      <c r="C51" s="2" t="s">
        <v>26</v>
      </c>
      <c r="D51" s="2" t="s">
        <v>19</v>
      </c>
      <c r="E51" s="2" t="s">
        <v>27</v>
      </c>
      <c r="F51" s="2" t="s">
        <v>27</v>
      </c>
      <c r="G51" s="2"/>
      <c r="H51" s="3" t="s">
        <v>41</v>
      </c>
      <c r="I51" s="4">
        <v>3513107000</v>
      </c>
      <c r="J51" s="4">
        <v>0</v>
      </c>
      <c r="K51" s="4">
        <v>411870386.52999997</v>
      </c>
      <c r="L51" s="4">
        <v>3101236613.4699998</v>
      </c>
      <c r="M51" s="4">
        <v>332428154.63</v>
      </c>
      <c r="N51" s="5">
        <f t="shared" si="2"/>
        <v>9.4625115212830124E-2</v>
      </c>
      <c r="O51" s="4">
        <v>332075086.63</v>
      </c>
      <c r="P51" s="5">
        <f t="shared" si="3"/>
        <v>9.4524615000340151E-2</v>
      </c>
      <c r="Q51" s="4">
        <v>332075086.63</v>
      </c>
    </row>
    <row r="52" spans="1:17" ht="31.5" x14ac:dyDescent="0.25">
      <c r="A52" s="2" t="s">
        <v>15</v>
      </c>
      <c r="B52" s="2" t="s">
        <v>21</v>
      </c>
      <c r="C52" s="2" t="s">
        <v>26</v>
      </c>
      <c r="D52" s="2" t="s">
        <v>19</v>
      </c>
      <c r="E52" s="2" t="s">
        <v>29</v>
      </c>
      <c r="F52" s="2"/>
      <c r="G52" s="2"/>
      <c r="H52" s="3" t="s">
        <v>30</v>
      </c>
      <c r="I52" s="4">
        <v>4791783000</v>
      </c>
      <c r="J52" s="4">
        <v>0</v>
      </c>
      <c r="K52" s="4">
        <v>2084543000</v>
      </c>
      <c r="L52" s="4">
        <v>2707240000</v>
      </c>
      <c r="M52" s="4">
        <v>2084543000</v>
      </c>
      <c r="N52" s="5">
        <f t="shared" si="2"/>
        <v>0.43502449923128822</v>
      </c>
      <c r="O52" s="4">
        <v>2084543000</v>
      </c>
      <c r="P52" s="5">
        <f t="shared" si="3"/>
        <v>0.43502449923128822</v>
      </c>
      <c r="Q52" s="4">
        <v>2084543000</v>
      </c>
    </row>
    <row r="53" spans="1:17" ht="47.25" x14ac:dyDescent="0.25">
      <c r="A53" s="2" t="s">
        <v>15</v>
      </c>
      <c r="B53" s="2" t="s">
        <v>21</v>
      </c>
      <c r="C53" s="2" t="s">
        <v>26</v>
      </c>
      <c r="D53" s="2" t="s">
        <v>19</v>
      </c>
      <c r="E53" s="2" t="s">
        <v>29</v>
      </c>
      <c r="F53" s="2" t="s">
        <v>27</v>
      </c>
      <c r="G53" s="2"/>
      <c r="H53" s="3" t="s">
        <v>40</v>
      </c>
      <c r="I53" s="4">
        <v>4791783000</v>
      </c>
      <c r="J53" s="4">
        <v>0</v>
      </c>
      <c r="K53" s="4">
        <v>2084543000</v>
      </c>
      <c r="L53" s="4">
        <v>2707240000</v>
      </c>
      <c r="M53" s="4">
        <v>2084543000</v>
      </c>
      <c r="N53" s="5">
        <f t="shared" si="2"/>
        <v>0.43502449923128822</v>
      </c>
      <c r="O53" s="4">
        <v>2084543000</v>
      </c>
      <c r="P53" s="5">
        <f t="shared" si="3"/>
        <v>0.43502449923128822</v>
      </c>
      <c r="Q53" s="4">
        <v>2084543000</v>
      </c>
    </row>
    <row r="54" spans="1:17" ht="31.5" x14ac:dyDescent="0.25">
      <c r="A54" s="7" t="s">
        <v>15</v>
      </c>
      <c r="B54" s="7" t="s">
        <v>21</v>
      </c>
      <c r="C54" s="7" t="s">
        <v>17</v>
      </c>
      <c r="D54" s="7"/>
      <c r="E54" s="7"/>
      <c r="F54" s="7"/>
      <c r="G54" s="7"/>
      <c r="H54" s="8" t="s">
        <v>31</v>
      </c>
      <c r="I54" s="9">
        <v>19962291000</v>
      </c>
      <c r="J54" s="9">
        <v>0</v>
      </c>
      <c r="K54" s="9">
        <v>1903799033</v>
      </c>
      <c r="L54" s="9">
        <v>18058491967</v>
      </c>
      <c r="M54" s="9">
        <v>1894578597</v>
      </c>
      <c r="N54" s="5">
        <f t="shared" si="2"/>
        <v>9.4907873900846346E-2</v>
      </c>
      <c r="O54" s="9">
        <v>1894578597</v>
      </c>
      <c r="P54" s="5">
        <f t="shared" si="3"/>
        <v>9.4907873900846346E-2</v>
      </c>
      <c r="Q54" s="9">
        <v>1593298177</v>
      </c>
    </row>
    <row r="55" spans="1:17" ht="15.75" x14ac:dyDescent="0.25">
      <c r="A55" s="2" t="s">
        <v>15</v>
      </c>
      <c r="B55" s="2" t="s">
        <v>21</v>
      </c>
      <c r="C55" s="2" t="s">
        <v>17</v>
      </c>
      <c r="D55" s="2" t="s">
        <v>16</v>
      </c>
      <c r="E55" s="2" t="s">
        <v>39</v>
      </c>
      <c r="F55" s="2"/>
      <c r="G55" s="2"/>
      <c r="H55" s="3" t="s">
        <v>38</v>
      </c>
      <c r="I55" s="4">
        <v>19252876049</v>
      </c>
      <c r="J55" s="4">
        <v>0</v>
      </c>
      <c r="K55" s="4">
        <v>1194384082</v>
      </c>
      <c r="L55" s="4">
        <v>18058491967</v>
      </c>
      <c r="M55" s="4">
        <v>1194384082</v>
      </c>
      <c r="N55" s="5">
        <f t="shared" si="2"/>
        <v>6.2036657741950024E-2</v>
      </c>
      <c r="O55" s="4">
        <v>1194384082</v>
      </c>
      <c r="P55" s="5">
        <f t="shared" si="3"/>
        <v>6.2036657741950024E-2</v>
      </c>
      <c r="Q55" s="4">
        <v>893103662</v>
      </c>
    </row>
    <row r="56" spans="1:17" ht="15.75" x14ac:dyDescent="0.25">
      <c r="A56" s="2" t="s">
        <v>15</v>
      </c>
      <c r="B56" s="2" t="s">
        <v>21</v>
      </c>
      <c r="C56" s="2" t="s">
        <v>17</v>
      </c>
      <c r="D56" s="2" t="s">
        <v>16</v>
      </c>
      <c r="E56" s="2" t="s">
        <v>37</v>
      </c>
      <c r="F56" s="2"/>
      <c r="G56" s="2"/>
      <c r="H56" s="3" t="s">
        <v>36</v>
      </c>
      <c r="I56" s="4">
        <v>709414951</v>
      </c>
      <c r="J56" s="4">
        <v>0</v>
      </c>
      <c r="K56" s="4">
        <v>709414951</v>
      </c>
      <c r="L56" s="4">
        <v>0</v>
      </c>
      <c r="M56" s="4">
        <v>700194515</v>
      </c>
      <c r="N56" s="5">
        <f t="shared" si="2"/>
        <v>0.98700276053246017</v>
      </c>
      <c r="O56" s="4">
        <v>700194515</v>
      </c>
      <c r="P56" s="5">
        <f t="shared" si="3"/>
        <v>0.98700276053246017</v>
      </c>
      <c r="Q56" s="4">
        <v>700194515</v>
      </c>
    </row>
    <row r="57" spans="1:17" ht="47.25" x14ac:dyDescent="0.25">
      <c r="A57" s="7" t="s">
        <v>15</v>
      </c>
      <c r="B57" s="7" t="s">
        <v>32</v>
      </c>
      <c r="C57" s="7"/>
      <c r="D57" s="7"/>
      <c r="E57" s="7"/>
      <c r="F57" s="7"/>
      <c r="G57" s="7"/>
      <c r="H57" s="8" t="s">
        <v>86</v>
      </c>
      <c r="I57" s="9">
        <f>+I58</f>
        <v>353331000</v>
      </c>
      <c r="J57" s="9">
        <f t="shared" ref="J57:Q57" si="6">+J58</f>
        <v>0</v>
      </c>
      <c r="K57" s="9">
        <f t="shared" si="6"/>
        <v>0</v>
      </c>
      <c r="L57" s="9">
        <f t="shared" si="6"/>
        <v>353331000</v>
      </c>
      <c r="M57" s="9">
        <f t="shared" si="6"/>
        <v>0</v>
      </c>
      <c r="N57" s="5">
        <f t="shared" si="2"/>
        <v>0</v>
      </c>
      <c r="O57" s="9">
        <f t="shared" si="6"/>
        <v>0</v>
      </c>
      <c r="P57" s="5">
        <f t="shared" si="3"/>
        <v>0</v>
      </c>
      <c r="Q57" s="9">
        <f t="shared" si="6"/>
        <v>0</v>
      </c>
    </row>
    <row r="58" spans="1:17" ht="31.5" x14ac:dyDescent="0.25">
      <c r="A58" s="7" t="s">
        <v>15</v>
      </c>
      <c r="B58" s="7" t="s">
        <v>32</v>
      </c>
      <c r="C58" s="7" t="s">
        <v>26</v>
      </c>
      <c r="D58" s="7" t="s">
        <v>16</v>
      </c>
      <c r="E58" s="7"/>
      <c r="F58" s="7"/>
      <c r="G58" s="7"/>
      <c r="H58" s="8" t="s">
        <v>33</v>
      </c>
      <c r="I58" s="9">
        <v>353331000</v>
      </c>
      <c r="J58" s="9">
        <v>0</v>
      </c>
      <c r="K58" s="9">
        <v>0</v>
      </c>
      <c r="L58" s="9">
        <v>353331000</v>
      </c>
      <c r="M58" s="9">
        <v>0</v>
      </c>
      <c r="N58" s="5">
        <f t="shared" si="2"/>
        <v>0</v>
      </c>
      <c r="O58" s="9">
        <v>0</v>
      </c>
      <c r="P58" s="5">
        <f t="shared" si="3"/>
        <v>0</v>
      </c>
      <c r="Q58" s="9">
        <v>0</v>
      </c>
    </row>
    <row r="59" spans="1:17" ht="15.75" x14ac:dyDescent="0.25">
      <c r="A59" s="14" t="s">
        <v>34</v>
      </c>
      <c r="B59" s="14"/>
      <c r="C59" s="14"/>
      <c r="D59" s="14"/>
      <c r="E59" s="14"/>
      <c r="F59" s="14"/>
      <c r="G59" s="14"/>
      <c r="H59" s="15" t="s">
        <v>87</v>
      </c>
      <c r="I59" s="16">
        <f>+I60</f>
        <v>2690573000</v>
      </c>
      <c r="J59" s="16">
        <f t="shared" ref="J59:Q59" si="7">+J60</f>
        <v>0</v>
      </c>
      <c r="K59" s="16">
        <f t="shared" si="7"/>
        <v>0</v>
      </c>
      <c r="L59" s="16">
        <f t="shared" si="7"/>
        <v>2690573000</v>
      </c>
      <c r="M59" s="16">
        <f t="shared" si="7"/>
        <v>0</v>
      </c>
      <c r="N59" s="17">
        <f t="shared" si="2"/>
        <v>0</v>
      </c>
      <c r="O59" s="16">
        <f t="shared" si="7"/>
        <v>0</v>
      </c>
      <c r="P59" s="17">
        <f t="shared" si="3"/>
        <v>0</v>
      </c>
      <c r="Q59" s="16">
        <f t="shared" si="7"/>
        <v>0</v>
      </c>
    </row>
    <row r="60" spans="1:17" ht="31.5" x14ac:dyDescent="0.25">
      <c r="A60" s="7" t="s">
        <v>34</v>
      </c>
      <c r="B60" s="7" t="s">
        <v>17</v>
      </c>
      <c r="C60" s="7" t="s">
        <v>16</v>
      </c>
      <c r="D60" s="7" t="s">
        <v>21</v>
      </c>
      <c r="E60" s="7"/>
      <c r="F60" s="7"/>
      <c r="G60" s="7"/>
      <c r="H60" s="8" t="s">
        <v>35</v>
      </c>
      <c r="I60" s="9">
        <v>2690573000</v>
      </c>
      <c r="J60" s="9">
        <v>0</v>
      </c>
      <c r="K60" s="9">
        <v>0</v>
      </c>
      <c r="L60" s="9">
        <v>2690573000</v>
      </c>
      <c r="M60" s="9">
        <v>0</v>
      </c>
      <c r="N60" s="5">
        <f t="shared" si="2"/>
        <v>0</v>
      </c>
      <c r="O60" s="9">
        <v>0</v>
      </c>
      <c r="P60" s="5">
        <f t="shared" si="3"/>
        <v>0</v>
      </c>
      <c r="Q60" s="9">
        <v>0</v>
      </c>
    </row>
    <row r="62" spans="1:17" ht="40.5" customHeight="1" x14ac:dyDescent="0.3">
      <c r="A62" s="27" t="s">
        <v>97</v>
      </c>
      <c r="B62" s="27"/>
      <c r="C62" s="27"/>
      <c r="D62" s="27"/>
      <c r="E62" s="27"/>
      <c r="F62" s="27"/>
    </row>
  </sheetData>
  <autoFilter ref="A7:Q60" xr:uid="{C7223108-2FEE-4724-965A-E09D89A71CAA}"/>
  <mergeCells count="6">
    <mergeCell ref="A62:F62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2022-07-01T14:56:48Z</dcterms:created>
  <dcterms:modified xsi:type="dcterms:W3CDTF">2022-07-05T14:33:17Z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