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defaultThemeVersion="166925"/>
  <mc:AlternateContent xmlns:mc="http://schemas.openxmlformats.org/markup-compatibility/2006">
    <mc:Choice Requires="x15">
      <x15ac:absPath xmlns:x15ac="http://schemas.microsoft.com/office/spreadsheetml/2010/11/ac" url="C:\Users\lartunduaga\Documents\2022\Publicación página web\"/>
    </mc:Choice>
  </mc:AlternateContent>
  <xr:revisionPtr revIDLastSave="0" documentId="13_ncr:1_{A2A701B4-CC0E-4C4B-8D27-6E4D36C00A9C}" xr6:coauthVersionLast="41" xr6:coauthVersionMax="41" xr10:uidLastSave="{00000000-0000-0000-0000-000000000000}"/>
  <bookViews>
    <workbookView xWindow="-120" yWindow="-120" windowWidth="20730" windowHeight="11160" xr2:uid="{656B5EC7-917D-4D8B-9007-A9EA5A6C3A53}"/>
  </bookViews>
  <sheets>
    <sheet name="PM MINISTERIO TIC" sheetId="4" r:id="rId1"/>
  </sheets>
  <definedNames>
    <definedName name="_xlnm._FilterDatabase" localSheetId="0" hidden="1">'PM MINISTERIO TIC'!$A$11:$S$94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82" i="4" l="1"/>
  <c r="P83" i="4"/>
  <c r="P85" i="4"/>
  <c r="P86" i="4"/>
  <c r="O85" i="4"/>
  <c r="O86" i="4"/>
  <c r="M93" i="4"/>
  <c r="K93" i="4"/>
  <c r="P93" i="4" s="1"/>
  <c r="M92" i="4"/>
  <c r="K92" i="4"/>
  <c r="P92" i="4" s="1"/>
  <c r="M91" i="4"/>
  <c r="K91" i="4"/>
  <c r="P91" i="4" s="1"/>
  <c r="M90" i="4"/>
  <c r="K90" i="4"/>
  <c r="P90" i="4" s="1"/>
  <c r="M89" i="4"/>
  <c r="K89" i="4"/>
  <c r="P89" i="4" s="1"/>
  <c r="M88" i="4"/>
  <c r="K88" i="4"/>
  <c r="P88" i="4" s="1"/>
  <c r="M87" i="4"/>
  <c r="K87" i="4"/>
  <c r="P87" i="4" s="1"/>
  <c r="N89" i="4" l="1"/>
  <c r="O89" i="4" s="1"/>
  <c r="N93" i="4"/>
  <c r="O93" i="4" s="1"/>
  <c r="N87" i="4"/>
  <c r="O87" i="4" s="1"/>
  <c r="N91" i="4"/>
  <c r="O91" i="4" s="1"/>
  <c r="N88" i="4"/>
  <c r="O88" i="4" s="1"/>
  <c r="N92" i="4"/>
  <c r="O92" i="4" s="1"/>
  <c r="N90" i="4"/>
  <c r="O90" i="4" s="1"/>
  <c r="M80" i="4" l="1"/>
  <c r="K73" i="4" l="1"/>
  <c r="M64" i="4" l="1"/>
  <c r="P73" i="4" l="1"/>
  <c r="O82" i="4"/>
  <c r="O83" i="4"/>
  <c r="K85" i="4" l="1"/>
  <c r="M85" i="4"/>
  <c r="K86" i="4"/>
  <c r="M86" i="4"/>
  <c r="K81" i="4"/>
  <c r="P81" i="4" s="1"/>
  <c r="M81" i="4"/>
  <c r="K82" i="4"/>
  <c r="M82" i="4"/>
  <c r="K83" i="4"/>
  <c r="M83" i="4"/>
  <c r="K84" i="4"/>
  <c r="P84" i="4" s="1"/>
  <c r="M84" i="4"/>
  <c r="N86" i="4" l="1"/>
  <c r="N82" i="4"/>
  <c r="N83" i="4"/>
  <c r="N81" i="4"/>
  <c r="O81" i="4" s="1"/>
  <c r="N85" i="4"/>
  <c r="N84" i="4"/>
  <c r="O84" i="4" s="1"/>
  <c r="K80" i="4" l="1"/>
  <c r="P80" i="4" s="1"/>
  <c r="M79" i="4"/>
  <c r="K79" i="4"/>
  <c r="P79" i="4" s="1"/>
  <c r="M78" i="4"/>
  <c r="K78" i="4"/>
  <c r="P78" i="4" s="1"/>
  <c r="M77" i="4"/>
  <c r="K77" i="4"/>
  <c r="P77" i="4" s="1"/>
  <c r="M76" i="4"/>
  <c r="K76" i="4"/>
  <c r="P76" i="4" s="1"/>
  <c r="M75" i="4"/>
  <c r="K75" i="4"/>
  <c r="P75" i="4" s="1"/>
  <c r="M74" i="4"/>
  <c r="K74" i="4"/>
  <c r="P74" i="4" s="1"/>
  <c r="M20" i="4"/>
  <c r="K20" i="4"/>
  <c r="P20" i="4" s="1"/>
  <c r="M19" i="4"/>
  <c r="K19" i="4"/>
  <c r="P19" i="4" s="1"/>
  <c r="M18" i="4"/>
  <c r="K18" i="4"/>
  <c r="P18" i="4" s="1"/>
  <c r="M17" i="4"/>
  <c r="K17" i="4"/>
  <c r="P17" i="4" s="1"/>
  <c r="M16" i="4"/>
  <c r="K16" i="4"/>
  <c r="P16" i="4" s="1"/>
  <c r="M15" i="4"/>
  <c r="K15" i="4"/>
  <c r="P15" i="4" s="1"/>
  <c r="M14" i="4"/>
  <c r="K14" i="4"/>
  <c r="P14" i="4" s="1"/>
  <c r="M13" i="4"/>
  <c r="K13" i="4"/>
  <c r="P13" i="4" s="1"/>
  <c r="M12" i="4"/>
  <c r="K12" i="4"/>
  <c r="P12" i="4" s="1"/>
  <c r="N12" i="4" l="1"/>
  <c r="N74" i="4"/>
  <c r="O74" i="4" s="1"/>
  <c r="N76" i="4"/>
  <c r="O76" i="4" s="1"/>
  <c r="N80" i="4"/>
  <c r="O80" i="4" s="1"/>
  <c r="N17" i="4"/>
  <c r="O17" i="4" s="1"/>
  <c r="N13" i="4"/>
  <c r="O13" i="4" s="1"/>
  <c r="N75" i="4"/>
  <c r="O75" i="4" s="1"/>
  <c r="N78" i="4"/>
  <c r="O78" i="4" s="1"/>
  <c r="N14" i="4"/>
  <c r="O14" i="4" s="1"/>
  <c r="N77" i="4"/>
  <c r="O77" i="4" s="1"/>
  <c r="N20" i="4"/>
  <c r="O20" i="4" s="1"/>
  <c r="N79" i="4"/>
  <c r="O79" i="4" s="1"/>
  <c r="N19" i="4"/>
  <c r="O19" i="4" s="1"/>
  <c r="N15" i="4"/>
  <c r="O15" i="4" s="1"/>
  <c r="N16" i="4"/>
  <c r="O16" i="4" s="1"/>
  <c r="N18" i="4"/>
  <c r="O18" i="4" s="1"/>
  <c r="M22" i="4"/>
  <c r="M23" i="4"/>
  <c r="M24" i="4"/>
  <c r="M25" i="4"/>
  <c r="M26" i="4"/>
  <c r="M27" i="4"/>
  <c r="M28" i="4"/>
  <c r="M29" i="4"/>
  <c r="M30" i="4"/>
  <c r="M31" i="4"/>
  <c r="M32" i="4"/>
  <c r="M33" i="4"/>
  <c r="M34" i="4"/>
  <c r="M35" i="4"/>
  <c r="M36" i="4"/>
  <c r="M37" i="4"/>
  <c r="M38" i="4"/>
  <c r="M39" i="4"/>
  <c r="M40" i="4"/>
  <c r="M41" i="4"/>
  <c r="M42" i="4"/>
  <c r="M43" i="4"/>
  <c r="M44" i="4"/>
  <c r="M45" i="4"/>
  <c r="M46" i="4"/>
  <c r="M47" i="4"/>
  <c r="M48" i="4"/>
  <c r="M49" i="4"/>
  <c r="M50" i="4"/>
  <c r="M51" i="4"/>
  <c r="M52" i="4"/>
  <c r="M53" i="4"/>
  <c r="M54" i="4"/>
  <c r="M55" i="4"/>
  <c r="M56" i="4"/>
  <c r="M57" i="4"/>
  <c r="M58" i="4"/>
  <c r="M59" i="4"/>
  <c r="M60" i="4"/>
  <c r="M61" i="4"/>
  <c r="M62" i="4"/>
  <c r="M63" i="4"/>
  <c r="M65" i="4"/>
  <c r="M66" i="4"/>
  <c r="M67" i="4"/>
  <c r="M68" i="4"/>
  <c r="M69" i="4"/>
  <c r="M70" i="4"/>
  <c r="M71" i="4"/>
  <c r="M72" i="4"/>
  <c r="M73" i="4"/>
  <c r="M21" i="4"/>
  <c r="M94" i="4" l="1"/>
  <c r="O12" i="4"/>
  <c r="K22" i="4"/>
  <c r="K23" i="4"/>
  <c r="K24" i="4"/>
  <c r="K25" i="4"/>
  <c r="K26" i="4"/>
  <c r="K27" i="4"/>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K56" i="4"/>
  <c r="K57" i="4"/>
  <c r="P57" i="4" s="1"/>
  <c r="K58" i="4"/>
  <c r="K59" i="4"/>
  <c r="K60" i="4"/>
  <c r="K61" i="4"/>
  <c r="K62" i="4"/>
  <c r="K63" i="4"/>
  <c r="K64" i="4"/>
  <c r="K65" i="4"/>
  <c r="K66" i="4"/>
  <c r="K67" i="4"/>
  <c r="K68" i="4"/>
  <c r="K69" i="4"/>
  <c r="K70" i="4"/>
  <c r="K71" i="4"/>
  <c r="K72" i="4"/>
  <c r="N73" i="4"/>
  <c r="O73" i="4" s="1"/>
  <c r="K21" i="4"/>
  <c r="N42" i="4" l="1"/>
  <c r="O42" i="4" s="1"/>
  <c r="P42" i="4"/>
  <c r="N59" i="4"/>
  <c r="O59" i="4" s="1"/>
  <c r="P59" i="4"/>
  <c r="N24" i="4"/>
  <c r="O24" i="4" s="1"/>
  <c r="P24" i="4"/>
  <c r="N65" i="4"/>
  <c r="O65" i="4" s="1"/>
  <c r="P65" i="4"/>
  <c r="N56" i="4"/>
  <c r="O56" i="4" s="1"/>
  <c r="P56" i="4"/>
  <c r="N71" i="4"/>
  <c r="O71" i="4" s="1"/>
  <c r="P71" i="4"/>
  <c r="N23" i="4"/>
  <c r="O23" i="4" s="1"/>
  <c r="P23" i="4"/>
  <c r="N70" i="4"/>
  <c r="O70" i="4" s="1"/>
  <c r="P70" i="4"/>
  <c r="N38" i="4"/>
  <c r="O38" i="4" s="1"/>
  <c r="P38" i="4"/>
  <c r="N57" i="4"/>
  <c r="O57" i="4" s="1"/>
  <c r="N25" i="4"/>
  <c r="O25" i="4" s="1"/>
  <c r="P25" i="4"/>
  <c r="N69" i="4"/>
  <c r="O69" i="4" s="1"/>
  <c r="P69" i="4"/>
  <c r="N35" i="4"/>
  <c r="O35" i="4" s="1"/>
  <c r="P35" i="4"/>
  <c r="N60" i="4"/>
  <c r="O60" i="4" s="1"/>
  <c r="P60" i="4"/>
  <c r="N36" i="4"/>
  <c r="O36" i="4" s="1"/>
  <c r="P36" i="4"/>
  <c r="N27" i="4"/>
  <c r="O27" i="4" s="1"/>
  <c r="P27" i="4"/>
  <c r="N66" i="4"/>
  <c r="O66" i="4" s="1"/>
  <c r="P66" i="4"/>
  <c r="N58" i="4"/>
  <c r="O58" i="4" s="1"/>
  <c r="P58" i="4"/>
  <c r="N50" i="4"/>
  <c r="O50" i="4" s="1"/>
  <c r="P50" i="4"/>
  <c r="N34" i="4"/>
  <c r="O34" i="4" s="1"/>
  <c r="P34" i="4"/>
  <c r="N26" i="4"/>
  <c r="O26" i="4" s="1"/>
  <c r="P26" i="4"/>
  <c r="N33" i="4"/>
  <c r="O33" i="4" s="1"/>
  <c r="P33" i="4"/>
  <c r="N64" i="4"/>
  <c r="O64" i="4" s="1"/>
  <c r="P64" i="4"/>
  <c r="N48" i="4"/>
  <c r="O48" i="4" s="1"/>
  <c r="P48" i="4"/>
  <c r="N40" i="4"/>
  <c r="O40" i="4" s="1"/>
  <c r="P40" i="4"/>
  <c r="N63" i="4"/>
  <c r="O63" i="4" s="1"/>
  <c r="P63" i="4"/>
  <c r="N47" i="4"/>
  <c r="O47" i="4" s="1"/>
  <c r="P47" i="4"/>
  <c r="N39" i="4"/>
  <c r="O39" i="4" s="1"/>
  <c r="P39" i="4"/>
  <c r="N46" i="4"/>
  <c r="O46" i="4" s="1"/>
  <c r="P46" i="4"/>
  <c r="N30" i="4"/>
  <c r="O30" i="4" s="1"/>
  <c r="P30" i="4"/>
  <c r="N67" i="4"/>
  <c r="O67" i="4" s="1"/>
  <c r="P67" i="4"/>
  <c r="N45" i="4"/>
  <c r="O45" i="4" s="1"/>
  <c r="P45" i="4"/>
  <c r="N37" i="4"/>
  <c r="O37" i="4" s="1"/>
  <c r="P37" i="4"/>
  <c r="N29" i="4"/>
  <c r="O29" i="4" s="1"/>
  <c r="P29" i="4"/>
  <c r="N68" i="4"/>
  <c r="O68" i="4" s="1"/>
  <c r="P68" i="4"/>
  <c r="N44" i="4"/>
  <c r="O44" i="4" s="1"/>
  <c r="P44" i="4"/>
  <c r="N28" i="4"/>
  <c r="O28" i="4" s="1"/>
  <c r="P28" i="4"/>
  <c r="N41" i="4"/>
  <c r="O41" i="4" s="1"/>
  <c r="P41" i="4"/>
  <c r="N55" i="4"/>
  <c r="O55" i="4" s="1"/>
  <c r="P55" i="4"/>
  <c r="N31" i="4"/>
  <c r="O31" i="4" s="1"/>
  <c r="P31" i="4"/>
  <c r="N43" i="4"/>
  <c r="O43" i="4" s="1"/>
  <c r="P43" i="4"/>
  <c r="N72" i="4"/>
  <c r="O72" i="4" s="1"/>
  <c r="P72" i="4"/>
  <c r="N32" i="4"/>
  <c r="O32" i="4" s="1"/>
  <c r="P32" i="4"/>
  <c r="N62" i="4"/>
  <c r="O62" i="4" s="1"/>
  <c r="P62" i="4"/>
  <c r="N54" i="4"/>
  <c r="O54" i="4" s="1"/>
  <c r="P54" i="4"/>
  <c r="N22" i="4"/>
  <c r="O22" i="4" s="1"/>
  <c r="P22" i="4"/>
  <c r="N51" i="4"/>
  <c r="O51" i="4" s="1"/>
  <c r="P51" i="4"/>
  <c r="N21" i="4"/>
  <c r="P21" i="4"/>
  <c r="N61" i="4"/>
  <c r="O61" i="4" s="1"/>
  <c r="P61" i="4"/>
  <c r="N53" i="4"/>
  <c r="O53" i="4" s="1"/>
  <c r="P53" i="4"/>
  <c r="N52" i="4"/>
  <c r="O52" i="4" s="1"/>
  <c r="P52" i="4"/>
  <c r="N49" i="4"/>
  <c r="O49" i="4" s="1"/>
  <c r="P49" i="4"/>
  <c r="O21" i="4" l="1"/>
  <c r="O94" i="4" s="1"/>
  <c r="N94" i="4"/>
  <c r="P94" i="4"/>
</calcChain>
</file>

<file path=xl/sharedStrings.xml><?xml version="1.0" encoding="utf-8"?>
<sst xmlns="http://schemas.openxmlformats.org/spreadsheetml/2006/main" count="694" uniqueCount="412">
  <si>
    <t>Descripción hallazgo</t>
  </si>
  <si>
    <t>Causa del Hallazgo</t>
  </si>
  <si>
    <t>Acción de mejora</t>
  </si>
  <si>
    <t xml:space="preserve"> Unidad de medida </t>
  </si>
  <si>
    <t>Fecha de  inicio</t>
  </si>
  <si>
    <t xml:space="preserve">Fecha terminación </t>
  </si>
  <si>
    <t xml:space="preserve">Plazo en semanas </t>
  </si>
  <si>
    <t xml:space="preserve">Avance físico de ejecución   </t>
  </si>
  <si>
    <t xml:space="preserve">Porcentaje de Avance físico de ejecución   </t>
  </si>
  <si>
    <t>Puntaje  Logrado  por las metas   (Poi)</t>
  </si>
  <si>
    <t xml:space="preserve">Puntaje Logrado por las metas  Vencidas (POMVi)  </t>
  </si>
  <si>
    <t>Puntaje atribuido metas vencidas</t>
  </si>
  <si>
    <t>H1A-2020</t>
  </si>
  <si>
    <t>H5A-2020</t>
  </si>
  <si>
    <t>H9A-2020</t>
  </si>
  <si>
    <t>H15A -2020</t>
  </si>
  <si>
    <t>H17A-2020</t>
  </si>
  <si>
    <t>H18AD-2020</t>
  </si>
  <si>
    <t xml:space="preserve">Cantidad Unidad de Medida </t>
  </si>
  <si>
    <t>H2A-2020</t>
  </si>
  <si>
    <t>GIT de Gestión Pensional - Subdirección para la Gestión TH
Apoya: GIT de Contabilidad - Subdirección Financiera</t>
  </si>
  <si>
    <t>GIT de Contabilidad 
Subdirección Financiera</t>
  </si>
  <si>
    <t xml:space="preserve">GIT de Gestión Pensional
 Subdirección para la Gestión TH
</t>
  </si>
  <si>
    <t>GIT de Administración de Bienes  
Subdirección Administrativa  
Apoya: Dirección Jurídica</t>
  </si>
  <si>
    <t>H8AD-2020</t>
  </si>
  <si>
    <t>H11A-2020</t>
  </si>
  <si>
    <t xml:space="preserve">GIT de Gestión Pensional 
Subdirección para la Gestión TH
</t>
  </si>
  <si>
    <t>H12A-2020</t>
  </si>
  <si>
    <t>GIT de Presupuesto
Subdirección Financiera</t>
  </si>
  <si>
    <t>H13AD-2020</t>
  </si>
  <si>
    <t>H14AD-2020</t>
  </si>
  <si>
    <t>H16A -2020</t>
  </si>
  <si>
    <t xml:space="preserve">
GIT de Contabilidad
Subdirección Financiera
</t>
  </si>
  <si>
    <t xml:space="preserve">GIT de Gestión Pensional 
 Subdirección para la Gestión TH
</t>
  </si>
  <si>
    <t>GIT de Procesos Judiciales
Dirección Jurídica</t>
  </si>
  <si>
    <t>H2AD-2018</t>
  </si>
  <si>
    <r>
      <rPr>
        <b/>
        <sz val="11"/>
        <rFont val="Arial"/>
        <family val="2"/>
      </rPr>
      <t>H2AD.  Situación Jurídica y Estado de Ocupación de Inmuebles a nombre del MINTIC</t>
    </r>
    <r>
      <rPr>
        <sz val="11"/>
        <rFont val="Arial"/>
        <family val="2"/>
      </rPr>
      <t xml:space="preserve">
A 31 de diciembre de 2018, los saldos reflejados en las cuentas 1605 – Terrenos $42.942.425.441 y 1640 – Edificaciones $11.543.388.843 se ven afectados por las siguientes situaciones legales y jurídicas de acuerdo con la respuesta dada MINTIC....
Por lo señalado, no existen acciones efectivas por parte del Ministerio, para controlar y salvaguardar la propiedad y posesión de sus bienes inmuebles. Estas situaciones son originadas por la falta de adecuados mecanismos de control y seguimiento para la custodia y salvaguarda de los bienes y recursos de Estado, contrariando el artículo 2  de la Ley 87 de 1993, lo cual reviste presunta connotación disciplinaria.
</t>
    </r>
  </si>
  <si>
    <t xml:space="preserve"> GIT de Administración de Bienes - Subdirección Administrativa
 GIT de Procesos Judiciales - Dirección Jurídica 
GIT de Contabilidad - Subdirección Financiera </t>
  </si>
  <si>
    <t>H3A-2018</t>
  </si>
  <si>
    <t>Incertidumbre en cuantía indeterminada sobre el saldo reflejado en las cuentas por cobrar de Cuotas Partes Pensionales por falta de depuración de 25000 facturas y el recaudo de las Resoluciones entregadas a MINTIC por PAR CAPRECOM LIQUIDADO.</t>
  </si>
  <si>
    <t xml:space="preserve">GIT de Gestión Pensional
Subdirección para la Gestión TH
</t>
  </si>
  <si>
    <t>H5A-2018
H36A-2015</t>
  </si>
  <si>
    <t xml:space="preserve">Falencias en el proceso de programación de necesidades en sus gastos de funcionamiento. 
H36A-2015 Falencias en el proceso de programación de necesidades en sus gastos de funcionamiento. </t>
  </si>
  <si>
    <t>H10AD-2018</t>
  </si>
  <si>
    <t>Presunta falta de depuración de la información de procesos judiciales a 31-12-18 en el ekogui presentando diferencias con lo registrado en el informe F9 del SIRECI.</t>
  </si>
  <si>
    <t xml:space="preserve">GIT Procesos Judiciales 
Dirección Jurídica
</t>
  </si>
  <si>
    <t>H13A-2018</t>
  </si>
  <si>
    <t xml:space="preserve">Puede existir un alto riesgo de prescripción de los recursos por $2.346.100.000 y los actos administrativos pueden perder fuerza ejecutoria, es importante que  MINTIC realice oportunamente los cobros respectivos y lleve a cabo las gestiones legales pertinentes, ya que de acuerdo con lo registrado durante la vigencia del 2018, solamente se recaudó la suma de $7.249.172.000 equivalente al 40% de las cuentas expedidas durante la vigencia, que  además se formalice la conciliación de la cartera de las cuotas partes pensionales como lo señala la Oficina de Control Interno en su hallazgo No. 4.
</t>
  </si>
  <si>
    <t>H14AD-2018</t>
  </si>
  <si>
    <t>Ejecuta: GIT de Cobro Coactivo  - Dirección Jurídica
Apoya: GIT de Gestión Pensional 
Subdirección para la Gestión TH</t>
  </si>
  <si>
    <t>H19AD-2018</t>
  </si>
  <si>
    <t>Presunta inaplicación del manual de cobro persuasivo y coactivo, ya que no se hicieron las diligencias suficientes, para evitar la prescripción de las obligaciones correspondientes a los municipios de Pereira, Ocaña, Espinal y Riosucio</t>
  </si>
  <si>
    <t>H21A-2018
H33A-2015</t>
  </si>
  <si>
    <t>No coherencia de la información reportada en las operaciones reciprocas entre Entidades del Estado
H33A. Diferencias en información que reportó el Mintic frente a saldos de operaciones reciprocas reportadas por entidades, cuyo valor asciende a $282.76 millones, no logrando determinar el origen y presentando incertidumbre en saldo.</t>
  </si>
  <si>
    <t>Documento</t>
  </si>
  <si>
    <t>Acta</t>
  </si>
  <si>
    <t xml:space="preserve">Documentos actualizados </t>
  </si>
  <si>
    <t>Informe</t>
  </si>
  <si>
    <t xml:space="preserve">Realizar socialización o sensibilización al Comité Directivo sobre la naturaleza del ASPA, la importancia y alcance institucional/sectorial.
Incluir en los canales de comunicación institucional definidos, un apartado que de una breve descripción del ASPA y su redireccionamiento al aplicativo, con el fin de facilitar el acceso de los ciudadanos con las iniciativas desarrolladas por el Ministerio TIC.
Realizar jornadas de capacitación sobre el uso del ASPA </t>
  </si>
  <si>
    <t xml:space="preserve">Actualizar la documentación del proceso de Direccionamiento Estratégico relacionada con la revisión o validación de los entregables del Plan de Acción registrados en el ASPA, y los tiempos asociados a esto. 
</t>
  </si>
  <si>
    <t xml:space="preserve">Actualizar los formatos de validación técnica de entregables del Plan de Acción, el instructivo de Registro de Entregables del Plan de Acción en el Aplicativo de Seguimiento al Plan de Acción ASPA y el Manual de Planeación Estratégica, con los requisitos de los entregables del Plan de Acción, donde se especifique, los plazos de entrega, las características de calidad mínima de la información, la ubicación exacta del cumplimiento del entregable, entre otros temas. </t>
  </si>
  <si>
    <t>Fortalecimiento del seguimiento y validación de los entregables de los proyectos del Plan de Acción con la participación de las dependencias</t>
  </si>
  <si>
    <t>Oficina Asesora de Planeación
GIT Planeación y Seguimiento</t>
  </si>
  <si>
    <t xml:space="preserve">Socializar los informes de calidad con las dependencias, donde se de cuenta de las revisiones de los entregables del Plan de Acción, y en el caso de que los informes de calidad den cuenta de falencias en la información, se realizarán mesas de trabajo con las áreas respectivas.
</t>
  </si>
  <si>
    <t>Documentos Divulgados</t>
  </si>
  <si>
    <t>Seguimiento y verificación mensual del estado de cada uno de los procedimientos de cobro orientados a disminuir los riesgos que puedan surgir ante la imposibilidad de recaudo</t>
  </si>
  <si>
    <t>GIT de Cobro Coactivo 
Dirección Jurídica</t>
  </si>
  <si>
    <t>procedimiento</t>
  </si>
  <si>
    <t>Informes</t>
  </si>
  <si>
    <t xml:space="preserve">Seguimiento y verificación mensual del estado de cada uno de los procedimientos de cobro orientados a disminuir los riesgos que puedan surgir ante la imposibilidad de recaudo
</t>
  </si>
  <si>
    <t xml:space="preserve">1. Proyectar y enviar oficio trimestral (Junio y Septiembre 2021) a PAR Caprecom con el fin de establecer el estado de depuración de las facturas pendientes por entregar.
</t>
  </si>
  <si>
    <t>Oficio solicitud estado depuración facturas y estado de entrega a Mintic</t>
  </si>
  <si>
    <t>Matriz de riesgo actualizada</t>
  </si>
  <si>
    <t xml:space="preserve"> GIT de Gestión Pensional 
 Subdirección para la Gestión TH </t>
  </si>
  <si>
    <t>Conciliación</t>
  </si>
  <si>
    <t xml:space="preserve">Esta situación, presuntamente se debe a que los estados financieros no están siendo usados de acuerdo con los objetivos establecidos por el Marco Conceptual, para la Preparación y Presentación de la Información Financiera de las Entidades de Gobierno de la CGN en su numeral 3 y no están siendo considerados para la toma de decisiones. Lo descrito anteriormente, genera que la Entidad no cuente con un análisis financiero de la gestión de los recursos de la vigencia 2020.  </t>
  </si>
  <si>
    <t>Reevaluar los indicadores contables y financieros, acorde a la Normatividad vigente para Entidades de Gobierno y aplicarlos en lo pertinente.</t>
  </si>
  <si>
    <t xml:space="preserve">La anterior situación, no permite que se lleve a cabo adecuadamente el proceso de consolidación que realiza la CGN a través del procedimiento de eliminación de operaciones reciprocas, para poder reflejar registros reales, tanto en el Balance General de la Nación como en los Estados Financieros del MINTIC, presentados a 31 de diciembre de 2020. </t>
  </si>
  <si>
    <t xml:space="preserve">En los Estados Financieros del MINTIC, con corte a 31 de diciembre de 2020, en las cuentas  1605 y  1640 están incluidos los valores correspondientes a  bienes con inexistencia catastral. </t>
  </si>
  <si>
    <t xml:space="preserve">Enviar oficio a la Contaduría General de la Nación con el propósito de obtener el concepto requerido. 
Aplicar el concepto de la Contaduría en los términos que sean expuestos por dicha Entidad. 
</t>
  </si>
  <si>
    <t xml:space="preserve">Realizar un informe de diagnóstico jurídico sobre las acciones administrativas y jurídicas tendientes al saneamiento de los bienes inmuebles propiedad del Ministerio TIC que presenten situaciones de afectación sobre la propiedad y posesión. </t>
  </si>
  <si>
    <t>Realizar mesas de trabajo de manera conjunta entre el GIT de Administración de Bienes del Ministerio TIC y la Oficina Asesora Jurídica, con el fin de desarrollar un análisis de las actividades de saneamiento para controlar y salvaguardar la propiedad y posesión de sus bienes inmuebles</t>
  </si>
  <si>
    <t xml:space="preserve">Esta situación es originada por debilidades en los controles y el seguimiento de la información reportada en las notas a los Estados Financieros, generando que la información no cumpla con las características de mejora de que trata el Marco Conceptual para la Preparación y Presentación de Información Financiera, en su numeral 4.2.3. Comprensibilidad; sin embargo, en dichas páginas no se evidencia  lo relacionado por Mintic, así mismo la normatividad  referente a las notas financieras y sus anexos, son claras sobre los aspectos importantes a tener en cuenta en el momento de la revelación en las notas a los estados financieros (Resolución 193 de 2020 y sus respectivos anexos.  </t>
  </si>
  <si>
    <t>Informar trimestralmente a las Áreas generadoras de Notas Contables, las variaciones más significativas en los estado financieros, susceptibles de revelación.</t>
  </si>
  <si>
    <t xml:space="preserve">no se observó una evaluación periódica durante la vigencia 2020, de los indicios de deterioro que permitan prever las pérdidas con respecto a las cuentas por cobrar e implementar acciones tendientes a minimizar el riesgo de prescripción, como una acción de prevención y no como un reporte en el momento en que se evidencia la pérdida.  
Lo anterior, por deficiencias en las acciones de control que deben realizar los responsables en la aplicación efectiva de las políticas establecidas por MINTIC.  </t>
  </si>
  <si>
    <t>Procedimiento</t>
  </si>
  <si>
    <t>1. Realizar mesas de trabajo al interior del GIT de Gestión Pensional con el apoyo del actuario, de manera mensual, con el fin de hacer seguimiento a la ejecución de los pagos de los bonos pensionales dentro de la vigencia.</t>
  </si>
  <si>
    <t>2. Revisión de las solicitudes vigentes, que se encuentran sujetas a surtir trámite de reconocimiento de bono pensional y cuota parte de bono pensional y  estimar su valor para programar pagos dentro de la vigencia.</t>
  </si>
  <si>
    <t>3. Reiterar mediante oficios a las administradoras de los fondos de pensiones, el requerimiento de toda la documentación del pensionado para la liquidación del bono pensional y/o cuota parte del bono pensional.</t>
  </si>
  <si>
    <t xml:space="preserve">Actualizar el mapa de riesgos del proceso de gestión financiera en lo correspondiente a la cadena presupuestal, incluyendo los controles registrados en los procedimientos que documentan la cadena presupuestal.
</t>
  </si>
  <si>
    <t>Falta de identificación de riesgos para el manejo del cobro y pago de las cuotas pensionales y la identificación de riesgos propios de la actividad de cobro y pago.</t>
  </si>
  <si>
    <t>Matriz de riesgos actualizada</t>
  </si>
  <si>
    <t>Dentro de la confrontación que se efectué entre lo normado y lo que se tiene establecido al interior de la Entidad, se definirá si se realizará la inclusión de indicadores financieros.</t>
  </si>
  <si>
    <t>Adelantar mesas de trabajo con las entidades que presentan partidas conciliatorias y remisión a la CGN del Informe de Gestión.</t>
  </si>
  <si>
    <t>Área responsable</t>
  </si>
  <si>
    <t>No se constata avance en la gestión encaminada a la depuración del acta de entrega o transferencia de 25.000 facturas de cuotas partes pensionales de recursos recaudados por CAPRECOM generando afectación en una cuantía indeterminada en la cuenta 138408 impactando la información financiera de la entidad</t>
  </si>
  <si>
    <t xml:space="preserve">Elaborar el "Procedimiento de Deterioro de la Cartera de Cuotas Partes Pensionales".
</t>
  </si>
  <si>
    <t>Falencias en los procedimientos para gestionar las solicitudes de liquidación de bonos pensionales efectuadas por el GIT de Gestión Pensional, afectando la oportunidad y beneficio en la utilización de los recursos asignados.</t>
  </si>
  <si>
    <t xml:space="preserve">GIT de Presupuesto 
Subdirección Financiera
</t>
  </si>
  <si>
    <t xml:space="preserve">2, Expedir todos los actos administrativos orientados al impulso de los procedimientos de cobro
</t>
  </si>
  <si>
    <t>Fortalecer el esquema de seguimiento y gestión para el trámite de bonos pensionales, velando por la adecuada planeación y ejecución de los recursos, mediante el desarrollo de nuevos mecanismos de seguimiento, mejora en políticas administrativas y articulación con entidades administradoras.</t>
  </si>
  <si>
    <t xml:space="preserve">Actualizar el Manual de Planeación Estratégica en el componente de solicitudes de cambio y el Instructivo de solicitudes de cambio, en lo referente a cuales son los documentos requeridos para la viabilidad de un ajuste al Plan de Acción. </t>
  </si>
  <si>
    <t xml:space="preserve">Validadas las causas de las diferencias donde el MINTIC no tiene competencia de registro, se programa mesa de trabajo con los intervinientes y se solicita el acompañamiento de la Contaduría General de la Nación. </t>
  </si>
  <si>
    <t>Debilidades en las acciones de control y aplicaciones de estrategias efectivas de cara al cumplimiento de recaudo y al cumplimiento de las características de la información financiera frente a la información contable</t>
  </si>
  <si>
    <t xml:space="preserve">Lidera: GIT de Contabilidad 
Participan: GIT de Administración de Bienes -Subdirección Administrativa  
GIT de Gestión Pensional - Subdirección para la Gestión TH,  GIT de Cartera 
</t>
  </si>
  <si>
    <t xml:space="preserve">Revisar y actualizar la matriz de riesgos de la Subdirección de Talento Humano y el GIT de Gestión Pensional, fortaleciendo la implementación de los puntos de control.
</t>
  </si>
  <si>
    <t>Actualizar la matriz de riesgos de la Subdirección de Talento Humano con el apoyo de la Oficina de Planeación, especificando aquellos ligados a la operación propia del GIT de Gestión Pensional, de acuerdo al cronograma establecido de la OAPES.</t>
  </si>
  <si>
    <t>Construir el documento que recopilará toda la información relacionada con la entrega de PAR Caprecom al Mintic, sobre el estado de entrega y depuración de las 25.000 facturas.</t>
  </si>
  <si>
    <t xml:space="preserve">Documento descriptivo </t>
  </si>
  <si>
    <r>
      <rPr>
        <b/>
        <sz val="11"/>
        <rFont val="Arial"/>
        <family val="2"/>
      </rPr>
      <t xml:space="preserve">H1A. PAR CAPRECOM – Cuotas Partes Pensiónales. </t>
    </r>
    <r>
      <rPr>
        <sz val="11"/>
        <rFont val="Arial"/>
        <family val="2"/>
      </rPr>
      <t xml:space="preserve">
El Marco Conceptual para la Preparación y Presentación de la Información Financiera de las Entidades de Gobierno expedido por la Contaduría General de la Nación (CGN), en lo concerniente a lo señalado en el numeral 4.1.2. expresa que “la información financiera es útil si representa fielmente los hechos económicos. La representación fiel se alcanza cuando la descripción del fenómeno es completa, neutral, y libre de error significativo.”  
Así mismo, en el Decreto N.3056 de 2013, expedido por el Ministerio de Hacienda y Crédito Público, le fue asignada al MINTIC, la gestión de cobro y pago de las cuotas partes pensiónales de las entidades adscritas y liquidadas, Audiovisuales, Inravisión, Adpostal, MINTIC; y con el Decreto N.2090 de 2015 y el Decreto 1392 de 2018, las de Telecom y las Teleasociadas, el cual expresa tácitamente que el recaudo se hará a través de la Dirección del Tesoro Nacional.  Serán reconocidas 
contablemente entonces, las cuotas partes pensiónales activas y pasivas, anteriores a la fecha de traslado de cada una de las entidades a la UGPP5 y las que se generen con posterioridad a esta fecha se gestionarán y revelarán en la información financiera de la UGPP. 
En cumplimiento de lo anterior y en ejercicio de la actual auditoría, la CGR solicitó vía correo electrónico el pasado 13 de abril a MINTIC el avance del proceso de depuración de las cuentas por cobrar del Par Caprecom a diciembre 31 de 2020; en atención a esta solicitud, la Entidad suministra radicados de los años 2018, 2019 y uno (1) de 2020, en estos soportes allegados al grupo auditor, la CGR no pudo constatar un avance en la gestión encaminada a la depuración del acta de entrega o transferencia de las 25.000 facturas por concepto de cuotas partes pensiónales de los recursos recaudados por Caprecom EICE (hoy liquidado), por parte del Patrimonio Autónomo de Remanentes de Caprecom Liquidado – PAR Caprecom Liquidado del 28 de septiembre de 2017 al MINTIC. 
Esta situación genera afectación en una cuantía indeterminada en la cuenta 138408 (Cuotas partes de Pensiones), cuyo saldo a 31 de diciembre de 2020 asciende a $62.273.592.000. Impactando de esta manera en la información financiera generada por la entidad, y que a su vez cumpla con las características cualitativas del Marco Conceptual de la CGN, como es el de la Representación Fiel de los Hechos Económicos. 
Al respecto, mediante radicado 211033103 del 26 de abril de 2021, el Ministerio Tic, manifiesta que: “a la fecha continúa pendiente la depuración de las facturas por parte de PAR CAPRECOM, como competente específico para el desarrollo de dicha tarea, para posterior reconocimiento en la información financiera del MINTIC, en tanto esta entidad, ha dado cumplimiento a lo señalado en la Resolución 193 de 2016 – Procedimiento para la Evaluación del Control Interno Contable, cuyo numeral 3.23.1 expresamente señaló: “La totalidad de las operaciones realizadas por la entidad deberá estar respaldada en documentos idóneos, de manera que la información registrada sea susceptible de verificación y comprobación exhaustiva o aleatoria; por lo cual no podrán registrarse 
contablemente los hechos económicos que no se encuentren debidamente soportados”.  Lo anterior, hace que la observación se valide como hallazgo, dado que la entidad reconoce que este proceso está aún pendiente de gestionar los soportes para su respectivo registro. </t>
    </r>
  </si>
  <si>
    <t>Actualizar matriz de riesgos que surjan de la implementación de la modificación del manual de cuotas partes pensionales.</t>
  </si>
  <si>
    <t xml:space="preserve">Realizar  Mesa de trabajo con la Oficina Asesora de Planeación - OAPES para actualizar la matriz de riesgos.
</t>
  </si>
  <si>
    <t>Mediante correo electrónico se remite mensualmente la Conciliación de la DTN para que el GIT de Gestión Pensional evidencie las partidas y  cuantías pendientes de "Imputar", una vez esté validada por las respectivas firmas para los meses de Abril a octubre de 2021.</t>
  </si>
  <si>
    <t>Identificar tercero en reportes generados por MHCP, que contengan NIT y hacer solicitud de soportes de pago por correo electrónico para llevar seguimiento sobre el reporte de las partidas pendientes de 2017 - 2020.</t>
  </si>
  <si>
    <t>Remitir correos electrónicos certificados  a las entidades deudoras identificadas, con el fin de requerir soportes de pago para imputación.</t>
  </si>
  <si>
    <t>Mediante conversaciones telefónicas y correos electrónicos, gestionar la reducción de las partidas conciliatorias y efectuar seguimiento; en octubre de 2021 se remitirá avance a la Oficina de Control Interno con el reporte de Junio de 2021 y en Noviembre se enviará a la OCI lo correspondiente a Septiembre de 2021 .</t>
  </si>
  <si>
    <t xml:space="preserve">Reporte Saldos por Conciliar de Operaciones Recíprocas, emitido por la CGN
</t>
  </si>
  <si>
    <t xml:space="preserve">Informe </t>
  </si>
  <si>
    <t>Remitir correos electrónicos certificados de manera mensual, solicitando a las entidades deudoras (entidades territoriales), el pago de sus obligaciones por concepto de cuotas partes pensionales, haciendo uso de recursos FONPET y establecer acuerdos de pago con los mismos.</t>
  </si>
  <si>
    <t>Remitir comunicación de manera trimestral a las entidades deudoras, adjuntando el estado de cuenta de la entidad, dentro del cual se evidencie el estado de mora que presenta obligación.</t>
  </si>
  <si>
    <t xml:space="preserve">Concepto de la Contaduría General de la Nación sobre el tratamiento contable a aplicar teniendo en cuenta el estado en que se encuentran los bienes a sanear . 
</t>
  </si>
  <si>
    <t>Concepto /
Oficio que da cuenta de la aplicación del concepto</t>
  </si>
  <si>
    <t xml:space="preserve">A través de correos electrónicos se remitirá a las Áreas que presenten variaciones significativas dentro del trimestre y que se consideren deben ser reveladas en las notas contables, cuyas evidencias se agruparán en un PDF. </t>
  </si>
  <si>
    <t xml:space="preserve">Presuntamente, el ente de control manifiesta que  la entidad en su procedimiento operativo interno, tendiente a la identificación y elaboración del presupuesto de la siguiente vigencia, no tiene implementado, un control que le permita dejar memoria de los aspectos relevantes, participativos, complementarios, ni de los supuestos macroeconómicos  planteados por las áreas o solicitados por éstas, que convaliden las apropiaciones efectuadas o sus modificaciones, acorde a los lineamientos establecidos por el MHCP. </t>
  </si>
  <si>
    <t xml:space="preserve">Actualizar el procedimiento de “programación y elaboración del presupuesto ministerio y fondo”, Robusteciendo los controles y registros que se aplicaran en el proceso de programación presupuestal. A la vez, establecer claramente los lineamientos a seguir por parte de las áreas responsables. </t>
  </si>
  <si>
    <t xml:space="preserve">Presuntamente la CGR indica   que la entidad no tiene separados y reflejados en su mapa de riesgo institucional, los de la cadena presupuestal. </t>
  </si>
  <si>
    <t xml:space="preserve">Actualización de los riesgos y controles de la cadena presupuestal inmersos en el mapa de riesgos del proceso de gestión financiera y su posterior publicación en la herramienta del SIMIG  y  realizar el seguimiento a la implementación de los controles asociados a los riesgos de la cadena presupuestal.
</t>
  </si>
  <si>
    <t>Documento descriptivo.</t>
  </si>
  <si>
    <t>Realizar un seguimiento estricto de la ejecución presupuestal para cumplir con el 100% de los compromisos adquiridos dentro de la vigencia fiscal actual.</t>
  </si>
  <si>
    <t xml:space="preserve">Reporte Ejecución presupuestal. </t>
  </si>
  <si>
    <t>Ampliar la información de las actividades desarrolladas mensualmente en el informe de supervisión, plasmado en el Formato GCC-TIC-FM-055 de acuerdo con las obligaciones específicas contractuales de manera general para todos los procesos.</t>
  </si>
  <si>
    <t>La Supervisión validará las actividades mensuales desarrolladas para el cumplimiento de los contratos No. 005-2021 y 134-2021, las cuales deben ser coincidentes con las obligaciones específicas contractuales, soportadas por las respectivas evidencias de gestión; adicionalmente se remitirán todos los soportes al expediente contractual y se verificará el cargue en la plataforma SECOP II, dejando constancia de ello; se remitirá avance a la OCI en los meses de Agosto 2021 (Primer Semestre 2021) y Enero 2022 (Segundo Semestre 2021) .</t>
  </si>
  <si>
    <t xml:space="preserve">Formato GCC-TIC-FM-055 </t>
  </si>
  <si>
    <t>Implementar de manera institucional  las modificaciones a efectuar al Formato GCC-TIC-FM-055.</t>
  </si>
  <si>
    <t>Lidera Subdirección Financiera, Apoya Oficina T.I y OAPES</t>
  </si>
  <si>
    <t>H3A-2020
H4A-2018</t>
  </si>
  <si>
    <t>Mediante conversaciones telefónicas y correos electrónicos, gestionar la reducción de las partidas conciliatorias con los Terceros y efectuar seguimiento, acompañado por la CGN al reporte trimestral emitido por el MINTIC y transmitido a la CGN vía CHIP; lo anterior se remitirá en octubre 2021 (II Trimestre 2021) y en diciembre 2021 (III Trimestre 2021), avance a la OCI .</t>
  </si>
  <si>
    <t>Reporte Trimestral Operaciones Recíprocas, transmitido por el MINTIC.</t>
  </si>
  <si>
    <t xml:space="preserve">Informes mensuales de calidad </t>
  </si>
  <si>
    <t>Falta de incorporación, en el repositorio definido para tal fin, de los documentos anexos a las solicitudes de cambio que soportan la validación de las modificaciones presentadas por cada uno de los líderes de las iniciativas, que se relacionan con el alcance, cronograma y presupuesto, que muestren la gestión de seguimiento por parte del MINTIC para cumplir con los objetivos de los proyectos y la relación entre los recursos utilizados con la gestión realizada.</t>
  </si>
  <si>
    <t>Divulgar las actualizaciones al Manual de Planeación Estratégica y el Instructivo de Solicitudes de Cambio con los ajustes realizados referente a cuales son los documentos requeridos para la viabilidad de un ajuste al Plan de Acción, de tal forma que se facilite el seguimiento. Así mismo, se enviara en el memorando remisorio la aclaración y relación entre la ejecución los recursos utilizados con la gestión realizada.</t>
  </si>
  <si>
    <t xml:space="preserve">Seguimiento y verificación mensual del estado de cada uno de los procedimientos de cobro orientados a disminuir los riesgos que puedan surgir ante la imposibilidad de recaudo, generando un informe con todas las actuaciones realizadas durante el mes.
</t>
  </si>
  <si>
    <t xml:space="preserve">1, Mantener actualizados los cuadros control de procedimientos de cuotas partes pensionales desde la vigencia 2017, generando un informe de las actuaciones realizadas durante el mes.
</t>
  </si>
  <si>
    <t>informe</t>
  </si>
  <si>
    <t xml:space="preserve">3, Propuesta de cambio en la  modificación del Manual de cuotas partes pensionales.
</t>
  </si>
  <si>
    <t>Creación e implementación del procedimiento interno que permita el reporte de la modificación de exigibilidad de las obligaciones  derivado de la notificación de mandamientos de pago emitidos dentro del procedimiento de Cobro Coactivo, para que se reflejen en las notas a los estados financieros.</t>
  </si>
  <si>
    <t>Elaborar revisión trimestral de  las pretensiones y cuantías de los procesos judiciales registrados en la plataforma Ekogui,  haciendo la conciliación para evitar las diferencias al cierre de año en el Formato F9</t>
  </si>
  <si>
    <t xml:space="preserve">Mesa de trabajo trimestral con cada uno de los apoderados de los procesos judiciales en la cual se deja constancia en el acta de las variables a considerar en el reporte de la provisión contable.
</t>
  </si>
  <si>
    <t>Plan de divulgación</t>
  </si>
  <si>
    <t xml:space="preserve">*Poco tiempo para realizar las revisiones de los entregables en los meses de diciembre y enero, dada la complejidad de los entregables que dan cuenta del cumplimiento de los indicadores, tales como, los informes de interventoría, supervisión, entre otros. </t>
  </si>
  <si>
    <t xml:space="preserve">Falta de publicidad activa por parte del Ministerio que acerque a la ciudadanía con la herramienta ASPA, debido a la deficiente apropiación y divulgación del ASPA con nuestros grupos de interés tanto internos como externo.
</t>
  </si>
  <si>
    <t xml:space="preserve">Crear una estrategia de divulgación, capacitación, y apropiación del ASPA, donde se garantice una comunicación efectiva en cuanto a la herramienta hacia los grupos de interés tanto internos como externos. 
</t>
  </si>
  <si>
    <t xml:space="preserve">Divulgar los ajustes en la documentación del proceso de Direccionamiento Estratégico que hacen referencia a las solicitudes de cambio. 
</t>
  </si>
  <si>
    <t>Cargue incompleto de piezas procesales en el aplicativo eKOGUI. 	  
Revisados los 40 procesos judiciales en el aplicativo eKOGUI, se evidenciaron que 
18  procesos  judiciales  del  MINTIC  no  cuentan  con  las  piezas  procesales,  así 
mismo de los 5 procesos judiciales del FUTIC, 1 proceso no tiene las piezas 
procesales.   Al   momento   de   verificar      cuales      eran      los      documentos 
pertenecientes  al  expediente  electrónico  de  este Sistema  Único  de Gestión  e 
Información  Litigiosa  del Estado,  19  procesos  no  arrojaron resultados  de 
tener  los  documentos  de  las  actuaciones,  lo  que  estaría  llevando  a  un 
incumplimiento  del  procedimiento  de  representación  judicial  en  su  actividad 
número  7 “Registrar en el aplicativo eKOGUI- Registra los procesos judiciales o 
extrajudiciales  en  el  aplicativo  eKOGUI  que  maneja  la  Agencia  Nacional  de 
Defensa Jurídica"</t>
  </si>
  <si>
    <t xml:space="preserve">Verificación del  informe mensual de cada apoderado en el cual se  valida las actuaciones   y cargue de las piezas de los procesos judiciales a su cargo.
</t>
  </si>
  <si>
    <t xml:space="preserve">Actualizar los procesos judiciales por parte de cada uno de los apoderados  en atención a lo previsto  en el Dec 1069/2015 en relación con la actualización   de la plataforma Ekogui con la información que reposa en los expedientes judiciales.
</t>
  </si>
  <si>
    <t>H10A-2020
H20A-2018</t>
  </si>
  <si>
    <t>Proponer la modificación a la política de deterioro de obligaciones originadas en cuotas partes pensionales  a fin de que se efectúen reportes no solo de las obligaciones prescritas sino también  de las obligaciones en riesgo de prescripción.</t>
  </si>
  <si>
    <t xml:space="preserve">Construcción del documento base para modificación de la política de deterioro de obligaciones
</t>
  </si>
  <si>
    <t>Ejecución de las tareas de reporte trimestral producto de la modificación propuesta a la política</t>
  </si>
  <si>
    <t>Reporte</t>
  </si>
  <si>
    <t>GIT de Cobro Coactivo- Dirección Jurídica
Apoya : GIT de Gestión Pensional - Subdirección para la Gestión TH
GIT de Contabilidad y GIT de Cartera -Subdirección Financiera</t>
  </si>
  <si>
    <t xml:space="preserve">Revisar y actualizar el procedimiento de bonos pensionales.
​      
    </t>
  </si>
  <si>
    <t xml:space="preserve">Dentro de las mesas de trabajo adelantadas para la actualización de los Riesgos del Proceso de Gestión Financiera, se incluirá la validación de los controles actuales para propender por una evaluación efectiva de la gestión de la Entidad.  
</t>
  </si>
  <si>
    <t>GIT de Gestión Pensional - Subdirección para la Gestión TH</t>
  </si>
  <si>
    <t xml:space="preserve">GIT de Administración de Bienes  
Subdirección Administrativa  </t>
  </si>
  <si>
    <t xml:space="preserve">Subdirección Financiera </t>
  </si>
  <si>
    <t>Informe de gestión de bonos pensionales</t>
  </si>
  <si>
    <t xml:space="preserve"> Mesa de trabajo para actualización de la matriz de riesgos y validarlo con la OAPES.</t>
  </si>
  <si>
    <t xml:space="preserve">Fortalecer estrategia de contacto con las entidades deudoras con el objeto de mejorar la gestión de recaudo.
</t>
  </si>
  <si>
    <t>Documento consolidado de correos electrónicos certificados</t>
  </si>
  <si>
    <t>Fortalecer estrategia de contacto con las entidades deudoras con el objeto de mejorar la gestión de recaudo.</t>
  </si>
  <si>
    <t>Documento consolidado de comunicaciones</t>
  </si>
  <si>
    <t xml:space="preserve">H14AD-2018 </t>
  </si>
  <si>
    <t>Falta de control en el ingreso de los bienes inmuebles a los estados financieros de la Entidad.</t>
  </si>
  <si>
    <t xml:space="preserve">Falta Punto de control de cuentas de bonos pensionales para no constituir reservas presupuestales
</t>
  </si>
  <si>
    <t>La situación descrita, se presenta por falta de controles efectivos que propendan garantizar la correcta evaluación y seguimiento de la gestión organizacional, por la depuración contable permanente y la sostenibilidad de la calidad de la información en general</t>
  </si>
  <si>
    <t xml:space="preserve">Expedir un informe con  todos los actos administrativos orientados al impulso de los procedimientos de cobro. </t>
  </si>
  <si>
    <t>Tipo Modalidad</t>
  </si>
  <si>
    <t>M-3: PLAN DE MEJORAMIENTO</t>
  </si>
  <si>
    <t>Formulario</t>
  </si>
  <si>
    <t>F14.1: PLANES DE MEJORAMIENTO - ENTIDADES</t>
  </si>
  <si>
    <t>Moneda Informe</t>
  </si>
  <si>
    <t>Entidad</t>
  </si>
  <si>
    <t>Fecha Radicación Informe</t>
  </si>
  <si>
    <t>Periodicidad</t>
  </si>
  <si>
    <t>Fecha de Trasmisión</t>
  </si>
  <si>
    <t>Fecha de Avance</t>
  </si>
  <si>
    <t>MINISTERIO TIC</t>
  </si>
  <si>
    <r>
      <rPr>
        <b/>
        <sz val="11"/>
        <rFont val="Arial"/>
        <family val="2"/>
      </rPr>
      <t xml:space="preserve">H2A. Riesgo de Prescripción cuotas partes pensiónales. </t>
    </r>
    <r>
      <rPr>
        <sz val="11"/>
        <rFont val="Arial"/>
        <family val="2"/>
      </rPr>
      <t xml:space="preserve">
…En atención al análisis de la información entregada, la CGR pudo evidenciar que existe un riesgo alto de prescripción del recaudo de los recursos de cartera de 3 a 5 años con respecto a MINTIC, por valor de $907.932.000 y a PAR TELECOM por $26.239.244.000 y una cartera mayor a 5 años de CAMPRECOM K con una suma de $892.437.000. Lo anterior denota debilidades en el establecimiento de los riesgos y por ende en la implementación de controles que conlleven a mitigar la posible materialización de este, como se observó con algunas cuentas que se dieron de baja según reporte del Grupo Interno de Trabajo de Gestión Pensional en su respuesta al oficio AFMINTIC-010-2021 de la CGR.
La situación antes planteada, puede generar que los actos administrativos pierdan la fuerza ejecutoria, produciendo un impacto en la cuenta de ingresos, en el momento de la causación de la cuenta por cobrar de los estados financieros de la entidad y por ende disminución del recaudo de la cartera pública.  </t>
    </r>
  </si>
  <si>
    <r>
      <rPr>
        <b/>
        <sz val="11"/>
        <rFont val="Arial"/>
        <family val="2"/>
      </rPr>
      <t>H3A. Recaudos por Reclasificar</t>
    </r>
    <r>
      <rPr>
        <sz val="11"/>
        <rFont val="Arial"/>
        <family val="2"/>
      </rPr>
      <t xml:space="preserve">
Al respecto, la CGR no evidenció documentos soporte de la gestión adelantada durante la vigencia 2020 por MINTIC, que propendiera por la depuración y clasificación de los valores por concepto de las cuentas por cobrar de cuotas partes pensiónales registrados en la subcuenta 240720, (Recaudos por Reclasificar).  También es importante mencionar, que en esta subcuenta existen valores registrados de la vigencia 2020; sin embargo, así mismo se observan valores por depurar de las vigencias 2017, 2018 y 2019 .   
 Lo anterior, por deficiencias en las acciones de control que deben realizar los responsables de la información, para que esta cumpla con las características cualitativas establecidas en el Marco Conceptual de la CGN12, y así el MINTIC de cumplimiento a la característica, como es la Representación Fiel de los Hechos Económicos. </t>
    </r>
  </si>
  <si>
    <r>
      <rPr>
        <b/>
        <sz val="11"/>
        <rFont val="Arial"/>
        <family val="2"/>
      </rPr>
      <t>H3A. Recaudos por Reclasificar
H4A-2018. Recaudos por Clasificar 240720</t>
    </r>
    <r>
      <rPr>
        <sz val="11"/>
        <rFont val="Arial"/>
        <family val="2"/>
      </rPr>
      <t xml:space="preserve">
Al respecto, la CGR no evidenció documentos soporte de la gestión adelantada durante la vigencia 2020 por MINTIC, que propendiera por la depuración y clasificación de los valores por concepto de las cuentas por cobrar de cuotas partes pensiónales registrados en la subcuenta 240720, (Recaudos por Reclasificar).  También es importante mencionar, que en esta subcuenta existen valores registrados de la vigencia 2020; sin embargo, así mismo se observan valores por depurar de las vigencias 2017, 2018 y 2019 .   
 Lo anterior, por deficiencias en las acciones de control que deben realizar los responsables de la información, para que esta cumpla con las características cualitativas establecidas en el Marco Conceptual de la CGN12, y así el MINTIC de cumplimiento a la característica, como es la Representación Fiel de los Hechos Económicos. </t>
    </r>
  </si>
  <si>
    <r>
      <rPr>
        <b/>
        <sz val="11"/>
        <rFont val="Arial"/>
        <family val="2"/>
      </rPr>
      <t>H4A. Indicadores Financieros</t>
    </r>
    <r>
      <rPr>
        <sz val="11"/>
        <rFont val="Arial"/>
        <family val="2"/>
      </rPr>
      <t xml:space="preserve">
...En respuesta al oficio de solicitud de información AFMINTIC-001-2021 de la CGR, en el numeral 7, MINTIC manifiesta que no cuenta con la implementación de un sistema de indicadores financieros para analizar e interpretar la gestión de la Entidad.  
Esta situación, presuntamente se debe a que los estados financieros no están siendo usados de acuerdo con los objetivos establecidos por el Marco Conceptual, para la Preparación y Presentación de la Información Financiera de las Entidades de Gobierno de la CGN en su numeral 3 y no están siendo considerados para la toma de decisiones. Lo descrito anteriormente, genera que la Entidad no cuente con un análisis financiero de la gestión de los recursos de la vigencia 2020.  
Analizada la respuesta de la entidad, es importante citar que el Ministerio en ningún aparte del Procedimiento para la Evaluación del Control Interno Contable expedido por la Contaduría General de la Nación, está eximido de la aplicación de esta, y por el contrario menciona al respecto en su numeral 3.3.1. sobre Controles asociados al cumplimiento del marco normativo, a las etapas del proceso contable, a la rendición de cuentas y a la gestión del riesgo de índole contable en las Etapas del Proceso Contable, como lo es el de Revelación de los Estados Financieros y en consecuencia, una de las acciones de control que deberá ejercer la entidad en  esta etapa, es la establecida en el numeral 36, donde expresa, que se deben establecer indicadores pertinentes, para realizar los análisis e informar adecuadamente la situación, resultados y tendencias en la gestión de la entidad. Cabe anotar que la norma habla de indicadores de índole contable. </t>
    </r>
  </si>
  <si>
    <r>
      <rPr>
        <b/>
        <sz val="11"/>
        <rFont val="Arial"/>
        <family val="2"/>
      </rPr>
      <t>H5A. Operaciones Recíprocas</t>
    </r>
    <r>
      <rPr>
        <sz val="11"/>
        <rFont val="Arial"/>
        <family val="2"/>
      </rPr>
      <t xml:space="preserve">
...La CGR, evidenció la gestión del Ministerio con respecto a las Operaciones Recíprocas, en cuanto a los cruces de información vía correo, seguimiento y conciliaciones; sin embargo, a 31 de diciembre de 2020 en el reporte generado desde el sistema de la Contaduría General de la Nación, aún presenta los siguientes valores por conciliar:
La anterior situación, no permite que se lleve a cabo adecuadamente el proceso de consolidación que realiza la CGN a través del procedimiento de eliminación de operaciones reciprocas, para poder reflejar registros reales, tanto en el Balance General de la Nación como en los Estados Financieros del MINTIC, presentados a 31 de diciembre de 2020. </t>
    </r>
  </si>
  <si>
    <r>
      <t xml:space="preserve">H6A. Gestión de Cobro
</t>
    </r>
    <r>
      <rPr>
        <sz val="11"/>
        <rFont val="Arial"/>
        <family val="2"/>
      </rPr>
      <t>...En cumplimiento de lo anterior, MINTIC y Par Telecom a diciembre 31 de 2020, generaron cuentas de cobro por valor de $14.626.423.160, de acuerdo con la información reportada por el Grupo Interno de Trabajo de Gestión Pensional; el proceso de cobro de esta cartera ascendió a $5.930.743.626, equivalente a un 40% durante la vigencia, como se describe en la siguiente tabla</t>
    </r>
    <r>
      <rPr>
        <b/>
        <sz val="11"/>
        <rFont val="Arial"/>
        <family val="2"/>
      </rPr>
      <t xml:space="preserve">: 
</t>
    </r>
    <r>
      <rPr>
        <sz val="11"/>
        <rFont val="Arial"/>
        <family val="2"/>
      </rPr>
      <t>Esta situación se presenta por debilidades en las acciones de control y aplicaciones de estrategias efectivas que debe realizar la entidad, con miras al cumplimiento de la gestión de recaudo y así mismo coadyuvar a que la información contable cumpla con las características cualitativas de la información financiera.</t>
    </r>
  </si>
  <si>
    <t>Fortalecer la estrategia de contacto con las entidades deudoras con el objeto de mejorar la gestión de recaudo.</t>
  </si>
  <si>
    <r>
      <t xml:space="preserve">H7ADF. Reconocimiento de Activos (PPYE)
</t>
    </r>
    <r>
      <rPr>
        <sz val="11"/>
        <rFont val="Arial"/>
        <family val="2"/>
      </rPr>
      <t xml:space="preserve">En los Estados Financieros presentados por MINTIC a 31 de diciembre de 2020, se presenta una sobreestimación de las cuentas 160501 por $127.999.146, 160502 por $1.792.940 y la 164001, por $98.236.605, dado que, según información reportada por el Grupo Interno de Inventarios en su respuesta al oficio AFMINTIC-012-2021, radicado bajo el número 211026952, de fecha abril 09 de 2021, estos bienes no existen. </t>
    </r>
    <r>
      <rPr>
        <b/>
        <sz val="11"/>
        <rFont val="Arial"/>
        <family val="2"/>
      </rPr>
      <t xml:space="preserve"> 
</t>
    </r>
    <r>
      <rPr>
        <sz val="11"/>
        <rFont val="Arial"/>
        <family val="2"/>
      </rPr>
      <t xml:space="preserve">Así mismo, la CGR dio lectura a cada una de las hojas de vida de los inmuebles relacionados anteriormente17, donde se observa el estado actual y se constata la no existencia de estos. 
Lo anterior se presenta, debido a que no existen acciones efectivas y adecuados mecanismos de control, para la custodia y salvaguarda de los bienes y recursos del Estado, que contribuyan al cumplimiento de uno de los objetivos del Control 
Interno, el cual es buscar una adecuada administración ante posibles riesgos que afecten los recursos. Esta situación genera que los Estados Financieros elaborados para la vigencia 2020, no representen la realidad económica en algunos aspectos. </t>
    </r>
  </si>
  <si>
    <r>
      <t xml:space="preserve">H8AD. Notas a los Estados Financieros
</t>
    </r>
    <r>
      <rPr>
        <sz val="11"/>
        <rFont val="Arial"/>
        <family val="2"/>
      </rPr>
      <t>En las Normas para el Reconocimiento, Medición, Revelación y Presentación de los Hechos Económicos de las Entidades de Gobierno expedido por la Contaduría General de la Nación (CGN)19, en lo concerniente a las Revelaciones que deben realizar las entidades en sus notas a los estados financieros, en el ejercicio auditor realizado por la CGR, se observó lo siguiente:   Nota 7. Cuentas por cobrar,  Nota 8. Préstamos por cobrar, Nota 10. Propiedad, Planta y Equipo, ...
Esta situación es originada por debilidades en los controles y el seguimiento de la información reportada en las notas a los Estados Financieros, generando que la información no cumpla con las características de mejora de que trata el Marco Conceptual para la Preparación y Presentación de Información Financiera, en su numeral 4.2.3. Comprensibilidad.
 del deterioro y las tasas históricas de incumplimiento o incobrabilidad 
aplicadas, cuando a ello haya lugar, entre otros.</t>
    </r>
  </si>
  <si>
    <r>
      <t xml:space="preserve">H9A Evaluación Deterioro cuentas por cobrar
</t>
    </r>
    <r>
      <rPr>
        <sz val="11"/>
        <rFont val="Arial"/>
        <family val="2"/>
      </rPr>
      <t xml:space="preserve">...La CGR solicitó los informes y documentos soportes del cumplimiento de esta política de la entidad, por medio del oficio AFMINTIC-012, radicado bajo el número  211026952 de fecha 8 de abril de 2021; dada la respuesta de MINTIC, no se observó una evaluación periódica durante la vigencia 2020, de los indicios de deterioro que permitan prever las pérdidas con respecto a las cuentas por cobrar e implementar acciones tendientes a minimizar el riesgo de prescripción, como una acción de prevención y no como un reporte en el momento en que se evidencia la pérdida.  
Lo anterior, por deficiencias en las acciones de control que deben realizar los responsables en la aplicación efectiva de las políticas establecidas por MINTIC. 
Esta situación puede generar que los actos administrativos pierdan la oportunidad de cobro y por ende una disminución del recaudo de la cartera pública.  
La CGR dio lectura a la respuesta de la entidad con radicado 211034378 del 29 de abril de 2021, donde relaciona actividades con respecto a las cuentas por cobrar, sin embargo, no fueron anexados los informes y soportes de que trata esta observación, por lo que no se interpretan como efectuados. </t>
    </r>
  </si>
  <si>
    <t xml:space="preserve">
Procedimiento de “programación y elaboración del presupuesto ministerio y fondo”, actualizado y  publicado.
Acta socialización actualización procedimiento. 
</t>
  </si>
  <si>
    <r>
      <t xml:space="preserve">Hallazgo No.13 Manejo, operación, seguimiento e identificación de riesgos de los trámites presupuestales.
</t>
    </r>
    <r>
      <rPr>
        <sz val="11"/>
        <rFont val="Arial"/>
        <family val="2"/>
      </rPr>
      <t xml:space="preserve">Analizado y verificado el mapa de riesgos de la Entidad, se observó que en este no se han identificado los riesgos de la cadena presupuestal y en consecuencia no se han diseñado e implementado los controles que permitan mitigar la posible ocurrencia de los riesgos.  
Lo anterior, se presenta por las deficiencias en el control y seguimiento en los procesos que actualmente maneja el sujeto de control, así como las debilidades en la política de identificación de los riesgos de gestión y efectos de su materialización. 
La situación expuesta, conlleva a que la entidad no pueda autorregular posibles eventos que afecten el cumplimiento de sus objetivos operativos, impactando de manera negativa  la información, seguimiento y ejecución  de la información que conforma la gestión presupuestal, e identificar las falencias, cuando ya el riesgo está materializado, sin que se hayan podido tomar a tiempo los correctivos operativos o acciones de mitigación, tendientes a minimizar las consecuencias que se presenten en el desarrollo de la gestión presupuestal.  </t>
    </r>
  </si>
  <si>
    <r>
      <rPr>
        <b/>
        <sz val="11"/>
        <rFont val="Arial"/>
        <family val="2"/>
      </rPr>
      <t>H14A. Soportes del Aplicativo de Seguimiento al Plan de Acción – ASPA.</t>
    </r>
    <r>
      <rPr>
        <sz val="11"/>
        <rFont val="Arial"/>
        <family val="2"/>
      </rPr>
      <t xml:space="preserve">
...Por su parte, en el  desarrollo del procedimiento de seguimiento a proyectos de la presente auditoría en el ASPA, se realizó la verificación de información en el 
aplicativo, específicamente en el avance y ejecución de las iniciativas, identificando que el acceso a la información es parcial, con restricción al acceso de los soportes de los informes de gestión, situación que no permite acceder a la información soporte, porque los archivos que anuncia en algunos entregables no existen dentro de la herramienta o están incompletos, detectando lo siguiente: 
...De lo anterior, es preciso mencionar que se evidencian las hojas de vida de indicadores y registro de avance para la actividad del MinTIC, los cuales no se asemejan a un informe detallado de Supervisión. 
 El hecho antes descrito, impide la toma de decisiones trascendentales dentro del Ministerio, ya que la consulta de la información allí plasmada debe ser la base 
fundamental para evaluar constantemente la gestión y realizar los ajustes necesarios en caso de que se detecte desviación de los indicadores, información 
que debe estar actualizada constantemente y reflejar el cumplimiento real y oportuno de los objetivos del plan o proyecto. 
 </t>
    </r>
  </si>
  <si>
    <r>
      <rPr>
        <b/>
        <sz val="11"/>
        <rFont val="Arial"/>
        <family val="2"/>
      </rPr>
      <t>H15A. Seguimiento al Plan de Acción.</t>
    </r>
    <r>
      <rPr>
        <sz val="11"/>
        <rFont val="Arial"/>
        <family val="2"/>
      </rPr>
      <t xml:space="preserve">
En el aplicativo ASPA, se revisó la Iniciativa: C1-E1-7000-E / Facilitar el acceso y uso de las tecnologías de la información y las comunicaciones (TIC) en todo el territorio nacional - Computadores para Educar. 
En el avance de la meta, se pudo observar, que solamente se logró la entrega de 103.453 terminales de cómputo que resulta de los terminales recibidos y entregados (indicadores 1.02, 1.04 y 1.09) correspondientes al 59.19%, de 168.440 terminales, que fue la meta programada para la vigencia 2020. 
Por otra parte, en el presupuesto inicial asignado a CPE por el MINTIC/FUTIC para el suministro de terminales, se apropiaron recursos por $52.052.729.702, más el traslado presupuestal de $43.836.525.423; los cuales fueron comprometidos y pagados en el 100%. 
La CGR evidenció la utilización de los recursos para la adquisición de terminales en un 100% y la baja ejecución de la entrega por 59.19%, así mismo no se observa la gestión de seguimiento por parte del MINTIC para cumplir con este objetivo del proyecto. </t>
    </r>
  </si>
  <si>
    <t>Actualización de la documentación del proceso de Direccionamiento Estratégico que permita establecer y visibilizar la instrucción a las áreas y entidades del Sector sobre el deber de registrar en el ASPA los soportes tales como informes de supervisión, actos administrativos, modificaciones contractuales, que permitan soportar solicitudes de cambio o modificaciones que impidan el cumplimiento de metas programadas al inicio de vigencia.</t>
  </si>
  <si>
    <t>Falta de incorporación, en el repositorio definido para tal fin, de los documentos anexos a las solicitudes de cambio que soportan la validación de las modificaciones presentadas por cada uno de los líderes de las iniciativas, que se relacionan con el alcance, cronograma y presupuesto, que muestren la gestión de seguimiento por parte del MINTIC para cumplir con los objetivos de los proyectos y la relación entre los recursos utilizados con la gestión realizada.
Incluir la causa de la CGR:ok</t>
  </si>
  <si>
    <r>
      <t xml:space="preserve">H16A. Contrato 02 de 2020 
</t>
    </r>
    <r>
      <rPr>
        <sz val="11"/>
        <rFont val="Arial"/>
        <family val="2"/>
      </rPr>
      <t xml:space="preserve">...En cada uno de los contratos de Prestación de Servicios Profesionales suscritos por el MinTIC se encuentra la cláusula denominada Supervisión y Control de Ejecución donde se establece que a cargo del supervisor está:  “1. Realizar el seguimiento y control técnico y administrativo, jurídico a la ejecución del contrato (…) 2. Verificar que el contratista cumpla con el objeto y obligaciones del contrato (…) 4. Suscribir los documentos y actas a que haya durante la ejecución del contrato. 11. Certificar el cumplimiento de las obligaciones a cargo del contratista” 
El oficio del 8 de enero de 2020, en que se designa como Supervisora, la Coordinadora del GIT de Contratación del MinTIC, reitera: “La supervisión y control de la ejecución contractual implica el cumplimiento de las obligaciones contenidas en la cláusula de supervisión del contrato, así como las dispuestas en las regulaciones internas y las normas vigentes sobre la materia. 
En este sentido, se le recuerda que en ejercicio de sus obligaciones como supervisor le corresponde velar por la correcta e idónea ejecución del mismo y del cumplimiento de las obligaciones adquiridas por el contratista, a través del correspondiente seguimiento técnico y administrativo del mismo, así como proyectar la respectiva acta de liquidación o acta de cierre según corresponda. (…) 
Finalmente, es importante señalar que el incumplimiento de las obligaciones que asume como supervisor podrá dar inicio a que se inicie la acción disciplinaria, de acuerdo con lo dispuesto en la ley 734 de 2002…”  </t>
    </r>
  </si>
  <si>
    <r>
      <t xml:space="preserve">H17A. Grupo de Trabajo Cuotas Pensiónales.
</t>
    </r>
    <r>
      <rPr>
        <sz val="11"/>
        <rFont val="Arial"/>
        <family val="2"/>
      </rPr>
      <t xml:space="preserve">El Modelo Integrado de Gestión MIG dentro del MinTIC está construido con base en Procesos y Procedimientos; cada uno de ellos ha sido caracterizado, descrito, 
documentado; identificada su cadena de valor; elaborado el mapa de riesgos. 
El Grupo Interno de Trabajo de Cuotas Pensiónales, no ha identificado, analizado y valorado los riesgos inherentes a su competencia de administración de las Cuotas Pensiónales, establecida mediante normas de orden Nacional. No tiene un diseño e implementación de controles como medidas de mitigación, como se puede apreciar en los mapas de riesgos de la dirección de Talento Humano, donde sólo se ha establecido un riesgo en que es responsable el GIT de Cuota Pensiónales:  
“RCGTH6. Indebida imputación de recursos a favor de una entidad deudora diferente por parte de un colaborador del proceso para favorecimiento de un tercero” 
La importancia de la responsabilidad encomendada en el GIT de Cuotas Pensiónales, se justifica con la información brindada por el Ministerio así; El Gobierno Nacional trasladó la competencia de la administración de las cuotas partes pensiónales de Administración Postal Nacional (Adpostal), Instituto Nacional de Radio y Televisión (Inravisión), Compañía de Informaciones (Audiovisuales), Ministerio de Comunicaciones (MINCOM), Compañía para el Fomento Cinematográfico (Focine), Empresa Nacional de Telecomunicaciones (Telecom) y Teleasociadas, al Ministerio de Tecnologías de la Información y las Comunicaciones – MinTIC, a partir del 2013, 2014 y 2015; con los Decretos No. 3056 y 2843 de 2013, 823 de 2014, 2090 de 2015, 1833 de 2016, y 1392 de 2018.  </t>
    </r>
  </si>
  <si>
    <r>
      <t xml:space="preserve">H18A. Actualización eKOGUI.
</t>
    </r>
    <r>
      <rPr>
        <sz val="11"/>
        <rFont val="Arial"/>
        <family val="2"/>
      </rPr>
      <t xml:space="preserve">...La Oficina de Control Interno del MinTIC en Informe Final Auditoría Gestión Jurídica de 19 de junio de 2020, identificó un incumplimiento a las normas ya citadas:  
“Hallazgo No 1. Cargue incompleto de piezas procesales en el aplicativo eKOGUI. 
Revisados los 40 procesos judiciales en el aplicativo eKOGUI, se evidenciaron que 18 procesos judiciales del MINTIC no cuentan con las piezas procesales, así mismo de los 5 procesos judiciales del FUTIC, 1 proceso no tiene las piezas procesales. Al momento de verificar cuales eran los documentos pertenecientes  al  expediente  electrónico  de  este Sistema  Único  de Gestión  e  Información Litigiosa del Estado, 19 procesos no arrojaron resultados de tener  los  documentos  de  las  actuaciones,  lo  que  estaría  llevando  a  un incumplimiento  del  procedimiento  de  representación  judicial  en  su  actividad  número  7 “Registrar en el aplicativo eKOGUI- Registra los procesos judiciales o extrajudiciales en el aplicativo eKOGUI que maneja la Agencia Nacional de Defensa Jurídica” 
“Hallazgo No 2.  Procesos judiciales desactualizados en sus estados en el Sistema Único de Gestión e Información Litigiosa del Estado.  Una vez revisado los 42 procesos judiciales del MINTIC y los 5 FUTIC se evidencia que 2 de  estos  se  encuentran  completamente  desactualizados  en  el  aplicativo  eKOGUI,  estos procesos  tienen  año  de  radicados  del  2007,  sin  embargo  en  el  aplicativo  se  verificó su estado  y  arroja  que están  en  etapa  de admisión, así mismo se remitió a la página de la Rama Judicial en 
consulta de procesos y estos se encuentran registrados en el estado de “apelación de sentencias” lo que indica que dichos procesos no se encuentran actualizados en el  Sistema  Único  de  Gestión  e  Información  Litigiosa  del  Estado…  “ 
En su respuesta la entidad, manifiesta el cumplimiento de las directrices de la Agencia Nacional de Defensa Jurídica del Estado y la posibilidad de que no haya sido fácil el cargue de los archivos por varias razones, como la pandemia y la falta de colaboración de los juzgados.  
El equipo auditor luego de dar lectura y analizar la respuesta del Mintic, aclara que el informe de Control Interno está reportando las debilidades de la vigencia 
anterior a febrero de 2020, tiempo en el cual no se había declarado la “Pandemia Mundial”, es decir, que la obligación de mantener los expedientes con los soportes </t>
    </r>
    <r>
      <rPr>
        <b/>
        <sz val="11"/>
        <rFont val="Arial"/>
        <family val="2"/>
      </rPr>
      <t xml:space="preserve">actualizados no tiene excusa válida.  </t>
    </r>
  </si>
  <si>
    <r>
      <rPr>
        <b/>
        <sz val="11"/>
        <rFont val="Arial"/>
        <family val="2"/>
      </rPr>
      <t>H3A. PAR CAPRECOM – Cuotas Partes Pensionales.</t>
    </r>
    <r>
      <rPr>
        <sz val="11"/>
        <rFont val="Arial"/>
        <family val="2"/>
      </rPr>
      <t xml:space="preserve">
...A 31 de diciembre de 2018, el saldo reflejado en la cuenta 138408 Cuotas Partes Pensionales por $50.366.939.378,08, se ve afectado en cuantía indeterminada, debido a que en el Acta de entrega y/o transferencia de los recursos recaudados por concepto de cuotas partes pensionales por Caprecom EICE (hoy liquidado), por parte del Patrimonio Autónomo de Remanentes de Caprecom Liquidado – PAR CAPRECOM Liquidado, del 28 de septiembre de 2017, se evidencia que el Ministerio “(…) deja constancia que se encuentran pendientes por depuración las 25.000 facturas de cuotas partes pensionales emitidas por Caprecom, que aún no han sido entregadas al MINTIC, y frente a las que el PAR CAPRECOM viene adelantando las gestiones necesarias para dar inicio a la intervención de las facturas de cobro de cuotas partes pensionales que presentan saldo y que fueron certificadas por parte de la extinta CAPRECOM (…)” (negrilla nuestra).
....Por lo expuesto anteriormente, hasta tanto no se concluya con el proceso de depuración de la información, se desconoce el impacto que se tenga sobre los Estados Financieros del MINTIC, por lo que se crea incertidumbre en cuantía indeterminada sobre el saldo reflejado en las Cuentas por Cobrar de Cuotas Partes Pensionales, ya que, a 31 de diciembre de 2018, aún estaban pendientes por depurar las 25.000 facturas, más las partidas pendientes por depurar de las resoluciones entregadas al MINTIC; con el agravante que de acuerdo con lo establecido en la Ley 1066 de 2006  y en la política contable estas cuentas prescriben en tres (3) años.</t>
    </r>
  </si>
  <si>
    <r>
      <rPr>
        <b/>
        <sz val="11"/>
        <rFont val="Arial"/>
        <family val="2"/>
      </rPr>
      <t>H10AD. F9 Procesos Judiciales – SIRECI</t>
    </r>
    <r>
      <rPr>
        <sz val="11"/>
        <rFont val="Arial"/>
        <family val="2"/>
      </rPr>
      <t xml:space="preserve">
Con base en la información rendida en la cuenta a 31 de diciembre de 2018 en cumplimiento de lo establecido Resolución 7350 del 29/11/2013 “Por la cual se modifica la Resolución orgánica No. 6289 del 08 de marzo de 2011 que “Establece el Sistema de Rendición Electrónica de la Cuenta e Informes- SIRECI, que deben utilizar los sujetos de control fiscal para la presentación de la Cuenta Rendida e Informes a la Contraloría General de la República”, se revisó la información del Formato No. 9 - Relación de Procesos Judiciales en el Sistema de Rendición Electrónica de la Cuenta e Informes – SIRECI, donde se observa en la columna (56) MONTO DE LA PROVISIÓN / CONTABLE  que al realizar la sumatoria esta asciende a $3.136.220.681.243 valor que difiere significativamente con lo reflejado en los Estado de la Situación Financiera a 31 de diciembre de 2018 cuyo saldo de la cuenta 2701 Provisiones - Litigios y Demandas que asciende a $273.459.003.347,34.
No obstante, de la obligación legal de las entidades de reportar información veraz y oportuna a la Contraloría General de la República, que está reglamentada por la resolución 7350 del 29/11/2013 y en su artículo sexto establece las modalidades de rendición, en la que se encuentra la “Cuenta o informe anual consolidado” y en el mismo se está el F9- procesos judiciales.
Lo anterior denota deficiencias en los mecanismos de control y seguimiento de la información reportada en la cuenta rendida en el aplicativo SIRECI, respecto al formato F9 Procesos Judiciales, por lo que se evidencia incumplimiento en la resolución 7350 de 2013, puesto que la información consignada en el formato F9- respecto a la provisión contables no corresponde con lo reflejado en los Estados Contables lo cual difiere significativamente $2.862.761.677.895,66. Este hallazgo tiene presunta connotación disciplinaria.
</t>
    </r>
  </si>
  <si>
    <r>
      <rPr>
        <b/>
        <sz val="11"/>
        <rFont val="Arial"/>
        <family val="2"/>
      </rPr>
      <t>H13A. PAR CAPRECOM-Gestión de Cobro – Cuotas partes pensionales</t>
    </r>
    <r>
      <rPr>
        <sz val="11"/>
        <rFont val="Arial"/>
        <family val="2"/>
      </rPr>
      <t xml:space="preserve">
En cumplimiento a los Decreto 3056 de 2013 y 2090 de 2015 , el Ministerio mediante la Resolución 3361 del 26 de diciembre de 2017, se crean los Grupos Internos de Trabajo del Ministerio, entre los cuales está el Grupo Interno de Trabajo de Gestión Pensional.
Durante la vigencia de 2018, tanto en el MINTIC como el PAR TELECOM, generaron 7.256 cuentas de cobro por $18.197.708.000 incluido capital e intereses, y de acuerdo con la gestión de cobro realizada en la vigencia solamente se recaudó $7.249.172.000, lo que equivale al 40% de las cuentas expedidas.
</t>
    </r>
  </si>
  <si>
    <r>
      <rPr>
        <b/>
        <sz val="11"/>
        <rFont val="Arial"/>
        <family val="2"/>
      </rPr>
      <t>H14AD. Deterioro y cartera incobrable – Cuotas partes pensionales-Notas Estados Financieros.</t>
    </r>
    <r>
      <rPr>
        <sz val="11"/>
        <rFont val="Arial"/>
        <family val="2"/>
      </rPr>
      <t xml:space="preserve">
...En las Notas a los Estados Financieros, se evidencia en la subcuenta 138690 - Otras cuentas por cobrar – Deterioro, donde manifiestan que se debe analizar los factores que la entidad haya considerado para determinar el deterioro de las cuentas por cobrar, individualmente, al final del periodo. Una vez enviado el título ejecutivo complejo de la Entidad Territorial que adeuda las cuotas partes pensionales, al Grupo Interno de Trabajo de Cobro Coactivo, éste libró mandamiento de pago y la Entidad Territorial excepcionó la prescripción por periodos anteriores, las cuales fueron aceptadas según lo argumentado en cada Resolución y cuyo valor asciende a $42.840.000 que en detalle es como se indica a continuación:
...De acuerdo con lo descrito anteriormente se evidencia la prescripción de algunas cuotas pensionales como es la del Grupo Interno de Trabajo de Cobro Coactivo del MINTIC, que excepcionó la prescripción por periodos anteriores por $42.840.000 y PAR Telecom de 61 entidades por valor de $2.985.056.000, estas situaciones fueron originadas por no dar cabal cumplimiento a lo establecidos en la Ley 1066 de 2006 artículo 1  de manera oportuna a quien le correspondía en su momento. Este hallazgo tiene presunta connotación disciplinaria.
</t>
    </r>
  </si>
  <si>
    <r>
      <rPr>
        <b/>
        <sz val="11"/>
        <rFont val="Arial"/>
        <family val="2"/>
      </rPr>
      <t>H19AD. Cobro Persuasivo.</t>
    </r>
    <r>
      <rPr>
        <sz val="11"/>
        <rFont val="Arial"/>
        <family val="2"/>
      </rPr>
      <t xml:space="preserve">
La ley 1066 de 2006, en su artículo 2º determinó que las Entidades del Estado que tengan que recaudar rentas o caudales públicos deberán establecer un reglamento interno de recaudo de cartera, cuya analogía con el artículo 841 del Estatuto Tributario, implica una etapa de cobro persuasivo para iniciar el proceso ejecutivo coactivo.
No obstante que Caprecom en liquidación, en 2015 entregó al Ministerio de Tecnologías de la Información y las Comunicaciones, la documentación relativa a las cuotas partes pensionales para su recaudo, éste no aplicó debidamente el manual de cobro persuasivo y coactivo ya que no hizo  las diligencias suficientes, para evitar la prescripción de las obligaciones, correspondientes a los municipios de Pereira, Ocaña, Espinal y Riosucio, pues la sola presentación de la cuenta de cobro , no era suficiente para interrumpir el fenómeno antes mencionado, debido a que ésta no constituye por sí sola un título ejecutivo complejo.
Lo anterior permitió que la acción del tiempo obrara en contra de la actividad procesal del Ministerio, ya que, proferido y notificado los correspondientes mandamientos de pago, los accionados en uso del derecho de defensa, con razón invocaron el fenómeno de la Prescripción, impidiendo ello el ingreso de recursos que por competencia pertenecían al Ministerio.  
Para el caso del Municipio de Honda es importante precisar que no obstante que el representante legal del mismo, mostro disposición para para realizar acuerdos de pago de la obligación sub-lite el Ministerio no considero esa posibilidad y procedió a decretar la prescripción de la Obligación.
Lo expuesto reviste presunta incidencia disciplinaria y se dará traslado a la instancia pertinente.
</t>
    </r>
  </si>
  <si>
    <r>
      <rPr>
        <b/>
        <sz val="11"/>
        <rFont val="Arial"/>
        <family val="2"/>
      </rPr>
      <t>H21A. Operaciones Recíprocas. 
H33A. Operaciones Reciprocas.</t>
    </r>
    <r>
      <rPr>
        <sz val="11"/>
        <rFont val="Arial"/>
        <family val="2"/>
      </rPr>
      <t xml:space="preserve">
De acuerdo con la información suministrada por el Ministerio, se evidencia que durante la vigencia 2018 realizó gestión, seguimiento y conciliación de las operaciones recíprocas.
No obstante, se evidencia en el Formato CO-5 (Entidades que Registran Partidas Conciliatorias), por inconsistencias en reporte y registros contables, se relacionan a continuación algunas de estas partidas por conciliar a 31 de diciembre de 2018, que es reportado a la Contaduría General de la Nación a través del Consolidado de Hacienda e Información Pública - CHIP:
Situaciones originadas por la no coherencia de la información reportada en las operaciones reciprocas entre Entidades del Estado, lo que no permite que se lleve a cabo adecuadamente el proceso de consolidación que realiza la CGN al final de cada trimestre a través del procedimiento de eliminación de operaciones reciprocas.      
</t>
    </r>
  </si>
  <si>
    <t>Subdirección Financiera- GIT de Presupuesto 
Apoya: Subdirección para la Gestión del Talento Humano - GIT de Gestión del Talento Humano</t>
  </si>
  <si>
    <t>GIT de Cobro Coactivo- Dirección Jurídica</t>
  </si>
  <si>
    <t>GIT de Cobro Coactivo- Dirección Jurídica -
Apoya GIT Gestión Pensional y GIT de Contabilidad</t>
  </si>
  <si>
    <t xml:space="preserve">Recopilar toda la información sobre la entrega de PAR Caprecom de conformidad con los antecedentes documentales que haya desarrollado el comité técnico de recepción de archivo, específicamente en lo que corresponde al estado, entrega y depuración de las 25.000 facturas pendientes por entregar por parte del PAR Caprecom.
</t>
  </si>
  <si>
    <t>Documento consolidación de correos electrónicos certificados</t>
  </si>
  <si>
    <t>Documento correos electrónicos certificados consolidados</t>
  </si>
  <si>
    <r>
      <t xml:space="preserve">H11A. Saldos por ejecutar en 2020 de reservas 2019.
</t>
    </r>
    <r>
      <rPr>
        <sz val="11"/>
        <rFont val="Arial"/>
        <family val="2"/>
      </rPr>
      <t xml:space="preserve">El Ministerio de Tecnologías de la Información y las Comunicaciones, constituyó para la vigencia de 2019 un total de 19 reservas por $1.208.857.155,23, de las cuales durante la vigencia 2020, solo se ejecutaron 15 por valor de $1.140.386.803 correspondiente al 94%.  De este modo se tiene que, se dejaron de ejecutar 4 reservas por valor de $68.470.352 que equivalen al 6%, correspondiente a las siguientes Resoluciones 3524,3526,3523,3525 de 2019, cuyo objeto referente a los compromisos, es amparar el cobro coactivo con 
referencia de pago correspondiente a la liquidación de bonos pensiónales. 
Los hechos descritos denotan falencias en los procedimientos para gestionar las solicitudes de liquidación efectuadas por el GIT de gestión Pensional, Sin embargo, debido a que Colpensiones no remitió la documentación correspondiente para la afectación del presupuesto, se solicitaron los recursos a MinHacienda,  sin tener la Información  precisa  del valor a pagar, presentándose un valor sin ejecutar de $68.470.352; una vez que Colpensiones generó la respectiva liquidación y pago de los bonos antes descritos, dio como resultado un menor valor liquidado por la Oficina de Bonos Pensiónales – OBP del Ministerio de Hacienda y Crédito Público, suma que debió ser reintegrada por el ordenador del gasto y el funcionario de manejo del respectivo órgano a la Dirección General de Crédito Público y Tesoro Nacional del Ministerio de Hacienda y Crédito Público, dentro del mismo plazo, por tanto, estas fenecieron de conformidad con lo establecido en el artículo 2.8.1.7.3.3 del Decreto 1068 de 2015. </t>
    </r>
  </si>
  <si>
    <t>Realizar un informe de gestión  que contenga cuantos procesos y por que cuantía  se ha evitado prescribir  y cuantos se va a depurar y por que cuantía, enfocado a la disminución de la prescripción de los procedimientos del Ministerio.</t>
  </si>
  <si>
    <t>Código Hallazgo</t>
  </si>
  <si>
    <t xml:space="preserve">Descripción Actividades </t>
  </si>
  <si>
    <t>Tipo de Auditoría</t>
  </si>
  <si>
    <t xml:space="preserve">Vigencia </t>
  </si>
  <si>
    <t>H1A 
2019 -2020</t>
  </si>
  <si>
    <t>(...) la decisión del MinTIC fue determinada por un interés de pluralidad de participantes, planteando un valor de reserva con tendencia hacia los mínimos, pudiendo establecer cuanto menos, un valor cercano a los precios promedios que se contemplaban en los estudios de valoración efectuados por las consultorías contratadas por el Ministerio para la tasación del espectro.</t>
  </si>
  <si>
    <t>La pluralidad de participantes y la puja por el recurso escaso son mandatos constitucionales y legales. La valoración es un análisis técnico complejo que no puede reducirse a elegir un promedio. Se preparará una guía con los elementos y variables que dan lugar a la valoración para dar mayor claridad y seguridad sobre que la selección de promedios o valores altos que no son el mandato constitucional</t>
  </si>
  <si>
    <t>Elaborar una guía</t>
  </si>
  <si>
    <t>Guía elaborada</t>
  </si>
  <si>
    <t>Dirección de Industria de Comunicaciones</t>
  </si>
  <si>
    <t>Cumplimiento</t>
  </si>
  <si>
    <t>2019-2020</t>
  </si>
  <si>
    <t>H3A
2019 -2020</t>
  </si>
  <si>
    <t>Mediante la Resolución 322 de 2020, confirmada por la Resolución 861 de 2020, se cobró la garantía de seriedad de la oferta a Partners por el retiro de una de las ofertas realizadas en el evento de subasta. La CGR estima que MinTIC aceptó el retiro de la oferta basado en la ocurrencia de un error y que la entidad debe estimar y evaluar si proceden reclamos por otros posibles perjuicios</t>
  </si>
  <si>
    <t>H4A
2019 -2020</t>
  </si>
  <si>
    <t>Presuntas debilidades en la implementación de controles que puedan prever mecanismos de verificación posterior de alguna condición diferencial determinada en procesos de selección objetiva, si esta condición se puede “perder”, y distinguir los efectos jurídicos de la constitución de una garantía mobiliaria sobre los permisos de uso de espectro</t>
  </si>
  <si>
    <t>Reglamentar el artículo 11 de la Ley 1341 de 2009, en lo referido las condiciones y efectos de la cesión de permisos de uso del espectro, para distinguir de la constitución de garantías mobiliarias, así como sus efectos sobre las condiciones diferenciales definidas en los procesos de selección objetiva. Esta revisión ya está en desarrollo.</t>
  </si>
  <si>
    <t>Elaborar un decreto</t>
  </si>
  <si>
    <t>Decreto expedido</t>
  </si>
  <si>
    <t>H6A
2019 -2020</t>
  </si>
  <si>
    <t>La clasificación de las localidades sin cobertura (tipo 1, 2 y 3) incluyó, además de las condiciones de pobreza y vulnerabilidad, elementos técnicos y de eficiencia en despliegue de redes. La CGR considera que selección de localidades pudo alcanzar un mayor beneficio social, la reducción de la brecha digital y la igualdad si no se consideraban criterios técnicos y de eficiencia</t>
  </si>
  <si>
    <t>No es posible excluir elementos técnicos y de eficiencia en el despliegue de redes para aumentar la cobertura de los servicios de telecomunicaciones. Se elaborará un documento técnico con lineamientos para la clasificación de localidades a beneficiar, cuando ello llegue a ser requerido de acuerdo con las particularidades propias de cada proceso de selección</t>
  </si>
  <si>
    <t>Elaborar documento técnico</t>
  </si>
  <si>
    <t>Documento elaborado</t>
  </si>
  <si>
    <t>El valor pagado por los operadores beneficiarios de la subasta, correspondiente al 10% en el año 2020, asciende a $328,673,3 millones, en tanto que la liquidación realizada por el MinTIC es de $328.680.9 millones. Esta diferencia se explica por mayores pagos del operador Comcel en cuantía de $0.6 millones y menor valor pagado por Colombia Móvil por $8.3 millones, debido a falta de coordinación y de conocimiento de los parámetros establecidos para el cálculo de la indexación, que trajo como consecuencia, las diferencias en la liquidación.</t>
  </si>
  <si>
    <t>Los parámetros de indexación se encuentran definidos de manera clara en la Resolución 3078 de 2019. Igualmente, fueron objeto de respuesta en la fase de observaciones y se realizó un ejemplo ilustrativo. Se elaborará una capacitación sobre el uso del sistema y sobre cómo se aplica la literalidad de lo dispuesto en la Resolución 3078 de 2019</t>
  </si>
  <si>
    <t>Realizar una capacitación del Sistema Electrónico de Reacaudo y metodología de actualización del valor a pagar</t>
  </si>
  <si>
    <t>Capacitación realizada</t>
  </si>
  <si>
    <t>Subdirección Financiera -Dirección de Industria de Comunicaciones</t>
  </si>
  <si>
    <t>Quedaron saldos sin ejecutar de los compromisos en 2019 por $158.8 millones, correspondientes a los contratos Nos. 601; 588; 676; 475; 533; 218 y 644 de 2019, recursos que tuvieron que ser liberados, lo cual trae como consecuencia desgaste administrativo y una ineficiente ejecución presupuestal y se afecta cumplimiento de metas y objetivos de la entidad</t>
  </si>
  <si>
    <t>Incluir en los contratos de prestación de servicios y sus estudios previos una clásula que permita liberar oportunamente los recursos no ejecutados en virtud de la proporcionalidad que se prevé para el primer mes</t>
  </si>
  <si>
    <t>Elaborar clásula para incluir en contratos</t>
  </si>
  <si>
    <t>Clásula elaborada e incluida</t>
  </si>
  <si>
    <t>Subdirección de Gestión Contractual - Oficina Gestión Ingresos del Fondo</t>
  </si>
  <si>
    <t>No se asignaron todos los bloques de espectro que hacían parte del proceso de selección objetiva. No existe fundamento legal que así lo ordene, ni parámetros que permitan definir valores mínimos a asignar, debido a los años que transcurrieron para realizar un nuevo proceso se deben generar condiciones para maximizar el bienestar social y la óptima prestación de los servicios</t>
  </si>
  <si>
    <t>En un sitio web se publicará: disponibilidad de espectro, fechas de apertura de procesos de selección objetiva y todas las demás actuaciones asociadas a la gestión del espectro, que brinde mayor certeza sobre el comportamiento de la oferta y demanda del espectro, de acuerdo con la necesidad identificada e incorporada en el Plan Marco de Asignación de Permisos de uso del espectro</t>
  </si>
  <si>
    <t>Disponer de un sitio web</t>
  </si>
  <si>
    <t>Sitio web</t>
  </si>
  <si>
    <t>H10A
2019 -2020</t>
  </si>
  <si>
    <t>Deficiencias en los contratos Nos. 500, 644 y 549 de 2019, principalmente en la programación de los recursos, la forma de pago y la incorporación de nuevas obligaciones. Se mantiene el hallazgo para efectos de incluir en plan de mejoramiento acciones tendientes a subsanar las debilidades planteadas en los procedimientos de planeación de la entidad en cuanto a la ejecución de los contratos y cumplimiento de sus metas.</t>
  </si>
  <si>
    <t>Elaborar una circular que reitere a todas las dependencias la importancia de la planeación en la contratación</t>
  </si>
  <si>
    <t>Circular expedida</t>
  </si>
  <si>
    <t>Subdirección de Gestión Contractual
Secretaría General</t>
  </si>
  <si>
    <t>H11A
2019 -2020</t>
  </si>
  <si>
    <t>La CGR considera  que presuntamente para el MinTIC no era prioritario realizar auditoria al proceso de asignación del espectro, desconociendo el presupuesto involucrado en el proceso de subasta, donde los recursos fueron del orden de $3,2 billones, y que la materia objeto de la auditoria es de gran impacto nacional.</t>
  </si>
  <si>
    <t>Evaluar el cumplimiento de obligaciones y de ejecución presupuestal del Proceso de Selección Objetiva Mediante el Mecanismo de Subasta, para otorgar permisos de uso del Espectro Radioeléctrico a Nivel Nacional en las Bandas de 700, 1900 y 2500 MHz</t>
  </si>
  <si>
    <t>Para realizar la evaluación se incluirá en el Programa Anual de Auditorias de la vigencia 2021 una auditoría al cumplimiento de obligaciones y de ejecución presupuestal del Proceso de Selección Objetiva Mediante el Mecanismo de Subasta</t>
  </si>
  <si>
    <t xml:space="preserve">Entregar el informe final de Auditoria </t>
  </si>
  <si>
    <t>Oficina de Control Interno</t>
  </si>
  <si>
    <t>Financiera</t>
  </si>
  <si>
    <t>H35A-2014</t>
  </si>
  <si>
    <t>H35A. 147006 Deudores - Arrendamientos. 
A 31 de diciembre de 2014, este rubro no presenta saldo, dado que el MinTIC, no viene causando contablemente los derechos de los cánones de arrendamiento de los locales comerciales que funcionan en el Edificio Murillo Toro. Esta circunstancia que, no permite reflejar el saldo real que adeudan los arrendatarios por este concepto, subestima también los ingresos, que al corte de la vigencia auditada, solo ascendió a $97 millones.
Lo mencionado se soporta, en lo planteado por Ia CGR, en la auditoria anterior, respecto a deficiencias en los reajustes anuales y al correspondiente control en el pago mensual de estos cánones de arrendamiento, y la incidencia en la realidad económica de las cuenta del Activo- Deudores y en el Resultado de cada 
ejercicio, teniendo en cuenta que el presunto detrimento patrimonial calculado por el Ente de control, en la vigencia anterior, supera los $1.151.7 millones. Esta circunstancia Contraviene las normas técnicas relativas al reconocimiento de Ingresos, el cual debe hacerse en cumplimiento del principio de Devengo o Causación. 
Sobre el particular, también se señala que la Contaduría General de la Nación,- CGN establece, con el fin de cumplir con el principio en mención, que la Entidad debe emitir y enviar oportunamente los actos administrativos y/o documentos soporte pertinentes, para facilitar el reconocimiento pleno de derechos, tanto en su 
proceso contable, como en el de los terceros, con los que haya realizado las  transacciones y operaciones, no obstante, no hay evidencia de que el Mintic genere los respectivos soportes, en menoscabo de sus intereses económicos.</t>
  </si>
  <si>
    <t>No se viene causando contablemente los derechos de los cánones de arrendamiento de los locales comerciales que funcionan en el Edificio Murillo Toro, no se refleja el saldo real que adeudan los arrendatarios y se subestima los ingresos</t>
  </si>
  <si>
    <t xml:space="preserve">Solicitar concepto a la Oficina Asesora Jurídica sobre los ingresos derivados de los locales comerciales de Ed Murillo Toro . </t>
  </si>
  <si>
    <t xml:space="preserve">Obtener concepto a la Oficina Asesora Jurídica sobre los ingresos derivados de los locales comerciales de Ed Murillo Toro. </t>
  </si>
  <si>
    <t>Concepto</t>
  </si>
  <si>
    <t xml:space="preserve"> GIT procesos judiciales - Oficina Asesora Jurídica
 GIT de Administración de Bienes - Subdirección Administrativa 
GIT de Contabilidad - Subdirección Financiera</t>
  </si>
  <si>
    <t>Solicitar Concepto de la Contaduría General de la Nación para el tratamiento contable de los ingresos derivados de los locales</t>
  </si>
  <si>
    <t xml:space="preserve">Obtener Concepto de la Contaduría General de la Nación para el tratamiento contable de los ingresos derivados de los locales  y analizar su aplicación si hay lugar a ello. </t>
  </si>
  <si>
    <t xml:space="preserve">Evaluar la efectividad del plan de mejoramiento ejecutado para superar la causa raíz de este hallazgo, en el marco del autocontrol. </t>
  </si>
  <si>
    <t>Informe de Cierre y de Efectividad Acciones de Mejora</t>
  </si>
  <si>
    <t>H23AD-2016</t>
  </si>
  <si>
    <t xml:space="preserve">H23AD. Gestión documental.
Con relación a los expedientes de procesos judiciales que lleva el Mintic en medio físico, se observó en los seleccionados como muestra de auditoría (*) que los mismos contienen hojas sueltas, sin legajar y espacios de fecha de reporte de la ficha sin diligenciar; así mismo documentos sin foliar, situación que evidencia debilidades en la gestión documental con respecto a la conformación física de los expedientes y hace que la acción de mejora del plan de mejoramiento no sea efectiva, así mismo se desconoce la aplicación de la Ley 594 de 2000 por medio de la cual se dicta la Ley General de Archivos. Efecto disciplinario.  
</t>
  </si>
  <si>
    <t xml:space="preserve">Debilidades en la gestión documental con respecto a la conformación física de los expedientes de procesos judiciales del MinTIC. </t>
  </si>
  <si>
    <t xml:space="preserve">Proponer un proyecto de inversión que aborde la problemática de la gestión documental y fortalezca los controles documentales en la entidad. </t>
  </si>
  <si>
    <t xml:space="preserve">El proyecto de inversión propondrá acciones y productos que fortalezcan la gestión documental en la entidad tanto en documento físico como digital </t>
  </si>
  <si>
    <t>Propuesta</t>
  </si>
  <si>
    <t>Subdirección Administrativa y de Gestión Humana 
Grupo de Gestión de la Información
Oficina Asesora Jurídica</t>
  </si>
  <si>
    <t>Integral</t>
  </si>
  <si>
    <t xml:space="preserve">Realizar un proceso de sensibilización a la Oficina Asesora Jurídica y sus Coordinaciones acerca de la gestión documental. </t>
  </si>
  <si>
    <t>La Coordinación de Gestión de la Información realizará una capacitación a la Oficina Asesora Jurídica, y sus Coordinaciones, acerca de la gestión documental donde se haga énfasis en que la actualización de los expedientes  de procesos Judiciales se realiza únicamente por parte del archivo de gestión y no por el área. 
Adicionalmente se informará durante la jornada de sensibilización que del 1 al 10 de Noviembre se tomarán muestras aleatorias de los expedientes generados de Agosto a Noviembre, con el fin de validar que la información entregada en la jornada de sensibilización haya quedado interiorizada en los funcionarios responsables de archivar.</t>
  </si>
  <si>
    <t xml:space="preserve">Actas </t>
  </si>
  <si>
    <t xml:space="preserve">Realizar una revisión aleatoria de 400 expedientes de procesos judiciales, que reposan en el archivo de gestión. </t>
  </si>
  <si>
    <t>Generar un informe dirigido a la SAGH en el que se muestre el resultado de la revisión realizada a los expedientes, que servirá de insumo para la generación de un oficio por parte de la SAGH en el que se informe al área de Jurídica el resultado de la revisión para que tome las medidas necesarias en caso que sea necesario implementar mejoras.</t>
  </si>
  <si>
    <t>Informe /
Oficio</t>
  </si>
  <si>
    <t xml:space="preserve">Delegar un abogado líder que cada 15 días verifique la actualización de los procesos en el EKOGUI </t>
  </si>
  <si>
    <t>Mantener actualizadas de manera correcta las actuaciones de los procesos en el EKOGUI en tiempo real</t>
  </si>
  <si>
    <t>certificaciones</t>
  </si>
  <si>
    <t>Oficina Asesora Jurídica</t>
  </si>
  <si>
    <t xml:space="preserve">Elaborar un Informe de Cierre y de Efectividad Acciones de Mejora, en el que en un ejercicio de autoevaluación, el área responsable, analiza la efectividad de  las acciones del plan de mejoramiento correspondiente a este hallazgo. 
</t>
  </si>
  <si>
    <t>Subdirección Administrativa y de Gestión  Humana 
Grupo Gestión de la Información
Oficina Asesora Jurídica</t>
  </si>
  <si>
    <t>H17A-2016</t>
  </si>
  <si>
    <t xml:space="preserve">No hay coherencia completa y precisa en la articulación de los componentes "Proyectos de Inversión- Contratos" con los demás componentes alineados. </t>
  </si>
  <si>
    <t>Establecer los elementos de relación entre los diferentes niveles de la planeación, las fichas de inversión y los contratos a través del desarollo de las vistas, tablas y otros elementos, que permitan presentar de manera gráfica e interactiva la forma como se articulan los diferentes componentes de la planeación, el cual reposará en el ambiente de producción, servidor BODEGABI administrado por la Oficina de Tecnologías de la Información y constará de una documento explicativo de usuario.</t>
  </si>
  <si>
    <t>Tablero con la alineación estratégica publicado en el ambiente de producción, servidor BODEGABI administrado por la Oficina de Tecnologías de la Información, acompañado del documento de usuario explicativo sobre el funcionamiento y navegación en el mismo.</t>
  </si>
  <si>
    <t>Tablero de alineación estratégica publicado</t>
  </si>
  <si>
    <t>Oficina Asesora de Planeación y Estudios Sectoriales</t>
  </si>
  <si>
    <t>H20A-2016</t>
  </si>
  <si>
    <t xml:space="preserve">H20A. Indicadores Sinergia vs Indicadores Iniciativa GEL. 
“Sinergia Seguimiento” es una plataforma en línea en donde se presentan los indicadores que muestran el avance de las políticas y programas del Gobierno Nacional, Plan Nacional de Desarrollo 2014 – 2018: Todos por un Nuevo País. De otra parte, de acuerdo al Manual de Planeación Estratégica, el Ministerio realiza su planeación estratégica considerando los diferentes niveles de planeación y su articulación con los Planes de Acción Anuales y las iniciativas.
En este orden de ideas, se evidencia que no existe una relación directa entre los indicadores formulados al interior del Ministerio y los indicadores formulados en el aplicativo Sinergia ya que, a nivel macro,  ambos deberían apuntan al mismo objetivo que es determinar el avance en el cumplimiento de las políticas del gobierno nacional. 
De otro lado, en Sinergia el Ministerio plantea indicadores cuya medición depende directamente de la realización de encuestas lo que implica presuntamente la necesidad de realizar contratación  anual . Lo cual podría resultar redundante considerando que Mintic recopila actualmente información sobre accesos y uso de plataformas para medir los indicadores al interior de la entidad.
En su oficio de respuesta 1052323 del 07/06/207, la entidad informa que “a partir del año 2016, la Dirección de Gobierno en línea decidió levantar los indicadores de uso de Tecnologías de la Información y las Comunicaciones…, de esta manera, se logró minimizar la contratación de estudios cuyo objeto podía resultar redundante y a la vez mantener una metodología similar a la implementada anteriormente por la Dirección de Gobierno en línea de forma que no comprometiera la comparabilidad de los indicadores con los resultados obtenidos en años anteriores”
</t>
  </si>
  <si>
    <t>deficiencia en la divulgación de la articulación existente entre los indicadores del PND, definidos en SINERGIA, vs. los indicadores del plan estratégico del MinTIC.</t>
  </si>
  <si>
    <t>Establecer los elementos de relación entre los diferentes niveles de la planeación, las fichas de inversión y los contratos a través del desarollo de las vistas, tablas y otros elementos, que permitan presentar de manera gráfica e interactiva la forma como se articulan los diferentes componentes de la planeación, el cual reposará en el ambiente de producción, servidor BODEGABI administrado por la Oficina de Tecnologías de la Información y constará de una documento explicativo de usuario".</t>
  </si>
  <si>
    <t>Realizar un documento explicativo donde se aclare la alineación que tienen los indicadores de producto y de resultado del DNP definidos en SINERGIA con respecto al Plan Estratégico del MinTIC</t>
  </si>
  <si>
    <t>Documento explicativo donde se aclare la alineación que tienen los indicadores del Plan Nacional de Desarrollo definidos en SINERGIA con el Plan Estratégico diferenciando los tipos de indicadores que se presentan como son los de producto y resultado.</t>
  </si>
  <si>
    <t>Documento explicativo enviado</t>
  </si>
  <si>
    <t>H25A-2015</t>
  </si>
  <si>
    <t>H25A. Aplicativo ZAFFIRO
Desactualización de los expedientes electrónicos cargados al aplicativo de Gestión Documental Zafiro y parámetros faltantes en las tipologías documentales configuradas en el mismo.</t>
  </si>
  <si>
    <t>Desactualización de los expedientes electrónicos cargados al aplicativo de Gestión Documental Zafiro</t>
  </si>
  <si>
    <t>Implementar un sistema de Gestión de Documento electrónico de Archivo que garantice la integridad y el orden en el que fueron tramitados.</t>
  </si>
  <si>
    <t xml:space="preserve">Sistema Implementado </t>
  </si>
  <si>
    <t>Subdirección Administrativa y de Gestión Humana 
Grupo de Gestión de Información.</t>
  </si>
  <si>
    <t>Realizar brigada de escritorio limpio, para aquellas áreas que conservan documentos físicos de vigencias anteriores y no las han enviado a los respectivos expedientes.</t>
  </si>
  <si>
    <t>Brigadas de escritorio limpio</t>
  </si>
  <si>
    <t xml:space="preserve">Brigada de escritorio limpio </t>
  </si>
  <si>
    <t>H15A-2013</t>
  </si>
  <si>
    <t xml:space="preserve">Deficiencias en seguimiento y control del  Ministerio sobre recursos asignados a cada iniciativa durante las diferentes vigencias en las que se han ejecutado los proyectos.
</t>
  </si>
  <si>
    <t>Realizar mesas de trabajo financieras con el aliado para realizar seguimiento a los recursos asignados a cada iniciativa a través del convenio 099/228 de 2011 y  girados por el Fondo Único de Tecnologías de la Información y las Comunicaciones. (Primeros 2 reportes corte Marzo, junio)</t>
  </si>
  <si>
    <t>En las mesas de trabajo se realizará conciliación contable entre Mintic y el aliado con el fin a aclarar el estado y trazablidad de los recursos</t>
  </si>
  <si>
    <t>Dirección de Economía Digital</t>
  </si>
  <si>
    <t>H30A-2013</t>
  </si>
  <si>
    <t xml:space="preserve">H30A. Falta de seguimiento a la actividad no. 8 del procedimiento GJU-TIC-PR-001.
De la muestra seleccionada para revisión en procesos de Defensa Judicial en los cuales el MINTIC es parte, se encontró que solo en unos de los expedientes se encuentran diligenciadas algunas fichas mensuales de seguimiento de proceso judicial, las cuales en ocasiones están diligenciadas con información inexacta o incompleta, en relación con la realidad procesal, así mismo, no se encuentran piezas procesales fundamentales en los procesos tales como la demanda incluso cuando esta es interpuesta por la  misma entidad; incide en la anterior situación la falta de revisión, verificación y validación de la información que es consignada por los apoderados de la entidad, así como también la  falta de control al seguimiento de los apoderados y la ausencia de procedimientos que establezcan    cuales son las piezas procesales obligatorias que por su importancia deben obrar dentro de los   expedientes; generando con ello que la información de las fichas no sea confiable ni consistente,    siendo importante señalar que si la base de datos con la que cuenta la Oficina de Jurídica se alimenta   con la información allí reportada (fichas de seguimiento) existe un riesgo alto en oportunidad, consistencia y confiabilidad de la  información
También es preciso anotar que por falta de información dentro de los expedientes, la misma sea poco útil al momento de tener que analizar la totalidad actuaciones para la toma de decisiones dentro del proceso.
</t>
  </si>
  <si>
    <t>Debilidades en el diligenciamiento de algunas fichas mensuales de seguimiento de proceso judicial.
Falta de revisión, verificación y validación de la información que es consignada por los apoderados de la entidad, así como también la  falta de control al seguimiento de los apoderados; generando con ello que la información de las fichas no sea confiable ni consistente.</t>
  </si>
  <si>
    <t>Dirección Jurídica</t>
  </si>
  <si>
    <t>H26A-2014</t>
  </si>
  <si>
    <r>
      <rPr>
        <b/>
        <sz val="11"/>
        <color rgb="FF000000"/>
        <rFont val="Arial"/>
        <family val="2"/>
      </rPr>
      <t xml:space="preserve">H26A.Indicadores para la medición del beneficio ciudadano, como impacto en los proyectos del Mintic. </t>
    </r>
    <r>
      <rPr>
        <sz val="11"/>
        <color rgb="FF000000"/>
        <rFont val="Arial"/>
        <family val="2"/>
      </rPr>
      <t xml:space="preserve">
Siendo el "beneficio ciudadano" una de las prioridades en el Plan Vive Digital, el Ministerio no ha implementado indicadores tendientes a evaluar la efectividad de sus proyectos.", ni se evidencia la implementación de un procedimiento para establecer el nivel de satisfacción de los beneficiarios de los programas y proyectos del Ministerio, ni su impacto en el nivel de vida de las comunidades favorecidas. 
Lo anterior por debilidades en el procedimiento para la formulación de este tipo de indicadores, que permita medir el impacto de los resultados de la ejecución de sus programas y proyectos; en consecuencia, la Entidad no dispone de la información pertinente para establecer el nivel de efectividad e impacto de sus programas y proyectos. </t>
    </r>
  </si>
  <si>
    <t>Debilidades en la definición metodológica para la formulación de indicadores de impacto y/o resultado en los programas y proyectos de la Entidad
Debilidades en el conocimiento, uso y apropiación conceptual sobre la formulación de indicadores de impacto y/o resultado a nivel de programas y proyectos
Debilidades en la formulación de indicadores de impacto y/o resultados en los programas y proyectos</t>
  </si>
  <si>
    <t>Contar con el desarrollo de la formación en diseño y cálculo de indicadores para evaluaciones de resultado e impacto y análisis de indicadores y estadísticas.</t>
  </si>
  <si>
    <t>Contar con el desarrollo de la formación en diseño y cálculo de indicadores para evaluaciones de resultado e impacto y análisis de indicadores y estadísticas, incluidos en el Plan Institucional de Capacitación</t>
  </si>
  <si>
    <t>Capacitaciones desarrolladas</t>
  </si>
  <si>
    <t>Documentar, en los procesos del MIG requeridos, la metodología de formulación de indicadores de impacto y/o resultados para programas y proyectos de la Entidad</t>
  </si>
  <si>
    <t>Documentar en el MIG la metodología de formulación de indicadores de impacto y/o resultados para programas y proyectos de la Entidad</t>
  </si>
  <si>
    <t>Metodología documentada</t>
  </si>
  <si>
    <t>Formular los indicadores de impacto y/o resultados de programas y proyectos seleccionados para tal fin</t>
  </si>
  <si>
    <t>Formular los indicadores  de impacto y/o resultados de programas y proyectos seleccionados para tal fin</t>
  </si>
  <si>
    <t>Indicadores formulados</t>
  </si>
  <si>
    <t>H34A-PP-2013</t>
  </si>
  <si>
    <r>
      <rPr>
        <b/>
        <sz val="11"/>
        <rFont val="Arial"/>
        <family val="2"/>
      </rPr>
      <t xml:space="preserve">H34A.Indicadores de Impacto.  </t>
    </r>
    <r>
      <rPr>
        <sz val="11"/>
        <rFont val="Arial"/>
        <family val="2"/>
      </rPr>
      <t xml:space="preserve">
Los programas y proyectos del ministerio de TIC no tienen indicadores de impacto sobre la población objetivo que permitan evidenciar que los contratos que  implementan los proyectos de telecomunicaciones sociales han producido resultados positivos diferentes a simples metas de cobertura.  Si bien se entiende que el impacto no puede evaluarse de inmediato al suministro de un bien o servicio, la metodología o los indicadores básicos para hacerlo deben establecerse con anticipación de acuerdo con la metodología de diseño de proyectos del Departamento Nacional de Planeación. Igualmente no se entiende cómo esta entidad aprueba las fichas de Estadísticas Básicas de Inversión (EBI) sin indicadores de impacto exigidas por su propia metodología.  Dado esto último, cabe preguntarse por los indicadores de impacto.  Por ejemplo, para los contratos que componen el programa de ampliación de telecomunicaciones sociales, el Ministerio de TIC (oficio citado recibido CGR 2014ER0037902) presenta como indicadores de impacto los "beneficiarios alcanzados" asociados a "tipo de beneficiarios" que corresponde al objetivo de cobertura del con trato, como "accesos de brinda ancha", "instituciones educativas públicas", "Kioskos Vive Digital", etc., y en otras ocasiones, como en el caso de Cable  Submarino de San Andrés, número de convenios. Obviamente la provisión de infraestructura es fundamental para el despliegue de los servicios, pero se continúa sin formular los objetivos de los proyectos con indicadores de impacto social sobre las actividades  para  las cuales las telecomunicaciones o las TIC son elementos de desarrollo.  El Ministerio informa en el oficio citado Registro No. 733154, que los indicadores de impacto no hacer parte de los componente de la ficha EBI porque la Metodología General Ajustada  MGA ni el formato de cadena de valor exigen este tipo de indicadores para los proyectos de inversión, y agrega que "Sin embargo, ello no puede interpretarse como una inexistencia de indicadores de impacto (...)".  Pero de todas formas no aportan información sobre los indicadores de impacto.  En cuanto al MGA de abril de 2013 (MANUAL CONCEPTUAL Metodología General Para la Formulación y Evaluación de proyectos de Inversión  Pública) enviado por el Ministerio no aparece una cadena de valor, pero en el "Manual de Soporte conceptual  metodología General para la Formulación y Evaluación de Proyectos" de la Dirección de Inversiones y Finanzas Públicas", en la página 9 se presenta la cadena de valor del siguiente gráfico donde toda claridad identifica los efectos esperados con el impacto de un típico proyecto de inversión.  No obstante, el manual del MGA enviado por el MINTIC expresa en la página 35 que "Los indicadores miden los aspectos cualitativos y cuantitativos de una acción y permiten verificar el impacto, la eficacia y la eficiencia de un proyecto conociendo así mismo las causas concretas que generaron los resultados.  Los indicadores hacen medibles los objetivos de un proyecto. Esta información permitirá una evaluación periódica del proyecto, respecto a sus resultados, de acuerdo a los indicadores propuestos".</t>
    </r>
  </si>
  <si>
    <t>Los programas y proyectos del ministerio de TIC no tienen indicadores de impacto sobre la población objetivo que permitan evidenciar que los contratos que  implementan los proyectos de telecomunicaciones sociales han producido resultados positivos diferentes a simples metas de cobertura.
No se entiende cómo el Departamento Nacional de Planeación aprueba las fichas de Estadísticas Básicas de Inversión (EBI) sin indicadores de impacto exigidas por su propia metodología.
Se continúa sin formular los objetivos de los proyectos con indicadores de impacto social sobre las actividades  para  las cuales las telecomunicaciones o las TIC son elementos de desarrollo
resultados positivos diferentes a simples metas de cobertura</t>
  </si>
  <si>
    <t>Viceministerio de Conectividad</t>
  </si>
  <si>
    <t>El Informe Mensual de Actividades del contrato 02 de 2020, en cada uno de los 12 meses en que éste reporte se presentó, no permite corroborar el cumplimiento de las obligaciones a cargo del contratista, dado que el contenido de la columna denominada Objetivos Específicos del Contrato es igual al contenido de la columna Actividades Realizadas, con lo cual no es posible conocer la trazabilidad entre lo uno y lo otro, toda vez que impide observar la materialización del objetivo propuesto. En consecuencia, el contenido de dicho formato no ofrece evidencia acerca del cumplimiento efectivo del contrato y de la justificación del pago de los honorarios pactados ($80.592.000) Ochenta millones quinientos noventa y dos mil pesos.</t>
  </si>
  <si>
    <t xml:space="preserve">Seguimiento milimétrico de la ejecución presupuestal por parte de la Subdirección Financiera, en una apuesta por llevar un control sobre la apropiación presupuestal no utilizada en los objetos de gastos que amparar la nómina, con el fin de dar alarmas del caso para que la administración tome las decisiones pertinentes de planes para su utilización o la reducción definitiva de estos sobrantes de apropiación.
2.	Para el caso de los gastos de personal, hacer seguimiento y control a los procesos presupuestales requeridos por la Subdirección del Talento Humano para adquirir los recursos necesarios que amparen la nómina y asegurar normal funcionamiento de la Entidad. </t>
  </si>
  <si>
    <t>Efectuar conciliación de la entrega y estado de las facturas entre PAR Caprecom y Mintic</t>
  </si>
  <si>
    <t xml:space="preserve">Se incluirá de manera clara y detallada de las actividades, responsables, puntos de control y registros de la programación y elaboración del Anteproyecto de Presupuesto del MinTIC y Fondo Único de TIC en la actualización del procedimiento GEF-TIC-PR-003, al igual que enlazar los controles del procedimiento vs los identificados en el mapa de riesgo para la planeación presupuestal. Finaliza con la publicación en el SIMIG y socialización con las áreas que intervienen en el proceso de elaboración del Anteproyecto de Presupuesto. </t>
  </si>
  <si>
    <r>
      <rPr>
        <b/>
        <sz val="11"/>
        <color rgb="FF000000"/>
        <rFont val="Arial"/>
        <family val="2"/>
      </rPr>
      <t>H15A. Trazabilidad en el Uso de los Recursos</t>
    </r>
    <r>
      <rPr>
        <sz val="11"/>
        <color rgb="FF000000"/>
        <rFont val="Arial"/>
        <family val="2"/>
      </rPr>
      <t xml:space="preserve">.
El MINTIC debe establecer procedimientos presupuestales para el adecuado manejo y ejecución de  los recursos. Se evidencian dificultades por parte de quienes apoyan la supervisión, en la   identificación y la trazabilidad de los proyectos de inversión que han financiado las iniciativas ViveLabs y Fortalecimiento a la industria de Contenidos Digitales, por cuanto los recursos han  sido ejecutados en diferentes  vigencias y los nombres de los  proyectos han cambiado de una vigencia a otra; se observa que este conocimiento esta en cabeza de una sola persona. Así mismo, revisadas las actas del Comité Técnico Unificado, se mencionan fallas en el manejo de presupuestos de la iniciativa Vive Digital Regional y por ende en los montos que se designan a las convocatorias.
Estas situaciones restan claridad al seguimiento y control del Ministerio sobre recursos asignados a cada iniciativa durante las diferentes vigencias en las que se han implementado.
</t>
    </r>
  </si>
  <si>
    <t>Requerir a PAR Caprecom información sobre la entrega efectiva y estado de las obligaciones contenidas en las 25.000 facturas, con el fin de efectuar la validación por parte de Mintic y evidenciar la gestión de depuración de las mismas y el estado de las obligaciones contenidas en cada una de estas para determinar la procedencia de la acción de cobro.</t>
  </si>
  <si>
    <r>
      <rPr>
        <b/>
        <sz val="11"/>
        <color rgb="FF000000"/>
        <rFont val="Arial"/>
        <family val="2"/>
      </rPr>
      <t>H10A. Planeación de los contratos No. 500 de 2020 y  644, 549 de 2019.</t>
    </r>
    <r>
      <rPr>
        <sz val="11"/>
        <color rgb="FF000000"/>
        <rFont val="Arial"/>
        <family val="2"/>
      </rPr>
      <t xml:space="preserve">
La planeación debe ser fundamental en cualquier proceso contractual público; sin embargo, se observan deficiencias en los contratos Nos. 500, 644 y 549 de 2019, principalmente en la programación de los recursos, la forma de pago y la incorporación de nuevas obligaciones. Básicamente, se presentan debilidades en la planeación del proceso de programación y ejecución de actividades posteriores a la asignación del espectro, como se explica a continuación. ..
Frente a la respuesta de la Entidad, en relación con lo observado, de los contratos 500, 644 y 549 de 2019, se mantiene el hallazgo para efectos de incluir en plan de mejoramiento acciones tendientes a subsanar las debilidades planteadas en los procedimientos de planeación de la entidad en cuanto a la ejecución de los contratos y cumplimiento de sus metas. </t>
    </r>
  </si>
  <si>
    <r>
      <rPr>
        <b/>
        <sz val="11"/>
        <color rgb="FF000000"/>
        <rFont val="Arial"/>
        <family val="2"/>
      </rPr>
      <t xml:space="preserve">H1A. Valor de la reserva estipulado en la Resolución 3078 de 2019. </t>
    </r>
    <r>
      <rPr>
        <sz val="11"/>
        <color rgb="FF000000"/>
        <rFont val="Arial"/>
        <family val="2"/>
      </rPr>
      <t xml:space="preserve">
El artículo 267 de la Constitución establece en su inciso cuarto que “La vigilancia de la gestión fiscal del Estado incluye el seguimiento permanente al recurso público, sin oponibilidad de reserva legal para el acceso a la información por parte de los órganos de control fiscal, y el control financiero, de gestión y de resultados, fundado en la eficiencia, la economía, la equidad, el desarrollo sostenible y el cumplimiento del principio de valoración de costos ambientales (...)”. 
 A su vez, el artículo 209 de la Carta Política preceptúa: “La función administrativa está al servicio de los intereses generales y se desarrolla con fundamento en los principios de igualdad, moralidad, eficacia, economía, celeridad, imparcialidad y publicidad, mediante la descentralización, la delegación y la desconcentración de funciones (…)”. El artículo 3 de la Ley 1437 de 2011 desarrolló este precepto en su numeral 12 estableciendo que “(…) en virtud del principio de economía, las autoridades deberán proceder con austeridad y eficiencia, optimizar el uso del tiempo y de los demás recursos, procurando el más alto nivel de calidad en sus actuaciones y la protección de los derechos de las personas”. 
Por su parte, el artículo 2º de la Ley 87 de 1993 dice “OBJETIVOS DEL SISTEMA DE CONTROL INTERNO. Atendiendo los principios constitucionales que debe caracterizar la administración pública, el diseño y el desarrollo del Sistema de Control Interno se orientará al logro de los siguientes objetivos fundamentales: …
Teniendo en cuenta lo anterior, en la presente auditoría se estudió el valor de reserva estipulado por MinTIC, mediante resolución 3078 de 2019 para la subasta del espectro. En aras de definir dicho valor, el MinTIC se basó en estudios de valoración que han sido efectuados a través de los años.  
Estos estudios contemplaron una comparación internacional (Benchmark) de 329 subastas de espectro realizadas entre el 2007 y 2019. Así las cosas, para la banda de 700 MHz, se analizaron 60 procesos similares y para la banda de 2.500 MHz se analizaron 17 procesos de referencia. 
De la lectura de estos mismos estudios contratados por el Ministerio, se extrae que se efectuaron comparaciones a partir de: (I) Flujos de Caja Descontados en escenarios base con análisis de sensibilidad, bajo un índice de confianza del 95%, utilizando variables críticas; (II) comparativos entre los valores de mercado; (III) resultados obtenidos por diversas consultorías y (IV) valores estipulados en 3 resoluciones del MinTIC, por las cuales se otorgaron permisos temporales de uso 
de espectro. 
En consecuencia, de los referidos estudios y a través de la Resolución 3078 de 2019, se determinó que, para la banda de 700 MHz, subastada en bloques de 20 MHz, el valor de reserva fuese de $949.257,3 millones y en un bloque de 10 MHz, el valor de la reserva fuera de $474.628,6 millones; valores que convertidos en un indicador de comparación con las variables ‘Tasa Representativa del Mercado’ del día de la subasta, número de MHz, población de Colombia en 2019 y el número de 
años asignados, dan como resultado un valor de $0,0148 USD/MHz/Pop/Año. 
Al final, se tiene que, el monto promedio recibido por la subasta fue de $0,017 USD/MHz/Pop/Año, debido a que un proveedor ofertó en una secuencia, un monto superior al valor de reserva; disminuyendo el número de localidades y optando por un mayor monto económico; valor éste que, resulta incluso alejado de algunos indicadores promedios que arrojaban los estudios de comparación internacional.  
De esta forma se logra evidenciar que, tanto el valor de reserva de la subasta, como el promedio recibido por el Estado en la misma, arrojaron diferencias frente a varios rubros comparativos….
Por lo anterior, la CGR identifica que la decisión del MinTIC fue determinada por un interés de pluralidad de participantes, planteando un valor de reserva con tendencia hacia los mínimos, pudiendo establecer cuanto menos, un valor cercano a los precios promedios que se contemplaban en los estudios de valoración efectuados por las consultorías contratadas por el Ministerio para la tasación del espectro.  </t>
    </r>
  </si>
  <si>
    <r>
      <rPr>
        <b/>
        <sz val="11"/>
        <color rgb="FF000000"/>
        <rFont val="Arial"/>
        <family val="2"/>
      </rPr>
      <t xml:space="preserve">H3A. Resolución 322 de 2020- Renuncia Partners- </t>
    </r>
    <r>
      <rPr>
        <sz val="11"/>
        <color rgb="FF000000"/>
        <rFont val="Arial"/>
        <family val="2"/>
      </rPr>
      <t xml:space="preserve">
En virtud del artículo 11, de la Ley 1341 de 2009, modificado por el artículo 8 de la Ley 1978 de 2019, relacionado con el acceso al uso del espectro radioeléctrico, se dio inicio al proceso de selección objetiva mediante el mecanismo de subasta. 
 La Resolución 3078 de 2019, en su artículo 10 – Garantía de Seriedad de la Oferta establece: “El MinTIC hará efectiva la garantía de seriedad de la oferta como indemnización de perjuicios, sin menoscabo de las acciones legales conducentes al reconocimiento de mayores perjuicios causados y no cubiertos por el valor de esta.” 
De acuerdo con la evaluación de la CGR, en la segunda secuencia de la subasta  del bloque de 10 MHz en la banda de 2500 MHz, hubo una oferta excesivamente alta que originó la renuncia de la asignacion del permiso de uso del espectro por parte del asignatario Parnerts. 
En este orden de ideas, según los documentos estudiados, Partners presentó oferta por la suma de $1.605.454.8 millones, la cual fue confirmada de acuerdo con el mecanismo de verificación, establecido para la subasta, (confirmación de la cifra insertada y envío de la oferta con firma certificada). Esta oferta después fue elevada a $1.747.717.7 millones, que también fue confirmada y dada finalmente como la oferta ganadora para esta puja.   
En efecto, Partners presentó renuncia a la franja del espectro asignado en la banda de 2500 MHz y el MinTIC con la Resolución 322 de 2020 tomó la decisión de hacer efectiva la garantía de seriedad de la oferta, sin haber contemplado hasta el momento, la estimación y reclamación de otros posibles daños y perjuicios que hubieran podido causarse con ocasión de la decisión del asignatario al renunciar al bloque de 10 MHz por el que se ofertó.  
El mismo Ministerio ha dejado abierta dicha posibilidad cuando en la resolución No 861 de 2020, que resuelve los recursos presentados a la resolución 322 de 2020, manifestando: “En conclusión, la situación del retiro de la Oferta fue contemplada y sus efectos valorados al estructurarse el proceso de selección objetiva que nos ocupa, en este proceso de estructuración se tuvieron en cuenta las observaciones de todos los interesados y los participantes estuvieron de acuerdo con que, en caso de retirar su oferta, se les hiciese efectiva la garantía de seriedad de la misma, sin perjuicio de la posibilidad de acudir ante el juez para hacer el cobro de los perjuicios adicionales”.   
En este punto, vale la pena traer a colación lo manifestado por el Ministerio en la respuesta remitida respecto a la observación que sobre este punto ha efectuado la Contraloría General de la República. En ella, la entidad dispone que: “(…) Como se desprende de la lectura de las Resoluciones 322 y 861 el MinTIC no “aceptó” el retiro de la oferta, porque, como ha sido objeto de múltiples aclaraciones, ésta es una manifestación unilateral que, una vez ocurre, genera consecuencias jurídicas. 
Para el caso concreto, esta consecuencia fue prevista en el literal b) del artículo 10 de la Resolución 3078 de 2019. Por ello, se insiste, no es procedente afirmar que el MinTIC haya “aceptado” retiro alguno, porque esta afirmación no corresponde con la realidad ni mucho menos con la amplia y suficiente motivación y fundamentación jurídica de las Resoluciones 322 y 861 antes citadas (…)”. 
Sin embargo, la CGR estima que el MinTIC aceptó el retiro de la oferta de Partners sobre un presunto error, el cual no se encuentra acreditado y sus consecuencias no se hayan aún estimadas. Por tal razón, se encuentra la entidad en mora de estimar y evaluar si proceden reclamos por otros posibles perjuicios ocasionados por la mencionada renuncia.  
Vale la pena mencionar además que la situación referida, tuvo como consecuencia para el MinTIC, la generación de un desgaste administrativo, el desaprovechamiento de recursos técnicos, humanos y logísticos empleados para el diseño de la subasta, así como también, la pérdida de oportunidad (económica y social) en la asignación de la franja de espectro subastada.  </t>
    </r>
  </si>
  <si>
    <r>
      <rPr>
        <b/>
        <sz val="11"/>
        <color rgb="FF000000"/>
        <rFont val="Arial"/>
        <family val="2"/>
      </rPr>
      <t>H6A. Selección de localidades a beneficiar por parte de los operadores</t>
    </r>
    <r>
      <rPr>
        <sz val="11"/>
        <color rgb="FF000000"/>
        <rFont val="Arial"/>
        <family val="2"/>
      </rPr>
      <t xml:space="preserve">
La Ley 489 de 1998, en su artículo 3, en lo relacionado a los “Principios de la Función Administrativa”, indica:  “La función administrativa se desarrollará conforme a los principios constitucionales, en particular los atinentes a la buena fe, igualdad, moralidad, celeridad, economía, imparcialidad, eficacia, eficiencia, participación, publicidad, responsabilidad y transparencia. Los principios anteriores se aplicarán, igualmente, en la prestación de servicios públicos, en cuanto fueren compatibles con su naturaleza y régimen.” 
Por su parte, la ley 1341 de 2009, en su artículo 2, Principios orientadores, indica: “(…) Las Tecnologías de la Información y las Comunicaciones deben servir al interés general y es deber del Estado promover su acceso eficiente y en igualdad de oportunidades, a todos los habitantes del territorio nacional. 
Son principios orientadores de la presente ley: La colaboración de las entidades estatales, dentro del marco de sus obligaciones, para priorizar el acceso y uso a las Tecnologías de la Información y las Comunicaciones, y en la producción de bienes y servicios, en condiciones no discriminatorias en la conectividad, la educación, los contenidos y la competitividad.  
De este mismo modo, en cumplimiento de este principio, el Estado promoverá prioritariamente el acceso a las Tecnologías de la Información y las Comunicaciones para la población pobre y vulnerable, en zonas rurales y apartadas del país.” 
En el mismo sentido, el artículo 11, la Ley 1341 de 2009, modificado por el artículo 8º. de la Ley 1978 de 2019, dispone, respecto de la asignación del permiso de uso del espectro radioeléctrico, que: “(…) este procurará la maximización del bienestar social, el fomento de la inversión y la certidumbre de las condiciones de inversión. Así mismo, define la maximización del bienestar social en el acceso y uso del espectro radioeléctrico, “principalmente”, como “la reducción de la brecha digital, el acceso universal, la ampliación de cobertura, el despliegue y uso de redes e infraestructuras y la mejora en la calidad de la prestación de los servicios a los usuarios. Lo anterior, de acuerdo con las mejores prácticas internacionales y las recomendaciones de la UIT”(…)  
Así las cosas, durante el ejercicio de verificación del cumplimiento de los parámetros establecidos para el proceso de subasta del espectro radioeléctrico, se ha realizado un seguimiento al procedimiento que realizó el MinTIC para identificación, priorización y selección de las localidades opcionadas para ser beneficiadas de la ampliación o mejoramiento de cobertura móvil de 4G.  
Se observó que se tuvo como fuente principal de información los reportes hechos por la ciudadanía al Ministerio respecto de localidades sin cobertura del servicio de telefonía móvil. De forma adicional a esta fuente, se agregaron localidades provenientes del listado de las ubicaciones de las Zonas Estratégicas de Intervención Integral (ZEII), y, de la misma forma se adicionaron ubicaciones del listado de consejos y resguardos indígenas de la Oficina del Alto Comisionado de Paz. Como criterios de selección se tomaron en cuenta a su vez, la priorización de localidades que no contaran con cobertura de servicios móviles terrestres IMT y que se hubieren identificado como centros poblados por el DANE. Luego de ello, se ejecutó un análisis geográfico para eliminar territorios duplicados o cercanos unos a otros, que permitiera considerarlos como una misma localidad. 
Se ha registrado, además, que para la clasificación de las localidades según su tipología (1, 2 o 3), se realizó la aplicación de los siguientes criterios de priorización: 1. Pertenecientes a los departamentos de la Tabla A.2.3 de la Resolución 2734 de 2019 del MinTIC.  2. Menor cantidad de enlaces de microondas, fibra óptica o enlace satelital necesarios para conectar la localidad.  3. Menor nivel de dificultad de ingreso.  4. Menor cantidad de localidades atendidas por sitio desplegado.  5. Mayor población según el DANE. 6. Pertenecientes a municipios del Programa de Desarrollo con Enfoque 
Territorial (PDET). 7. Pertenecientes a las Zonas Estratégicas de Intervención Integral (ZEII). 8. Localidades reportadas por Consenso Social o por el MinInterior. 9. En municipios con mayor número de desastres naturales.  10. Menor posición en el Desempeño municipal medido por el DNP. 11. Acceso municipal a Servicios Públicos. 12. Menor puntaje promedio municipal del SISBEN.  
De este modo se tiene que, el ejercicio de tipificación de localidades, se basó en criterios tanto socioeconómicos como técnicos, según se puede observar para los numerales 2,3 y 4.   Partiendo de lo anterior, en el marco de la presente auditoría,  se ha indagado por las medidas tomadas por el MinTIC tendientes a garantizar que la selección de las localidades efectuada por parte de las compañías asignatarias en sus respectivas pujas, se diera en condiciones de igualdad para todas las regiones del país. Ante ello, en el punto 4 del comunicado de respuesta MinTic (radicado No. 201059348), esta cartera se limita a reiterar los mismos criterios utilizados para priorizar las localidades de manera previa a la realización de la subasta, pero no, para el ejercicio de selección realizado por los oferentes. 
Observando la respuesta de la entidad a la comunicación de observaciones realizada por la CGR, respecto a los criterios de la clasificación de esas localidades, encontramos que en ella se hace énfasis en que el criterio numero uno (1) denominado - “1. Pertenecientes a los departamentos de la Tabla A.2.3 de la Resolución 2734 de 2019 del MinTIC” -, es el que mayor peso tiene y determina la influencia de los demás factores.  
Asimismo se indicó que: “(…) dentro del proceso de subasta se incluyó un índice en el que tenían más peso las localidades de tipo 1, lo que generaba que al escoger el participante este tipo de localidades aumentaba sus posibilidades de ganar dentro de la puja que se daba por la banda en cuestión”. 
Sin embargo, tambien se reitera por parte del Ministerio que, los criterios técnicos contenidos en los numerales 2, 3 y 4, antes mencionados; buscaban identificar la factibilidad técnica de ofrecer los servicios por parte de los Operadores. Esto generaría en la práctica, que estas pautas, adquirieran mayor relevancia para las compañias participantes y por ende, una mayor incidencia en la escogencia de las localidades por parte de un posible asignatario en el proceso de subasta.  
Lo anterior, deja entrever que, si bien el MinTic realizó un primer ejercicio de selección de localidades orientado al favorecimiento de población vulnerable; incluyó también otro tipo de factores que incidieron en la selección de localidades por parte de los oferentes en donde éstos escogían zonas en donde la estimación del valor del despliegue del servicio resultara para ellos más atractivo. Ante esto, llama la atención el hecho de que la entidad auditada haya respondido que “(…) no es posible pedir la realización de lo imposible”38, en el momento en que la CGR, puso de presente que esta decisión en el marco de la puja, correspondió a una valoración del resorte del oferente dentro del proceso de subasta y no el resultado de una previa valoración por parte del MinTIC.  
De acuerdo con lo mencionado se puede concluir que, tal como se ejecutó el procedimiento de selección de localidades, este proceso de subasta pudo alcanzar un mayor beneficio social, la reducción de la brecha digital y la igualdad en el acceso a la conectividad. Por el contrario, tuvo una tendencia a reducir los costos de implementación de infraestructura por parte de los operadores, sin que estos se armonizaran con los principios constitucionales y las finalidades indicadas en la Ley 1341 de 2009, 1978 de 2019 y Resolución 3078 de 2019, respecto del uso efectivo y eficiente del espectro radioeléctrico en todas las regiones del país.</t>
    </r>
  </si>
  <si>
    <t>H7A
2019-2020</t>
  </si>
  <si>
    <r>
      <rPr>
        <b/>
        <sz val="11"/>
        <color rgb="FF000000"/>
        <rFont val="Arial"/>
        <family val="2"/>
      </rPr>
      <t xml:space="preserve">H7A. Pagos de la contraprestación por parte de los operadores. </t>
    </r>
    <r>
      <rPr>
        <sz val="11"/>
        <color rgb="FF000000"/>
        <rFont val="Arial"/>
        <family val="2"/>
      </rPr>
      <t xml:space="preserve">
El parágrafo 1, del artículo 15, de la Resolución No 3078 de 2019, establece los parámetros de actualización (indexación) que se deben tener en cuenta para los pagos a realizar por los asignatarios; sin embargo, existen diferencias en los cálculos efectuados por éstos y los realizados por el MinTIC, por deficiencias, que se explican a continuación: 
El valor pagado por los operadores beneficiarios de la subasta, correspondiente al 10% en el año 2020, asciende a $328,673,3 millones, en tanto que la liquidación realizada por el MinTIC es de $328.680.9 millones. Esta diferencia se explica por mayores pagos del operador Comcel39 en cuantía de $0.6 millones y menor valor pagado por Colombia Móvil por $8.3 millones, debido a falta de coordinación y de conocimiento de los parámetros establecidos para el cálculo de la indexación, que trajo como consecuencia, las diferencias en la liquidación. 
La entidad en su respuesta expresa: “Por lo expuesto, este MinTIC explicó de manera clara y suficiente la regla prevista en el artículo 15 de la Resolución 3078 de 2019 respecto de la forma en que se aplica la indexación de los valores a pagar, condiciones que los participantes manifestaron comprender, bajo la gravedad del juramento. Igualmente, este MinTIC despliega, en el estricto ejercicio de sus precisas competencias, las acciones a que haya lugar, para obtener el pago de la totalidad de valores a favor del Fondo Único de TIC, sin que le sean imputables los presuntos errores aritméticos en que incurran terceros. Errores que, en todo caso, como se expresó, son objeto de verificación por el Ministerio de Tecnologías de la Información y las Comunicaciones para proceder a solicitar el ajuste a que haya lugar, o a compensar la suma pagada en exceso, respecto de las demás obligaciones que deben pagar los operadores al Fondo Único de TIC”. Negrilla y subrayado fuera de texto. 
No obstante, lo mencionado por el MinTIC, se trata de situaciones para las cuales debe proponer acciones de mejoramiento, que permitan evitar las diferencias en los pagos. </t>
    </r>
  </si>
  <si>
    <r>
      <rPr>
        <b/>
        <sz val="11"/>
        <color rgb="FF000000"/>
        <rFont val="Arial"/>
        <family val="2"/>
      </rPr>
      <t>H8A. Apropiación de recursos para las diferentes etapas del proceso de selección objetiva para la asignacion de permisos de uso del espectro radioelectrico.</t>
    </r>
    <r>
      <rPr>
        <sz val="11"/>
        <color rgb="FF000000"/>
        <rFont val="Arial"/>
        <family val="2"/>
      </rPr>
      <t xml:space="preserve">
Los principios presupuestales de planificación y ejecución del presupuesto se encuentran establecidos en el artículo 12 del Decreto Ley 111 de 1993.  
En la evaluación realizada por la CGR, se observa baja ejecución de los recursos en los proyectos de inversión, mediante los cuales se apropiaron los mismos para las diferentes etapas del proceso de selección objetiva para la asignación de permisos de uso del espectro radioeléctrico, por parte del MinTIC, argumentado en las siguientes situaciones: 
De una apropiación vigente por $194.476.6 millones, para 6 proyectos de inversión en la vigencia 2019, se comprometieron $187.082.6 millones es decir el 96%, generándose una pérdida de apropiación por $7.394 millones. También, se registran $5.112,7 millones sin ejecutar, los cuales quedaron en reserva de apropiación para ser cancelados en la siguiente vigencia, por cuanto no se realizó prestación de servicios y la entrega de bienes y documentos para las legalizaciones correspondientes.  
Así mismo, debido a la falta de planificación en las actividades u obligaciones pactadas contractualmente, quedaron saldos sin ejecutar de los compromisos en 2019 por $158.8 millones, correspondientes a los contratos Nos. 601; 588; 676; 475; 533; 218 y 644 de 2019, recursos que tuvieron que ser liberados, lo cual trae como consecuencia desgaste administrativo y una ineficiente ejecución presupuestal y se afecta cumplimiento de metas y objetivos de la entidad. 
En su respuesta el MinTIC expresa: “Por tanto, el MinTIC, por regla general aplicable a todos los contratos de prestación de servicios mediante los que se desarrollan actividades de apoyo a la gestión, dispone en la cláusula referida a la forma de pago la siguiente previsión”: 
 “Cada pago corresponderá a la real y efectiva prestación del servicio basado en meses de 30 días. En consecuencia, los pagos que se efectúen por fracción de mes serán liquidados de manera proporcional teniendo como referente para el cálculo, el valor de los honorarios mensuales”. 
“Igualmente, es de mencionar que, para la vigencia 2020 esta cláusula fue fortalecida por la Entidad para hacer más expedito el proceso de liberación y reinversión de estos recursos para atender las diversas necesidades a su cargo durante la vigencia”. “Así, a la cláusula de forma de pago, además de la proporcionalidad antes descrita, se incluye la siguiente precisión:  “Una vez realizado el primer pago, considerando la prorrata establecida en éste, los saldos sin ejecutar que hubieren sido asignados para el mismo, serán liberados por el Grupo de Presupuesto de la Subdirección Financiera, con el fin de garantizar la adecuada gestión de los recursos durante la presente vigencia, previa la validación con el supervisor del contrato.” 
El MinTIC aduce que se trata de mecanismos que permiten garantizar la adecuada gestión de los recursos, y dado lo observado por la CGR, es importante que la Entidad proponga acciones de mejora, para este hallazgo de carácter administrativo.</t>
    </r>
  </si>
  <si>
    <t>H8A
2019-2020</t>
  </si>
  <si>
    <r>
      <rPr>
        <b/>
        <sz val="11"/>
        <color rgb="FF000000"/>
        <rFont val="Arial"/>
        <family val="2"/>
      </rPr>
      <t xml:space="preserve">H9A. Plan de Acción 2019- Asignación de bloques del Espectro Radioeléctrico. </t>
    </r>
    <r>
      <rPr>
        <sz val="11"/>
        <color rgb="FF000000"/>
        <rFont val="Arial"/>
        <family val="2"/>
      </rPr>
      <t xml:space="preserve">
El MinTIC adelantó el proceso, regido por la Resolución 3078 de 2019, en virtud del artículo 11 de la Ley 1341 de 2009, modificado por el artículo 8 de la Ley 1978 de 2019, que dispone la asignación del permiso de uso del espectro radio eléctrico, estableciendo que se procurará la maximización del bienestar social, el fomento de la inversión y la certidumbre de las condiciones de inversión. Así mismo, define la maximización del bienestar social en el acceso y uso del espectro radioeléctrico, "principalmente", como "la reducción de la brecha digital, el acceso universal, la ampliación de cobertura, el despliegue y uso de redes e infraestructuras y la mejora 
en la calidad de la prestación de los servicios a los usuarios. Lo anterior, de acuerdo con las mejores prácticas internacionales y las recomendaciones de la UIT". Subrayado fuera de texto.
Se observa cumplimiento parcial en la asignación del espectro, según lo establecido en el artículo 6º. de la resolución mencionada, toda vez que el MinTIC, dentro de las metas del plan de acción 2019, en las líneas de Acción PND, contempló como línea, Colombia se conecta-Masificación de la banda ancha e inclusión de todos los colombianos, en la estrategia Focalizar las inversiones para el cierre efectivo de la brecha digital y vincular al sector, en la iniciativa C1 E1 2100.E Asignación del Espectro; sin embargo, se evidenció lo siguiente: 
a) En la banda de 700 MHz, la cantidad de espectro a subastar en la estructura de la subasta era de 90 MHz, distribuidos en: 4 bloques de 20MHz; 1 bloque de 10 MHz; Tres bloques de 20MHz; 1 Bloque de 10 MHz; dos bloques de 20 MHz y Un Bloque de 10 MHz. Sin embargo, en esta banda de 700 MHz sobraron 10 MHz que no fueron asignados.  
 En la banda de 2500 MHz, se tenía previsto subastar secuencialmente hasta 80MHz distribuidos en hasta 8 Bloques pareados de 2.5 MHz para un total de 10 MHZ cada uno; finalmente no se asignó el bloque de 10 MHz en la banda de 2500 MHz, al operador Partners, debido a que este renunció al bloque obtenido en la subasta del espectro del 20 de diciembre de 2019. 
De otra parte, 5 MHz de la banda de 1.900 MHz, tampoco se asignó, al no recibirse ofertas. Lo anterior, trae como consecuencia que no se dé cobertura y mejoramiento del servicio a las localidades programadas. 
b) Así mismo, la relación de localidades previstas en el anexo IV de la Resolución No 3078 de 2019, en donde los participantes y asignatarios de los permisos pudieran adelantar las actividades encaminadas a garantizar el cumplimiento de las obligaciones de cobertura en la cual determinó 5.766 localidades40, con el objetivo de lograr conectar el mayor número de colombianos; sin embargo, como resultado del proceso de subasta, se asignaron nueve permisos que corresponden a la cobertura de telefonía e Internet móvil 4G en 3.658 localidades, es decir el 62% de zonas rurales en 32 departamentos del país. Este 62%, entre operadores, para las localidades beneficiadas, quedó distribuido de la siguiente forma: Claro: 1.348 localidades, a desplegar entre el 2020 y el 2025; Tigo: 1.636 localidades a desplegar entre el 2021 y el 2025 y Partners: 674 localidades a desplegar entre el 2020 y 2021. 
Lo anterior, trae como consecuencia que los bloques no asignados y las localidades no cubiertas, dejan en desventaja el mejoramiento de las condiciones de conectividad en el país, principalmente a poblaciones rurales y apartadas y por ende disminuye el flujo de caja inicialmente previsto para el FUTIC y condenando al resto de las localidades no seleccionadas, a un aislamiento, al acceso de las TICs, en espera de que se surtan nuevos procesos de asignación del espectro radioeléctrico. c) Respecto al objetivo de la iniciativa ‘Disminuir la brecha digital a través de la cobertura a centros poblados y la conectividad de los usuarios’’, se observa que es generalizado y ambicioso en la medida de poder obtener un cierre efectivo de la brecha.  Lo anterior, en el entendido que la realización del cierre de la brecha digital o, en otras palabras, conectar hasta a 20 millones de colombianos con los servicios de Internet y la telefonía móvil que aún están desconectados de la red41, es un gran objetivo.  
Contrario a lo anterior, la asignación de la subasta es un inicio en el cierre de esta brecha, situación que por sí no resuelve la necesidad del problema, máxime cuando quedaron por asignar bloques en las bandas de 700 y 2500 MHz, afectando el acceso al servicio en diferentes regiones de la geografía colombiana. 
Así mismo, el hecho de no haber asignado bloques en las bandas de 700 y 2500 MHz no cumple con lo establecido en el plan de acción donde se contempla: “su asignación a la industria se convierte en el real detonante de la masificación del Internet a toda la población, y en toda la geografía nacional”42. 
Por lo anterior, a la CGR, le genera incertidumbre lo contemplado en el artículo 2 de la Ley 1341 de 2009, que dispone, el fin último de la intervención del Estado en el sector TIC, cual es lograr el servicio universal para todos los habitantes del territorio nacional, que puedan acceder, en condiciones de asequibilidad para el caso del servicio móvil IMT. Negrilla y subrayado fuera de texto. 
En su respuesta la entidad expresa: “Como se observa, era una condición del mecanismo, esencial para garantizar la puja y la competencia, que el resultado del evento de subasta no pudiera ser predicho. Por ello, al disponer de 5.766 localidades potenciales elegibles para desplegarse entre 1 y 5 años, según las configuraciones de las ofertas que realizaran los participantes, (…), Además de ser un elemento propio de las subastas, existen muchos factores que hacen que resulte imposible predecir a priori el resultado de una subasta y sobre los cuales el MinTIC no tiene ningún control, por ejemplo: la estrategia técnica y comercial de los Operadores, el presupuesto que cada Operador tiene disponible para su participación en la subasta, la valoración que cada Operador hace para cada banda de espectro la cual es propia de las circunstancias de sus modelos financieros, por lo que no necesariamente coincide con el valor que otros Operadores están dispuestos a pagar por la banda). Negrilla y subrayado fuera de texto 
Respecto del ítems C, la entidad en su respuesta expresa: “El acceso universal es definido por la UIT como la “(…) posibilidad de que todos los miembros de una población tengan acceso a las instalaciones y servicios de la red de comunicación a disposición del público […]” (UIT, 2007.). En tal sentido, (……..el proceso de selección objetiva para asignar permisos de uso del espectro radioeléctrico mediante el mecanismo de subasta, tuvo como uno de sus objetivos clave mejorar 
la cobertura, con lo cual se incrementa la posibilidad de que una parte significativa de miembros de la población del país, que antes no tenían la posibilidad de acceder al servicio de red de comunicaciones móviles (voz e Internet), ahora puedan disponer de este, generando de esa forma, una disminución significativa en la brecha digital geográfica y una mejora significativa en términos de acceso universal. 
Por la ubicación de las localidades que no cuentan con cobertura, en la mayoría de los casos, será necesario el despliegue de nueva infraestructura móvil”. Subrayado fuera de texto. 
Igualmente, en su respuesta la entidad, también expresa:  ” Así mismo, sumando los resultados de llevar cobertura del servicio móvil de IMT 4G a las 3658 localidades más la obligación de los operadores Comcel y Tigo de modernizar sus redes 2G y 3G a la tecnología, 4G, se estima que Colombia pasará de una cobertura móvil 4G rural de 9,7% en 2019 a casi un 80% antes de mayo de 
2025” Subrayado fuera de texto. 
No obstante, analizada la respuesta de MinTIC, la CGR considera que tratándose de procesos que no tienen ocurrencia frecuente, su actuación debe ser armonizada buscando la maximización del bienestar social a fin de obtener la prestación optima de los servicios.</t>
    </r>
  </si>
  <si>
    <t>H9A
2019-2020</t>
  </si>
  <si>
    <t>Elaborar la Circular</t>
  </si>
  <si>
    <r>
      <rPr>
        <b/>
        <sz val="11"/>
        <color rgb="FF000000"/>
        <rFont val="Arial"/>
        <family val="2"/>
      </rPr>
      <t xml:space="preserve">H11A. Plan de Auditoria-Oficina de Control Interno Vigencia 2019 2020 </t>
    </r>
    <r>
      <rPr>
        <sz val="11"/>
        <color rgb="FF000000"/>
        <rFont val="Arial"/>
        <family val="2"/>
      </rPr>
      <t xml:space="preserve">
La CGR considera que para el MinTIC no era prioritario realizar auditoria al proceso de asignación del espectro, desconociendo el presupuesto involucrado en el proceso de subasta, donde los recursos fueron del orden de $3,2 billones, y que la materia objeto de la auditoria es de gran impacto nacional. 
Por lo expuesto se concluye que al no realizar una evaluación y control en los términos de la Ley 87 de 1993 y demás normas establecidas para la evaluación del Sistema de Control Interno se afectan los resultados obtenidos de la evaluación que debe realizar la Oficina de Control Interno a los procesos que ejecuta la entidad.</t>
    </r>
  </si>
  <si>
    <t>H6A-2020</t>
  </si>
  <si>
    <r>
      <t xml:space="preserve">H12A. Proceso de Planeación Presupuestal
</t>
    </r>
    <r>
      <rPr>
        <sz val="11"/>
        <rFont val="Arial"/>
        <family val="2"/>
      </rPr>
      <t xml:space="preserve">De acuerdo con la aplicación de la metodología establecida por el Ministerio de Tecnologías de la Información y las Comunicaciones sobre la programación y elaboración  del presupuesto, cuyo objetivo es planificar las actividades para la programación del presupuesto anual y programar los gastos de funcionamiento en la vigencia 2020, el ministerio  indica  haber soportado el mismo, de acuerdo a la identificación de las necesidades de las diferentes dependencias y los requerimientos de gastos  de funcionamiento del nivel misional y operativo. 
A pesar de que la entidad para la fijación y compromiso del presupuesto de gestión para una vigencia, adelanta diferentes métodos de proyección, identificación y requerimiento de necesidades en sus dependencias; la CGR no evidenció la existencia de un documento soporte o acta, sobre incongruencias, cambios y ajustes que se presentaron en el ejercicio de planeación del presupuesto de la Entidad, que dieran cuenta del análisis de planificación, adelantado en cada dependencia y sus resultados, que sirva de fundamento a la trazabilidad previa en su proceso de planeación presupuestal.  
Lo anterior, se debe a que la entidad en su procedimiento operativo interno, tendiente a la identificación y elaboración del presupuesto de la siguiente vigencia, 
no tiene implementado, un control que le permita dejar memoria de los aspectos relevantes, participativos, complementarios, ni de los supuestos macroeconómicos 
planteados por las áreas o solicitados por éstas, que convaliden las apropiaciones efectuadas o sus modificaciones, acorde a los lineamientos establecidos por el MHCP. 
Siendo así, se genera el riesgo de que la información pueda ser modificada, o el presupuesto de la vigencia aprobado, bajo parámetros de necesidades, requerimientos o proyecciones resulten inconsistentes con las metas y objetivos de la Entidad, por no ser congruentes con las necesidades operativas de sus áreas, sin que exista evidencia documental para cotejarlo.  
De acuerdo con la respuesta de la entidad con   oficio TRD: 400 del 3 de Mayo de 2021, con radicado MinTIC 211033103, se expresa la metodología establecida para el desarrollo del anteproyecto de presupuesto como la establecida por MinHacienda, Anexos No.1, 2 y 3, circular externa por la DGPPN sobre el Anteproyecto de presupuesto vigencia 2020, las directrices emitidas, parámetros establecidos de crecimiento del gasto y las variables macroeconómicas a que haya lugar, formatos en Excel y el documento justificativo del gasto con mesas de trabajo, las cuales no nos fueron anexadas, con correo electrónico sobre la elaboración del anteproyecto del Presupuesto Ministerio y Fondo.  
Sin embargo, el hallazgo se mantiene administrativo, debido a que no anexan el documento solicitado, para que se implementen las acciones correctivas pertinentes. </t>
    </r>
  </si>
  <si>
    <t xml:space="preserve">Procedimiento de “programación y elaboración del presupuesto ministerio y fondo”, actualizado y  publicado.
Acta socialización actualización procedimiento. </t>
  </si>
  <si>
    <r>
      <rPr>
        <b/>
        <sz val="11"/>
        <color rgb="FF000000"/>
        <rFont val="Arial"/>
        <family val="2"/>
      </rPr>
      <t xml:space="preserve">H17A. Planeación Estratégica - alineación. </t>
    </r>
    <r>
      <rPr>
        <sz val="11"/>
        <color rgb="FF000000"/>
        <rFont val="Arial"/>
        <family val="2"/>
      </rPr>
      <t xml:space="preserve">
El Manual de Planeación Estratégica del Mintic tiene como propósito el de proporcionar los elementos requeridos para desarrollar las diferentes etapas del proceso de planeación estratégica considerando sus diferentes niveles: partiendo de las metas del PND y la misión de la entidad; la articulación entre el Plan Estratégico Sectorial, el Plan Estratégico Institucional y los Planes de Acción Anuales y, finalmente las iniciativas y proyectos de inversión que permitan su cumplimiento. 
Analizada la información entregada por la entidad con oficio de respuesta # 1026893 del 24/03/2017 se identifica que no es coherente, completa y precisa la articulación de los componentes  “Proyectos de Inversión → Contratos” con los demás componentes alineados: “Plan Nacional de Desarrollo →  Plan Estratégico Sectorial → Plan Estratégico Institucional → Plan de Acción Anual → Iniciativas”; situación que puede afectar el procesos de control y consolidación de resultados de la gestión, desde lo micro a lo macro. Es decir, desde la ejecución contractual hasta el cumplimiento de las metas del PND.
</t>
    </r>
  </si>
  <si>
    <t xml:space="preserve">La CGR considera que  dada la normatividad de prescripción que relaciona la Entidad, esto no la hace  exenta del riesgo que se denota en la información suministrada a diciembre 31 de  2020,  en  cuanto  a  la  cartera  reportada de  Capital Coactivo de 3  a 5  años y  Caprecom K mayor a 5 años y para la cual no se evidencia el establecimiento de  este riesgo en el Mapa de Riesgos de la Entidad y por ende la implementación de  las acciones correspondientes al mismo. El argumento descrito por la entidad con  relación a las cuentas por cobrar desconoce que la cartera corresponde a las  cuentas  por  cobrar  por  concepto  de  cuotas  partes,  las  cuales  en  atención  al  artículo 4, agotaron ese primer término y se encuentran clasificadas en los estados  financieros en cartera de 3 a 5 y por tanto la acción de cobro está prescrita o está  próxima a vencer.  </t>
  </si>
  <si>
    <r>
      <t>Debilidades en los controles y el seguimiento de la  información reportada en las notas a los Estados Financieros, generando que la  información no cumpla con las características de mejora de que trata el Marco  Conceptual para la Preparación y Presentación de Información Financiera, en su  numeral 4.2.3. Comprensibilidad</t>
    </r>
    <r>
      <rPr>
        <vertAlign val="superscript"/>
        <sz val="11"/>
        <rFont val="Arial"/>
        <family val="2"/>
      </rPr>
      <t>20</t>
    </r>
    <r>
      <rPr>
        <sz val="11"/>
        <rFont val="Arial"/>
        <family val="2"/>
      </rPr>
      <t xml:space="preserve">.  </t>
    </r>
  </si>
  <si>
    <t>H4A-2020</t>
  </si>
  <si>
    <t>H7AD-2020</t>
  </si>
  <si>
    <t xml:space="preserve">H7AD-2020 </t>
  </si>
  <si>
    <t>Informe de gestión</t>
  </si>
  <si>
    <t>Actualizar el procedimiento de ingreso de bienes, para los bienes inmuebles de propiedad de la Entidad.</t>
  </si>
  <si>
    <t xml:space="preserve">Realizar el ajuste en el procedimiento de ingreso de bienes, especificando los requisitos que se deben identificar para proceder al registro de los bienes inmuebles en las cuentas de PPYE. </t>
  </si>
  <si>
    <t xml:space="preserve">Continuar con las preconciliaciones de operaciones recíprocas, de manera trimestral y validar la permisibilidad de las partidas a conciliar. </t>
  </si>
  <si>
    <t>Se revisará la implementación de controles a los riesgos establecidos en el mapa de riesgos del Proceso de Gestión Financiera, con el acompañamiento del GIT de Transformación Organizacional. 
Una vez en firme los cierres contable de mayo, junio, julio, agosto septiembre y octubre se realizara seguimiento con las áreas que intervienen en la depuración contable.</t>
  </si>
  <si>
    <t>Con radicado No. 212114028 del 10/11/2021</t>
  </si>
  <si>
    <t>Se preparará guía con los elementos amparados por la seriedad de las ofertas para aclarar sus efectos jurídicos en futuros procesos.
Las Resoluciones 322 y 861 de 2020 expresamente indican que NO ocurrió un error y cobran la garantía de seriedad de la oferta, valor que tasa anticipadamente lo que debe pagarse por el retiro, no se probaron perjuicios adicionales a cobrar.</t>
  </si>
  <si>
    <t xml:space="preserve">Mapa de Riesgo aprobado y publicado EN SIMIG
correo electrónico emitido por el GIT de transformación organizacional de la OAPES con el resultado de la revisión de la evidencia de la aplicación de los controles de los riesgo de los procesos de la Subdirección Financiera. 
</t>
  </si>
  <si>
    <t xml:space="preserve">Actualizar el procedimiento de bonos pensionales para fortalecer los puntos de control. </t>
  </si>
  <si>
    <t>Acta de mesa de trabajo</t>
  </si>
  <si>
    <t xml:space="preserve">Fortalecer el esquema de seguimiento y gestión para el trámite de bonos pensionales, velando por la adecuada planeación y ejecución de los recursos, mediante el desarrollo de nuevos mecanismos de seguimiento, mejora en políticas administrativas y articulación con entidades administradoras. </t>
  </si>
  <si>
    <t xml:space="preserve">Proyectar y enviar oficio trimestral a PAR Caprecom con el fin de establecer el estado de depuración de las facturas pendientes por entregar.
</t>
  </si>
  <si>
    <t xml:space="preserve">La CGR considera que  dada la normatividad de prescripción que relaciona la Entidad, esto no la hace  exenta del riesgo que se denota en la información suministrada a diciembre 31 de  2020,  en  cuanto  a  la  cartera  reportada de  Capital Coactivo de 3  a 5  años y  Caprecom  mayor a 5 años y para la cual no se evidencia el establecimiento de  este riesgo en el Mapa de Riesgos de la Entidad y por ende la implementación de  las acciones correspondientes al mismo. El argumento descrito por la entidad con  relación a las cuentas por cobrar desconoce que la cartera corresponde a las  cuentas  por  cobrar  por  concepto  de  cuotas  partes,  las  cuales  en  atención  al  artículo 4, agotaron ese primer término y se encuentran clasificadas en los estados  financieros en cartera de 3 a 5 y por tanto la acción de cobro está prescrita o está  próxima a vencer.  </t>
  </si>
  <si>
    <t xml:space="preserve">Realizar un informe con  todos los actos administrativos orientados al impulso de los procedimientos de cobro.
</t>
  </si>
  <si>
    <t>Por parte de la gestora de la Dirección Jurídica se solicitara a la Oficina Asesora de Planeación y Estudios Sectoriales la eliminación del procedimiento GJU-TIC-PR-001 del SIMIG  teniendo en cuenta que este no se esta solicitando el diligenciamiento del mismo.</t>
  </si>
  <si>
    <t xml:space="preserve">Solicitud de eliminación a la Oficina Asesora de Planeación y Estudios Secotriales y pantallazo de eliminación en el SIMIG. </t>
  </si>
  <si>
    <t xml:space="preserve">Solicitud de eliminación del a la Oficina Asesora de Planeación y Estudios Secotriales y pantallazo de eliminación en el SIMIG. </t>
  </si>
  <si>
    <t>Remitir copia de la Conciliación mensual de Operaciones Recíprocas con la Dirección del Tesoro Nacional-DTN al GIT de Gestión Pensional.</t>
  </si>
  <si>
    <t xml:space="preserve">Conjuntamente con la Oficina de Tecnología y la Oficina Asesora de Planeación, se realizarán modificaciones al formato existente para consolidar las actividades específicas desarrolladas por los contratistas de la Entidad, acorde a las clausulas contractuales de cada uno.
en aras de solucionar las falencias identificadas en el hallazgo, la propuesta de 
desarrollo e implementación de una Central de Cuentas recoge todos los elementos del trámite 
pago de cuentas, apoya la función de supervisión o interventoría por contener la totalidad de los 
documentos de pago del contrato y supera el alcance de la revisión del formato GCC-TIC-FM 055  </t>
  </si>
  <si>
    <t>Solicitar al Ministerio de Hacienda el instructivo actualizado para los pagos por concepto de cuotas partes pensionales para replicarlo a las entidades deudoras.</t>
  </si>
  <si>
    <t>Remitir oficio dirigido al Ministerio de Hacienda y Crédito Publico, solicitando instructivo para los pagos por concepto de cuotas partes pensionales para replicar la información a las entidades deudoras.</t>
  </si>
  <si>
    <t xml:space="preserve">Preparación de una propuesta de cambio en el Manual de cuotas partes pensionales orientado a la disminución de los riesgos que puedan surgir ante la imposibilidad de recado.
</t>
  </si>
  <si>
    <t>Conjuntamente con el GIT de Cobro Coactivo, GIT de Gestión Pensional y GIT de Cartera, se trabajará en la creación del procedimiento de deterioro, el cual será publicado dentro de Proceso de Gestión Financiera.  
Informe periódico al procedimiento de deterioro de la cartera de cuotas partes pensionales</t>
  </si>
  <si>
    <t>Proponer la modificación a la política de deterioro de obligaciones originadas en cuotas partes pensionales a fin de que se efectúen reportes no solo de las obligaciones prescritas sino también  de las obligaciones en riesgo de prescripción.</t>
  </si>
  <si>
    <t xml:space="preserve">Construcción y  revisión del procedimiento donde se indiquen los tramites necesarios para  el reporte de la exigibilidad de las obligaciones derivado de la notificación de mandamientos de pago.
</t>
  </si>
  <si>
    <t xml:space="preserve">Actualizar los procesos judiciales por parte de cada uno de los apoderados  en atención a lo previsto  en el Dec 1069/2015 en relación con la actualización  de la plataforma Ekogui con la información que reposa en los expedientes judiciales.
</t>
  </si>
  <si>
    <t>la información consignada en el formato F9 del sistema SIRECI respecto a la provisión contables no corresponde con lo reflejado en los Estados Contables</t>
  </si>
  <si>
    <t xml:space="preserve">no presentación completa de los documentos existentes que soportan el cumplimiento de las metas y que dan validez a los indicadores plasmados frente a los aspectos técnicos, económicos, administrativos y jurídicos, que deben tenerse en cuenta en el marco de la ejecución de los proyectos, debido al poco tiempo para realizar las revisiones de los entregables en los meses de diciembre y enero, dada la complejidad, y volumen de los entregables que dan cuenta del cumplimiento de los indicadores, tales como, los informes de interventoría, supervisión, entre otros. 
</t>
  </si>
  <si>
    <t xml:space="preserve">Al respecto, la CGR no evidenció documentos soporte de la gestión adelantada durante la vigencia 2020 por MINTIC, que propendiera por la depuración y clasificación de los valores por concepto de las cuentas por cobrar de cuotas partes pensiónales registrados en la subcuenta 240720, (Recaudos por Reclasificar).  También es importante mencionar, que en esta subcuenta existen valores registrados de la vigencia 2020; sin embargo, así mismo se observan valores por depurar de las vigencias 2017, 2018 y 2019
H4A-2018: Sobreestimación de la cuenta 240720 -Recaudos por Clasificar, Debido a los tiempos de respuesta del ICETEX y el trámite ante la DTN, para el reintegro de estos recursos del MINTIC al FONTIC </t>
  </si>
  <si>
    <r>
      <t xml:space="preserve">H10A. Sistema de Control Interno
H20A. Observaciones Generales de Control Interno
</t>
    </r>
    <r>
      <rPr>
        <sz val="11"/>
        <rFont val="Arial"/>
        <family val="2"/>
      </rPr>
      <t>...Falta de controles efectivos que propendan garantizar la correcta evaluación y seguimiento de la gestión organizacional, por la depuración contable permanente y la sostenibilidad de la calidad de la información en general. Lo que conlleva, a que se presenten debilidades e inconsistencias en la gestión y reporte de información, tal como se describe en las observaciones comunicadas a la entidad por medio de los oficios números 015, 017 y 018.</t>
    </r>
    <r>
      <rPr>
        <b/>
        <sz val="11"/>
        <rFont val="Arial"/>
        <family val="2"/>
      </rPr>
      <t xml:space="preserve">
H20A. Observaciones Generales de Control Interno
</t>
    </r>
    <r>
      <rPr>
        <sz val="11"/>
        <rFont val="Arial"/>
        <family val="2"/>
      </rPr>
      <t>En desarrollo del proceso auditor se evidencian de manera general las siguientes debilidades:
• En las Notas de los Estados Financieros del Ministerio se hace alusión en varias partes al Fondo de las TIC - FONTIC.
• En el Estado de Resultados de acuerdo con los lineamientos establecidos se debe identificar el periodo al cual corresponde, del 1 de enero al 31 de diciembre de diciembre 2018 para el caso del periodo de la auditoria y no diciembre de 2018 como aparece.
• En la descripción de la cuenta 2701 – Provisión de Litigios y Demandas hacen referencia los meses de noviembre y septiembre, no obstante, que el saldo corresponde a 31 de diciembre de 2018.
• En las Notas se hacen referencias al código de cuentas que dejó de tener aplicación para la vigencia de 2018 con ocasión al nuevo marco normativo, como se puede aprecia en la cuenta 2453 - Recursos Recibidos en Administración y la subcuenta 510207 Cuotas Partes Pensionales.
• En las cuentas de Orden tanto de Control como de Contingencias, su descripción en algunos casos es muy general, como se puede evidenciar en los litigios y mecanismos alternativos de solución de conflictos, las cuales no hacen descripción detallada de su conformación.   
Las anteriores situaciones son originadas por debilidades en los mecanismos de control y seguimiento de la información consignada, lo hace más dispendioso su análisis y verificación.</t>
    </r>
  </si>
  <si>
    <r>
      <rPr>
        <b/>
        <sz val="11"/>
        <rFont val="Arial"/>
        <family val="2"/>
      </rPr>
      <t>H5A. Programación y Ejecución Presupuestal
H36A. Programación y Ejecución Presupuestal de Gastos de Funcionamiento. </t>
    </r>
    <r>
      <rPr>
        <sz val="11"/>
        <rFont val="Arial"/>
        <family val="2"/>
      </rPr>
      <t xml:space="preserve">
Del informe de ejecución presupuestal de gastos vigencia 2018 se observó que apropiaron inicialmente recursos por $53.490.5 millones, luego realizaron adiciones por $4.189.4 millones y finalmente reducciones por $5.052.4 millones, para una apropiación definitiva de $52.627.5 millones. 
Se determinaron varios conceptos, entre ellos el del gasto de Prima de Navidad para el cual se tuvo una apropiación inicial de $2.271.5 millones, adicionaron $276.2 millones y posteriormente redujeron recursos por $203.2 millones, para una apropiación final de $2.344.6 millones, también el concepto del gasto Planes Complementarios de Salud, donde apropiaron inicialmente $3.462.9 millones, y finalmente redujeron recursos por $2.562.9 millones, para una apropiación vigente o definitiva de $900 millones, mostrando que no se necesitaron y/o utilizaron en la vigencia dichos recursos.
Lo anterior genera riesgos tales como que el presupuesto no se ajuste a las necesidades reales y por tanto se generen desfases entre lo planificado y lo ejecutado; lo anterior denota debilidades, en cuanto a la planeación y programación , así como de los mecanismos de seguimiento y control sobre los recursos necesarios para el normal funcionamiento de la entidad.
</t>
    </r>
    <r>
      <rPr>
        <b/>
        <sz val="11"/>
        <rFont val="Arial"/>
        <family val="2"/>
      </rPr>
      <t>H36A. Programación y Ejecución Presupuestal de Gastos de Funcionamiento.</t>
    </r>
    <r>
      <rPr>
        <sz val="11"/>
        <rFont val="Arial"/>
        <family val="2"/>
      </rPr>
      <t> </t>
    </r>
  </si>
  <si>
    <t>Falencias en el proceso de programación de necesidades en sus gastos de funcionamiento. 
H36A-2015 Falencias en el proceso de programación de necesidades en sus gastos de funcionamiento. 
El MINTIC presentó falencias en el proceso de programación de necesidades en sus gastos de funcionamiento, específicamente en la Cuenta Gastos de Personal con un 11% no ejecutado</t>
  </si>
  <si>
    <r>
      <rPr>
        <b/>
        <sz val="11"/>
        <color rgb="FF000000"/>
        <rFont val="Arial"/>
        <family val="2"/>
      </rPr>
      <t xml:space="preserve">H4A. Operador Entrante.
</t>
    </r>
    <r>
      <rPr>
        <sz val="11"/>
        <color rgb="FF000000"/>
        <rFont val="Arial"/>
        <family val="2"/>
      </rPr>
      <t xml:space="preserve">El artículo 75 de la Constitución Nacional establece que el espectro electromagnético es un bien público inajenable e imprescriptible sujeto a la gestión y control del Estado;  cuya gestión compete al Ministerio de Tecnologías de la Información y las Comunicaciones22, el cual ostenta la función de promover la competencia, así como proteger los intereses del usuario. Por su característica de inajenable, el espectro, no puede venderse, comprarse, ni puede ser objeto de negociaciones entre privados por estar fuera del comercio.  
De este modo, la asignación de permiso de uso del espectro radioeléctrico, comporta la obligación al particular asignatario de dar cumplimiento a la prestación del servicio público y el Estado tiene el deber de controlar y vigilar la prestación de dicho servicio, que tiene como finalidad la maximización del bienestar social. 
También se tiene que, según el numeral 2.10 del artículo 2 de la Resolución 3078 de 2019, para efectos del proceso de adjudicación de espectro radioeléctrico mediante el mecanismo de subasta, un operador entrante era el: “Participante o interesado en el presente proceso que no sea titular de permisos para el uso y explotación del espectro radioeléctrico para servicios móviles terrestres en bandas actualmente utilizadas en Colombia para las IMT.”
Ahora bien, de conformidad con lo dispuesto en el numeral 6 del artículo 18 de la Ley 1341 de 2009, modificado por el artículo 14 de la Ley 1978 de 2019, al Ministerio de Tecnologías de la Información y las Comunicaciones le correspondió, entre otras funciones, la de asignar los permisos de uso del espectro radioeléctrico y por lo tanto, verificar los permisos de uso del espectro radioeléctrico de que era titular cada uno de los interesados en el proceso de selección objetiva regida por la Resolución 3078 de 2019, con el fin de determinar si, algún participante podría ser asignatario de los beneficios o incentivos dispuestos en el literal b) del artículo 15 y en el artículo 26 de la Resolución referida
Por su parte el MinTIC en procura de brindar condiciones de igualdad de oportunidades en el acceso al uso del espectro radioeléctrico a los particulares, cumpliendo el mandato constitucional de conformidad con los artículos 75 y 13 de la Constitución, estaba facultado para introducir tratamientos diferenciados en donde resultara razonable y proporcionado. Es así, como las reglas de la subasta, permitieron que Partners, como persona jurídica no residenciada en Colombia, participara en el proceso, en calidad de operador entrante y, en consecuencia, fuera asignatario de los permisos de uso del espectro y beneficiario de las prerrogativas contempladas en los artículos 15 y 26 de la  resolución 3078 de 2019 para las compañías que cumplieran tal condición.  
Sin embargo, se pudo constatar en el marco de la presente auditoría que, la compañía Avantel, se sometió a un proceso de reorganización empresarial ante la Superintendencia de Sociedades, en donde Partners a través de su relacionada Partners Telecom Latam Gmbh Ltd, tomó control de la garantía mobiliaria No. 0140813000204900 y por esta vía, de los activos y acreencias de Avantel; logrando además un control societario efectivo (100% de las acciones) de una compañía que ya competía en el mercado de las telecomunicaciones en Colombia.    
La situación descrita con anterioridad, denota un riesgo adicional bajo el entendido de que en el marco de la garantía aludida, los derechos de uso del espectro en cabeza de Avantel, fueron objeto de prenda sin que el Ministerio tuviera conocimiento de dicha situación y sin que supiera, participara, ni ejerciera la potestad de ente superior de vigilancia y control de las Tic sobre un procedimiento que no se encuentra ajustado a lo previsto en el parágrafo 2 del artículo 11 de la Ley 1341 de 2009, modificado por el artículo 8 de la Ley 1978 de 2019. 
 Al respecto, el MinTic responde que25: "(...) Bajo esa óptica, las garantías mobiliarias se presentan como un mecanismo para respaldar una o varias obligaciones con los bienes muebles del garante, dentro de los cuales se incluyen los bienes intangibles, tales como los derechos patrimoniales derivados de los derechos de uso del espectro radioeléctrico. Por su naturaleza intangible, sobre estos derechos recae una prenda sin tenencia por parte del acreedor garantizado.(...) En este contexto, no es posible afirmar que “el espectro, fue objeto de especulación en el mercado al 
entregarse como prenda a través de una garantía mobiliaria”, porque, se insiste, el espectro radioeléctrico se encuentra siempre bajo la titularidad del Estado y lo que se otorgan son permisos de uso sobre porciones específicas y en condiciones concretas, sin que jamás se pierda la titularidad del recurso en cabeza de la Nación. 
(...) Así las cosas, no existe evidencia alguna de la existencia de una cesión, primero porque este MinTIC no la ha autorizado y, por ello, no existe jurídicamente y segundo, porque no se cuenta con elemento documental alguno que demuestre la ocurrencia de algún negocio jurídico que pretenda tales efectos. En efecto, no se dispuso del derecho de uso del espectro radioeléctrico, lo cual está restringido, sino de los derechos patrimoniales derivados, aspecto sobre el cual existe libertad de 
negociación entre los particulares. (...). 
De esta forma, esta cartera considera que el negocio de referencia, atañe únicamente a un negocio entre privados, el cual se escapa de su resorte, sin embargo, en múltiples comunicaciones, ha manifestado también que, el permiso de uso del espectro es un derecho “intuitu personae”, no un contrato; es una adjudicación a una sociedad específica, teniendo en cuenta que la misma, cumple 
con unas condiciones y requisitos particulares, que le permiten hacer uso de dicho permiso, y por tanto la calidad de asignatario de uso del espectro no es susceptible de ser sustituido a cualquier otra sociedad o persona, sin que medie su aprobación.  
En conclusión, en ejercicio de la gestión fiscal, es deber del MinTic, conservar y controlar los recursos públicos que tiene a su cargo y asegurar los ingresos que corresponden al Estado por la explotación de estos. En ese sentido, deberá esta cartera regir en correspondencia con la ley, las funciones de vigilancia y control en el sector de las tecnologías de la información y las comunicaciones, determinando así: i). si con la referida toma de control, Partners pierde su condición de ‘operador entrante’ y con ello los beneficios a los que accedió al predicar dicha condición; ii). si Avantel, a través de la garantía mobiliaria aludida, dispuso, no estando facultada para ellos, de derechos personalísimos sobre el uso del espectro, y iii). accionar el aparato institucional de encontrarse que, entre actores del mercado, se estén ejecutando actos de uso o disposición del espectro, sin mediar 
con la correspondiente autorización. 
Asimismo, el MinTic, debe implementar controles que puedan prever mecanismos de verificación ex post de las calidades o cualidades, en virtud de las cuales, se otorgan beneficios particulares27 para algunos de los Operadores participantes en el marco de los procesos de selección. Con ello se busca que en el evento de que el MinTIC tenga certeza de que un participante adjudicatario no tenía derecho a un trato diferencial, pueda tener la posibilidad, sin perjuicio de las eventuales discusiones judiciales a las que hubiere lugar, de iniciar procesos sancionatorios.  </t>
    </r>
  </si>
  <si>
    <r>
      <rPr>
        <b/>
        <sz val="11"/>
        <rFont val="Arial"/>
        <family val="2"/>
      </rPr>
      <t xml:space="preserve">H1A. PAR CAPRECOM – Cuotas Partes Pensiónales. </t>
    </r>
    <r>
      <rPr>
        <sz val="11"/>
        <rFont val="Arial"/>
        <family val="2"/>
      </rPr>
      <t xml:space="preserve">
El Marco Conceptual para la Preparación y Presentación de la Información Financiera de las Entidades de Gobierno expedido por la Contaduría General de la Nación (CGN), en lo concerniente a lo señalado en el numeral 4.1.2. expresa que “la información financiera es útil si representa fielmente los hechos económicos. La representación fiel se alcanza cuando la descripción del fenómeno es completa, neutral, y libre de error significativo.”  
Así mismo, en el Decreto N.3056 de 2013, expedido por el Ministerio de Hacienda y Crédito Público, le fue asignada al MINTIC, la gestión de cobro y pago de las cuotas partes pensiónales de las entidades adscritas y liquidadas, Audiovisuales, Inravisión, Adpostal, MINTIC; y con el Decreto N.2090 de 2015 y el Decreto 1392 de 2018, las de Telecom y las Teleasociadas, el cual expresa tácitamente que el recaudo se hará a través de la Dirección del Tesoro Nacional.  Serán reconocidas 
contablemente entonces, las cuotas partes pensiónales activas y pasivas, anteriores a la fecha de traslado de cada una de las entidades a la UGPP y las que se generen con posterioridad a esta fecha se gestionarán y revelarán en la información financiera de la UGPP. 
En cumplimiento de lo anterior y en ejercicio de la actual auditoría, la CGR solicitó vía correo electrónico el pasado 13 de abril a MINTIC el avance del proceso de depuración de las cuentas por cobrar del Par Caprecom a diciembre 31 de 2020; en atención a esta solicitud, la Entidad suministra radicados de los años 2018, 2019 y uno (1) de 2020, en estos soportes allegados al grupo auditor, la CGR no pudo constatar un avance en la gestión encaminada a la depuración del acta de entrega o transferencia de las 25.000 facturas por concepto de cuotas partes pensiónales de los recursos recaudados por Caprecom EICE (hoy liquidado), por parte del Patrimonio Autónomo de Remanentes de Caprecom Liquidado – PAR Caprecom Liquidado del 28 de septiembre de 2017 al MINTIC. 
Esta situación genera afectación en una cuantía indeterminada en la cuenta 138408 (Cuotas partes de Pensiones), cuyo saldo a 31 de diciembre de 2020 asciende a $62.273.592.000. Impactando de esta manera en la información financiera generada por la entidad, y que a su vez cumpla con las características cualitativas del Marco Conceptual de la CGN, como es el de la Representación Fiel de los Hechos Económicos. 
Al respecto, mediante radicado 211033103 del 26 de abril de 2021, el Ministerio Tic, manifiesta que: “a la fecha continúa pendiente la depuración de las facturas por parte de PAR CAPRECOM, como competente específico para el desarrollo de dicha tarea, para posterior reconocimiento en la información financiera del MINTIC, en tanto esta entidad, ha dado cumplimiento a lo señalado en la Resolución 193 de 2016 – Procedimiento para la Evaluación del Control Interno Contable, cuyo numeral 3.23.1 expresamente señaló: “La totalidad de las operaciones realizadas por la entidad deberá estar respaldada en documentos idóneos, de manera que la información registrada sea susceptible de verificación y comprobación exhaustiva o aleatoria; por lo cual no podrán registrarse 
contablemente los hechos económicos que no se encuentren debidamente soportados”.  Lo anterior, hace que la observación se valide como hallazgo, dado que la entidad reconoce que este proceso está aún pendiente de gestionar los soportes para su respectivo registro. </t>
    </r>
  </si>
  <si>
    <t xml:space="preserve">Auditoria Integral 2016
Declarada No efectiva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</si>
</sst>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yyyy/mm/dd"/>
    <numFmt numFmtId="165" formatCode="_(* #,##0.00_);_(* \(#,##0.00\);_(* &quot;-&quot;??_);_(@_)"/>
  </numFmts>
  <fonts count="20"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0"/>
      <name val="Arial"/>
      <family val="2"/>
    </font>
    <font>
      <b/>
      <sz val="11"/>
      <name val="Arial"/>
      <family val="2"/>
    </font>
    <font>
      <sz val="11"/>
      <name val="Arial"/>
      <family val="2"/>
    </font>
    <font>
      <sz val="11"/>
      <color theme="0"/>
      <name val="Arial"/>
      <family val="2"/>
    </font>
    <font>
      <b/>
      <sz val="11"/>
      <color theme="0"/>
      <name val="Arial"/>
      <family val="2"/>
    </font>
    <font>
      <b/>
      <sz val="8.25"/>
      <color indexed="8"/>
      <name val="Arial"/>
      <family val="2"/>
    </font>
    <font>
      <sz val="10"/>
      <color indexed="8"/>
      <name val="MS Sans Serif"/>
    </font>
    <font>
      <b/>
      <sz val="11"/>
      <color indexed="9"/>
      <name val="Arial"/>
      <family val="2"/>
    </font>
    <font>
      <b/>
      <sz val="11"/>
      <color indexed="8"/>
      <name val="Arial"/>
      <family val="2"/>
    </font>
    <font>
      <sz val="11"/>
      <color rgb="FF000000"/>
      <name val="Arial"/>
      <family val="2"/>
    </font>
    <font>
      <b/>
      <sz val="11"/>
      <color rgb="FF000000"/>
      <name val="Arial"/>
      <family val="2"/>
    </font>
    <font>
      <b/>
      <sz val="10"/>
      <color indexed="9"/>
      <name val="Arial"/>
      <family val="2"/>
    </font>
    <font>
      <b/>
      <sz val="8"/>
      <color indexed="9"/>
      <name val="Arial"/>
      <family val="2"/>
    </font>
    <font>
      <vertAlign val="superscript"/>
      <sz val="11"/>
      <name val="Arial"/>
      <family val="2"/>
    </font>
    <font>
      <sz val="10"/>
      <color theme="1"/>
      <name val="Arial"/>
      <family val="2"/>
    </font>
    <font>
      <b/>
      <sz val="10"/>
      <color theme="0"/>
      <name val="Arial"/>
      <family val="2"/>
    </font>
  </fonts>
  <fills count="9">
    <fill>
      <patternFill patternType="none"/>
    </fill>
    <fill>
      <patternFill patternType="gray125"/>
    </fill>
    <fill>
      <patternFill patternType="solid">
        <fgColor theme="4" tint="-0.499984740745262"/>
        <bgColor indexed="64"/>
      </patternFill>
    </fill>
    <fill>
      <patternFill patternType="solid">
        <fgColor theme="4" tint="0.59999389629810485"/>
        <bgColor indexed="64"/>
      </patternFill>
    </fill>
    <fill>
      <patternFill patternType="solid">
        <fgColor indexed="54"/>
      </patternFill>
    </fill>
    <fill>
      <patternFill patternType="solid">
        <fgColor indexed="9"/>
      </patternFill>
    </fill>
    <fill>
      <patternFill patternType="solid">
        <fgColor rgb="FFFF7C80"/>
        <bgColor indexed="64"/>
      </patternFill>
    </fill>
    <fill>
      <patternFill patternType="solid">
        <fgColor rgb="FF00B050"/>
        <bgColor indexed="64"/>
      </patternFill>
    </fill>
    <fill>
      <patternFill patternType="solid">
        <fgColor rgb="FF7030A0"/>
        <bgColor indexed="64"/>
      </patternFill>
    </fill>
  </fills>
  <borders count="11">
    <border>
      <left/>
      <right/>
      <top/>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s>
  <cellStyleXfs count="13">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xf numFmtId="0" fontId="1" fillId="0" borderId="0"/>
    <xf numFmtId="43" fontId="9" fillId="0" borderId="0" applyFont="0" applyFill="0" applyBorder="0" applyAlignment="0" applyProtection="0"/>
    <xf numFmtId="0" fontId="10" fillId="0" borderId="0"/>
    <xf numFmtId="0" fontId="1" fillId="0" borderId="0"/>
    <xf numFmtId="0" fontId="1" fillId="0" borderId="0"/>
    <xf numFmtId="43" fontId="1" fillId="0" borderId="0" applyFont="0" applyFill="0" applyBorder="0" applyAlignment="0" applyProtection="0"/>
    <xf numFmtId="165" fontId="9"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cellStyleXfs>
  <cellXfs count="76">
    <xf numFmtId="0" fontId="0" fillId="0" borderId="0" xfId="0"/>
    <xf numFmtId="0" fontId="2" fillId="0" borderId="0" xfId="0" applyFont="1"/>
    <xf numFmtId="0" fontId="5" fillId="0" borderId="2" xfId="3" applyFont="1" applyFill="1" applyBorder="1" applyAlignment="1" applyProtection="1">
      <alignment horizontal="center" vertical="center" wrapText="1"/>
      <protection locked="0"/>
    </xf>
    <xf numFmtId="0" fontId="7" fillId="3" borderId="4" xfId="0" applyFont="1" applyFill="1" applyBorder="1" applyAlignment="1">
      <alignment horizontal="justify" vertical="top" wrapText="1"/>
    </xf>
    <xf numFmtId="0" fontId="7" fillId="3" borderId="4" xfId="0" applyFont="1" applyFill="1" applyBorder="1" applyAlignment="1">
      <alignment horizontal="center" vertical="center" wrapText="1"/>
    </xf>
    <xf numFmtId="164" fontId="7" fillId="3" borderId="4" xfId="0" applyNumberFormat="1" applyFont="1" applyFill="1" applyBorder="1" applyAlignment="1">
      <alignment horizontal="center" vertical="center" wrapText="1"/>
    </xf>
    <xf numFmtId="164" fontId="7" fillId="3" borderId="4" xfId="0" applyNumberFormat="1" applyFont="1" applyFill="1" applyBorder="1" applyAlignment="1" applyProtection="1">
      <alignment horizontal="center" vertical="center" wrapText="1"/>
      <protection locked="0"/>
    </xf>
    <xf numFmtId="1" fontId="8" fillId="3" borderId="4" xfId="0" applyNumberFormat="1" applyFont="1" applyFill="1" applyBorder="1" applyAlignment="1">
      <alignment horizontal="center" vertical="center" wrapText="1"/>
    </xf>
    <xf numFmtId="43" fontId="3" fillId="3" borderId="4" xfId="1" applyFont="1" applyFill="1" applyBorder="1" applyAlignment="1">
      <alignment horizontal="center" vertical="center" wrapText="1"/>
    </xf>
    <xf numFmtId="9" fontId="3" fillId="3" borderId="4" xfId="2" applyFont="1" applyFill="1" applyBorder="1" applyAlignment="1">
      <alignment horizontal="center" vertical="center" wrapText="1"/>
    </xf>
    <xf numFmtId="1" fontId="3" fillId="3" borderId="4" xfId="0" applyNumberFormat="1" applyFont="1" applyFill="1" applyBorder="1" applyAlignment="1">
      <alignment horizontal="center" vertical="center" wrapText="1"/>
    </xf>
    <xf numFmtId="0" fontId="2" fillId="0" borderId="0" xfId="0" applyFont="1" applyFill="1"/>
    <xf numFmtId="0" fontId="6" fillId="0" borderId="2" xfId="0" applyFont="1" applyFill="1" applyBorder="1" applyAlignment="1">
      <alignment horizontal="center" vertical="center"/>
    </xf>
    <xf numFmtId="0" fontId="6" fillId="0" borderId="3" xfId="0" applyFont="1" applyFill="1" applyBorder="1" applyAlignment="1">
      <alignment horizontal="justify" vertical="top" wrapText="1"/>
    </xf>
    <xf numFmtId="0" fontId="6" fillId="0" borderId="2" xfId="3" applyFont="1" applyFill="1" applyBorder="1" applyAlignment="1" applyProtection="1">
      <alignment horizontal="justify" vertical="top" wrapText="1"/>
      <protection locked="0"/>
    </xf>
    <xf numFmtId="0" fontId="6" fillId="0" borderId="2" xfId="3" applyFont="1" applyFill="1" applyBorder="1" applyAlignment="1" applyProtection="1">
      <alignment horizontal="center" vertical="center" wrapText="1"/>
      <protection locked="0"/>
    </xf>
    <xf numFmtId="0" fontId="6" fillId="0" borderId="4" xfId="0" applyFont="1" applyFill="1" applyBorder="1" applyAlignment="1">
      <alignment horizontal="center" vertical="center" wrapText="1"/>
    </xf>
    <xf numFmtId="1" fontId="6" fillId="0" borderId="4" xfId="0" applyNumberFormat="1" applyFont="1" applyFill="1" applyBorder="1" applyAlignment="1">
      <alignment horizontal="center" vertical="center" wrapText="1"/>
    </xf>
    <xf numFmtId="0" fontId="6" fillId="0" borderId="2" xfId="3" applyNumberFormat="1" applyFont="1" applyFill="1" applyBorder="1" applyAlignment="1" applyProtection="1">
      <alignment horizontal="center" vertical="center" wrapText="1"/>
      <protection locked="0"/>
    </xf>
    <xf numFmtId="9" fontId="6" fillId="0" borderId="2" xfId="3" applyNumberFormat="1" applyFont="1" applyFill="1" applyBorder="1" applyAlignment="1" applyProtection="1">
      <alignment horizontal="center" vertical="center" wrapText="1"/>
    </xf>
    <xf numFmtId="1" fontId="6" fillId="0" borderId="2" xfId="3" applyNumberFormat="1" applyFont="1" applyFill="1" applyBorder="1" applyAlignment="1" applyProtection="1">
      <alignment horizontal="center" vertical="center" wrapText="1"/>
    </xf>
    <xf numFmtId="0" fontId="6" fillId="0" borderId="2" xfId="0" applyFont="1" applyFill="1" applyBorder="1" applyAlignment="1">
      <alignment horizontal="center" vertical="center" wrapText="1"/>
    </xf>
    <xf numFmtId="0" fontId="6" fillId="0" borderId="0" xfId="0" applyFont="1" applyFill="1"/>
    <xf numFmtId="0" fontId="6" fillId="0" borderId="4" xfId="3" applyFont="1" applyFill="1" applyBorder="1" applyAlignment="1" applyProtection="1">
      <alignment horizontal="center" vertical="center" wrapText="1"/>
      <protection locked="0"/>
    </xf>
    <xf numFmtId="0" fontId="6" fillId="0" borderId="4" xfId="3" applyFont="1" applyFill="1" applyBorder="1" applyAlignment="1" applyProtection="1">
      <alignment horizontal="justify" vertical="top" wrapText="1"/>
      <protection locked="0"/>
    </xf>
    <xf numFmtId="0" fontId="6" fillId="0" borderId="5" xfId="3" applyFont="1" applyFill="1" applyBorder="1" applyAlignment="1" applyProtection="1">
      <alignment horizontal="justify" vertical="top" wrapText="1"/>
      <protection locked="0"/>
    </xf>
    <xf numFmtId="0" fontId="6" fillId="0" borderId="8" xfId="3" applyFont="1" applyFill="1" applyBorder="1" applyAlignment="1" applyProtection="1">
      <alignment horizontal="justify" vertical="top" wrapText="1"/>
      <protection locked="0"/>
    </xf>
    <xf numFmtId="0" fontId="5" fillId="0" borderId="2" xfId="3" applyFont="1" applyFill="1" applyBorder="1" applyAlignment="1" applyProtection="1">
      <alignment horizontal="center" vertical="center"/>
      <protection locked="0"/>
    </xf>
    <xf numFmtId="0" fontId="3" fillId="0" borderId="0" xfId="0" applyFont="1" applyAlignment="1"/>
    <xf numFmtId="0" fontId="5" fillId="0" borderId="3" xfId="0" applyFont="1" applyFill="1" applyBorder="1" applyAlignment="1">
      <alignment horizontal="justify" vertical="top" wrapText="1"/>
    </xf>
    <xf numFmtId="0" fontId="5" fillId="0" borderId="2" xfId="0" applyFont="1" applyFill="1" applyBorder="1" applyAlignment="1">
      <alignment horizontal="justify" vertical="top" wrapText="1"/>
    </xf>
    <xf numFmtId="0" fontId="6" fillId="0" borderId="0" xfId="0" applyFont="1" applyFill="1" applyAlignment="1">
      <alignment horizontal="justify" vertical="top" wrapText="1"/>
    </xf>
    <xf numFmtId="0" fontId="3" fillId="0" borderId="0" xfId="0" applyFont="1" applyAlignment="1">
      <alignment horizontal="center" vertical="center"/>
    </xf>
    <xf numFmtId="0" fontId="2" fillId="0" borderId="4" xfId="0" applyFont="1" applyFill="1" applyBorder="1" applyAlignment="1">
      <alignment horizontal="center" vertical="center" wrapText="1"/>
    </xf>
    <xf numFmtId="0" fontId="11" fillId="4" borderId="1" xfId="0" applyFont="1" applyFill="1" applyBorder="1" applyAlignment="1">
      <alignment horizontal="center" vertical="center"/>
    </xf>
    <xf numFmtId="164" fontId="12" fillId="5" borderId="10" xfId="0" applyNumberFormat="1" applyFont="1" applyFill="1" applyBorder="1" applyAlignment="1">
      <alignment horizontal="center" vertical="center"/>
    </xf>
    <xf numFmtId="164" fontId="11" fillId="4" borderId="1" xfId="0" applyNumberFormat="1" applyFont="1" applyFill="1" applyBorder="1" applyAlignment="1">
      <alignment horizontal="center" vertical="center"/>
    </xf>
    <xf numFmtId="0" fontId="11" fillId="6" borderId="1" xfId="0" applyFont="1" applyFill="1" applyBorder="1" applyAlignment="1">
      <alignment horizontal="center" vertical="center"/>
    </xf>
    <xf numFmtId="164" fontId="12" fillId="6" borderId="10" xfId="0" applyNumberFormat="1" applyFont="1" applyFill="1" applyBorder="1" applyAlignment="1">
      <alignment horizontal="center" vertical="center"/>
    </xf>
    <xf numFmtId="0" fontId="3" fillId="0" borderId="0" xfId="0" applyFont="1"/>
    <xf numFmtId="0" fontId="11" fillId="2" borderId="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9" xfId="0" applyFont="1" applyFill="1" applyBorder="1" applyAlignment="1">
      <alignment horizontal="center" vertical="center"/>
    </xf>
    <xf numFmtId="0" fontId="13" fillId="0" borderId="7" xfId="0" applyFont="1" applyFill="1" applyBorder="1" applyAlignment="1">
      <alignment horizontal="justify" vertical="top" wrapText="1"/>
    </xf>
    <xf numFmtId="0" fontId="13" fillId="0" borderId="7" xfId="0" applyFont="1" applyFill="1" applyBorder="1" applyAlignment="1">
      <alignment horizontal="center" vertical="center" wrapText="1"/>
    </xf>
    <xf numFmtId="164" fontId="0" fillId="0" borderId="2" xfId="0" applyNumberFormat="1" applyFill="1" applyBorder="1" applyAlignment="1" applyProtection="1">
      <alignment horizontal="center" vertical="center"/>
      <protection locked="0"/>
    </xf>
    <xf numFmtId="1" fontId="6" fillId="0" borderId="2" xfId="3" applyNumberFormat="1" applyFont="1" applyFill="1" applyBorder="1" applyAlignment="1" applyProtection="1">
      <alignment horizontal="center" vertical="center" wrapText="1"/>
      <protection locked="0"/>
    </xf>
    <xf numFmtId="9" fontId="6" fillId="0" borderId="2" xfId="2" applyFont="1" applyFill="1" applyBorder="1" applyAlignment="1" applyProtection="1">
      <alignment horizontal="center" vertical="center" wrapText="1"/>
    </xf>
    <xf numFmtId="1" fontId="6" fillId="0" borderId="2" xfId="0" applyNumberFormat="1" applyFont="1" applyFill="1" applyBorder="1" applyAlignment="1">
      <alignment horizontal="center" vertical="center" wrapText="1"/>
    </xf>
    <xf numFmtId="0" fontId="6" fillId="0" borderId="2" xfId="0" applyFont="1" applyFill="1" applyBorder="1" applyAlignment="1">
      <alignment horizontal="justify" vertical="top" wrapText="1"/>
    </xf>
    <xf numFmtId="0" fontId="6" fillId="0" borderId="2" xfId="3" applyFont="1" applyFill="1" applyBorder="1" applyAlignment="1" applyProtection="1">
      <alignment horizontal="center" vertical="center"/>
      <protection locked="0"/>
    </xf>
    <xf numFmtId="164" fontId="0" fillId="7" borderId="2" xfId="0" applyNumberFormat="1" applyFill="1" applyBorder="1" applyAlignment="1" applyProtection="1">
      <alignment horizontal="center" vertical="center"/>
      <protection locked="0"/>
    </xf>
    <xf numFmtId="0" fontId="5" fillId="0" borderId="2" xfId="0" applyFont="1" applyFill="1" applyBorder="1" applyAlignment="1">
      <alignment horizontal="center" vertical="center" wrapText="1"/>
    </xf>
    <xf numFmtId="0" fontId="13" fillId="0" borderId="3" xfId="0" applyFont="1" applyFill="1" applyBorder="1" applyAlignment="1">
      <alignment horizontal="justify" vertical="top" wrapText="1"/>
    </xf>
    <xf numFmtId="0" fontId="6" fillId="0" borderId="2" xfId="3" applyFont="1" applyFill="1" applyBorder="1" applyAlignment="1" applyProtection="1">
      <alignment horizontal="justify" vertical="center" wrapText="1"/>
      <protection locked="0"/>
    </xf>
    <xf numFmtId="9" fontId="6" fillId="0" borderId="4"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164" fontId="6" fillId="0" borderId="4" xfId="0" applyNumberFormat="1" applyFont="1" applyFill="1" applyBorder="1" applyAlignment="1">
      <alignment horizontal="center" vertical="center" wrapText="1"/>
    </xf>
    <xf numFmtId="164" fontId="2" fillId="0" borderId="2" xfId="0" applyNumberFormat="1" applyFont="1" applyFill="1" applyBorder="1" applyAlignment="1" applyProtection="1">
      <alignment horizontal="center" vertical="center"/>
      <protection locked="0"/>
    </xf>
    <xf numFmtId="0" fontId="3" fillId="0" borderId="2" xfId="0" applyFont="1" applyBorder="1" applyAlignment="1">
      <alignment horizontal="center" vertical="center"/>
    </xf>
    <xf numFmtId="164" fontId="2" fillId="7" borderId="2" xfId="0" applyNumberFormat="1" applyFont="1" applyFill="1" applyBorder="1" applyAlignment="1" applyProtection="1">
      <alignment horizontal="center" vertical="center"/>
      <protection locked="0"/>
    </xf>
    <xf numFmtId="164" fontId="6" fillId="7" borderId="4" xfId="0" applyNumberFormat="1" applyFont="1" applyFill="1" applyBorder="1" applyAlignment="1">
      <alignment horizontal="center" vertical="center" wrapText="1"/>
    </xf>
    <xf numFmtId="0" fontId="13" fillId="0" borderId="7" xfId="0" applyFont="1" applyFill="1" applyBorder="1" applyAlignment="1">
      <alignment horizontal="left" vertical="top" wrapText="1"/>
    </xf>
    <xf numFmtId="0" fontId="15"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8" fillId="0" borderId="0" xfId="0" applyFont="1"/>
    <xf numFmtId="0" fontId="4" fillId="0" borderId="2" xfId="3" applyFont="1" applyFill="1" applyBorder="1" applyAlignment="1" applyProtection="1">
      <alignment horizontal="center" vertical="center"/>
      <protection locked="0"/>
    </xf>
    <xf numFmtId="0" fontId="4" fillId="0" borderId="2" xfId="3" applyFont="1" applyFill="1" applyBorder="1" applyAlignment="1" applyProtection="1">
      <alignment horizontal="center" vertical="center" wrapText="1"/>
      <protection locked="0"/>
    </xf>
    <xf numFmtId="1" fontId="19" fillId="3" borderId="4" xfId="0" applyNumberFormat="1" applyFont="1" applyFill="1" applyBorder="1" applyAlignment="1">
      <alignment horizontal="center" vertical="center" wrapText="1"/>
    </xf>
    <xf numFmtId="0" fontId="6" fillId="0" borderId="6" xfId="0" applyFont="1" applyFill="1" applyBorder="1" applyAlignment="1">
      <alignment horizontal="center" vertical="center"/>
    </xf>
    <xf numFmtId="164" fontId="6" fillId="8" borderId="4" xfId="0" applyNumberFormat="1" applyFont="1" applyFill="1" applyBorder="1" applyAlignment="1">
      <alignment horizontal="center" vertical="center" wrapText="1"/>
    </xf>
    <xf numFmtId="164" fontId="6" fillId="7" borderId="7" xfId="0" applyNumberFormat="1" applyFont="1" applyFill="1" applyBorder="1" applyAlignment="1">
      <alignment horizontal="center" vertical="center"/>
    </xf>
    <xf numFmtId="164" fontId="6" fillId="8" borderId="2" xfId="0" applyNumberFormat="1" applyFont="1" applyFill="1" applyBorder="1" applyAlignment="1">
      <alignment horizontal="center" vertical="center" wrapText="1"/>
    </xf>
    <xf numFmtId="0" fontId="6" fillId="0" borderId="8" xfId="3" applyFont="1" applyFill="1" applyBorder="1" applyAlignment="1" applyProtection="1">
      <alignment horizontal="left" vertical="top" wrapText="1"/>
      <protection locked="0"/>
    </xf>
    <xf numFmtId="0" fontId="6" fillId="0" borderId="0" xfId="0" applyFont="1" applyFill="1" applyBorder="1" applyAlignment="1">
      <alignment horizontal="justify" vertical="center"/>
    </xf>
    <xf numFmtId="1" fontId="19" fillId="3" borderId="2" xfId="0" applyNumberFormat="1" applyFont="1" applyFill="1" applyBorder="1" applyAlignment="1">
      <alignment horizontal="center" vertical="center" wrapText="1"/>
    </xf>
  </cellXfs>
  <cellStyles count="13">
    <cellStyle name="Millares" xfId="1" builtinId="3"/>
    <cellStyle name="Millares 2" xfId="5" xr:uid="{FE139CBA-925D-4B70-869E-F2E0A71CCE61}"/>
    <cellStyle name="Millares 2 2" xfId="9" xr:uid="{A9D938FB-9BCA-4221-A70F-8F001B162B6C}"/>
    <cellStyle name="Millares 2 2 2" xfId="11" xr:uid="{35618AA0-BF58-4E5F-81E5-D5DBAFFAE904}"/>
    <cellStyle name="Millares 2 3" xfId="10" xr:uid="{E0E3655F-91C6-4ED8-AD23-94C97FFCF7D4}"/>
    <cellStyle name="Millares 3" xfId="12" xr:uid="{31C3EA66-9AC3-4BC4-AF70-35E50D8B1808}"/>
    <cellStyle name="Normal" xfId="0" builtinId="0"/>
    <cellStyle name="Normal 2" xfId="3" xr:uid="{45BE0D7E-9E63-4280-9943-9F4E879F7FA0}"/>
    <cellStyle name="Normal 2 2 2" xfId="8" xr:uid="{21F92F8B-85A0-404A-8F52-00B26A9D9656}"/>
    <cellStyle name="Normal 2 4" xfId="4" xr:uid="{6B76E7A8-C064-4207-8FE1-266F833CB279}"/>
    <cellStyle name="Normal 4" xfId="6" xr:uid="{B04ABD9D-D803-4963-94C6-2E82A0F7B732}"/>
    <cellStyle name="Normal 4 2" xfId="7" xr:uid="{298C17E8-67EE-4F0A-9E0B-F1A6EF6361AA}"/>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93</xdr:row>
      <xdr:rowOff>0</xdr:rowOff>
    </xdr:from>
    <xdr:to>
      <xdr:col>5</xdr:col>
      <xdr:colOff>91440</xdr:colOff>
      <xdr:row>93</xdr:row>
      <xdr:rowOff>144780</xdr:rowOff>
    </xdr:to>
    <xdr:sp macro="" textlink="">
      <xdr:nvSpPr>
        <xdr:cNvPr id="2" name="Text Box 1">
          <a:extLst>
            <a:ext uri="{FF2B5EF4-FFF2-40B4-BE49-F238E27FC236}">
              <a16:creationId xmlns:a16="http://schemas.microsoft.com/office/drawing/2014/main" id="{79CFCE17-EA52-4B6A-91E8-A633D8D54517}"/>
            </a:ext>
          </a:extLst>
        </xdr:cNvPr>
        <xdr:cNvSpPr txBox="1">
          <a:spLocks noChangeArrowheads="1"/>
        </xdr:cNvSpPr>
      </xdr:nvSpPr>
      <xdr:spPr bwMode="auto">
        <a:xfrm>
          <a:off x="10172700" y="87420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91440</xdr:colOff>
      <xdr:row>93</xdr:row>
      <xdr:rowOff>144780</xdr:rowOff>
    </xdr:to>
    <xdr:sp macro="" textlink="">
      <xdr:nvSpPr>
        <xdr:cNvPr id="3" name="Text Box 1">
          <a:extLst>
            <a:ext uri="{FF2B5EF4-FFF2-40B4-BE49-F238E27FC236}">
              <a16:creationId xmlns:a16="http://schemas.microsoft.com/office/drawing/2014/main" id="{71715E18-97FA-4BCF-A37C-4DA3177C93F0}"/>
            </a:ext>
          </a:extLst>
        </xdr:cNvPr>
        <xdr:cNvSpPr txBox="1">
          <a:spLocks noChangeArrowheads="1"/>
        </xdr:cNvSpPr>
      </xdr:nvSpPr>
      <xdr:spPr bwMode="auto">
        <a:xfrm>
          <a:off x="10172700" y="87420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93</xdr:row>
      <xdr:rowOff>0</xdr:rowOff>
    </xdr:from>
    <xdr:to>
      <xdr:col>6</xdr:col>
      <xdr:colOff>91440</xdr:colOff>
      <xdr:row>93</xdr:row>
      <xdr:rowOff>144780</xdr:rowOff>
    </xdr:to>
    <xdr:sp macro="" textlink="">
      <xdr:nvSpPr>
        <xdr:cNvPr id="4" name="Text Box 1">
          <a:extLst>
            <a:ext uri="{FF2B5EF4-FFF2-40B4-BE49-F238E27FC236}">
              <a16:creationId xmlns:a16="http://schemas.microsoft.com/office/drawing/2014/main" id="{80BBBBCD-338D-434A-A0CF-93A692F139E6}"/>
            </a:ext>
          </a:extLst>
        </xdr:cNvPr>
        <xdr:cNvSpPr txBox="1">
          <a:spLocks noChangeArrowheads="1"/>
        </xdr:cNvSpPr>
      </xdr:nvSpPr>
      <xdr:spPr bwMode="auto">
        <a:xfrm>
          <a:off x="13354050" y="87420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93</xdr:row>
      <xdr:rowOff>0</xdr:rowOff>
    </xdr:from>
    <xdr:to>
      <xdr:col>6</xdr:col>
      <xdr:colOff>91440</xdr:colOff>
      <xdr:row>93</xdr:row>
      <xdr:rowOff>144780</xdr:rowOff>
    </xdr:to>
    <xdr:sp macro="" textlink="">
      <xdr:nvSpPr>
        <xdr:cNvPr id="5" name="Text Box 1">
          <a:extLst>
            <a:ext uri="{FF2B5EF4-FFF2-40B4-BE49-F238E27FC236}">
              <a16:creationId xmlns:a16="http://schemas.microsoft.com/office/drawing/2014/main" id="{4B2B966E-0C16-4C44-9DB9-5E51A95CFDDE}"/>
            </a:ext>
          </a:extLst>
        </xdr:cNvPr>
        <xdr:cNvSpPr txBox="1">
          <a:spLocks noChangeArrowheads="1"/>
        </xdr:cNvSpPr>
      </xdr:nvSpPr>
      <xdr:spPr bwMode="auto">
        <a:xfrm>
          <a:off x="13354050" y="87420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93</xdr:row>
      <xdr:rowOff>0</xdr:rowOff>
    </xdr:from>
    <xdr:ext cx="91440" cy="144780"/>
    <xdr:sp macro="" textlink="">
      <xdr:nvSpPr>
        <xdr:cNvPr id="6" name="Text Box 1">
          <a:extLst>
            <a:ext uri="{FF2B5EF4-FFF2-40B4-BE49-F238E27FC236}">
              <a16:creationId xmlns:a16="http://schemas.microsoft.com/office/drawing/2014/main" id="{84A9F6A8-B3F7-46F3-BABD-B2FB6C38F4C6}"/>
            </a:ext>
          </a:extLst>
        </xdr:cNvPr>
        <xdr:cNvSpPr txBox="1">
          <a:spLocks noChangeArrowheads="1"/>
        </xdr:cNvSpPr>
      </xdr:nvSpPr>
      <xdr:spPr bwMode="auto">
        <a:xfrm>
          <a:off x="10172700" y="87420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7" name="Text Box 1">
          <a:extLst>
            <a:ext uri="{FF2B5EF4-FFF2-40B4-BE49-F238E27FC236}">
              <a16:creationId xmlns:a16="http://schemas.microsoft.com/office/drawing/2014/main" id="{3DC226AD-6625-47A1-AB39-A2D4A2BD511F}"/>
            </a:ext>
          </a:extLst>
        </xdr:cNvPr>
        <xdr:cNvSpPr txBox="1">
          <a:spLocks noChangeArrowheads="1"/>
        </xdr:cNvSpPr>
      </xdr:nvSpPr>
      <xdr:spPr bwMode="auto">
        <a:xfrm>
          <a:off x="10172700" y="87420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93</xdr:row>
      <xdr:rowOff>0</xdr:rowOff>
    </xdr:from>
    <xdr:to>
      <xdr:col>5</xdr:col>
      <xdr:colOff>66675</xdr:colOff>
      <xdr:row>93</xdr:row>
      <xdr:rowOff>161925</xdr:rowOff>
    </xdr:to>
    <xdr:sp macro="" textlink="">
      <xdr:nvSpPr>
        <xdr:cNvPr id="8" name="Text Box 1">
          <a:extLst>
            <a:ext uri="{FF2B5EF4-FFF2-40B4-BE49-F238E27FC236}">
              <a16:creationId xmlns:a16="http://schemas.microsoft.com/office/drawing/2014/main" id="{E27640A4-A542-408C-BC15-779E4D879059}"/>
            </a:ext>
          </a:extLst>
        </xdr:cNvPr>
        <xdr:cNvSpPr txBox="1">
          <a:spLocks noChangeArrowheads="1"/>
        </xdr:cNvSpPr>
      </xdr:nvSpPr>
      <xdr:spPr bwMode="auto">
        <a:xfrm>
          <a:off x="10172700" y="874204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76200</xdr:colOff>
      <xdr:row>93</xdr:row>
      <xdr:rowOff>161925</xdr:rowOff>
    </xdr:to>
    <xdr:sp macro="" textlink="">
      <xdr:nvSpPr>
        <xdr:cNvPr id="9" name="Text Box 1">
          <a:extLst>
            <a:ext uri="{FF2B5EF4-FFF2-40B4-BE49-F238E27FC236}">
              <a16:creationId xmlns:a16="http://schemas.microsoft.com/office/drawing/2014/main" id="{CD72C375-C60A-40A4-9631-33D98FE556E7}"/>
            </a:ext>
          </a:extLst>
        </xdr:cNvPr>
        <xdr:cNvSpPr txBox="1">
          <a:spLocks noChangeArrowheads="1"/>
        </xdr:cNvSpPr>
      </xdr:nvSpPr>
      <xdr:spPr bwMode="auto">
        <a:xfrm>
          <a:off x="10172700" y="874204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10" name="Text Box 1">
          <a:extLst>
            <a:ext uri="{FF2B5EF4-FFF2-40B4-BE49-F238E27FC236}">
              <a16:creationId xmlns:a16="http://schemas.microsoft.com/office/drawing/2014/main" id="{AC5E8954-1DC2-4EF7-9A5F-D94C3BE688A5}"/>
            </a:ext>
          </a:extLst>
        </xdr:cNvPr>
        <xdr:cNvSpPr txBox="1">
          <a:spLocks noChangeArrowheads="1"/>
        </xdr:cNvSpPr>
      </xdr:nvSpPr>
      <xdr:spPr bwMode="auto">
        <a:xfrm>
          <a:off x="10172700" y="874204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11" name="Text Box 24">
          <a:extLst>
            <a:ext uri="{FF2B5EF4-FFF2-40B4-BE49-F238E27FC236}">
              <a16:creationId xmlns:a16="http://schemas.microsoft.com/office/drawing/2014/main" id="{DE98E757-BE9C-45C0-8774-9A716E1EA433}"/>
            </a:ext>
          </a:extLst>
        </xdr:cNvPr>
        <xdr:cNvSpPr txBox="1">
          <a:spLocks noChangeArrowheads="1"/>
        </xdr:cNvSpPr>
      </xdr:nvSpPr>
      <xdr:spPr bwMode="auto">
        <a:xfrm>
          <a:off x="10172700" y="874204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12" name="Text Box 1">
          <a:extLst>
            <a:ext uri="{FF2B5EF4-FFF2-40B4-BE49-F238E27FC236}">
              <a16:creationId xmlns:a16="http://schemas.microsoft.com/office/drawing/2014/main" id="{17A3B30F-77CF-48D9-9632-F010F131CB86}"/>
            </a:ext>
          </a:extLst>
        </xdr:cNvPr>
        <xdr:cNvSpPr txBox="1">
          <a:spLocks noChangeArrowheads="1"/>
        </xdr:cNvSpPr>
      </xdr:nvSpPr>
      <xdr:spPr bwMode="auto">
        <a:xfrm>
          <a:off x="10172700" y="874204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66675</xdr:colOff>
      <xdr:row>93</xdr:row>
      <xdr:rowOff>161925</xdr:rowOff>
    </xdr:to>
    <xdr:sp macro="" textlink="">
      <xdr:nvSpPr>
        <xdr:cNvPr id="13" name="Text Box 1">
          <a:extLst>
            <a:ext uri="{FF2B5EF4-FFF2-40B4-BE49-F238E27FC236}">
              <a16:creationId xmlns:a16="http://schemas.microsoft.com/office/drawing/2014/main" id="{6FA1B5FC-F594-48F2-AE4E-3550C8C40F75}"/>
            </a:ext>
          </a:extLst>
        </xdr:cNvPr>
        <xdr:cNvSpPr txBox="1">
          <a:spLocks noChangeArrowheads="1"/>
        </xdr:cNvSpPr>
      </xdr:nvSpPr>
      <xdr:spPr bwMode="auto">
        <a:xfrm>
          <a:off x="10172700" y="874204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76200</xdr:colOff>
      <xdr:row>93</xdr:row>
      <xdr:rowOff>161925</xdr:rowOff>
    </xdr:to>
    <xdr:sp macro="" textlink="">
      <xdr:nvSpPr>
        <xdr:cNvPr id="14" name="Text Box 1">
          <a:extLst>
            <a:ext uri="{FF2B5EF4-FFF2-40B4-BE49-F238E27FC236}">
              <a16:creationId xmlns:a16="http://schemas.microsoft.com/office/drawing/2014/main" id="{2748F195-9C6F-446C-8700-2C265C51A069}"/>
            </a:ext>
          </a:extLst>
        </xdr:cNvPr>
        <xdr:cNvSpPr txBox="1">
          <a:spLocks noChangeArrowheads="1"/>
        </xdr:cNvSpPr>
      </xdr:nvSpPr>
      <xdr:spPr bwMode="auto">
        <a:xfrm>
          <a:off x="10172700" y="874204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15" name="Text Box 1">
          <a:extLst>
            <a:ext uri="{FF2B5EF4-FFF2-40B4-BE49-F238E27FC236}">
              <a16:creationId xmlns:a16="http://schemas.microsoft.com/office/drawing/2014/main" id="{F282E5D6-232D-4AA5-BDA3-1F3CDC1C32B8}"/>
            </a:ext>
          </a:extLst>
        </xdr:cNvPr>
        <xdr:cNvSpPr txBox="1">
          <a:spLocks noChangeArrowheads="1"/>
        </xdr:cNvSpPr>
      </xdr:nvSpPr>
      <xdr:spPr bwMode="auto">
        <a:xfrm>
          <a:off x="10172700" y="874204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16" name="Text Box 24">
          <a:extLst>
            <a:ext uri="{FF2B5EF4-FFF2-40B4-BE49-F238E27FC236}">
              <a16:creationId xmlns:a16="http://schemas.microsoft.com/office/drawing/2014/main" id="{94733E12-E1D0-46BE-A14B-E3BE36783034}"/>
            </a:ext>
          </a:extLst>
        </xdr:cNvPr>
        <xdr:cNvSpPr txBox="1">
          <a:spLocks noChangeArrowheads="1"/>
        </xdr:cNvSpPr>
      </xdr:nvSpPr>
      <xdr:spPr bwMode="auto">
        <a:xfrm>
          <a:off x="10172700" y="874204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17" name="Text Box 1">
          <a:extLst>
            <a:ext uri="{FF2B5EF4-FFF2-40B4-BE49-F238E27FC236}">
              <a16:creationId xmlns:a16="http://schemas.microsoft.com/office/drawing/2014/main" id="{9A77BDFF-72BF-4BBF-AAA3-E571E80B29E6}"/>
            </a:ext>
          </a:extLst>
        </xdr:cNvPr>
        <xdr:cNvSpPr txBox="1">
          <a:spLocks noChangeArrowheads="1"/>
        </xdr:cNvSpPr>
      </xdr:nvSpPr>
      <xdr:spPr bwMode="auto">
        <a:xfrm>
          <a:off x="10172700" y="874204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91440</xdr:colOff>
      <xdr:row>93</xdr:row>
      <xdr:rowOff>144780</xdr:rowOff>
    </xdr:to>
    <xdr:sp macro="" textlink="">
      <xdr:nvSpPr>
        <xdr:cNvPr id="18" name="Text Box 1">
          <a:extLst>
            <a:ext uri="{FF2B5EF4-FFF2-40B4-BE49-F238E27FC236}">
              <a16:creationId xmlns:a16="http://schemas.microsoft.com/office/drawing/2014/main" id="{EDEFA5E6-4C46-4A14-AA78-872DEDAEDA79}"/>
            </a:ext>
          </a:extLst>
        </xdr:cNvPr>
        <xdr:cNvSpPr txBox="1">
          <a:spLocks noChangeArrowheads="1"/>
        </xdr:cNvSpPr>
      </xdr:nvSpPr>
      <xdr:spPr bwMode="auto">
        <a:xfrm>
          <a:off x="10172700" y="87420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91440</xdr:colOff>
      <xdr:row>93</xdr:row>
      <xdr:rowOff>144780</xdr:rowOff>
    </xdr:to>
    <xdr:sp macro="" textlink="">
      <xdr:nvSpPr>
        <xdr:cNvPr id="19" name="Text Box 1">
          <a:extLst>
            <a:ext uri="{FF2B5EF4-FFF2-40B4-BE49-F238E27FC236}">
              <a16:creationId xmlns:a16="http://schemas.microsoft.com/office/drawing/2014/main" id="{9B9E6321-D971-4E8E-AF8E-52C7B48A8907}"/>
            </a:ext>
          </a:extLst>
        </xdr:cNvPr>
        <xdr:cNvSpPr txBox="1">
          <a:spLocks noChangeArrowheads="1"/>
        </xdr:cNvSpPr>
      </xdr:nvSpPr>
      <xdr:spPr bwMode="auto">
        <a:xfrm>
          <a:off x="10172700" y="87420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93</xdr:row>
      <xdr:rowOff>0</xdr:rowOff>
    </xdr:from>
    <xdr:to>
      <xdr:col>6</xdr:col>
      <xdr:colOff>91440</xdr:colOff>
      <xdr:row>93</xdr:row>
      <xdr:rowOff>144780</xdr:rowOff>
    </xdr:to>
    <xdr:sp macro="" textlink="">
      <xdr:nvSpPr>
        <xdr:cNvPr id="20" name="Text Box 1">
          <a:extLst>
            <a:ext uri="{FF2B5EF4-FFF2-40B4-BE49-F238E27FC236}">
              <a16:creationId xmlns:a16="http://schemas.microsoft.com/office/drawing/2014/main" id="{61AE9C6B-F08D-447B-AAA2-849E66E008B7}"/>
            </a:ext>
          </a:extLst>
        </xdr:cNvPr>
        <xdr:cNvSpPr txBox="1">
          <a:spLocks noChangeArrowheads="1"/>
        </xdr:cNvSpPr>
      </xdr:nvSpPr>
      <xdr:spPr bwMode="auto">
        <a:xfrm>
          <a:off x="13354050" y="87420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93</xdr:row>
      <xdr:rowOff>0</xdr:rowOff>
    </xdr:from>
    <xdr:to>
      <xdr:col>6</xdr:col>
      <xdr:colOff>91440</xdr:colOff>
      <xdr:row>93</xdr:row>
      <xdr:rowOff>144780</xdr:rowOff>
    </xdr:to>
    <xdr:sp macro="" textlink="">
      <xdr:nvSpPr>
        <xdr:cNvPr id="21" name="Text Box 1">
          <a:extLst>
            <a:ext uri="{FF2B5EF4-FFF2-40B4-BE49-F238E27FC236}">
              <a16:creationId xmlns:a16="http://schemas.microsoft.com/office/drawing/2014/main" id="{2A18B797-30FC-48D3-85F3-3774172C4CF0}"/>
            </a:ext>
          </a:extLst>
        </xdr:cNvPr>
        <xdr:cNvSpPr txBox="1">
          <a:spLocks noChangeArrowheads="1"/>
        </xdr:cNvSpPr>
      </xdr:nvSpPr>
      <xdr:spPr bwMode="auto">
        <a:xfrm>
          <a:off x="13354050" y="87420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93</xdr:row>
      <xdr:rowOff>0</xdr:rowOff>
    </xdr:from>
    <xdr:ext cx="91440" cy="144780"/>
    <xdr:sp macro="" textlink="">
      <xdr:nvSpPr>
        <xdr:cNvPr id="22" name="Text Box 1">
          <a:extLst>
            <a:ext uri="{FF2B5EF4-FFF2-40B4-BE49-F238E27FC236}">
              <a16:creationId xmlns:a16="http://schemas.microsoft.com/office/drawing/2014/main" id="{470F6020-3812-4C7B-9C67-0453B2892626}"/>
            </a:ext>
          </a:extLst>
        </xdr:cNvPr>
        <xdr:cNvSpPr txBox="1">
          <a:spLocks noChangeArrowheads="1"/>
        </xdr:cNvSpPr>
      </xdr:nvSpPr>
      <xdr:spPr bwMode="auto">
        <a:xfrm>
          <a:off x="10172700" y="87420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23" name="Text Box 1">
          <a:extLst>
            <a:ext uri="{FF2B5EF4-FFF2-40B4-BE49-F238E27FC236}">
              <a16:creationId xmlns:a16="http://schemas.microsoft.com/office/drawing/2014/main" id="{855CE946-5D60-4D8C-B3B6-6530A63F6436}"/>
            </a:ext>
          </a:extLst>
        </xdr:cNvPr>
        <xdr:cNvSpPr txBox="1">
          <a:spLocks noChangeArrowheads="1"/>
        </xdr:cNvSpPr>
      </xdr:nvSpPr>
      <xdr:spPr bwMode="auto">
        <a:xfrm>
          <a:off x="10172700" y="87420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93</xdr:row>
      <xdr:rowOff>0</xdr:rowOff>
    </xdr:from>
    <xdr:to>
      <xdr:col>5</xdr:col>
      <xdr:colOff>66675</xdr:colOff>
      <xdr:row>93</xdr:row>
      <xdr:rowOff>161925</xdr:rowOff>
    </xdr:to>
    <xdr:sp macro="" textlink="">
      <xdr:nvSpPr>
        <xdr:cNvPr id="24" name="Text Box 1">
          <a:extLst>
            <a:ext uri="{FF2B5EF4-FFF2-40B4-BE49-F238E27FC236}">
              <a16:creationId xmlns:a16="http://schemas.microsoft.com/office/drawing/2014/main" id="{1B175D92-2A5A-43ED-AE3B-816C13C70BC7}"/>
            </a:ext>
          </a:extLst>
        </xdr:cNvPr>
        <xdr:cNvSpPr txBox="1">
          <a:spLocks noChangeArrowheads="1"/>
        </xdr:cNvSpPr>
      </xdr:nvSpPr>
      <xdr:spPr bwMode="auto">
        <a:xfrm>
          <a:off x="10172700" y="874204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76200</xdr:colOff>
      <xdr:row>93</xdr:row>
      <xdr:rowOff>161925</xdr:rowOff>
    </xdr:to>
    <xdr:sp macro="" textlink="">
      <xdr:nvSpPr>
        <xdr:cNvPr id="25" name="Text Box 1">
          <a:extLst>
            <a:ext uri="{FF2B5EF4-FFF2-40B4-BE49-F238E27FC236}">
              <a16:creationId xmlns:a16="http://schemas.microsoft.com/office/drawing/2014/main" id="{A02816DF-F914-4ABC-B7CD-80D5EA3FC04D}"/>
            </a:ext>
          </a:extLst>
        </xdr:cNvPr>
        <xdr:cNvSpPr txBox="1">
          <a:spLocks noChangeArrowheads="1"/>
        </xdr:cNvSpPr>
      </xdr:nvSpPr>
      <xdr:spPr bwMode="auto">
        <a:xfrm>
          <a:off x="10172700" y="874204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26" name="Text Box 1">
          <a:extLst>
            <a:ext uri="{FF2B5EF4-FFF2-40B4-BE49-F238E27FC236}">
              <a16:creationId xmlns:a16="http://schemas.microsoft.com/office/drawing/2014/main" id="{2233EA48-0C17-410C-80DD-DA8D7A779B58}"/>
            </a:ext>
          </a:extLst>
        </xdr:cNvPr>
        <xdr:cNvSpPr txBox="1">
          <a:spLocks noChangeArrowheads="1"/>
        </xdr:cNvSpPr>
      </xdr:nvSpPr>
      <xdr:spPr bwMode="auto">
        <a:xfrm>
          <a:off x="10172700" y="874204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27" name="Text Box 24">
          <a:extLst>
            <a:ext uri="{FF2B5EF4-FFF2-40B4-BE49-F238E27FC236}">
              <a16:creationId xmlns:a16="http://schemas.microsoft.com/office/drawing/2014/main" id="{7CCB02B4-23ED-479E-A6FA-A2D35B5E9FBB}"/>
            </a:ext>
          </a:extLst>
        </xdr:cNvPr>
        <xdr:cNvSpPr txBox="1">
          <a:spLocks noChangeArrowheads="1"/>
        </xdr:cNvSpPr>
      </xdr:nvSpPr>
      <xdr:spPr bwMode="auto">
        <a:xfrm>
          <a:off x="10172700" y="874204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28" name="Text Box 1">
          <a:extLst>
            <a:ext uri="{FF2B5EF4-FFF2-40B4-BE49-F238E27FC236}">
              <a16:creationId xmlns:a16="http://schemas.microsoft.com/office/drawing/2014/main" id="{F1398438-C35F-41B4-9CCD-D4D610A0FC5D}"/>
            </a:ext>
          </a:extLst>
        </xdr:cNvPr>
        <xdr:cNvSpPr txBox="1">
          <a:spLocks noChangeArrowheads="1"/>
        </xdr:cNvSpPr>
      </xdr:nvSpPr>
      <xdr:spPr bwMode="auto">
        <a:xfrm>
          <a:off x="10172700" y="874204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66675</xdr:colOff>
      <xdr:row>93</xdr:row>
      <xdr:rowOff>161925</xdr:rowOff>
    </xdr:to>
    <xdr:sp macro="" textlink="">
      <xdr:nvSpPr>
        <xdr:cNvPr id="29" name="Text Box 1">
          <a:extLst>
            <a:ext uri="{FF2B5EF4-FFF2-40B4-BE49-F238E27FC236}">
              <a16:creationId xmlns:a16="http://schemas.microsoft.com/office/drawing/2014/main" id="{97F6219A-F956-4E67-8901-090510EE580B}"/>
            </a:ext>
          </a:extLst>
        </xdr:cNvPr>
        <xdr:cNvSpPr txBox="1">
          <a:spLocks noChangeArrowheads="1"/>
        </xdr:cNvSpPr>
      </xdr:nvSpPr>
      <xdr:spPr bwMode="auto">
        <a:xfrm>
          <a:off x="10172700" y="874204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76200</xdr:colOff>
      <xdr:row>93</xdr:row>
      <xdr:rowOff>161925</xdr:rowOff>
    </xdr:to>
    <xdr:sp macro="" textlink="">
      <xdr:nvSpPr>
        <xdr:cNvPr id="30" name="Text Box 1">
          <a:extLst>
            <a:ext uri="{FF2B5EF4-FFF2-40B4-BE49-F238E27FC236}">
              <a16:creationId xmlns:a16="http://schemas.microsoft.com/office/drawing/2014/main" id="{EFC41E58-F7C6-48B5-89A6-65B612E95D5C}"/>
            </a:ext>
          </a:extLst>
        </xdr:cNvPr>
        <xdr:cNvSpPr txBox="1">
          <a:spLocks noChangeArrowheads="1"/>
        </xdr:cNvSpPr>
      </xdr:nvSpPr>
      <xdr:spPr bwMode="auto">
        <a:xfrm>
          <a:off x="10172700" y="874204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31" name="Text Box 1">
          <a:extLst>
            <a:ext uri="{FF2B5EF4-FFF2-40B4-BE49-F238E27FC236}">
              <a16:creationId xmlns:a16="http://schemas.microsoft.com/office/drawing/2014/main" id="{AFD3F769-7889-42DC-A54B-690DE187B605}"/>
            </a:ext>
          </a:extLst>
        </xdr:cNvPr>
        <xdr:cNvSpPr txBox="1">
          <a:spLocks noChangeArrowheads="1"/>
        </xdr:cNvSpPr>
      </xdr:nvSpPr>
      <xdr:spPr bwMode="auto">
        <a:xfrm>
          <a:off x="10172700" y="874204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32" name="Text Box 24">
          <a:extLst>
            <a:ext uri="{FF2B5EF4-FFF2-40B4-BE49-F238E27FC236}">
              <a16:creationId xmlns:a16="http://schemas.microsoft.com/office/drawing/2014/main" id="{628DEEC1-8A69-40AB-A2FC-86EB7AB13E7A}"/>
            </a:ext>
          </a:extLst>
        </xdr:cNvPr>
        <xdr:cNvSpPr txBox="1">
          <a:spLocks noChangeArrowheads="1"/>
        </xdr:cNvSpPr>
      </xdr:nvSpPr>
      <xdr:spPr bwMode="auto">
        <a:xfrm>
          <a:off x="10172700" y="874204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33" name="Text Box 1">
          <a:extLst>
            <a:ext uri="{FF2B5EF4-FFF2-40B4-BE49-F238E27FC236}">
              <a16:creationId xmlns:a16="http://schemas.microsoft.com/office/drawing/2014/main" id="{55E79AAF-2218-414F-A317-7E7305B7C311}"/>
            </a:ext>
          </a:extLst>
        </xdr:cNvPr>
        <xdr:cNvSpPr txBox="1">
          <a:spLocks noChangeArrowheads="1"/>
        </xdr:cNvSpPr>
      </xdr:nvSpPr>
      <xdr:spPr bwMode="auto">
        <a:xfrm>
          <a:off x="10172700" y="874204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5EF96-341D-49F9-8A50-7E0C955F92E8}">
  <sheetPr codeName="Hoja1"/>
  <dimension ref="A1:S94"/>
  <sheetViews>
    <sheetView tabSelected="1" zoomScale="85" zoomScaleNormal="85" workbookViewId="0">
      <pane xSplit="2" ySplit="11" topLeftCell="C75" activePane="bottomRight" state="frozen"/>
      <selection pane="topRight" activeCell="C1" sqref="C1"/>
      <selection pane="bottomLeft" activeCell="A12" sqref="A12"/>
      <selection pane="bottomRight" activeCell="W11" sqref="W11"/>
    </sheetView>
  </sheetViews>
  <sheetFormatPr baseColWidth="10" defaultRowHeight="15" x14ac:dyDescent="0.2"/>
  <cols>
    <col min="1" max="1" width="5.85546875" style="32" customWidth="1"/>
    <col min="2" max="2" width="16.28515625" style="1" customWidth="1"/>
    <col min="3" max="3" width="43.7109375" style="1" customWidth="1"/>
    <col min="4" max="4" width="45" style="1" customWidth="1"/>
    <col min="5" max="5" width="46.42578125" style="1" customWidth="1"/>
    <col min="6" max="6" width="31.85546875" style="1" customWidth="1"/>
    <col min="7" max="7" width="19.5703125" style="1" customWidth="1"/>
    <col min="8" max="8" width="14.5703125" style="1" customWidth="1"/>
    <col min="9" max="9" width="19.140625" style="1" customWidth="1"/>
    <col min="10" max="10" width="16.7109375" style="1" customWidth="1"/>
    <col min="11" max="11" width="11.42578125" style="1" customWidth="1"/>
    <col min="12" max="12" width="16" style="1" customWidth="1"/>
    <col min="13" max="13" width="11.42578125" style="1" customWidth="1"/>
    <col min="14" max="14" width="10.5703125" style="1" customWidth="1"/>
    <col min="15" max="16" width="11.42578125" style="1" customWidth="1"/>
    <col min="17" max="17" width="32.42578125" style="1" customWidth="1"/>
    <col min="18" max="18" width="20" style="65" customWidth="1"/>
    <col min="19" max="19" width="19" style="65" customWidth="1"/>
    <col min="20" max="16384" width="11.42578125" style="1"/>
  </cols>
  <sheetData>
    <row r="1" spans="1:19" x14ac:dyDescent="0.2">
      <c r="C1" s="34" t="s">
        <v>178</v>
      </c>
      <c r="D1" s="34">
        <v>53</v>
      </c>
      <c r="E1" s="34" t="s">
        <v>179</v>
      </c>
    </row>
    <row r="2" spans="1:19" x14ac:dyDescent="0.2">
      <c r="C2" s="34" t="s">
        <v>180</v>
      </c>
      <c r="D2" s="34">
        <v>400</v>
      </c>
      <c r="E2" s="34" t="s">
        <v>181</v>
      </c>
    </row>
    <row r="3" spans="1:19" x14ac:dyDescent="0.2">
      <c r="C3" s="34" t="s">
        <v>182</v>
      </c>
      <c r="D3" s="34">
        <v>1</v>
      </c>
    </row>
    <row r="4" spans="1:19" x14ac:dyDescent="0.2">
      <c r="C4" s="34" t="s">
        <v>183</v>
      </c>
      <c r="D4" s="34">
        <v>330</v>
      </c>
      <c r="E4" s="34" t="s">
        <v>188</v>
      </c>
    </row>
    <row r="5" spans="1:19" x14ac:dyDescent="0.2">
      <c r="C5" s="34" t="s">
        <v>184</v>
      </c>
      <c r="D5" s="35">
        <v>44349</v>
      </c>
    </row>
    <row r="6" spans="1:19" x14ac:dyDescent="0.2">
      <c r="C6" s="34" t="s">
        <v>185</v>
      </c>
      <c r="D6" s="34">
        <v>0</v>
      </c>
    </row>
    <row r="7" spans="1:19" x14ac:dyDescent="0.25">
      <c r="C7" s="34" t="s">
        <v>186</v>
      </c>
      <c r="D7" s="36">
        <v>44386</v>
      </c>
      <c r="E7" s="28"/>
      <c r="F7" s="28"/>
      <c r="G7" s="28"/>
      <c r="H7" s="28"/>
      <c r="I7" s="28"/>
      <c r="J7" s="28"/>
      <c r="K7" s="28"/>
      <c r="L7" s="28"/>
      <c r="M7" s="28"/>
      <c r="N7" s="28"/>
      <c r="O7" s="28"/>
      <c r="P7" s="28"/>
      <c r="Q7" s="28"/>
    </row>
    <row r="8" spans="1:19" x14ac:dyDescent="0.25">
      <c r="C8" s="37" t="s">
        <v>187</v>
      </c>
      <c r="D8" s="38">
        <v>44561</v>
      </c>
      <c r="E8" s="28"/>
      <c r="F8" s="28"/>
      <c r="G8" s="28"/>
      <c r="H8" s="28"/>
      <c r="I8" s="28"/>
      <c r="J8" s="28"/>
      <c r="K8" s="28"/>
      <c r="L8" s="28"/>
      <c r="M8" s="28"/>
      <c r="N8" s="28"/>
      <c r="O8" s="28"/>
      <c r="P8" s="28"/>
      <c r="Q8" s="28"/>
    </row>
    <row r="10" spans="1:19" x14ac:dyDescent="0.25">
      <c r="A10" s="39"/>
      <c r="B10" s="40">
        <v>8</v>
      </c>
      <c r="C10" s="40">
        <v>12</v>
      </c>
      <c r="D10" s="40">
        <v>16</v>
      </c>
      <c r="E10" s="40">
        <v>20</v>
      </c>
      <c r="F10" s="40">
        <v>24</v>
      </c>
      <c r="G10" s="40">
        <v>28</v>
      </c>
      <c r="H10" s="40">
        <v>31</v>
      </c>
      <c r="I10" s="40">
        <v>32</v>
      </c>
      <c r="J10" s="40">
        <v>36</v>
      </c>
      <c r="K10" s="40">
        <v>40</v>
      </c>
      <c r="L10" s="40">
        <v>44</v>
      </c>
      <c r="M10" s="40"/>
      <c r="N10" s="40"/>
      <c r="O10" s="40"/>
      <c r="P10" s="40"/>
      <c r="Q10" s="40">
        <v>48</v>
      </c>
    </row>
    <row r="11" spans="1:19" ht="62.25" customHeight="1" thickBot="1" x14ac:dyDescent="0.3">
      <c r="A11" s="39"/>
      <c r="B11" s="40" t="s">
        <v>222</v>
      </c>
      <c r="C11" s="40" t="s">
        <v>0</v>
      </c>
      <c r="D11" s="40" t="s">
        <v>1</v>
      </c>
      <c r="E11" s="40" t="s">
        <v>2</v>
      </c>
      <c r="F11" s="40" t="s">
        <v>223</v>
      </c>
      <c r="G11" s="40" t="s">
        <v>3</v>
      </c>
      <c r="H11" s="40" t="s">
        <v>18</v>
      </c>
      <c r="I11" s="40" t="s">
        <v>4</v>
      </c>
      <c r="J11" s="40" t="s">
        <v>5</v>
      </c>
      <c r="K11" s="40" t="s">
        <v>6</v>
      </c>
      <c r="L11" s="40" t="s">
        <v>7</v>
      </c>
      <c r="M11" s="64" t="s">
        <v>8</v>
      </c>
      <c r="N11" s="64" t="s">
        <v>9</v>
      </c>
      <c r="O11" s="64" t="s">
        <v>10</v>
      </c>
      <c r="P11" s="64" t="s">
        <v>11</v>
      </c>
      <c r="Q11" s="40" t="s">
        <v>94</v>
      </c>
      <c r="R11" s="63" t="s">
        <v>224</v>
      </c>
      <c r="S11" s="63" t="s">
        <v>225</v>
      </c>
    </row>
    <row r="12" spans="1:19" s="11" customFormat="1" ht="142.5" customHeight="1" thickBot="1" x14ac:dyDescent="0.25">
      <c r="A12" s="59">
        <v>1</v>
      </c>
      <c r="B12" s="2" t="s">
        <v>226</v>
      </c>
      <c r="C12" s="43" t="s">
        <v>357</v>
      </c>
      <c r="D12" s="43" t="s">
        <v>227</v>
      </c>
      <c r="E12" s="43" t="s">
        <v>228</v>
      </c>
      <c r="F12" s="44" t="s">
        <v>229</v>
      </c>
      <c r="G12" s="16" t="s">
        <v>230</v>
      </c>
      <c r="H12" s="16">
        <v>1</v>
      </c>
      <c r="I12" s="58">
        <v>44229</v>
      </c>
      <c r="J12" s="60">
        <v>44377</v>
      </c>
      <c r="K12" s="46">
        <f t="shared" ref="K12:K43" si="0">+(J12-I12)/7</f>
        <v>21.142857142857142</v>
      </c>
      <c r="L12" s="20">
        <v>1</v>
      </c>
      <c r="M12" s="47">
        <f t="shared" ref="M12:M43" si="1">+L12/H12</f>
        <v>1</v>
      </c>
      <c r="N12" s="20">
        <f t="shared" ref="N12:N43" si="2">+M12*K12</f>
        <v>21.142857142857142</v>
      </c>
      <c r="O12" s="20">
        <f t="shared" ref="O12:O43" si="3">+IF(J12&lt;=$D$8,N12,0)</f>
        <v>21.142857142857142</v>
      </c>
      <c r="P12" s="48">
        <f t="shared" ref="P12:P43" si="4">+IF($D$8&gt;=J12,K12,0)</f>
        <v>21.142857142857142</v>
      </c>
      <c r="Q12" s="21" t="s">
        <v>231</v>
      </c>
      <c r="R12" s="66" t="s">
        <v>232</v>
      </c>
      <c r="S12" s="66" t="s">
        <v>233</v>
      </c>
    </row>
    <row r="13" spans="1:19" s="11" customFormat="1" ht="132" customHeight="1" thickBot="1" x14ac:dyDescent="0.25">
      <c r="A13" s="59">
        <v>2</v>
      </c>
      <c r="B13" s="2" t="s">
        <v>234</v>
      </c>
      <c r="C13" s="43" t="s">
        <v>358</v>
      </c>
      <c r="D13" s="43" t="s">
        <v>235</v>
      </c>
      <c r="E13" s="43" t="s">
        <v>383</v>
      </c>
      <c r="F13" s="44" t="s">
        <v>229</v>
      </c>
      <c r="G13" s="16" t="s">
        <v>230</v>
      </c>
      <c r="H13" s="16">
        <v>1</v>
      </c>
      <c r="I13" s="58">
        <v>44229</v>
      </c>
      <c r="J13" s="60">
        <v>44377</v>
      </c>
      <c r="K13" s="46">
        <f t="shared" si="0"/>
        <v>21.142857142857142</v>
      </c>
      <c r="L13" s="20">
        <v>1</v>
      </c>
      <c r="M13" s="47">
        <f t="shared" si="1"/>
        <v>1</v>
      </c>
      <c r="N13" s="20">
        <f t="shared" si="2"/>
        <v>21.142857142857142</v>
      </c>
      <c r="O13" s="20">
        <f t="shared" si="3"/>
        <v>21.142857142857142</v>
      </c>
      <c r="P13" s="48">
        <f t="shared" si="4"/>
        <v>21.142857142857142</v>
      </c>
      <c r="Q13" s="21" t="s">
        <v>231</v>
      </c>
      <c r="R13" s="66" t="s">
        <v>232</v>
      </c>
      <c r="S13" s="66" t="s">
        <v>233</v>
      </c>
    </row>
    <row r="14" spans="1:19" s="11" customFormat="1" ht="129.75" customHeight="1" thickBot="1" x14ac:dyDescent="0.25">
      <c r="A14" s="59">
        <v>3</v>
      </c>
      <c r="B14" s="2" t="s">
        <v>236</v>
      </c>
      <c r="C14" s="43" t="s">
        <v>409</v>
      </c>
      <c r="D14" s="43" t="s">
        <v>237</v>
      </c>
      <c r="E14" s="43" t="s">
        <v>238</v>
      </c>
      <c r="F14" s="44" t="s">
        <v>239</v>
      </c>
      <c r="G14" s="16" t="s">
        <v>240</v>
      </c>
      <c r="H14" s="16">
        <v>1</v>
      </c>
      <c r="I14" s="58">
        <v>44229</v>
      </c>
      <c r="J14" s="60">
        <v>44407</v>
      </c>
      <c r="K14" s="46">
        <f t="shared" si="0"/>
        <v>25.428571428571427</v>
      </c>
      <c r="L14" s="20">
        <v>1</v>
      </c>
      <c r="M14" s="47">
        <f t="shared" si="1"/>
        <v>1</v>
      </c>
      <c r="N14" s="20">
        <f t="shared" si="2"/>
        <v>25.428571428571427</v>
      </c>
      <c r="O14" s="20">
        <f t="shared" si="3"/>
        <v>25.428571428571427</v>
      </c>
      <c r="P14" s="48">
        <f t="shared" si="4"/>
        <v>25.428571428571427</v>
      </c>
      <c r="Q14" s="21" t="s">
        <v>349</v>
      </c>
      <c r="R14" s="66" t="s">
        <v>232</v>
      </c>
      <c r="S14" s="66" t="s">
        <v>233</v>
      </c>
    </row>
    <row r="15" spans="1:19" s="11" customFormat="1" ht="121.5" customHeight="1" thickBot="1" x14ac:dyDescent="0.25">
      <c r="A15" s="59">
        <v>4</v>
      </c>
      <c r="B15" s="2" t="s">
        <v>241</v>
      </c>
      <c r="C15" s="43" t="s">
        <v>359</v>
      </c>
      <c r="D15" s="43" t="s">
        <v>242</v>
      </c>
      <c r="E15" s="43" t="s">
        <v>243</v>
      </c>
      <c r="F15" s="44" t="s">
        <v>244</v>
      </c>
      <c r="G15" s="16" t="s">
        <v>245</v>
      </c>
      <c r="H15" s="16">
        <v>1</v>
      </c>
      <c r="I15" s="58">
        <v>44229</v>
      </c>
      <c r="J15" s="60">
        <v>44377</v>
      </c>
      <c r="K15" s="46">
        <f t="shared" si="0"/>
        <v>21.142857142857142</v>
      </c>
      <c r="L15" s="20">
        <v>1</v>
      </c>
      <c r="M15" s="47">
        <f t="shared" si="1"/>
        <v>1</v>
      </c>
      <c r="N15" s="20">
        <f t="shared" si="2"/>
        <v>21.142857142857142</v>
      </c>
      <c r="O15" s="20">
        <f t="shared" si="3"/>
        <v>21.142857142857142</v>
      </c>
      <c r="P15" s="48">
        <f t="shared" si="4"/>
        <v>21.142857142857142</v>
      </c>
      <c r="Q15" s="21" t="s">
        <v>231</v>
      </c>
      <c r="R15" s="66" t="s">
        <v>232</v>
      </c>
      <c r="S15" s="66" t="s">
        <v>233</v>
      </c>
    </row>
    <row r="16" spans="1:19" s="11" customFormat="1" ht="144" customHeight="1" thickBot="1" x14ac:dyDescent="0.25">
      <c r="A16" s="59">
        <v>5</v>
      </c>
      <c r="B16" s="2" t="s">
        <v>360</v>
      </c>
      <c r="C16" s="43" t="s">
        <v>361</v>
      </c>
      <c r="D16" s="43" t="s">
        <v>246</v>
      </c>
      <c r="E16" s="43" t="s">
        <v>247</v>
      </c>
      <c r="F16" s="44" t="s">
        <v>248</v>
      </c>
      <c r="G16" s="16" t="s">
        <v>249</v>
      </c>
      <c r="H16" s="16">
        <v>1</v>
      </c>
      <c r="I16" s="58">
        <v>44229</v>
      </c>
      <c r="J16" s="60">
        <v>44253</v>
      </c>
      <c r="K16" s="46">
        <f t="shared" si="0"/>
        <v>3.4285714285714284</v>
      </c>
      <c r="L16" s="20">
        <v>1</v>
      </c>
      <c r="M16" s="47">
        <f t="shared" si="1"/>
        <v>1</v>
      </c>
      <c r="N16" s="20">
        <f t="shared" si="2"/>
        <v>3.4285714285714284</v>
      </c>
      <c r="O16" s="20">
        <f t="shared" si="3"/>
        <v>3.4285714285714284</v>
      </c>
      <c r="P16" s="48">
        <f t="shared" si="4"/>
        <v>3.4285714285714284</v>
      </c>
      <c r="Q16" s="21" t="s">
        <v>250</v>
      </c>
      <c r="R16" s="66" t="s">
        <v>232</v>
      </c>
      <c r="S16" s="66" t="s">
        <v>233</v>
      </c>
    </row>
    <row r="17" spans="1:19" s="11" customFormat="1" ht="129.75" customHeight="1" thickBot="1" x14ac:dyDescent="0.25">
      <c r="A17" s="59">
        <v>6</v>
      </c>
      <c r="B17" s="2" t="s">
        <v>363</v>
      </c>
      <c r="C17" s="43" t="s">
        <v>362</v>
      </c>
      <c r="D17" s="43" t="s">
        <v>251</v>
      </c>
      <c r="E17" s="43" t="s">
        <v>252</v>
      </c>
      <c r="F17" s="44" t="s">
        <v>253</v>
      </c>
      <c r="G17" s="16" t="s">
        <v>254</v>
      </c>
      <c r="H17" s="16">
        <v>1</v>
      </c>
      <c r="I17" s="58">
        <v>44229</v>
      </c>
      <c r="J17" s="60">
        <v>44255</v>
      </c>
      <c r="K17" s="46">
        <f t="shared" si="0"/>
        <v>3.7142857142857144</v>
      </c>
      <c r="L17" s="20">
        <v>1</v>
      </c>
      <c r="M17" s="47">
        <f t="shared" si="1"/>
        <v>1</v>
      </c>
      <c r="N17" s="20">
        <f t="shared" si="2"/>
        <v>3.7142857142857144</v>
      </c>
      <c r="O17" s="20">
        <f t="shared" si="3"/>
        <v>3.7142857142857144</v>
      </c>
      <c r="P17" s="48">
        <f t="shared" si="4"/>
        <v>3.7142857142857144</v>
      </c>
      <c r="Q17" s="21" t="s">
        <v>255</v>
      </c>
      <c r="R17" s="66" t="s">
        <v>232</v>
      </c>
      <c r="S17" s="66" t="s">
        <v>233</v>
      </c>
    </row>
    <row r="18" spans="1:19" s="11" customFormat="1" ht="132.75" customHeight="1" thickBot="1" x14ac:dyDescent="0.25">
      <c r="A18" s="59">
        <v>7</v>
      </c>
      <c r="B18" s="2" t="s">
        <v>365</v>
      </c>
      <c r="C18" s="43" t="s">
        <v>364</v>
      </c>
      <c r="D18" s="43" t="s">
        <v>256</v>
      </c>
      <c r="E18" s="43" t="s">
        <v>257</v>
      </c>
      <c r="F18" s="44" t="s">
        <v>258</v>
      </c>
      <c r="G18" s="16" t="s">
        <v>259</v>
      </c>
      <c r="H18" s="16">
        <v>1</v>
      </c>
      <c r="I18" s="58">
        <v>44229</v>
      </c>
      <c r="J18" s="60">
        <v>44347</v>
      </c>
      <c r="K18" s="46">
        <f t="shared" si="0"/>
        <v>16.857142857142858</v>
      </c>
      <c r="L18" s="20">
        <v>1</v>
      </c>
      <c r="M18" s="47">
        <f t="shared" si="1"/>
        <v>1</v>
      </c>
      <c r="N18" s="20">
        <f t="shared" si="2"/>
        <v>16.857142857142858</v>
      </c>
      <c r="O18" s="20">
        <f t="shared" si="3"/>
        <v>16.857142857142858</v>
      </c>
      <c r="P18" s="48">
        <f t="shared" si="4"/>
        <v>16.857142857142858</v>
      </c>
      <c r="Q18" s="21" t="s">
        <v>231</v>
      </c>
      <c r="R18" s="66" t="s">
        <v>232</v>
      </c>
      <c r="S18" s="66" t="s">
        <v>233</v>
      </c>
    </row>
    <row r="19" spans="1:19" s="11" customFormat="1" ht="117" customHeight="1" thickBot="1" x14ac:dyDescent="0.25">
      <c r="A19" s="59">
        <v>8</v>
      </c>
      <c r="B19" s="2" t="s">
        <v>260</v>
      </c>
      <c r="C19" s="43" t="s">
        <v>356</v>
      </c>
      <c r="D19" s="43" t="s">
        <v>261</v>
      </c>
      <c r="E19" s="43" t="s">
        <v>262</v>
      </c>
      <c r="F19" s="62" t="s">
        <v>366</v>
      </c>
      <c r="G19" s="16" t="s">
        <v>263</v>
      </c>
      <c r="H19" s="16">
        <v>1</v>
      </c>
      <c r="I19" s="58">
        <v>44229</v>
      </c>
      <c r="J19" s="60">
        <v>44561</v>
      </c>
      <c r="K19" s="46">
        <f t="shared" si="0"/>
        <v>47.428571428571431</v>
      </c>
      <c r="L19" s="20">
        <v>1</v>
      </c>
      <c r="M19" s="47">
        <f t="shared" si="1"/>
        <v>1</v>
      </c>
      <c r="N19" s="20">
        <f t="shared" si="2"/>
        <v>47.428571428571431</v>
      </c>
      <c r="O19" s="20">
        <f t="shared" si="3"/>
        <v>47.428571428571431</v>
      </c>
      <c r="P19" s="48">
        <f t="shared" si="4"/>
        <v>47.428571428571431</v>
      </c>
      <c r="Q19" s="21" t="s">
        <v>264</v>
      </c>
      <c r="R19" s="66" t="s">
        <v>232</v>
      </c>
      <c r="S19" s="66" t="s">
        <v>233</v>
      </c>
    </row>
    <row r="20" spans="1:19" s="11" customFormat="1" ht="127.5" customHeight="1" thickBot="1" x14ac:dyDescent="0.25">
      <c r="A20" s="59">
        <v>9</v>
      </c>
      <c r="B20" s="2" t="s">
        <v>265</v>
      </c>
      <c r="C20" s="43" t="s">
        <v>367</v>
      </c>
      <c r="D20" s="43" t="s">
        <v>266</v>
      </c>
      <c r="E20" s="43" t="s">
        <v>267</v>
      </c>
      <c r="F20" s="43" t="s">
        <v>268</v>
      </c>
      <c r="G20" s="16" t="s">
        <v>269</v>
      </c>
      <c r="H20" s="16">
        <v>1</v>
      </c>
      <c r="I20" s="58">
        <v>44229</v>
      </c>
      <c r="J20" s="60">
        <v>44561</v>
      </c>
      <c r="K20" s="46">
        <f t="shared" si="0"/>
        <v>47.428571428571431</v>
      </c>
      <c r="L20" s="20">
        <v>1</v>
      </c>
      <c r="M20" s="47">
        <f t="shared" si="1"/>
        <v>1</v>
      </c>
      <c r="N20" s="20">
        <f t="shared" si="2"/>
        <v>47.428571428571431</v>
      </c>
      <c r="O20" s="20">
        <f t="shared" si="3"/>
        <v>47.428571428571431</v>
      </c>
      <c r="P20" s="48">
        <f t="shared" si="4"/>
        <v>47.428571428571431</v>
      </c>
      <c r="Q20" s="21" t="s">
        <v>270</v>
      </c>
      <c r="R20" s="66" t="s">
        <v>232</v>
      </c>
      <c r="S20" s="66" t="s">
        <v>233</v>
      </c>
    </row>
    <row r="21" spans="1:19" s="22" customFormat="1" ht="101.25" customHeight="1" thickBot="1" x14ac:dyDescent="0.25">
      <c r="A21" s="59">
        <v>10</v>
      </c>
      <c r="B21" s="2" t="s">
        <v>12</v>
      </c>
      <c r="C21" s="13" t="s">
        <v>410</v>
      </c>
      <c r="D21" s="14" t="s">
        <v>95</v>
      </c>
      <c r="E21" s="14" t="s">
        <v>217</v>
      </c>
      <c r="F21" s="14" t="s">
        <v>107</v>
      </c>
      <c r="G21" s="15" t="s">
        <v>108</v>
      </c>
      <c r="H21" s="16">
        <v>1</v>
      </c>
      <c r="I21" s="57">
        <v>44387</v>
      </c>
      <c r="J21" s="61">
        <v>44530</v>
      </c>
      <c r="K21" s="17">
        <f t="shared" si="0"/>
        <v>20.428571428571427</v>
      </c>
      <c r="L21" s="18">
        <v>1</v>
      </c>
      <c r="M21" s="19">
        <f t="shared" si="1"/>
        <v>1</v>
      </c>
      <c r="N21" s="20">
        <f t="shared" si="2"/>
        <v>20.428571428571427</v>
      </c>
      <c r="O21" s="20">
        <f t="shared" si="3"/>
        <v>20.428571428571427</v>
      </c>
      <c r="P21" s="48">
        <f t="shared" si="4"/>
        <v>20.428571428571427</v>
      </c>
      <c r="Q21" s="21" t="s">
        <v>33</v>
      </c>
      <c r="R21" s="66" t="s">
        <v>271</v>
      </c>
      <c r="S21" s="66">
        <v>2020</v>
      </c>
    </row>
    <row r="22" spans="1:19" s="22" customFormat="1" ht="103.5" customHeight="1" thickBot="1" x14ac:dyDescent="0.25">
      <c r="A22" s="59">
        <v>11</v>
      </c>
      <c r="B22" s="2" t="s">
        <v>12</v>
      </c>
      <c r="C22" s="13" t="s">
        <v>109</v>
      </c>
      <c r="D22" s="14" t="s">
        <v>95</v>
      </c>
      <c r="E22" s="14" t="s">
        <v>355</v>
      </c>
      <c r="F22" s="14" t="s">
        <v>388</v>
      </c>
      <c r="G22" s="23" t="s">
        <v>71</v>
      </c>
      <c r="H22" s="16">
        <v>2</v>
      </c>
      <c r="I22" s="57">
        <v>44387</v>
      </c>
      <c r="J22" s="61">
        <v>44530</v>
      </c>
      <c r="K22" s="17">
        <f t="shared" si="0"/>
        <v>20.428571428571427</v>
      </c>
      <c r="L22" s="18">
        <v>2</v>
      </c>
      <c r="M22" s="19">
        <f t="shared" si="1"/>
        <v>1</v>
      </c>
      <c r="N22" s="20">
        <f t="shared" si="2"/>
        <v>20.428571428571427</v>
      </c>
      <c r="O22" s="20">
        <f t="shared" si="3"/>
        <v>20.428571428571427</v>
      </c>
      <c r="P22" s="48">
        <f t="shared" si="4"/>
        <v>20.428571428571427</v>
      </c>
      <c r="Q22" s="21" t="s">
        <v>33</v>
      </c>
      <c r="R22" s="66" t="s">
        <v>271</v>
      </c>
      <c r="S22" s="66">
        <v>2020</v>
      </c>
    </row>
    <row r="23" spans="1:19" s="11" customFormat="1" ht="138" customHeight="1" thickBot="1" x14ac:dyDescent="0.25">
      <c r="A23" s="59">
        <v>12</v>
      </c>
      <c r="B23" s="2" t="s">
        <v>19</v>
      </c>
      <c r="C23" s="13" t="s">
        <v>189</v>
      </c>
      <c r="D23" s="13" t="s">
        <v>372</v>
      </c>
      <c r="E23" s="13" t="s">
        <v>141</v>
      </c>
      <c r="F23" s="13" t="s">
        <v>142</v>
      </c>
      <c r="G23" s="23" t="s">
        <v>143</v>
      </c>
      <c r="H23" s="16">
        <v>6</v>
      </c>
      <c r="I23" s="57">
        <v>44387</v>
      </c>
      <c r="J23" s="61">
        <v>44561</v>
      </c>
      <c r="K23" s="17">
        <f t="shared" si="0"/>
        <v>24.857142857142858</v>
      </c>
      <c r="L23" s="18">
        <v>6</v>
      </c>
      <c r="M23" s="19">
        <f t="shared" si="1"/>
        <v>1</v>
      </c>
      <c r="N23" s="20">
        <f t="shared" si="2"/>
        <v>24.857142857142858</v>
      </c>
      <c r="O23" s="20">
        <f t="shared" si="3"/>
        <v>24.857142857142858</v>
      </c>
      <c r="P23" s="48">
        <f t="shared" si="4"/>
        <v>24.857142857142858</v>
      </c>
      <c r="Q23" s="21" t="s">
        <v>66</v>
      </c>
      <c r="R23" s="66" t="s">
        <v>271</v>
      </c>
      <c r="S23" s="66">
        <v>2020</v>
      </c>
    </row>
    <row r="24" spans="1:19" s="11" customFormat="1" ht="103.5" customHeight="1" thickBot="1" x14ac:dyDescent="0.25">
      <c r="A24" s="59">
        <v>13</v>
      </c>
      <c r="B24" s="2" t="s">
        <v>19</v>
      </c>
      <c r="C24" s="13" t="s">
        <v>189</v>
      </c>
      <c r="D24" s="13" t="s">
        <v>372</v>
      </c>
      <c r="E24" s="13" t="s">
        <v>141</v>
      </c>
      <c r="F24" s="13" t="s">
        <v>99</v>
      </c>
      <c r="G24" s="23" t="s">
        <v>143</v>
      </c>
      <c r="H24" s="16">
        <v>1</v>
      </c>
      <c r="I24" s="57">
        <v>44387</v>
      </c>
      <c r="J24" s="61">
        <v>44561</v>
      </c>
      <c r="K24" s="17">
        <f t="shared" si="0"/>
        <v>24.857142857142858</v>
      </c>
      <c r="L24" s="18">
        <v>1</v>
      </c>
      <c r="M24" s="19">
        <f t="shared" si="1"/>
        <v>1</v>
      </c>
      <c r="N24" s="20">
        <f t="shared" si="2"/>
        <v>24.857142857142858</v>
      </c>
      <c r="O24" s="20">
        <f t="shared" si="3"/>
        <v>24.857142857142858</v>
      </c>
      <c r="P24" s="48">
        <f t="shared" si="4"/>
        <v>24.857142857142858</v>
      </c>
      <c r="Q24" s="21" t="s">
        <v>66</v>
      </c>
      <c r="R24" s="66" t="s">
        <v>271</v>
      </c>
      <c r="S24" s="66">
        <v>2020</v>
      </c>
    </row>
    <row r="25" spans="1:19" s="11" customFormat="1" ht="132.75" customHeight="1" thickBot="1" x14ac:dyDescent="0.25">
      <c r="A25" s="59">
        <v>14</v>
      </c>
      <c r="B25" s="2" t="s">
        <v>19</v>
      </c>
      <c r="C25" s="13" t="s">
        <v>189</v>
      </c>
      <c r="D25" s="13" t="s">
        <v>389</v>
      </c>
      <c r="E25" s="13" t="s">
        <v>398</v>
      </c>
      <c r="F25" s="13" t="s">
        <v>144</v>
      </c>
      <c r="G25" s="23" t="s">
        <v>54</v>
      </c>
      <c r="H25" s="16">
        <v>1</v>
      </c>
      <c r="I25" s="57">
        <v>44387</v>
      </c>
      <c r="J25" s="61">
        <v>44561</v>
      </c>
      <c r="K25" s="17">
        <f t="shared" si="0"/>
        <v>24.857142857142858</v>
      </c>
      <c r="L25" s="18">
        <v>1</v>
      </c>
      <c r="M25" s="19">
        <f t="shared" si="1"/>
        <v>1</v>
      </c>
      <c r="N25" s="20">
        <f t="shared" si="2"/>
        <v>24.857142857142858</v>
      </c>
      <c r="O25" s="20">
        <f t="shared" si="3"/>
        <v>24.857142857142858</v>
      </c>
      <c r="P25" s="48">
        <f t="shared" si="4"/>
        <v>24.857142857142858</v>
      </c>
      <c r="Q25" s="21" t="s">
        <v>66</v>
      </c>
      <c r="R25" s="66" t="s">
        <v>271</v>
      </c>
      <c r="S25" s="66">
        <v>2020</v>
      </c>
    </row>
    <row r="26" spans="1:19" s="11" customFormat="1" ht="97.5" customHeight="1" thickBot="1" x14ac:dyDescent="0.25">
      <c r="A26" s="59">
        <v>15</v>
      </c>
      <c r="B26" s="2" t="s">
        <v>19</v>
      </c>
      <c r="C26" s="13" t="s">
        <v>189</v>
      </c>
      <c r="D26" s="13" t="s">
        <v>389</v>
      </c>
      <c r="E26" s="14" t="s">
        <v>110</v>
      </c>
      <c r="F26" s="14" t="s">
        <v>111</v>
      </c>
      <c r="G26" s="23" t="s">
        <v>91</v>
      </c>
      <c r="H26" s="16">
        <v>1</v>
      </c>
      <c r="I26" s="57">
        <v>44387</v>
      </c>
      <c r="J26" s="61">
        <v>44540</v>
      </c>
      <c r="K26" s="17">
        <f t="shared" si="0"/>
        <v>21.857142857142858</v>
      </c>
      <c r="L26" s="18">
        <v>1</v>
      </c>
      <c r="M26" s="19">
        <f t="shared" si="1"/>
        <v>1</v>
      </c>
      <c r="N26" s="20">
        <f t="shared" si="2"/>
        <v>21.857142857142858</v>
      </c>
      <c r="O26" s="20">
        <f t="shared" si="3"/>
        <v>21.857142857142858</v>
      </c>
      <c r="P26" s="48">
        <f t="shared" si="4"/>
        <v>21.857142857142858</v>
      </c>
      <c r="Q26" s="21" t="s">
        <v>73</v>
      </c>
      <c r="R26" s="66" t="s">
        <v>271</v>
      </c>
      <c r="S26" s="66">
        <v>2020</v>
      </c>
    </row>
    <row r="27" spans="1:19" s="11" customFormat="1" ht="95.25" customHeight="1" thickBot="1" x14ac:dyDescent="0.25">
      <c r="A27" s="59">
        <v>16</v>
      </c>
      <c r="B27" s="2" t="s">
        <v>135</v>
      </c>
      <c r="C27" s="13" t="s">
        <v>190</v>
      </c>
      <c r="D27" s="14" t="s">
        <v>405</v>
      </c>
      <c r="E27" s="14" t="s">
        <v>394</v>
      </c>
      <c r="F27" s="14" t="s">
        <v>112</v>
      </c>
      <c r="G27" s="23" t="s">
        <v>74</v>
      </c>
      <c r="H27" s="16">
        <v>6</v>
      </c>
      <c r="I27" s="57">
        <v>44387</v>
      </c>
      <c r="J27" s="70">
        <v>44540</v>
      </c>
      <c r="K27" s="17">
        <f t="shared" si="0"/>
        <v>21.857142857142858</v>
      </c>
      <c r="L27" s="18">
        <v>5</v>
      </c>
      <c r="M27" s="19">
        <f t="shared" si="1"/>
        <v>0.83333333333333337</v>
      </c>
      <c r="N27" s="20">
        <f t="shared" si="2"/>
        <v>18.214285714285715</v>
      </c>
      <c r="O27" s="20">
        <f t="shared" si="3"/>
        <v>18.214285714285715</v>
      </c>
      <c r="P27" s="48">
        <f t="shared" si="4"/>
        <v>21.857142857142858</v>
      </c>
      <c r="Q27" s="16" t="s">
        <v>20</v>
      </c>
      <c r="R27" s="66" t="s">
        <v>271</v>
      </c>
      <c r="S27" s="66">
        <v>2020</v>
      </c>
    </row>
    <row r="28" spans="1:19" s="11" customFormat="1" ht="137.25" customHeight="1" thickBot="1" x14ac:dyDescent="0.25">
      <c r="A28" s="59">
        <v>17</v>
      </c>
      <c r="B28" s="2" t="s">
        <v>135</v>
      </c>
      <c r="C28" s="13" t="s">
        <v>191</v>
      </c>
      <c r="D28" s="14" t="s">
        <v>405</v>
      </c>
      <c r="E28" s="14" t="s">
        <v>396</v>
      </c>
      <c r="F28" s="14" t="s">
        <v>397</v>
      </c>
      <c r="G28" s="23" t="s">
        <v>377</v>
      </c>
      <c r="H28" s="16">
        <v>1</v>
      </c>
      <c r="I28" s="57">
        <v>44387</v>
      </c>
      <c r="J28" s="61">
        <v>44540</v>
      </c>
      <c r="K28" s="17">
        <f t="shared" si="0"/>
        <v>21.857142857142858</v>
      </c>
      <c r="L28" s="18">
        <v>1</v>
      </c>
      <c r="M28" s="19">
        <f t="shared" si="1"/>
        <v>1</v>
      </c>
      <c r="N28" s="20">
        <f t="shared" si="2"/>
        <v>21.857142857142858</v>
      </c>
      <c r="O28" s="20">
        <f t="shared" si="3"/>
        <v>21.857142857142858</v>
      </c>
      <c r="P28" s="48">
        <f t="shared" si="4"/>
        <v>21.857142857142858</v>
      </c>
      <c r="Q28" s="21" t="s">
        <v>20</v>
      </c>
      <c r="R28" s="66" t="s">
        <v>271</v>
      </c>
      <c r="S28" s="66">
        <v>2020</v>
      </c>
    </row>
    <row r="29" spans="1:19" s="11" customFormat="1" ht="103.5" customHeight="1" thickBot="1" x14ac:dyDescent="0.25">
      <c r="A29" s="59">
        <v>18</v>
      </c>
      <c r="B29" s="2" t="s">
        <v>135</v>
      </c>
      <c r="C29" s="13" t="s">
        <v>190</v>
      </c>
      <c r="D29" s="14" t="s">
        <v>405</v>
      </c>
      <c r="E29" s="14" t="s">
        <v>113</v>
      </c>
      <c r="F29" s="14" t="s">
        <v>114</v>
      </c>
      <c r="G29" s="23" t="s">
        <v>218</v>
      </c>
      <c r="H29" s="16">
        <v>1</v>
      </c>
      <c r="I29" s="57">
        <v>44387</v>
      </c>
      <c r="J29" s="61">
        <v>44540</v>
      </c>
      <c r="K29" s="17">
        <f t="shared" si="0"/>
        <v>21.857142857142858</v>
      </c>
      <c r="L29" s="18">
        <v>1</v>
      </c>
      <c r="M29" s="19">
        <f t="shared" si="1"/>
        <v>1</v>
      </c>
      <c r="N29" s="20">
        <f t="shared" si="2"/>
        <v>21.857142857142858</v>
      </c>
      <c r="O29" s="20">
        <f t="shared" si="3"/>
        <v>21.857142857142858</v>
      </c>
      <c r="P29" s="48">
        <f t="shared" si="4"/>
        <v>21.857142857142858</v>
      </c>
      <c r="Q29" s="21" t="s">
        <v>20</v>
      </c>
      <c r="R29" s="66" t="s">
        <v>271</v>
      </c>
      <c r="S29" s="66">
        <v>2020</v>
      </c>
    </row>
    <row r="30" spans="1:19" s="11" customFormat="1" ht="112.5" customHeight="1" thickBot="1" x14ac:dyDescent="0.25">
      <c r="A30" s="59">
        <v>19</v>
      </c>
      <c r="B30" s="2" t="s">
        <v>374</v>
      </c>
      <c r="C30" s="13" t="s">
        <v>192</v>
      </c>
      <c r="D30" s="14" t="s">
        <v>75</v>
      </c>
      <c r="E30" s="14" t="s">
        <v>76</v>
      </c>
      <c r="F30" s="14" t="s">
        <v>92</v>
      </c>
      <c r="G30" s="23" t="s">
        <v>57</v>
      </c>
      <c r="H30" s="16">
        <v>1</v>
      </c>
      <c r="I30" s="57">
        <v>44387</v>
      </c>
      <c r="J30" s="61">
        <v>44545</v>
      </c>
      <c r="K30" s="17">
        <f t="shared" si="0"/>
        <v>22.571428571428573</v>
      </c>
      <c r="L30" s="18">
        <v>1</v>
      </c>
      <c r="M30" s="19">
        <f t="shared" si="1"/>
        <v>1</v>
      </c>
      <c r="N30" s="20">
        <f t="shared" si="2"/>
        <v>22.571428571428573</v>
      </c>
      <c r="O30" s="20">
        <f t="shared" si="3"/>
        <v>22.571428571428573</v>
      </c>
      <c r="P30" s="48">
        <f t="shared" si="4"/>
        <v>22.571428571428573</v>
      </c>
      <c r="Q30" s="21" t="s">
        <v>21</v>
      </c>
      <c r="R30" s="66" t="s">
        <v>271</v>
      </c>
      <c r="S30" s="66">
        <v>2020</v>
      </c>
    </row>
    <row r="31" spans="1:19" s="11" customFormat="1" ht="134.25" customHeight="1" thickBot="1" x14ac:dyDescent="0.25">
      <c r="A31" s="59">
        <v>20</v>
      </c>
      <c r="B31" s="2" t="s">
        <v>13</v>
      </c>
      <c r="C31" s="13" t="s">
        <v>193</v>
      </c>
      <c r="D31" s="14" t="s">
        <v>77</v>
      </c>
      <c r="E31" s="14" t="s">
        <v>93</v>
      </c>
      <c r="F31" s="14" t="s">
        <v>102</v>
      </c>
      <c r="G31" s="23" t="s">
        <v>117</v>
      </c>
      <c r="H31" s="16">
        <v>2</v>
      </c>
      <c r="I31" s="57">
        <v>44387</v>
      </c>
      <c r="J31" s="61">
        <v>44530</v>
      </c>
      <c r="K31" s="17">
        <f t="shared" si="0"/>
        <v>20.428571428571427</v>
      </c>
      <c r="L31" s="18">
        <v>2</v>
      </c>
      <c r="M31" s="19">
        <f t="shared" si="1"/>
        <v>1</v>
      </c>
      <c r="N31" s="20">
        <f t="shared" si="2"/>
        <v>20.428571428571427</v>
      </c>
      <c r="O31" s="20">
        <f t="shared" si="3"/>
        <v>20.428571428571427</v>
      </c>
      <c r="P31" s="48">
        <f t="shared" si="4"/>
        <v>20.428571428571427</v>
      </c>
      <c r="Q31" s="21" t="s">
        <v>21</v>
      </c>
      <c r="R31" s="66" t="s">
        <v>271</v>
      </c>
      <c r="S31" s="66">
        <v>2020</v>
      </c>
    </row>
    <row r="32" spans="1:19" s="11" customFormat="1" ht="210" customHeight="1" thickBot="1" x14ac:dyDescent="0.25">
      <c r="A32" s="59">
        <v>21</v>
      </c>
      <c r="B32" s="2" t="s">
        <v>13</v>
      </c>
      <c r="C32" s="13" t="s">
        <v>193</v>
      </c>
      <c r="D32" s="14" t="s">
        <v>77</v>
      </c>
      <c r="E32" s="24" t="s">
        <v>380</v>
      </c>
      <c r="F32" s="24" t="s">
        <v>115</v>
      </c>
      <c r="G32" s="23" t="s">
        <v>116</v>
      </c>
      <c r="H32" s="16">
        <v>2</v>
      </c>
      <c r="I32" s="57">
        <v>44387</v>
      </c>
      <c r="J32" s="61">
        <v>44530</v>
      </c>
      <c r="K32" s="17">
        <f t="shared" si="0"/>
        <v>20.428571428571427</v>
      </c>
      <c r="L32" s="18">
        <v>2</v>
      </c>
      <c r="M32" s="19">
        <f t="shared" si="1"/>
        <v>1</v>
      </c>
      <c r="N32" s="20">
        <f t="shared" si="2"/>
        <v>20.428571428571427</v>
      </c>
      <c r="O32" s="20">
        <f t="shared" si="3"/>
        <v>20.428571428571427</v>
      </c>
      <c r="P32" s="48">
        <f t="shared" si="4"/>
        <v>20.428571428571427</v>
      </c>
      <c r="Q32" s="21" t="s">
        <v>21</v>
      </c>
      <c r="R32" s="66" t="s">
        <v>271</v>
      </c>
      <c r="S32" s="66">
        <v>2020</v>
      </c>
    </row>
    <row r="33" spans="1:19" s="11" customFormat="1" ht="131.25" customHeight="1" thickBot="1" x14ac:dyDescent="0.25">
      <c r="A33" s="59">
        <v>22</v>
      </c>
      <c r="B33" s="2" t="s">
        <v>368</v>
      </c>
      <c r="C33" s="29" t="s">
        <v>194</v>
      </c>
      <c r="D33" s="14" t="s">
        <v>103</v>
      </c>
      <c r="E33" s="14" t="s">
        <v>195</v>
      </c>
      <c r="F33" s="14" t="s">
        <v>118</v>
      </c>
      <c r="G33" s="23" t="s">
        <v>219</v>
      </c>
      <c r="H33" s="16">
        <v>1</v>
      </c>
      <c r="I33" s="57">
        <v>44387</v>
      </c>
      <c r="J33" s="61">
        <v>44540</v>
      </c>
      <c r="K33" s="17">
        <f t="shared" si="0"/>
        <v>21.857142857142858</v>
      </c>
      <c r="L33" s="18">
        <v>1</v>
      </c>
      <c r="M33" s="19">
        <f t="shared" si="1"/>
        <v>1</v>
      </c>
      <c r="N33" s="20">
        <f t="shared" si="2"/>
        <v>21.857142857142858</v>
      </c>
      <c r="O33" s="20">
        <f t="shared" si="3"/>
        <v>21.857142857142858</v>
      </c>
      <c r="P33" s="48">
        <f t="shared" si="4"/>
        <v>21.857142857142858</v>
      </c>
      <c r="Q33" s="21" t="s">
        <v>22</v>
      </c>
      <c r="R33" s="66" t="s">
        <v>271</v>
      </c>
      <c r="S33" s="66">
        <v>2020</v>
      </c>
    </row>
    <row r="34" spans="1:19" s="11" customFormat="1" ht="131.25" customHeight="1" thickBot="1" x14ac:dyDescent="0.25">
      <c r="A34" s="59">
        <v>23</v>
      </c>
      <c r="B34" s="2" t="s">
        <v>368</v>
      </c>
      <c r="C34" s="29" t="s">
        <v>194</v>
      </c>
      <c r="D34" s="14" t="s">
        <v>103</v>
      </c>
      <c r="E34" s="14" t="s">
        <v>195</v>
      </c>
      <c r="F34" s="14" t="s">
        <v>119</v>
      </c>
      <c r="G34" s="23" t="s">
        <v>172</v>
      </c>
      <c r="H34" s="16">
        <v>1</v>
      </c>
      <c r="I34" s="57">
        <v>44387</v>
      </c>
      <c r="J34" s="61">
        <v>44540</v>
      </c>
      <c r="K34" s="17">
        <f t="shared" si="0"/>
        <v>21.857142857142858</v>
      </c>
      <c r="L34" s="18">
        <v>1</v>
      </c>
      <c r="M34" s="19">
        <f t="shared" si="1"/>
        <v>1</v>
      </c>
      <c r="N34" s="20">
        <f t="shared" si="2"/>
        <v>21.857142857142858</v>
      </c>
      <c r="O34" s="20">
        <f t="shared" si="3"/>
        <v>21.857142857142858</v>
      </c>
      <c r="P34" s="48">
        <f t="shared" si="4"/>
        <v>21.857142857142858</v>
      </c>
      <c r="Q34" s="21" t="s">
        <v>22</v>
      </c>
      <c r="R34" s="66" t="s">
        <v>271</v>
      </c>
      <c r="S34" s="66">
        <v>2020</v>
      </c>
    </row>
    <row r="35" spans="1:19" s="11" customFormat="1" ht="180" customHeight="1" thickBot="1" x14ac:dyDescent="0.25">
      <c r="A35" s="59">
        <v>24</v>
      </c>
      <c r="B35" s="2" t="s">
        <v>376</v>
      </c>
      <c r="C35" s="30" t="s">
        <v>196</v>
      </c>
      <c r="D35" s="14" t="s">
        <v>78</v>
      </c>
      <c r="E35" s="25" t="s">
        <v>120</v>
      </c>
      <c r="F35" s="25" t="s">
        <v>79</v>
      </c>
      <c r="G35" s="15" t="s">
        <v>121</v>
      </c>
      <c r="H35" s="69">
        <v>2</v>
      </c>
      <c r="I35" s="57">
        <v>44387</v>
      </c>
      <c r="J35" s="71">
        <v>44547</v>
      </c>
      <c r="K35" s="17">
        <f t="shared" si="0"/>
        <v>22.857142857142858</v>
      </c>
      <c r="L35" s="18">
        <v>2</v>
      </c>
      <c r="M35" s="19">
        <f t="shared" si="1"/>
        <v>1</v>
      </c>
      <c r="N35" s="20">
        <f t="shared" si="2"/>
        <v>22.857142857142858</v>
      </c>
      <c r="O35" s="20">
        <f t="shared" si="3"/>
        <v>22.857142857142858</v>
      </c>
      <c r="P35" s="48">
        <f t="shared" si="4"/>
        <v>22.857142857142858</v>
      </c>
      <c r="Q35" s="21" t="s">
        <v>23</v>
      </c>
      <c r="R35" s="66" t="s">
        <v>271</v>
      </c>
      <c r="S35" s="66">
        <v>2020</v>
      </c>
    </row>
    <row r="36" spans="1:19" s="11" customFormat="1" ht="108.75" customHeight="1" thickBot="1" x14ac:dyDescent="0.25">
      <c r="A36" s="59">
        <v>25</v>
      </c>
      <c r="B36" s="2" t="s">
        <v>375</v>
      </c>
      <c r="C36" s="29" t="s">
        <v>196</v>
      </c>
      <c r="D36" s="24" t="s">
        <v>78</v>
      </c>
      <c r="E36" s="14" t="s">
        <v>80</v>
      </c>
      <c r="F36" s="14" t="s">
        <v>81</v>
      </c>
      <c r="G36" s="15" t="s">
        <v>57</v>
      </c>
      <c r="H36" s="12">
        <v>1</v>
      </c>
      <c r="I36" s="57">
        <v>44387</v>
      </c>
      <c r="J36" s="71">
        <v>44547</v>
      </c>
      <c r="K36" s="17">
        <f t="shared" si="0"/>
        <v>22.857142857142858</v>
      </c>
      <c r="L36" s="18">
        <v>1</v>
      </c>
      <c r="M36" s="19">
        <f t="shared" si="1"/>
        <v>1</v>
      </c>
      <c r="N36" s="20">
        <f t="shared" si="2"/>
        <v>22.857142857142858</v>
      </c>
      <c r="O36" s="20">
        <f t="shared" si="3"/>
        <v>22.857142857142858</v>
      </c>
      <c r="P36" s="48">
        <f t="shared" si="4"/>
        <v>22.857142857142858</v>
      </c>
      <c r="Q36" s="16" t="s">
        <v>23</v>
      </c>
      <c r="R36" s="66" t="s">
        <v>271</v>
      </c>
      <c r="S36" s="66">
        <v>2020</v>
      </c>
    </row>
    <row r="37" spans="1:19" s="11" customFormat="1" ht="179.25" customHeight="1" thickBot="1" x14ac:dyDescent="0.25">
      <c r="A37" s="59">
        <v>26</v>
      </c>
      <c r="B37" s="2" t="s">
        <v>24</v>
      </c>
      <c r="C37" s="29" t="s">
        <v>197</v>
      </c>
      <c r="D37" s="14" t="s">
        <v>82</v>
      </c>
      <c r="E37" s="14" t="s">
        <v>83</v>
      </c>
      <c r="F37" s="14" t="s">
        <v>122</v>
      </c>
      <c r="G37" s="23" t="s">
        <v>117</v>
      </c>
      <c r="H37" s="16">
        <v>1</v>
      </c>
      <c r="I37" s="57">
        <v>44387</v>
      </c>
      <c r="J37" s="61">
        <v>44540</v>
      </c>
      <c r="K37" s="17">
        <f t="shared" si="0"/>
        <v>21.857142857142858</v>
      </c>
      <c r="L37" s="18">
        <v>1</v>
      </c>
      <c r="M37" s="19">
        <f t="shared" si="1"/>
        <v>1</v>
      </c>
      <c r="N37" s="20">
        <f t="shared" si="2"/>
        <v>21.857142857142858</v>
      </c>
      <c r="O37" s="20">
        <f t="shared" si="3"/>
        <v>21.857142857142858</v>
      </c>
      <c r="P37" s="48">
        <f t="shared" si="4"/>
        <v>21.857142857142858</v>
      </c>
      <c r="Q37" s="21" t="s">
        <v>104</v>
      </c>
      <c r="R37" s="66" t="s">
        <v>271</v>
      </c>
      <c r="S37" s="66">
        <v>2020</v>
      </c>
    </row>
    <row r="38" spans="1:19" s="11" customFormat="1" ht="113.25" customHeight="1" thickBot="1" x14ac:dyDescent="0.25">
      <c r="A38" s="59">
        <v>27</v>
      </c>
      <c r="B38" s="2" t="s">
        <v>24</v>
      </c>
      <c r="C38" s="29" t="s">
        <v>197</v>
      </c>
      <c r="D38" s="74" t="s">
        <v>373</v>
      </c>
      <c r="E38" s="14" t="s">
        <v>145</v>
      </c>
      <c r="F38" s="14" t="s">
        <v>401</v>
      </c>
      <c r="G38" s="23" t="s">
        <v>67</v>
      </c>
      <c r="H38" s="16">
        <v>1</v>
      </c>
      <c r="I38" s="57">
        <v>44387</v>
      </c>
      <c r="J38" s="70">
        <v>44561</v>
      </c>
      <c r="K38" s="17">
        <f t="shared" si="0"/>
        <v>24.857142857142858</v>
      </c>
      <c r="L38" s="18">
        <v>0.6</v>
      </c>
      <c r="M38" s="19">
        <f t="shared" si="1"/>
        <v>0.6</v>
      </c>
      <c r="N38" s="20">
        <f t="shared" si="2"/>
        <v>14.914285714285715</v>
      </c>
      <c r="O38" s="20">
        <f t="shared" si="3"/>
        <v>14.914285714285715</v>
      </c>
      <c r="P38" s="48">
        <f t="shared" si="4"/>
        <v>24.857142857142858</v>
      </c>
      <c r="Q38" s="21" t="s">
        <v>216</v>
      </c>
      <c r="R38" s="66" t="s">
        <v>271</v>
      </c>
      <c r="S38" s="66">
        <v>2020</v>
      </c>
    </row>
    <row r="39" spans="1:19" s="11" customFormat="1" ht="117" customHeight="1" thickBot="1" x14ac:dyDescent="0.25">
      <c r="A39" s="59">
        <v>28</v>
      </c>
      <c r="B39" s="2" t="s">
        <v>14</v>
      </c>
      <c r="C39" s="29" t="s">
        <v>198</v>
      </c>
      <c r="D39" s="73" t="s">
        <v>84</v>
      </c>
      <c r="E39" s="26" t="s">
        <v>96</v>
      </c>
      <c r="F39" s="14" t="s">
        <v>399</v>
      </c>
      <c r="G39" s="15" t="s">
        <v>85</v>
      </c>
      <c r="H39" s="21">
        <v>1</v>
      </c>
      <c r="I39" s="57">
        <v>44387</v>
      </c>
      <c r="J39" s="72">
        <v>44540</v>
      </c>
      <c r="K39" s="17">
        <f t="shared" si="0"/>
        <v>21.857142857142858</v>
      </c>
      <c r="L39" s="18">
        <v>0.6</v>
      </c>
      <c r="M39" s="19">
        <f t="shared" si="1"/>
        <v>0.6</v>
      </c>
      <c r="N39" s="20">
        <f t="shared" si="2"/>
        <v>13.114285714285714</v>
      </c>
      <c r="O39" s="20">
        <f t="shared" si="3"/>
        <v>13.114285714285714</v>
      </c>
      <c r="P39" s="48">
        <f t="shared" si="4"/>
        <v>21.857142857142858</v>
      </c>
      <c r="Q39" s="16" t="s">
        <v>161</v>
      </c>
      <c r="R39" s="66" t="s">
        <v>271</v>
      </c>
      <c r="S39" s="66">
        <v>2020</v>
      </c>
    </row>
    <row r="40" spans="1:19" s="11" customFormat="1" ht="102.75" customHeight="1" thickBot="1" x14ac:dyDescent="0.25">
      <c r="A40" s="59">
        <v>29</v>
      </c>
      <c r="B40" s="2" t="s">
        <v>14</v>
      </c>
      <c r="C40" s="29" t="s">
        <v>198</v>
      </c>
      <c r="D40" s="26" t="s">
        <v>84</v>
      </c>
      <c r="E40" s="26" t="s">
        <v>157</v>
      </c>
      <c r="F40" s="14" t="s">
        <v>158</v>
      </c>
      <c r="G40" s="23" t="s">
        <v>54</v>
      </c>
      <c r="H40" s="16">
        <v>1</v>
      </c>
      <c r="I40" s="57">
        <v>44387</v>
      </c>
      <c r="J40" s="61">
        <v>44540</v>
      </c>
      <c r="K40" s="17">
        <f t="shared" si="0"/>
        <v>21.857142857142858</v>
      </c>
      <c r="L40" s="18">
        <v>1</v>
      </c>
      <c r="M40" s="19">
        <f t="shared" si="1"/>
        <v>1</v>
      </c>
      <c r="N40" s="20">
        <f t="shared" si="2"/>
        <v>21.857142857142858</v>
      </c>
      <c r="O40" s="20">
        <f t="shared" si="3"/>
        <v>21.857142857142858</v>
      </c>
      <c r="P40" s="48">
        <f t="shared" si="4"/>
        <v>21.857142857142858</v>
      </c>
      <c r="Q40" s="33" t="s">
        <v>215</v>
      </c>
      <c r="R40" s="66" t="s">
        <v>271</v>
      </c>
      <c r="S40" s="66">
        <v>2020</v>
      </c>
    </row>
    <row r="41" spans="1:19" s="11" customFormat="1" ht="107.25" customHeight="1" thickBot="1" x14ac:dyDescent="0.25">
      <c r="A41" s="59">
        <v>30</v>
      </c>
      <c r="B41" s="2" t="s">
        <v>14</v>
      </c>
      <c r="C41" s="29" t="s">
        <v>198</v>
      </c>
      <c r="D41" s="14" t="s">
        <v>84</v>
      </c>
      <c r="E41" s="14" t="s">
        <v>400</v>
      </c>
      <c r="F41" s="14" t="s">
        <v>159</v>
      </c>
      <c r="G41" s="23" t="s">
        <v>160</v>
      </c>
      <c r="H41" s="16">
        <v>1</v>
      </c>
      <c r="I41" s="57">
        <v>44387</v>
      </c>
      <c r="J41" s="70">
        <v>44530</v>
      </c>
      <c r="K41" s="17">
        <f t="shared" si="0"/>
        <v>20.428571428571427</v>
      </c>
      <c r="L41" s="18">
        <v>0.4</v>
      </c>
      <c r="M41" s="19">
        <f t="shared" si="1"/>
        <v>0.4</v>
      </c>
      <c r="N41" s="20">
        <f t="shared" si="2"/>
        <v>8.1714285714285708</v>
      </c>
      <c r="O41" s="20">
        <f t="shared" si="3"/>
        <v>8.1714285714285708</v>
      </c>
      <c r="P41" s="48">
        <f t="shared" si="4"/>
        <v>20.428571428571427</v>
      </c>
      <c r="Q41" s="33" t="s">
        <v>215</v>
      </c>
      <c r="R41" s="66" t="s">
        <v>271</v>
      </c>
      <c r="S41" s="66">
        <v>2020</v>
      </c>
    </row>
    <row r="42" spans="1:19" s="11" customFormat="1" ht="149.25" customHeight="1" thickBot="1" x14ac:dyDescent="0.25">
      <c r="A42" s="59">
        <v>31</v>
      </c>
      <c r="B42" s="2" t="s">
        <v>156</v>
      </c>
      <c r="C42" s="29" t="s">
        <v>406</v>
      </c>
      <c r="D42" s="14" t="s">
        <v>44</v>
      </c>
      <c r="E42" s="14" t="s">
        <v>146</v>
      </c>
      <c r="F42" s="14" t="s">
        <v>147</v>
      </c>
      <c r="G42" s="23" t="s">
        <v>55</v>
      </c>
      <c r="H42" s="16">
        <v>2</v>
      </c>
      <c r="I42" s="57">
        <v>44387</v>
      </c>
      <c r="J42" s="61">
        <v>44561</v>
      </c>
      <c r="K42" s="17">
        <f t="shared" si="0"/>
        <v>24.857142857142858</v>
      </c>
      <c r="L42" s="18">
        <v>2</v>
      </c>
      <c r="M42" s="19">
        <f t="shared" si="1"/>
        <v>1</v>
      </c>
      <c r="N42" s="20">
        <f t="shared" si="2"/>
        <v>24.857142857142858</v>
      </c>
      <c r="O42" s="20">
        <f t="shared" si="3"/>
        <v>24.857142857142858</v>
      </c>
      <c r="P42" s="48">
        <f t="shared" si="4"/>
        <v>24.857142857142858</v>
      </c>
      <c r="Q42" s="16" t="s">
        <v>45</v>
      </c>
      <c r="R42" s="66" t="s">
        <v>271</v>
      </c>
      <c r="S42" s="66">
        <v>2020</v>
      </c>
    </row>
    <row r="43" spans="1:19" s="11" customFormat="1" ht="120.75" customHeight="1" thickBot="1" x14ac:dyDescent="0.25">
      <c r="A43" s="59">
        <v>32</v>
      </c>
      <c r="B43" s="2" t="s">
        <v>156</v>
      </c>
      <c r="C43" s="29" t="s">
        <v>406</v>
      </c>
      <c r="D43" s="14" t="s">
        <v>175</v>
      </c>
      <c r="E43" s="14" t="s">
        <v>385</v>
      </c>
      <c r="F43" s="14" t="s">
        <v>162</v>
      </c>
      <c r="G43" s="15" t="s">
        <v>54</v>
      </c>
      <c r="H43" s="15">
        <v>1</v>
      </c>
      <c r="I43" s="57">
        <v>44387</v>
      </c>
      <c r="J43" s="61">
        <v>44530</v>
      </c>
      <c r="K43" s="17">
        <f t="shared" si="0"/>
        <v>20.428571428571427</v>
      </c>
      <c r="L43" s="18">
        <v>1</v>
      </c>
      <c r="M43" s="19">
        <f t="shared" si="1"/>
        <v>1</v>
      </c>
      <c r="N43" s="20">
        <f t="shared" si="2"/>
        <v>20.428571428571427</v>
      </c>
      <c r="O43" s="20">
        <f t="shared" si="3"/>
        <v>20.428571428571427</v>
      </c>
      <c r="P43" s="48">
        <f t="shared" si="4"/>
        <v>20.428571428571427</v>
      </c>
      <c r="Q43" s="15" t="s">
        <v>164</v>
      </c>
      <c r="R43" s="66" t="s">
        <v>271</v>
      </c>
      <c r="S43" s="66">
        <v>2020</v>
      </c>
    </row>
    <row r="44" spans="1:19" s="11" customFormat="1" ht="118.5" customHeight="1" thickBot="1" x14ac:dyDescent="0.25">
      <c r="A44" s="59">
        <v>33</v>
      </c>
      <c r="B44" s="2" t="s">
        <v>156</v>
      </c>
      <c r="C44" s="29" t="s">
        <v>406</v>
      </c>
      <c r="D44" s="14" t="s">
        <v>174</v>
      </c>
      <c r="E44" s="14" t="s">
        <v>378</v>
      </c>
      <c r="F44" s="14" t="s">
        <v>379</v>
      </c>
      <c r="G44" s="15" t="s">
        <v>54</v>
      </c>
      <c r="H44" s="15">
        <v>1</v>
      </c>
      <c r="I44" s="57">
        <v>44387</v>
      </c>
      <c r="J44" s="61">
        <v>44540</v>
      </c>
      <c r="K44" s="17">
        <f t="shared" ref="K44:K75" si="5">+(J44-I44)/7</f>
        <v>21.857142857142858</v>
      </c>
      <c r="L44" s="18">
        <v>1</v>
      </c>
      <c r="M44" s="19">
        <f t="shared" ref="M44:M75" si="6">+L44/H44</f>
        <v>1</v>
      </c>
      <c r="N44" s="20">
        <f t="shared" ref="N44:N75" si="7">+M44*K44</f>
        <v>21.857142857142858</v>
      </c>
      <c r="O44" s="20">
        <f t="shared" ref="O44:O75" si="8">+IF(J44&lt;=$D$8,N44,0)</f>
        <v>21.857142857142858</v>
      </c>
      <c r="P44" s="48">
        <f t="shared" ref="P44:P75" si="9">+IF($D$8&gt;=J44,K44,0)</f>
        <v>21.857142857142858</v>
      </c>
      <c r="Q44" s="15" t="s">
        <v>165</v>
      </c>
      <c r="R44" s="66" t="s">
        <v>271</v>
      </c>
      <c r="S44" s="66">
        <v>2020</v>
      </c>
    </row>
    <row r="45" spans="1:19" s="11" customFormat="1" ht="124.5" customHeight="1" thickBot="1" x14ac:dyDescent="0.25">
      <c r="A45" s="59">
        <v>34</v>
      </c>
      <c r="B45" s="2" t="s">
        <v>156</v>
      </c>
      <c r="C45" s="29" t="s">
        <v>406</v>
      </c>
      <c r="D45" s="14" t="s">
        <v>176</v>
      </c>
      <c r="E45" s="14" t="s">
        <v>381</v>
      </c>
      <c r="F45" s="14" t="s">
        <v>163</v>
      </c>
      <c r="G45" s="15" t="s">
        <v>54</v>
      </c>
      <c r="H45" s="15">
        <v>1</v>
      </c>
      <c r="I45" s="57">
        <v>44387</v>
      </c>
      <c r="J45" s="61">
        <v>44540</v>
      </c>
      <c r="K45" s="17">
        <f t="shared" si="5"/>
        <v>21.857142857142858</v>
      </c>
      <c r="L45" s="18">
        <v>1</v>
      </c>
      <c r="M45" s="19">
        <f t="shared" si="6"/>
        <v>1</v>
      </c>
      <c r="N45" s="20">
        <f t="shared" si="7"/>
        <v>21.857142857142858</v>
      </c>
      <c r="O45" s="20">
        <f t="shared" si="8"/>
        <v>21.857142857142858</v>
      </c>
      <c r="P45" s="48">
        <f t="shared" si="9"/>
        <v>21.857142857142858</v>
      </c>
      <c r="Q45" s="15" t="s">
        <v>166</v>
      </c>
      <c r="R45" s="66" t="s">
        <v>271</v>
      </c>
      <c r="S45" s="66">
        <v>2020</v>
      </c>
    </row>
    <row r="46" spans="1:19" s="11" customFormat="1" ht="144.75" customHeight="1" thickBot="1" x14ac:dyDescent="0.25">
      <c r="A46" s="59">
        <v>35</v>
      </c>
      <c r="B46" s="2" t="s">
        <v>25</v>
      </c>
      <c r="C46" s="29" t="s">
        <v>220</v>
      </c>
      <c r="D46" s="14" t="s">
        <v>97</v>
      </c>
      <c r="E46" s="14" t="s">
        <v>100</v>
      </c>
      <c r="F46" s="31" t="s">
        <v>86</v>
      </c>
      <c r="G46" s="23" t="s">
        <v>386</v>
      </c>
      <c r="H46" s="16">
        <v>1</v>
      </c>
      <c r="I46" s="57">
        <v>44387</v>
      </c>
      <c r="J46" s="61">
        <v>44540</v>
      </c>
      <c r="K46" s="17">
        <f t="shared" si="5"/>
        <v>21.857142857142858</v>
      </c>
      <c r="L46" s="18">
        <v>1</v>
      </c>
      <c r="M46" s="19">
        <f t="shared" si="6"/>
        <v>1</v>
      </c>
      <c r="N46" s="20">
        <f t="shared" si="7"/>
        <v>21.857142857142858</v>
      </c>
      <c r="O46" s="20">
        <f t="shared" si="8"/>
        <v>21.857142857142858</v>
      </c>
      <c r="P46" s="48">
        <f t="shared" si="9"/>
        <v>21.857142857142858</v>
      </c>
      <c r="Q46" s="21" t="s">
        <v>26</v>
      </c>
      <c r="R46" s="66" t="s">
        <v>271</v>
      </c>
      <c r="S46" s="66">
        <v>2020</v>
      </c>
    </row>
    <row r="47" spans="1:19" s="11" customFormat="1" ht="132.75" customHeight="1" thickBot="1" x14ac:dyDescent="0.25">
      <c r="A47" s="59">
        <v>36</v>
      </c>
      <c r="B47" s="2" t="s">
        <v>25</v>
      </c>
      <c r="C47" s="29" t="s">
        <v>220</v>
      </c>
      <c r="D47" s="14" t="s">
        <v>97</v>
      </c>
      <c r="E47" s="14" t="s">
        <v>387</v>
      </c>
      <c r="F47" s="14" t="s">
        <v>87</v>
      </c>
      <c r="G47" s="23" t="s">
        <v>167</v>
      </c>
      <c r="H47" s="16">
        <v>1</v>
      </c>
      <c r="I47" s="57">
        <v>44387</v>
      </c>
      <c r="J47" s="61">
        <v>44540</v>
      </c>
      <c r="K47" s="17">
        <f t="shared" si="5"/>
        <v>21.857142857142858</v>
      </c>
      <c r="L47" s="18">
        <v>1</v>
      </c>
      <c r="M47" s="19">
        <f t="shared" si="6"/>
        <v>1</v>
      </c>
      <c r="N47" s="20">
        <f t="shared" si="7"/>
        <v>21.857142857142858</v>
      </c>
      <c r="O47" s="20">
        <f t="shared" si="8"/>
        <v>21.857142857142858</v>
      </c>
      <c r="P47" s="48">
        <f t="shared" si="9"/>
        <v>21.857142857142858</v>
      </c>
      <c r="Q47" s="21" t="s">
        <v>26</v>
      </c>
      <c r="R47" s="66" t="s">
        <v>271</v>
      </c>
      <c r="S47" s="66">
        <v>2020</v>
      </c>
    </row>
    <row r="48" spans="1:19" s="11" customFormat="1" ht="107.25" customHeight="1" thickBot="1" x14ac:dyDescent="0.25">
      <c r="A48" s="59">
        <v>37</v>
      </c>
      <c r="B48" s="2" t="s">
        <v>25</v>
      </c>
      <c r="C48" s="29" t="s">
        <v>220</v>
      </c>
      <c r="D48" s="14" t="s">
        <v>97</v>
      </c>
      <c r="E48" s="14" t="s">
        <v>100</v>
      </c>
      <c r="F48" s="14" t="s">
        <v>88</v>
      </c>
      <c r="G48" s="23" t="s">
        <v>172</v>
      </c>
      <c r="H48" s="16">
        <v>1</v>
      </c>
      <c r="I48" s="57">
        <v>44387</v>
      </c>
      <c r="J48" s="61">
        <v>44540</v>
      </c>
      <c r="K48" s="17">
        <f t="shared" si="5"/>
        <v>21.857142857142858</v>
      </c>
      <c r="L48" s="18">
        <v>1</v>
      </c>
      <c r="M48" s="19">
        <f t="shared" si="6"/>
        <v>1</v>
      </c>
      <c r="N48" s="20">
        <f t="shared" si="7"/>
        <v>21.857142857142858</v>
      </c>
      <c r="O48" s="20">
        <f t="shared" si="8"/>
        <v>21.857142857142858</v>
      </c>
      <c r="P48" s="48">
        <f t="shared" si="9"/>
        <v>21.857142857142858</v>
      </c>
      <c r="Q48" s="21" t="s">
        <v>26</v>
      </c>
      <c r="R48" s="66" t="s">
        <v>271</v>
      </c>
      <c r="S48" s="66">
        <v>2020</v>
      </c>
    </row>
    <row r="49" spans="1:19" s="11" customFormat="1" ht="174" customHeight="1" thickBot="1" x14ac:dyDescent="0.25">
      <c r="A49" s="59">
        <v>38</v>
      </c>
      <c r="B49" s="2" t="s">
        <v>27</v>
      </c>
      <c r="C49" s="29" t="s">
        <v>369</v>
      </c>
      <c r="D49" s="14" t="s">
        <v>123</v>
      </c>
      <c r="E49" s="14" t="s">
        <v>124</v>
      </c>
      <c r="F49" s="14" t="s">
        <v>353</v>
      </c>
      <c r="G49" s="23" t="s">
        <v>199</v>
      </c>
      <c r="H49" s="16">
        <v>2</v>
      </c>
      <c r="I49" s="57">
        <v>44387</v>
      </c>
      <c r="J49" s="61">
        <v>44500</v>
      </c>
      <c r="K49" s="17">
        <f t="shared" si="5"/>
        <v>16.142857142857142</v>
      </c>
      <c r="L49" s="18">
        <v>2</v>
      </c>
      <c r="M49" s="19">
        <f t="shared" si="6"/>
        <v>1</v>
      </c>
      <c r="N49" s="20">
        <f t="shared" si="7"/>
        <v>16.142857142857142</v>
      </c>
      <c r="O49" s="20">
        <f t="shared" si="8"/>
        <v>16.142857142857142</v>
      </c>
      <c r="P49" s="48">
        <f t="shared" si="9"/>
        <v>16.142857142857142</v>
      </c>
      <c r="Q49" s="21" t="s">
        <v>28</v>
      </c>
      <c r="R49" s="66" t="s">
        <v>271</v>
      </c>
      <c r="S49" s="66">
        <v>2020</v>
      </c>
    </row>
    <row r="50" spans="1:19" s="11" customFormat="1" ht="289.5" customHeight="1" thickBot="1" x14ac:dyDescent="0.25">
      <c r="A50" s="59">
        <v>39</v>
      </c>
      <c r="B50" s="2" t="s">
        <v>29</v>
      </c>
      <c r="C50" s="29" t="s">
        <v>200</v>
      </c>
      <c r="D50" s="14" t="s">
        <v>125</v>
      </c>
      <c r="E50" s="14" t="s">
        <v>89</v>
      </c>
      <c r="F50" s="14" t="s">
        <v>126</v>
      </c>
      <c r="G50" s="23" t="s">
        <v>384</v>
      </c>
      <c r="H50" s="16">
        <v>5</v>
      </c>
      <c r="I50" s="57">
        <v>44387</v>
      </c>
      <c r="J50" s="61">
        <v>44540</v>
      </c>
      <c r="K50" s="17">
        <f t="shared" si="5"/>
        <v>21.857142857142858</v>
      </c>
      <c r="L50" s="18">
        <v>5</v>
      </c>
      <c r="M50" s="19">
        <f t="shared" si="6"/>
        <v>1</v>
      </c>
      <c r="N50" s="20">
        <f t="shared" si="7"/>
        <v>21.857142857142858</v>
      </c>
      <c r="O50" s="20">
        <f t="shared" si="8"/>
        <v>21.857142857142858</v>
      </c>
      <c r="P50" s="48">
        <f t="shared" si="9"/>
        <v>21.857142857142858</v>
      </c>
      <c r="Q50" s="21" t="s">
        <v>98</v>
      </c>
      <c r="R50" s="66" t="s">
        <v>271</v>
      </c>
      <c r="S50" s="66">
        <v>2020</v>
      </c>
    </row>
    <row r="51" spans="1:19" s="11" customFormat="1" ht="152.25" customHeight="1" thickBot="1" x14ac:dyDescent="0.25">
      <c r="A51" s="59">
        <v>40</v>
      </c>
      <c r="B51" s="2" t="s">
        <v>30</v>
      </c>
      <c r="C51" s="13" t="s">
        <v>201</v>
      </c>
      <c r="D51" s="14" t="s">
        <v>150</v>
      </c>
      <c r="E51" s="26" t="s">
        <v>151</v>
      </c>
      <c r="F51" s="14" t="s">
        <v>58</v>
      </c>
      <c r="G51" s="23" t="s">
        <v>148</v>
      </c>
      <c r="H51" s="16">
        <v>1</v>
      </c>
      <c r="I51" s="57">
        <v>44387</v>
      </c>
      <c r="J51" s="61">
        <v>44530</v>
      </c>
      <c r="K51" s="17">
        <f t="shared" si="5"/>
        <v>20.428571428571427</v>
      </c>
      <c r="L51" s="18">
        <v>1</v>
      </c>
      <c r="M51" s="19">
        <f t="shared" si="6"/>
        <v>1</v>
      </c>
      <c r="N51" s="20">
        <f t="shared" si="7"/>
        <v>20.428571428571427</v>
      </c>
      <c r="O51" s="20">
        <f t="shared" si="8"/>
        <v>20.428571428571427</v>
      </c>
      <c r="P51" s="48">
        <f t="shared" si="9"/>
        <v>20.428571428571427</v>
      </c>
      <c r="Q51" s="21" t="s">
        <v>62</v>
      </c>
      <c r="R51" s="66" t="s">
        <v>271</v>
      </c>
      <c r="S51" s="66">
        <v>2020</v>
      </c>
    </row>
    <row r="52" spans="1:19" s="11" customFormat="1" ht="176.25" customHeight="1" thickBot="1" x14ac:dyDescent="0.25">
      <c r="A52" s="59">
        <v>41</v>
      </c>
      <c r="B52" s="2" t="s">
        <v>30</v>
      </c>
      <c r="C52" s="13" t="s">
        <v>201</v>
      </c>
      <c r="D52" s="14" t="s">
        <v>404</v>
      </c>
      <c r="E52" s="14" t="s">
        <v>59</v>
      </c>
      <c r="F52" s="14" t="s">
        <v>60</v>
      </c>
      <c r="G52" s="23" t="s">
        <v>56</v>
      </c>
      <c r="H52" s="16">
        <v>3</v>
      </c>
      <c r="I52" s="57">
        <v>44387</v>
      </c>
      <c r="J52" s="61">
        <v>44530</v>
      </c>
      <c r="K52" s="17">
        <f t="shared" si="5"/>
        <v>20.428571428571427</v>
      </c>
      <c r="L52" s="18">
        <v>3</v>
      </c>
      <c r="M52" s="19">
        <f t="shared" si="6"/>
        <v>1</v>
      </c>
      <c r="N52" s="20">
        <f t="shared" si="7"/>
        <v>20.428571428571427</v>
      </c>
      <c r="O52" s="20">
        <f t="shared" si="8"/>
        <v>20.428571428571427</v>
      </c>
      <c r="P52" s="48">
        <f t="shared" si="9"/>
        <v>20.428571428571427</v>
      </c>
      <c r="Q52" s="21" t="s">
        <v>62</v>
      </c>
      <c r="R52" s="66" t="s">
        <v>271</v>
      </c>
      <c r="S52" s="66">
        <v>2020</v>
      </c>
    </row>
    <row r="53" spans="1:19" s="11" customFormat="1" ht="175.5" customHeight="1" thickBot="1" x14ac:dyDescent="0.25">
      <c r="A53" s="59">
        <v>42</v>
      </c>
      <c r="B53" s="2" t="s">
        <v>30</v>
      </c>
      <c r="C53" s="13" t="s">
        <v>201</v>
      </c>
      <c r="D53" s="14" t="s">
        <v>149</v>
      </c>
      <c r="E53" s="14" t="s">
        <v>61</v>
      </c>
      <c r="F53" s="14" t="s">
        <v>63</v>
      </c>
      <c r="G53" s="23" t="s">
        <v>138</v>
      </c>
      <c r="H53" s="16">
        <v>5</v>
      </c>
      <c r="I53" s="57">
        <v>44387</v>
      </c>
      <c r="J53" s="61">
        <v>44530</v>
      </c>
      <c r="K53" s="17">
        <f t="shared" si="5"/>
        <v>20.428571428571427</v>
      </c>
      <c r="L53" s="18">
        <v>5</v>
      </c>
      <c r="M53" s="19">
        <f t="shared" si="6"/>
        <v>1</v>
      </c>
      <c r="N53" s="20">
        <f t="shared" si="7"/>
        <v>20.428571428571427</v>
      </c>
      <c r="O53" s="20">
        <f t="shared" si="8"/>
        <v>20.428571428571427</v>
      </c>
      <c r="P53" s="48">
        <f t="shared" si="9"/>
        <v>20.428571428571427</v>
      </c>
      <c r="Q53" s="21" t="s">
        <v>62</v>
      </c>
      <c r="R53" s="66" t="s">
        <v>271</v>
      </c>
      <c r="S53" s="66">
        <v>2020</v>
      </c>
    </row>
    <row r="54" spans="1:19" s="11" customFormat="1" ht="180" customHeight="1" thickBot="1" x14ac:dyDescent="0.25">
      <c r="A54" s="59">
        <v>43</v>
      </c>
      <c r="B54" s="2" t="s">
        <v>15</v>
      </c>
      <c r="C54" s="13" t="s">
        <v>202</v>
      </c>
      <c r="D54" s="14" t="s">
        <v>139</v>
      </c>
      <c r="E54" s="14" t="s">
        <v>203</v>
      </c>
      <c r="F54" s="14" t="s">
        <v>101</v>
      </c>
      <c r="G54" s="23" t="s">
        <v>56</v>
      </c>
      <c r="H54" s="16">
        <v>2</v>
      </c>
      <c r="I54" s="57">
        <v>44387</v>
      </c>
      <c r="J54" s="61">
        <v>44530</v>
      </c>
      <c r="K54" s="17">
        <f t="shared" si="5"/>
        <v>20.428571428571427</v>
      </c>
      <c r="L54" s="18">
        <v>2</v>
      </c>
      <c r="M54" s="19">
        <f t="shared" si="6"/>
        <v>1</v>
      </c>
      <c r="N54" s="20">
        <f t="shared" si="7"/>
        <v>20.428571428571427</v>
      </c>
      <c r="O54" s="20">
        <f t="shared" si="8"/>
        <v>20.428571428571427</v>
      </c>
      <c r="P54" s="48">
        <f t="shared" si="9"/>
        <v>20.428571428571427</v>
      </c>
      <c r="Q54" s="21" t="s">
        <v>62</v>
      </c>
      <c r="R54" s="66" t="s">
        <v>271</v>
      </c>
      <c r="S54" s="66">
        <v>2020</v>
      </c>
    </row>
    <row r="55" spans="1:19" s="11" customFormat="1" ht="143.25" customHeight="1" thickBot="1" x14ac:dyDescent="0.25">
      <c r="A55" s="59">
        <v>44</v>
      </c>
      <c r="B55" s="2" t="s">
        <v>15</v>
      </c>
      <c r="C55" s="13" t="s">
        <v>202</v>
      </c>
      <c r="D55" s="14" t="s">
        <v>204</v>
      </c>
      <c r="E55" s="14" t="s">
        <v>152</v>
      </c>
      <c r="F55" s="14" t="s">
        <v>140</v>
      </c>
      <c r="G55" s="23" t="s">
        <v>64</v>
      </c>
      <c r="H55" s="16">
        <v>2</v>
      </c>
      <c r="I55" s="57">
        <v>44387</v>
      </c>
      <c r="J55" s="61">
        <v>44530</v>
      </c>
      <c r="K55" s="17">
        <f t="shared" si="5"/>
        <v>20.428571428571427</v>
      </c>
      <c r="L55" s="18">
        <v>2</v>
      </c>
      <c r="M55" s="19">
        <f t="shared" si="6"/>
        <v>1</v>
      </c>
      <c r="N55" s="20">
        <f t="shared" si="7"/>
        <v>20.428571428571427</v>
      </c>
      <c r="O55" s="20">
        <f t="shared" si="8"/>
        <v>20.428571428571427</v>
      </c>
      <c r="P55" s="48">
        <f t="shared" si="9"/>
        <v>20.428571428571427</v>
      </c>
      <c r="Q55" s="21" t="s">
        <v>62</v>
      </c>
      <c r="R55" s="66" t="s">
        <v>271</v>
      </c>
      <c r="S55" s="66">
        <v>2020</v>
      </c>
    </row>
    <row r="56" spans="1:19" s="11" customFormat="1" ht="199.5" customHeight="1" thickBot="1" x14ac:dyDescent="0.25">
      <c r="A56" s="59">
        <v>45</v>
      </c>
      <c r="B56" s="2" t="s">
        <v>31</v>
      </c>
      <c r="C56" s="29" t="s">
        <v>205</v>
      </c>
      <c r="D56" s="14" t="s">
        <v>350</v>
      </c>
      <c r="E56" s="14" t="s">
        <v>130</v>
      </c>
      <c r="F56" s="14" t="s">
        <v>131</v>
      </c>
      <c r="G56" s="23" t="s">
        <v>132</v>
      </c>
      <c r="H56" s="16">
        <v>1</v>
      </c>
      <c r="I56" s="57">
        <v>44387</v>
      </c>
      <c r="J56" s="61">
        <v>44550</v>
      </c>
      <c r="K56" s="17">
        <f t="shared" si="5"/>
        <v>23.285714285714285</v>
      </c>
      <c r="L56" s="18">
        <v>1</v>
      </c>
      <c r="M56" s="19">
        <f t="shared" si="6"/>
        <v>1</v>
      </c>
      <c r="N56" s="20">
        <f t="shared" si="7"/>
        <v>23.285714285714285</v>
      </c>
      <c r="O56" s="20">
        <f t="shared" si="8"/>
        <v>23.285714285714285</v>
      </c>
      <c r="P56" s="48">
        <f t="shared" si="9"/>
        <v>23.285714285714285</v>
      </c>
      <c r="Q56" s="21" t="s">
        <v>32</v>
      </c>
      <c r="R56" s="66" t="s">
        <v>271</v>
      </c>
      <c r="S56" s="66">
        <v>2020</v>
      </c>
    </row>
    <row r="57" spans="1:19" s="11" customFormat="1" ht="175.5" customHeight="1" thickBot="1" x14ac:dyDescent="0.25">
      <c r="A57" s="59">
        <v>46</v>
      </c>
      <c r="B57" s="2" t="s">
        <v>31</v>
      </c>
      <c r="C57" s="29" t="s">
        <v>205</v>
      </c>
      <c r="D57" s="14" t="s">
        <v>350</v>
      </c>
      <c r="E57" s="14" t="s">
        <v>133</v>
      </c>
      <c r="F57" s="14" t="s">
        <v>395</v>
      </c>
      <c r="G57" s="23" t="s">
        <v>57</v>
      </c>
      <c r="H57" s="16">
        <v>1</v>
      </c>
      <c r="I57" s="57">
        <v>44387</v>
      </c>
      <c r="J57" s="61">
        <v>44550</v>
      </c>
      <c r="K57" s="17">
        <f t="shared" si="5"/>
        <v>23.285714285714285</v>
      </c>
      <c r="L57" s="18">
        <v>1</v>
      </c>
      <c r="M57" s="19">
        <f t="shared" si="6"/>
        <v>1</v>
      </c>
      <c r="N57" s="20">
        <f t="shared" si="7"/>
        <v>23.285714285714285</v>
      </c>
      <c r="O57" s="20">
        <f t="shared" si="8"/>
        <v>23.285714285714285</v>
      </c>
      <c r="P57" s="48">
        <f>+IF($D$8&gt;=J57,K57,0)</f>
        <v>23.285714285714285</v>
      </c>
      <c r="Q57" s="21" t="s">
        <v>134</v>
      </c>
      <c r="R57" s="66" t="s">
        <v>271</v>
      </c>
      <c r="S57" s="66">
        <v>2020</v>
      </c>
    </row>
    <row r="58" spans="1:19" s="11" customFormat="1" ht="116.25" customHeight="1" thickBot="1" x14ac:dyDescent="0.25">
      <c r="A58" s="59">
        <v>47</v>
      </c>
      <c r="B58" s="2" t="s">
        <v>16</v>
      </c>
      <c r="C58" s="29" t="s">
        <v>206</v>
      </c>
      <c r="D58" s="14" t="s">
        <v>90</v>
      </c>
      <c r="E58" s="14" t="s">
        <v>105</v>
      </c>
      <c r="F58" s="14" t="s">
        <v>106</v>
      </c>
      <c r="G58" s="23" t="s">
        <v>91</v>
      </c>
      <c r="H58" s="16">
        <v>1</v>
      </c>
      <c r="I58" s="57">
        <v>44387</v>
      </c>
      <c r="J58" s="61">
        <v>44540</v>
      </c>
      <c r="K58" s="17">
        <f t="shared" si="5"/>
        <v>21.857142857142858</v>
      </c>
      <c r="L58" s="18">
        <v>1</v>
      </c>
      <c r="M58" s="19">
        <f t="shared" si="6"/>
        <v>1</v>
      </c>
      <c r="N58" s="20">
        <f t="shared" si="7"/>
        <v>21.857142857142858</v>
      </c>
      <c r="O58" s="20">
        <f t="shared" si="8"/>
        <v>21.857142857142858</v>
      </c>
      <c r="P58" s="48">
        <f t="shared" si="9"/>
        <v>21.857142857142858</v>
      </c>
      <c r="Q58" s="21" t="s">
        <v>33</v>
      </c>
      <c r="R58" s="66" t="s">
        <v>271</v>
      </c>
      <c r="S58" s="66">
        <v>2020</v>
      </c>
    </row>
    <row r="59" spans="1:19" s="11" customFormat="1" ht="142.5" customHeight="1" thickBot="1" x14ac:dyDescent="0.25">
      <c r="A59" s="59">
        <v>48</v>
      </c>
      <c r="B59" s="2" t="s">
        <v>17</v>
      </c>
      <c r="C59" s="29" t="s">
        <v>207</v>
      </c>
      <c r="D59" s="24" t="s">
        <v>153</v>
      </c>
      <c r="E59" s="24" t="s">
        <v>155</v>
      </c>
      <c r="F59" s="24" t="s">
        <v>154</v>
      </c>
      <c r="G59" s="23" t="s">
        <v>68</v>
      </c>
      <c r="H59" s="16">
        <v>6</v>
      </c>
      <c r="I59" s="57">
        <v>44387</v>
      </c>
      <c r="J59" s="70">
        <v>44561</v>
      </c>
      <c r="K59" s="17">
        <f t="shared" si="5"/>
        <v>24.857142857142858</v>
      </c>
      <c r="L59" s="18">
        <v>3</v>
      </c>
      <c r="M59" s="19">
        <f t="shared" si="6"/>
        <v>0.5</v>
      </c>
      <c r="N59" s="20">
        <f t="shared" si="7"/>
        <v>12.428571428571429</v>
      </c>
      <c r="O59" s="20">
        <f t="shared" si="8"/>
        <v>12.428571428571429</v>
      </c>
      <c r="P59" s="48">
        <f t="shared" si="9"/>
        <v>24.857142857142858</v>
      </c>
      <c r="Q59" s="21" t="s">
        <v>34</v>
      </c>
      <c r="R59" s="66" t="s">
        <v>271</v>
      </c>
      <c r="S59" s="66">
        <v>2020</v>
      </c>
    </row>
    <row r="60" spans="1:19" s="11" customFormat="1" ht="201" customHeight="1" thickBot="1" x14ac:dyDescent="0.25">
      <c r="A60" s="59">
        <v>49</v>
      </c>
      <c r="B60" s="27" t="s">
        <v>35</v>
      </c>
      <c r="C60" s="13" t="s">
        <v>36</v>
      </c>
      <c r="D60" s="24" t="s">
        <v>78</v>
      </c>
      <c r="E60" s="25" t="s">
        <v>120</v>
      </c>
      <c r="F60" s="25" t="s">
        <v>79</v>
      </c>
      <c r="G60" s="41" t="s">
        <v>121</v>
      </c>
      <c r="H60" s="42">
        <v>2</v>
      </c>
      <c r="I60" s="57">
        <v>44387</v>
      </c>
      <c r="J60" s="71">
        <v>44547</v>
      </c>
      <c r="K60" s="17">
        <f t="shared" si="5"/>
        <v>22.857142857142858</v>
      </c>
      <c r="L60" s="18">
        <v>2</v>
      </c>
      <c r="M60" s="19">
        <f t="shared" si="6"/>
        <v>1</v>
      </c>
      <c r="N60" s="20">
        <f t="shared" si="7"/>
        <v>22.857142857142858</v>
      </c>
      <c r="O60" s="20">
        <f t="shared" si="8"/>
        <v>22.857142857142858</v>
      </c>
      <c r="P60" s="48">
        <f t="shared" si="9"/>
        <v>22.857142857142858</v>
      </c>
      <c r="Q60" s="21" t="s">
        <v>37</v>
      </c>
      <c r="R60" s="66" t="s">
        <v>271</v>
      </c>
      <c r="S60" s="66">
        <v>2020</v>
      </c>
    </row>
    <row r="61" spans="1:19" s="11" customFormat="1" ht="149.25" customHeight="1" thickBot="1" x14ac:dyDescent="0.25">
      <c r="A61" s="59">
        <v>50</v>
      </c>
      <c r="B61" s="27" t="s">
        <v>38</v>
      </c>
      <c r="C61" s="13" t="s">
        <v>208</v>
      </c>
      <c r="D61" s="24" t="s">
        <v>39</v>
      </c>
      <c r="E61" s="14" t="s">
        <v>217</v>
      </c>
      <c r="F61" s="14" t="s">
        <v>107</v>
      </c>
      <c r="G61" s="23" t="s">
        <v>127</v>
      </c>
      <c r="H61" s="16">
        <v>1</v>
      </c>
      <c r="I61" s="57">
        <v>44387</v>
      </c>
      <c r="J61" s="61">
        <v>44530</v>
      </c>
      <c r="K61" s="17">
        <f t="shared" si="5"/>
        <v>20.428571428571427</v>
      </c>
      <c r="L61" s="18">
        <v>1</v>
      </c>
      <c r="M61" s="19">
        <f t="shared" si="6"/>
        <v>1</v>
      </c>
      <c r="N61" s="20">
        <f t="shared" si="7"/>
        <v>20.428571428571427</v>
      </c>
      <c r="O61" s="20">
        <f t="shared" si="8"/>
        <v>20.428571428571427</v>
      </c>
      <c r="P61" s="48">
        <f t="shared" si="9"/>
        <v>20.428571428571427</v>
      </c>
      <c r="Q61" s="16" t="s">
        <v>40</v>
      </c>
      <c r="R61" s="66" t="s">
        <v>271</v>
      </c>
      <c r="S61" s="66">
        <v>2020</v>
      </c>
    </row>
    <row r="62" spans="1:19" s="11" customFormat="1" ht="176.25" customHeight="1" thickBot="1" x14ac:dyDescent="0.25">
      <c r="A62" s="59">
        <v>51</v>
      </c>
      <c r="B62" s="27" t="s">
        <v>38</v>
      </c>
      <c r="C62" s="13" t="s">
        <v>208</v>
      </c>
      <c r="D62" s="24" t="s">
        <v>39</v>
      </c>
      <c r="E62" s="24" t="s">
        <v>352</v>
      </c>
      <c r="F62" s="14" t="s">
        <v>70</v>
      </c>
      <c r="G62" s="23" t="s">
        <v>71</v>
      </c>
      <c r="H62" s="16">
        <v>2</v>
      </c>
      <c r="I62" s="57">
        <v>44387</v>
      </c>
      <c r="J62" s="61">
        <v>44530</v>
      </c>
      <c r="K62" s="17">
        <f t="shared" si="5"/>
        <v>20.428571428571427</v>
      </c>
      <c r="L62" s="18">
        <v>2</v>
      </c>
      <c r="M62" s="19">
        <f t="shared" si="6"/>
        <v>1</v>
      </c>
      <c r="N62" s="20">
        <f t="shared" si="7"/>
        <v>20.428571428571427</v>
      </c>
      <c r="O62" s="20">
        <f t="shared" si="8"/>
        <v>20.428571428571427</v>
      </c>
      <c r="P62" s="48">
        <f t="shared" si="9"/>
        <v>20.428571428571427</v>
      </c>
      <c r="Q62" s="16" t="s">
        <v>40</v>
      </c>
      <c r="R62" s="66" t="s">
        <v>271</v>
      </c>
      <c r="S62" s="66">
        <v>2020</v>
      </c>
    </row>
    <row r="63" spans="1:19" s="11" customFormat="1" ht="165.75" customHeight="1" thickBot="1" x14ac:dyDescent="0.25">
      <c r="A63" s="59">
        <v>52</v>
      </c>
      <c r="B63" s="2" t="s">
        <v>41</v>
      </c>
      <c r="C63" s="13" t="s">
        <v>407</v>
      </c>
      <c r="D63" s="24" t="s">
        <v>408</v>
      </c>
      <c r="E63" s="24" t="s">
        <v>124</v>
      </c>
      <c r="F63" s="24" t="s">
        <v>353</v>
      </c>
      <c r="G63" s="23" t="s">
        <v>370</v>
      </c>
      <c r="H63" s="16">
        <v>2</v>
      </c>
      <c r="I63" s="57">
        <v>44387</v>
      </c>
      <c r="J63" s="61">
        <v>44540</v>
      </c>
      <c r="K63" s="17">
        <f t="shared" si="5"/>
        <v>21.857142857142858</v>
      </c>
      <c r="L63" s="18">
        <v>2</v>
      </c>
      <c r="M63" s="19">
        <f t="shared" si="6"/>
        <v>1</v>
      </c>
      <c r="N63" s="20">
        <f t="shared" si="7"/>
        <v>21.857142857142858</v>
      </c>
      <c r="O63" s="20">
        <f t="shared" si="8"/>
        <v>21.857142857142858</v>
      </c>
      <c r="P63" s="48">
        <f t="shared" si="9"/>
        <v>21.857142857142858</v>
      </c>
      <c r="Q63" s="21" t="s">
        <v>214</v>
      </c>
      <c r="R63" s="66" t="s">
        <v>271</v>
      </c>
      <c r="S63" s="66">
        <v>2020</v>
      </c>
    </row>
    <row r="64" spans="1:19" s="11" customFormat="1" ht="192" customHeight="1" thickBot="1" x14ac:dyDescent="0.25">
      <c r="A64" s="59">
        <v>53</v>
      </c>
      <c r="B64" s="2" t="s">
        <v>41</v>
      </c>
      <c r="C64" s="13" t="s">
        <v>407</v>
      </c>
      <c r="D64" s="24" t="s">
        <v>42</v>
      </c>
      <c r="E64" s="24" t="s">
        <v>128</v>
      </c>
      <c r="F64" s="24" t="s">
        <v>351</v>
      </c>
      <c r="G64" s="23" t="s">
        <v>129</v>
      </c>
      <c r="H64" s="16">
        <v>6</v>
      </c>
      <c r="I64" s="57">
        <v>44387</v>
      </c>
      <c r="J64" s="61">
        <v>44540</v>
      </c>
      <c r="K64" s="17">
        <f t="shared" si="5"/>
        <v>21.857142857142858</v>
      </c>
      <c r="L64" s="18">
        <v>6</v>
      </c>
      <c r="M64" s="19">
        <f t="shared" si="6"/>
        <v>1</v>
      </c>
      <c r="N64" s="20">
        <f t="shared" si="7"/>
        <v>21.857142857142858</v>
      </c>
      <c r="O64" s="20">
        <f t="shared" si="8"/>
        <v>21.857142857142858</v>
      </c>
      <c r="P64" s="48">
        <f t="shared" si="9"/>
        <v>21.857142857142858</v>
      </c>
      <c r="Q64" s="21" t="s">
        <v>214</v>
      </c>
      <c r="R64" s="66" t="s">
        <v>271</v>
      </c>
      <c r="S64" s="66">
        <v>2020</v>
      </c>
    </row>
    <row r="65" spans="1:19" s="11" customFormat="1" ht="154.5" customHeight="1" thickBot="1" x14ac:dyDescent="0.25">
      <c r="A65" s="59">
        <v>54</v>
      </c>
      <c r="B65" s="27" t="s">
        <v>43</v>
      </c>
      <c r="C65" s="13" t="s">
        <v>209</v>
      </c>
      <c r="D65" s="24" t="s">
        <v>403</v>
      </c>
      <c r="E65" s="24" t="s">
        <v>402</v>
      </c>
      <c r="F65" s="24" t="s">
        <v>154</v>
      </c>
      <c r="G65" s="23" t="s">
        <v>68</v>
      </c>
      <c r="H65" s="16">
        <v>6</v>
      </c>
      <c r="I65" s="57">
        <v>44387</v>
      </c>
      <c r="J65" s="70">
        <v>44561</v>
      </c>
      <c r="K65" s="17">
        <f t="shared" si="5"/>
        <v>24.857142857142858</v>
      </c>
      <c r="L65" s="18">
        <v>3</v>
      </c>
      <c r="M65" s="19">
        <f t="shared" si="6"/>
        <v>0.5</v>
      </c>
      <c r="N65" s="20">
        <f t="shared" si="7"/>
        <v>12.428571428571429</v>
      </c>
      <c r="O65" s="20">
        <f t="shared" si="8"/>
        <v>12.428571428571429</v>
      </c>
      <c r="P65" s="48">
        <f t="shared" si="9"/>
        <v>24.857142857142858</v>
      </c>
      <c r="Q65" s="16" t="s">
        <v>45</v>
      </c>
      <c r="R65" s="66" t="s">
        <v>271</v>
      </c>
      <c r="S65" s="66">
        <v>2020</v>
      </c>
    </row>
    <row r="66" spans="1:19" s="11" customFormat="1" ht="123" customHeight="1" thickBot="1" x14ac:dyDescent="0.25">
      <c r="A66" s="59">
        <v>55</v>
      </c>
      <c r="B66" s="27" t="s">
        <v>46</v>
      </c>
      <c r="C66" s="13" t="s">
        <v>210</v>
      </c>
      <c r="D66" s="24" t="s">
        <v>47</v>
      </c>
      <c r="E66" s="14" t="s">
        <v>110</v>
      </c>
      <c r="F66" s="14" t="s">
        <v>168</v>
      </c>
      <c r="G66" s="23" t="s">
        <v>72</v>
      </c>
      <c r="H66" s="16">
        <v>1</v>
      </c>
      <c r="I66" s="57">
        <v>44387</v>
      </c>
      <c r="J66" s="61">
        <v>44540</v>
      </c>
      <c r="K66" s="17">
        <f t="shared" si="5"/>
        <v>21.857142857142858</v>
      </c>
      <c r="L66" s="18">
        <v>1</v>
      </c>
      <c r="M66" s="19">
        <f t="shared" si="6"/>
        <v>1</v>
      </c>
      <c r="N66" s="20">
        <f t="shared" si="7"/>
        <v>21.857142857142858</v>
      </c>
      <c r="O66" s="20">
        <f t="shared" si="8"/>
        <v>21.857142857142858</v>
      </c>
      <c r="P66" s="48">
        <f t="shared" si="9"/>
        <v>21.857142857142858</v>
      </c>
      <c r="Q66" s="21" t="s">
        <v>73</v>
      </c>
      <c r="R66" s="66" t="s">
        <v>271</v>
      </c>
      <c r="S66" s="66">
        <v>2020</v>
      </c>
    </row>
    <row r="67" spans="1:19" s="11" customFormat="1" ht="99.75" customHeight="1" thickBot="1" x14ac:dyDescent="0.25">
      <c r="A67" s="59">
        <v>56</v>
      </c>
      <c r="B67" s="27" t="s">
        <v>46</v>
      </c>
      <c r="C67" s="13" t="s">
        <v>210</v>
      </c>
      <c r="D67" s="24" t="s">
        <v>47</v>
      </c>
      <c r="E67" s="14" t="s">
        <v>169</v>
      </c>
      <c r="F67" s="14" t="s">
        <v>118</v>
      </c>
      <c r="G67" s="23" t="s">
        <v>170</v>
      </c>
      <c r="H67" s="16">
        <v>1</v>
      </c>
      <c r="I67" s="57">
        <v>44387</v>
      </c>
      <c r="J67" s="61">
        <v>44540</v>
      </c>
      <c r="K67" s="17">
        <f t="shared" si="5"/>
        <v>21.857142857142858</v>
      </c>
      <c r="L67" s="18">
        <v>1</v>
      </c>
      <c r="M67" s="19">
        <f t="shared" si="6"/>
        <v>1</v>
      </c>
      <c r="N67" s="20">
        <f t="shared" si="7"/>
        <v>21.857142857142858</v>
      </c>
      <c r="O67" s="20">
        <f t="shared" si="8"/>
        <v>21.857142857142858</v>
      </c>
      <c r="P67" s="48">
        <f t="shared" si="9"/>
        <v>21.857142857142858</v>
      </c>
      <c r="Q67" s="21" t="s">
        <v>22</v>
      </c>
      <c r="R67" s="66" t="s">
        <v>271</v>
      </c>
      <c r="S67" s="66">
        <v>2020</v>
      </c>
    </row>
    <row r="68" spans="1:19" s="11" customFormat="1" ht="129.75" customHeight="1" thickBot="1" x14ac:dyDescent="0.25">
      <c r="A68" s="59">
        <v>57</v>
      </c>
      <c r="B68" s="27" t="s">
        <v>46</v>
      </c>
      <c r="C68" s="13" t="s">
        <v>210</v>
      </c>
      <c r="D68" s="24" t="s">
        <v>47</v>
      </c>
      <c r="E68" s="14" t="s">
        <v>171</v>
      </c>
      <c r="F68" s="14" t="s">
        <v>119</v>
      </c>
      <c r="G68" s="23" t="s">
        <v>172</v>
      </c>
      <c r="H68" s="16">
        <v>1</v>
      </c>
      <c r="I68" s="57">
        <v>44387</v>
      </c>
      <c r="J68" s="61">
        <v>44540</v>
      </c>
      <c r="K68" s="17">
        <f t="shared" si="5"/>
        <v>21.857142857142858</v>
      </c>
      <c r="L68" s="18">
        <v>1</v>
      </c>
      <c r="M68" s="19">
        <f t="shared" si="6"/>
        <v>1</v>
      </c>
      <c r="N68" s="20">
        <f t="shared" si="7"/>
        <v>21.857142857142858</v>
      </c>
      <c r="O68" s="20">
        <f t="shared" si="8"/>
        <v>21.857142857142858</v>
      </c>
      <c r="P68" s="48">
        <f t="shared" si="9"/>
        <v>21.857142857142858</v>
      </c>
      <c r="Q68" s="21" t="s">
        <v>22</v>
      </c>
      <c r="R68" s="66" t="s">
        <v>271</v>
      </c>
      <c r="S68" s="66">
        <v>2020</v>
      </c>
    </row>
    <row r="69" spans="1:19" s="11" customFormat="1" ht="116.25" customHeight="1" thickBot="1" x14ac:dyDescent="0.25">
      <c r="A69" s="59">
        <v>58</v>
      </c>
      <c r="B69" s="2" t="s">
        <v>173</v>
      </c>
      <c r="C69" s="13" t="s">
        <v>211</v>
      </c>
      <c r="D69" s="13" t="s">
        <v>372</v>
      </c>
      <c r="E69" s="14" t="s">
        <v>65</v>
      </c>
      <c r="F69" s="14" t="s">
        <v>221</v>
      </c>
      <c r="G69" s="23" t="s">
        <v>57</v>
      </c>
      <c r="H69" s="16">
        <v>1</v>
      </c>
      <c r="I69" s="57">
        <v>44387</v>
      </c>
      <c r="J69" s="61">
        <v>44561</v>
      </c>
      <c r="K69" s="17">
        <f t="shared" si="5"/>
        <v>24.857142857142858</v>
      </c>
      <c r="L69" s="18">
        <v>1</v>
      </c>
      <c r="M69" s="19">
        <f t="shared" si="6"/>
        <v>1</v>
      </c>
      <c r="N69" s="20">
        <f t="shared" si="7"/>
        <v>24.857142857142858</v>
      </c>
      <c r="O69" s="20">
        <f t="shared" si="8"/>
        <v>24.857142857142858</v>
      </c>
      <c r="P69" s="48">
        <f t="shared" si="9"/>
        <v>24.857142857142858</v>
      </c>
      <c r="Q69" s="16" t="s">
        <v>49</v>
      </c>
      <c r="R69" s="66" t="s">
        <v>271</v>
      </c>
      <c r="S69" s="66">
        <v>2020</v>
      </c>
    </row>
    <row r="70" spans="1:19" s="11" customFormat="1" ht="116.25" customHeight="1" thickBot="1" x14ac:dyDescent="0.25">
      <c r="A70" s="59">
        <v>59</v>
      </c>
      <c r="B70" s="27" t="s">
        <v>48</v>
      </c>
      <c r="C70" s="13" t="s">
        <v>211</v>
      </c>
      <c r="D70" s="13" t="s">
        <v>389</v>
      </c>
      <c r="E70" s="14" t="s">
        <v>65</v>
      </c>
      <c r="F70" s="14" t="s">
        <v>390</v>
      </c>
      <c r="G70" s="23" t="s">
        <v>143</v>
      </c>
      <c r="H70" s="16">
        <v>1</v>
      </c>
      <c r="I70" s="57">
        <v>44387</v>
      </c>
      <c r="J70" s="61">
        <v>44561</v>
      </c>
      <c r="K70" s="17">
        <f t="shared" si="5"/>
        <v>24.857142857142858</v>
      </c>
      <c r="L70" s="18">
        <v>1</v>
      </c>
      <c r="M70" s="19">
        <f t="shared" si="6"/>
        <v>1</v>
      </c>
      <c r="N70" s="20">
        <f t="shared" si="7"/>
        <v>24.857142857142858</v>
      </c>
      <c r="O70" s="20">
        <f t="shared" si="8"/>
        <v>24.857142857142858</v>
      </c>
      <c r="P70" s="48">
        <f t="shared" si="9"/>
        <v>24.857142857142858</v>
      </c>
      <c r="Q70" s="16" t="s">
        <v>49</v>
      </c>
      <c r="R70" s="66" t="s">
        <v>271</v>
      </c>
      <c r="S70" s="66">
        <v>2020</v>
      </c>
    </row>
    <row r="71" spans="1:19" s="11" customFormat="1" ht="116.25" customHeight="1" thickBot="1" x14ac:dyDescent="0.25">
      <c r="A71" s="59">
        <v>60</v>
      </c>
      <c r="B71" s="27" t="s">
        <v>50</v>
      </c>
      <c r="C71" s="13" t="s">
        <v>212</v>
      </c>
      <c r="D71" s="24" t="s">
        <v>51</v>
      </c>
      <c r="E71" s="14" t="s">
        <v>69</v>
      </c>
      <c r="F71" s="14" t="s">
        <v>177</v>
      </c>
      <c r="G71" s="23" t="s">
        <v>143</v>
      </c>
      <c r="H71" s="16">
        <v>1</v>
      </c>
      <c r="I71" s="57">
        <v>44387</v>
      </c>
      <c r="J71" s="61">
        <v>44561</v>
      </c>
      <c r="K71" s="17">
        <f t="shared" si="5"/>
        <v>24.857142857142858</v>
      </c>
      <c r="L71" s="18">
        <v>1</v>
      </c>
      <c r="M71" s="19">
        <f t="shared" si="6"/>
        <v>1</v>
      </c>
      <c r="N71" s="20">
        <f t="shared" si="7"/>
        <v>24.857142857142858</v>
      </c>
      <c r="O71" s="20">
        <f t="shared" si="8"/>
        <v>24.857142857142858</v>
      </c>
      <c r="P71" s="48">
        <f t="shared" si="9"/>
        <v>24.857142857142858</v>
      </c>
      <c r="Q71" s="16" t="s">
        <v>66</v>
      </c>
      <c r="R71" s="66" t="s">
        <v>271</v>
      </c>
      <c r="S71" s="66">
        <v>2020</v>
      </c>
    </row>
    <row r="72" spans="1:19" s="11" customFormat="1" ht="213" customHeight="1" thickBot="1" x14ac:dyDescent="0.25">
      <c r="A72" s="59">
        <v>61</v>
      </c>
      <c r="B72" s="2" t="s">
        <v>52</v>
      </c>
      <c r="C72" s="13" t="s">
        <v>213</v>
      </c>
      <c r="D72" s="24" t="s">
        <v>53</v>
      </c>
      <c r="E72" s="14" t="s">
        <v>93</v>
      </c>
      <c r="F72" s="14" t="s">
        <v>102</v>
      </c>
      <c r="G72" s="23" t="s">
        <v>117</v>
      </c>
      <c r="H72" s="16">
        <v>2</v>
      </c>
      <c r="I72" s="57">
        <v>44387</v>
      </c>
      <c r="J72" s="61">
        <v>44530</v>
      </c>
      <c r="K72" s="17">
        <f t="shared" si="5"/>
        <v>20.428571428571427</v>
      </c>
      <c r="L72" s="18">
        <v>2</v>
      </c>
      <c r="M72" s="19">
        <f t="shared" si="6"/>
        <v>1</v>
      </c>
      <c r="N72" s="20">
        <f t="shared" si="7"/>
        <v>20.428571428571427</v>
      </c>
      <c r="O72" s="20">
        <f t="shared" si="8"/>
        <v>20.428571428571427</v>
      </c>
      <c r="P72" s="48">
        <f t="shared" si="9"/>
        <v>20.428571428571427</v>
      </c>
      <c r="Q72" s="16" t="s">
        <v>21</v>
      </c>
      <c r="R72" s="66" t="s">
        <v>271</v>
      </c>
      <c r="S72" s="66">
        <v>2020</v>
      </c>
    </row>
    <row r="73" spans="1:19" s="11" customFormat="1" ht="165.75" customHeight="1" thickBot="1" x14ac:dyDescent="0.25">
      <c r="A73" s="59">
        <v>62</v>
      </c>
      <c r="B73" s="2" t="s">
        <v>52</v>
      </c>
      <c r="C73" s="13" t="s">
        <v>213</v>
      </c>
      <c r="D73" s="24" t="s">
        <v>53</v>
      </c>
      <c r="E73" s="24" t="s">
        <v>380</v>
      </c>
      <c r="F73" s="24" t="s">
        <v>136</v>
      </c>
      <c r="G73" s="23" t="s">
        <v>137</v>
      </c>
      <c r="H73" s="16">
        <v>2</v>
      </c>
      <c r="I73" s="57">
        <v>44387</v>
      </c>
      <c r="J73" s="61">
        <v>44530</v>
      </c>
      <c r="K73" s="17">
        <f t="shared" si="5"/>
        <v>20.428571428571427</v>
      </c>
      <c r="L73" s="18">
        <v>2</v>
      </c>
      <c r="M73" s="19">
        <f t="shared" si="6"/>
        <v>1</v>
      </c>
      <c r="N73" s="20">
        <f t="shared" si="7"/>
        <v>20.428571428571427</v>
      </c>
      <c r="O73" s="20">
        <f t="shared" si="8"/>
        <v>20.428571428571427</v>
      </c>
      <c r="P73" s="48">
        <f t="shared" si="9"/>
        <v>20.428571428571427</v>
      </c>
      <c r="Q73" s="16" t="s">
        <v>21</v>
      </c>
      <c r="R73" s="66" t="s">
        <v>271</v>
      </c>
      <c r="S73" s="66">
        <v>2020</v>
      </c>
    </row>
    <row r="74" spans="1:19" s="11" customFormat="1" ht="116.25" customHeight="1" thickBot="1" x14ac:dyDescent="0.25">
      <c r="A74" s="59">
        <v>63</v>
      </c>
      <c r="B74" s="27" t="s">
        <v>303</v>
      </c>
      <c r="C74" s="43" t="s">
        <v>371</v>
      </c>
      <c r="D74" s="43" t="s">
        <v>304</v>
      </c>
      <c r="E74" s="43" t="s">
        <v>305</v>
      </c>
      <c r="F74" s="43" t="s">
        <v>306</v>
      </c>
      <c r="G74" s="16" t="s">
        <v>307</v>
      </c>
      <c r="H74" s="16">
        <v>1</v>
      </c>
      <c r="I74" s="58">
        <v>44006</v>
      </c>
      <c r="J74" s="60">
        <v>44344</v>
      </c>
      <c r="K74" s="46">
        <f t="shared" si="5"/>
        <v>48.285714285714285</v>
      </c>
      <c r="L74" s="20">
        <v>1</v>
      </c>
      <c r="M74" s="47">
        <f t="shared" si="6"/>
        <v>1</v>
      </c>
      <c r="N74" s="20">
        <f t="shared" si="7"/>
        <v>48.285714285714285</v>
      </c>
      <c r="O74" s="20">
        <f t="shared" si="8"/>
        <v>48.285714285714285</v>
      </c>
      <c r="P74" s="48">
        <f t="shared" si="9"/>
        <v>48.285714285714285</v>
      </c>
      <c r="Q74" s="21" t="s">
        <v>308</v>
      </c>
      <c r="R74" s="67" t="s">
        <v>411</v>
      </c>
      <c r="S74" s="66">
        <v>2020</v>
      </c>
    </row>
    <row r="75" spans="1:19" s="11" customFormat="1" ht="116.25" customHeight="1" thickBot="1" x14ac:dyDescent="0.25">
      <c r="A75" s="59">
        <v>64</v>
      </c>
      <c r="B75" s="27" t="s">
        <v>309</v>
      </c>
      <c r="C75" s="43" t="s">
        <v>310</v>
      </c>
      <c r="D75" s="43" t="s">
        <v>311</v>
      </c>
      <c r="E75" s="43" t="s">
        <v>312</v>
      </c>
      <c r="F75" s="43" t="s">
        <v>306</v>
      </c>
      <c r="G75" s="16" t="s">
        <v>307</v>
      </c>
      <c r="H75" s="16">
        <v>1</v>
      </c>
      <c r="I75" s="58">
        <v>44159</v>
      </c>
      <c r="J75" s="60">
        <v>44344</v>
      </c>
      <c r="K75" s="46">
        <f t="shared" si="5"/>
        <v>26.428571428571427</v>
      </c>
      <c r="L75" s="20">
        <v>1</v>
      </c>
      <c r="M75" s="47">
        <f t="shared" si="6"/>
        <v>1</v>
      </c>
      <c r="N75" s="20">
        <f t="shared" si="7"/>
        <v>26.428571428571427</v>
      </c>
      <c r="O75" s="20">
        <f t="shared" si="8"/>
        <v>26.428571428571427</v>
      </c>
      <c r="P75" s="48">
        <f t="shared" si="9"/>
        <v>26.428571428571427</v>
      </c>
      <c r="Q75" s="21" t="s">
        <v>308</v>
      </c>
      <c r="R75" s="67" t="s">
        <v>411</v>
      </c>
      <c r="S75" s="66">
        <v>2020</v>
      </c>
    </row>
    <row r="76" spans="1:19" s="11" customFormat="1" ht="116.25" customHeight="1" thickBot="1" x14ac:dyDescent="0.25">
      <c r="A76" s="59">
        <v>65</v>
      </c>
      <c r="B76" s="27" t="s">
        <v>309</v>
      </c>
      <c r="C76" s="43" t="s">
        <v>310</v>
      </c>
      <c r="D76" s="43" t="s">
        <v>311</v>
      </c>
      <c r="E76" s="43" t="s">
        <v>313</v>
      </c>
      <c r="F76" s="43" t="s">
        <v>314</v>
      </c>
      <c r="G76" s="16" t="s">
        <v>315</v>
      </c>
      <c r="H76" s="16">
        <v>1</v>
      </c>
      <c r="I76" s="58">
        <v>44159</v>
      </c>
      <c r="J76" s="60">
        <v>44286</v>
      </c>
      <c r="K76" s="46">
        <f t="shared" ref="K76:K93" si="10">+(J76-I76)/7</f>
        <v>18.142857142857142</v>
      </c>
      <c r="L76" s="20">
        <v>1</v>
      </c>
      <c r="M76" s="47">
        <f t="shared" ref="M76:M93" si="11">+L76/H76</f>
        <v>1</v>
      </c>
      <c r="N76" s="20">
        <f t="shared" ref="N76:N93" si="12">+M76*K76</f>
        <v>18.142857142857142</v>
      </c>
      <c r="O76" s="20">
        <f t="shared" ref="O76:O93" si="13">+IF(J76&lt;=$D$8,N76,0)</f>
        <v>18.142857142857142</v>
      </c>
      <c r="P76" s="48">
        <f t="shared" ref="P76:P93" si="14">+IF($D$8&gt;=J76,K76,0)</f>
        <v>18.142857142857142</v>
      </c>
      <c r="Q76" s="21" t="s">
        <v>308</v>
      </c>
      <c r="R76" s="67" t="s">
        <v>411</v>
      </c>
      <c r="S76" s="66">
        <v>2020</v>
      </c>
    </row>
    <row r="77" spans="1:19" s="11" customFormat="1" ht="201" customHeight="1" thickBot="1" x14ac:dyDescent="0.25">
      <c r="A77" s="59">
        <v>66</v>
      </c>
      <c r="B77" s="27" t="s">
        <v>316</v>
      </c>
      <c r="C77" s="43" t="s">
        <v>317</v>
      </c>
      <c r="D77" s="43" t="s">
        <v>318</v>
      </c>
      <c r="E77" s="43" t="s">
        <v>319</v>
      </c>
      <c r="F77" s="44" t="s">
        <v>320</v>
      </c>
      <c r="G77" s="16" t="s">
        <v>320</v>
      </c>
      <c r="H77" s="16">
        <v>1</v>
      </c>
      <c r="I77" s="58">
        <v>44159</v>
      </c>
      <c r="J77" s="60">
        <v>44500</v>
      </c>
      <c r="K77" s="46">
        <f t="shared" si="10"/>
        <v>48.714285714285715</v>
      </c>
      <c r="L77" s="20">
        <v>1</v>
      </c>
      <c r="M77" s="47">
        <f t="shared" si="11"/>
        <v>1</v>
      </c>
      <c r="N77" s="20">
        <f t="shared" si="12"/>
        <v>48.714285714285715</v>
      </c>
      <c r="O77" s="20">
        <f t="shared" si="13"/>
        <v>48.714285714285715</v>
      </c>
      <c r="P77" s="48">
        <f t="shared" si="14"/>
        <v>48.714285714285715</v>
      </c>
      <c r="Q77" s="21" t="s">
        <v>321</v>
      </c>
      <c r="R77" s="67" t="s">
        <v>411</v>
      </c>
      <c r="S77" s="66">
        <v>2020</v>
      </c>
    </row>
    <row r="78" spans="1:19" s="11" customFormat="1" ht="86.25" thickBot="1" x14ac:dyDescent="0.25">
      <c r="A78" s="59">
        <v>67</v>
      </c>
      <c r="B78" s="27" t="s">
        <v>316</v>
      </c>
      <c r="C78" s="43" t="s">
        <v>317</v>
      </c>
      <c r="D78" s="43" t="s">
        <v>318</v>
      </c>
      <c r="E78" s="43" t="s">
        <v>322</v>
      </c>
      <c r="F78" s="44" t="s">
        <v>323</v>
      </c>
      <c r="G78" s="16" t="s">
        <v>324</v>
      </c>
      <c r="H78" s="16">
        <v>3</v>
      </c>
      <c r="I78" s="58">
        <v>44159</v>
      </c>
      <c r="J78" s="60">
        <v>44500</v>
      </c>
      <c r="K78" s="46">
        <f t="shared" si="10"/>
        <v>48.714285714285715</v>
      </c>
      <c r="L78" s="20">
        <v>3</v>
      </c>
      <c r="M78" s="47">
        <f t="shared" si="11"/>
        <v>1</v>
      </c>
      <c r="N78" s="20">
        <f t="shared" si="12"/>
        <v>48.714285714285715</v>
      </c>
      <c r="O78" s="20">
        <f t="shared" si="13"/>
        <v>48.714285714285715</v>
      </c>
      <c r="P78" s="48">
        <f t="shared" si="14"/>
        <v>48.714285714285715</v>
      </c>
      <c r="Q78" s="21" t="s">
        <v>382</v>
      </c>
      <c r="R78" s="67" t="s">
        <v>411</v>
      </c>
      <c r="S78" s="66">
        <v>2020</v>
      </c>
    </row>
    <row r="79" spans="1:19" s="11" customFormat="1" ht="165" customHeight="1" thickBot="1" x14ac:dyDescent="0.25">
      <c r="A79" s="59">
        <v>68</v>
      </c>
      <c r="B79" s="27" t="s">
        <v>325</v>
      </c>
      <c r="C79" s="43" t="s">
        <v>354</v>
      </c>
      <c r="D79" s="43" t="s">
        <v>326</v>
      </c>
      <c r="E79" s="43" t="s">
        <v>327</v>
      </c>
      <c r="F79" s="44" t="s">
        <v>328</v>
      </c>
      <c r="G79" s="16" t="s">
        <v>54</v>
      </c>
      <c r="H79" s="16">
        <v>3</v>
      </c>
      <c r="I79" s="58">
        <v>44159</v>
      </c>
      <c r="J79" s="60">
        <v>44500</v>
      </c>
      <c r="K79" s="46">
        <f t="shared" si="10"/>
        <v>48.714285714285715</v>
      </c>
      <c r="L79" s="20">
        <v>3</v>
      </c>
      <c r="M79" s="47">
        <f t="shared" si="11"/>
        <v>1</v>
      </c>
      <c r="N79" s="20">
        <f t="shared" si="12"/>
        <v>48.714285714285715</v>
      </c>
      <c r="O79" s="20">
        <f t="shared" si="13"/>
        <v>48.714285714285715</v>
      </c>
      <c r="P79" s="48">
        <f t="shared" si="14"/>
        <v>48.714285714285715</v>
      </c>
      <c r="Q79" s="21" t="s">
        <v>329</v>
      </c>
      <c r="R79" s="67" t="s">
        <v>411</v>
      </c>
      <c r="S79" s="66">
        <v>2020</v>
      </c>
    </row>
    <row r="80" spans="1:19" s="11" customFormat="1" ht="141.75" customHeight="1" thickBot="1" x14ac:dyDescent="0.25">
      <c r="A80" s="59">
        <v>69</v>
      </c>
      <c r="B80" s="27" t="s">
        <v>330</v>
      </c>
      <c r="C80" s="43" t="s">
        <v>331</v>
      </c>
      <c r="D80" s="43" t="s">
        <v>332</v>
      </c>
      <c r="E80" s="43" t="s">
        <v>391</v>
      </c>
      <c r="F80" s="44" t="s">
        <v>392</v>
      </c>
      <c r="G80" s="16" t="s">
        <v>393</v>
      </c>
      <c r="H80" s="16">
        <v>1</v>
      </c>
      <c r="I80" s="58">
        <v>44159</v>
      </c>
      <c r="J80" s="60">
        <v>44285</v>
      </c>
      <c r="K80" s="46">
        <f t="shared" si="10"/>
        <v>18</v>
      </c>
      <c r="L80" s="20">
        <v>1</v>
      </c>
      <c r="M80" s="47">
        <f t="shared" si="11"/>
        <v>1</v>
      </c>
      <c r="N80" s="20">
        <f t="shared" si="12"/>
        <v>18</v>
      </c>
      <c r="O80" s="20">
        <f t="shared" si="13"/>
        <v>18</v>
      </c>
      <c r="P80" s="48">
        <f t="shared" si="14"/>
        <v>18</v>
      </c>
      <c r="Q80" s="21" t="s">
        <v>333</v>
      </c>
      <c r="R80" s="67" t="s">
        <v>411</v>
      </c>
      <c r="S80" s="66">
        <v>2020</v>
      </c>
    </row>
    <row r="81" spans="1:19" s="11" customFormat="1" ht="137.25" customHeight="1" thickBot="1" x14ac:dyDescent="0.25">
      <c r="A81" s="59">
        <v>70</v>
      </c>
      <c r="B81" s="2" t="s">
        <v>334</v>
      </c>
      <c r="C81" s="53" t="s">
        <v>335</v>
      </c>
      <c r="D81" s="14" t="s">
        <v>336</v>
      </c>
      <c r="E81" s="14" t="s">
        <v>337</v>
      </c>
      <c r="F81" s="14" t="s">
        <v>338</v>
      </c>
      <c r="G81" s="23" t="s">
        <v>339</v>
      </c>
      <c r="H81" s="55">
        <v>1</v>
      </c>
      <c r="I81" s="58">
        <v>44406</v>
      </c>
      <c r="J81" s="61">
        <v>44561</v>
      </c>
      <c r="K81" s="46">
        <f t="shared" si="10"/>
        <v>22.142857142857142</v>
      </c>
      <c r="L81" s="20">
        <v>1</v>
      </c>
      <c r="M81" s="47">
        <f t="shared" si="11"/>
        <v>1</v>
      </c>
      <c r="N81" s="20">
        <f t="shared" si="12"/>
        <v>22.142857142857142</v>
      </c>
      <c r="O81" s="20">
        <f t="shared" si="13"/>
        <v>22.142857142857142</v>
      </c>
      <c r="P81" s="48">
        <f t="shared" si="14"/>
        <v>22.142857142857142</v>
      </c>
      <c r="Q81" s="56" t="s">
        <v>308</v>
      </c>
      <c r="R81" s="67" t="s">
        <v>411</v>
      </c>
      <c r="S81" s="66">
        <v>2021</v>
      </c>
    </row>
    <row r="82" spans="1:19" s="11" customFormat="1" ht="99.75" customHeight="1" thickBot="1" x14ac:dyDescent="0.25">
      <c r="A82" s="59">
        <v>71</v>
      </c>
      <c r="B82" s="2" t="s">
        <v>334</v>
      </c>
      <c r="C82" s="53" t="s">
        <v>335</v>
      </c>
      <c r="D82" s="54" t="s">
        <v>336</v>
      </c>
      <c r="E82" s="14" t="s">
        <v>340</v>
      </c>
      <c r="F82" s="14" t="s">
        <v>341</v>
      </c>
      <c r="G82" s="23" t="s">
        <v>342</v>
      </c>
      <c r="H82" s="55">
        <v>1</v>
      </c>
      <c r="I82" s="58">
        <v>44406</v>
      </c>
      <c r="J82" s="57">
        <v>44712</v>
      </c>
      <c r="K82" s="46">
        <f t="shared" si="10"/>
        <v>43.714285714285715</v>
      </c>
      <c r="L82" s="20">
        <v>0</v>
      </c>
      <c r="M82" s="47">
        <f t="shared" si="11"/>
        <v>0</v>
      </c>
      <c r="N82" s="20">
        <f t="shared" si="12"/>
        <v>0</v>
      </c>
      <c r="O82" s="20">
        <f t="shared" si="13"/>
        <v>0</v>
      </c>
      <c r="P82" s="48">
        <f t="shared" si="14"/>
        <v>0</v>
      </c>
      <c r="Q82" s="56" t="s">
        <v>308</v>
      </c>
      <c r="R82" s="67" t="s">
        <v>411</v>
      </c>
      <c r="S82" s="66">
        <v>2021</v>
      </c>
    </row>
    <row r="83" spans="1:19" s="11" customFormat="1" ht="99.75" customHeight="1" thickBot="1" x14ac:dyDescent="0.25">
      <c r="A83" s="59">
        <v>72</v>
      </c>
      <c r="B83" s="2" t="s">
        <v>334</v>
      </c>
      <c r="C83" s="53" t="s">
        <v>335</v>
      </c>
      <c r="D83" s="54" t="s">
        <v>336</v>
      </c>
      <c r="E83" s="54" t="s">
        <v>343</v>
      </c>
      <c r="F83" s="54" t="s">
        <v>344</v>
      </c>
      <c r="G83" s="23" t="s">
        <v>345</v>
      </c>
      <c r="H83" s="55">
        <v>1</v>
      </c>
      <c r="I83" s="58">
        <v>44406</v>
      </c>
      <c r="J83" s="57">
        <v>44712</v>
      </c>
      <c r="K83" s="46">
        <f t="shared" si="10"/>
        <v>43.714285714285715</v>
      </c>
      <c r="L83" s="20">
        <v>0</v>
      </c>
      <c r="M83" s="47">
        <f t="shared" si="11"/>
        <v>0</v>
      </c>
      <c r="N83" s="20">
        <f t="shared" si="12"/>
        <v>0</v>
      </c>
      <c r="O83" s="20">
        <f t="shared" si="13"/>
        <v>0</v>
      </c>
      <c r="P83" s="48">
        <f t="shared" si="14"/>
        <v>0</v>
      </c>
      <c r="Q83" s="56" t="s">
        <v>308</v>
      </c>
      <c r="R83" s="67" t="s">
        <v>411</v>
      </c>
      <c r="S83" s="66">
        <v>2021</v>
      </c>
    </row>
    <row r="84" spans="1:19" s="11" customFormat="1" ht="150.75" customHeight="1" thickBot="1" x14ac:dyDescent="0.25">
      <c r="A84" s="59">
        <v>73</v>
      </c>
      <c r="B84" s="52" t="s">
        <v>346</v>
      </c>
      <c r="C84" s="49" t="s">
        <v>347</v>
      </c>
      <c r="D84" s="54" t="s">
        <v>348</v>
      </c>
      <c r="E84" s="14" t="s">
        <v>337</v>
      </c>
      <c r="F84" s="14" t="s">
        <v>338</v>
      </c>
      <c r="G84" s="23" t="s">
        <v>339</v>
      </c>
      <c r="H84" s="55">
        <v>1</v>
      </c>
      <c r="I84" s="58">
        <v>44406</v>
      </c>
      <c r="J84" s="61">
        <v>44561</v>
      </c>
      <c r="K84" s="46">
        <f t="shared" si="10"/>
        <v>22.142857142857142</v>
      </c>
      <c r="L84" s="20">
        <v>1</v>
      </c>
      <c r="M84" s="47">
        <f t="shared" si="11"/>
        <v>1</v>
      </c>
      <c r="N84" s="20">
        <f t="shared" si="12"/>
        <v>22.142857142857142</v>
      </c>
      <c r="O84" s="20">
        <f t="shared" si="13"/>
        <v>22.142857142857142</v>
      </c>
      <c r="P84" s="48">
        <f t="shared" si="14"/>
        <v>22.142857142857142</v>
      </c>
      <c r="Q84" s="56" t="s">
        <v>308</v>
      </c>
      <c r="R84" s="67" t="s">
        <v>411</v>
      </c>
      <c r="S84" s="66">
        <v>2021</v>
      </c>
    </row>
    <row r="85" spans="1:19" s="11" customFormat="1" ht="99.75" customHeight="1" thickBot="1" x14ac:dyDescent="0.25">
      <c r="A85" s="59">
        <v>74</v>
      </c>
      <c r="B85" s="52" t="s">
        <v>346</v>
      </c>
      <c r="C85" s="49" t="s">
        <v>347</v>
      </c>
      <c r="D85" s="54" t="s">
        <v>348</v>
      </c>
      <c r="E85" s="14" t="s">
        <v>340</v>
      </c>
      <c r="F85" s="14" t="s">
        <v>341</v>
      </c>
      <c r="G85" s="23" t="s">
        <v>342</v>
      </c>
      <c r="H85" s="55">
        <v>1</v>
      </c>
      <c r="I85" s="58">
        <v>44406</v>
      </c>
      <c r="J85" s="57">
        <v>44712</v>
      </c>
      <c r="K85" s="46">
        <f t="shared" si="10"/>
        <v>43.714285714285715</v>
      </c>
      <c r="L85" s="20">
        <v>0</v>
      </c>
      <c r="M85" s="47">
        <f t="shared" si="11"/>
        <v>0</v>
      </c>
      <c r="N85" s="20">
        <f t="shared" si="12"/>
        <v>0</v>
      </c>
      <c r="O85" s="20">
        <f t="shared" si="13"/>
        <v>0</v>
      </c>
      <c r="P85" s="48">
        <f t="shared" si="14"/>
        <v>0</v>
      </c>
      <c r="Q85" s="56" t="s">
        <v>308</v>
      </c>
      <c r="R85" s="67" t="s">
        <v>411</v>
      </c>
      <c r="S85" s="66">
        <v>2021</v>
      </c>
    </row>
    <row r="86" spans="1:19" s="11" customFormat="1" ht="99.75" customHeight="1" thickBot="1" x14ac:dyDescent="0.25">
      <c r="A86" s="59">
        <v>75</v>
      </c>
      <c r="B86" s="52" t="s">
        <v>346</v>
      </c>
      <c r="C86" s="49" t="s">
        <v>347</v>
      </c>
      <c r="D86" s="54" t="s">
        <v>348</v>
      </c>
      <c r="E86" s="14" t="s">
        <v>343</v>
      </c>
      <c r="F86" s="14" t="s">
        <v>344</v>
      </c>
      <c r="G86" s="23" t="s">
        <v>345</v>
      </c>
      <c r="H86" s="55">
        <v>1</v>
      </c>
      <c r="I86" s="58">
        <v>44406</v>
      </c>
      <c r="J86" s="57">
        <v>44712</v>
      </c>
      <c r="K86" s="46">
        <f t="shared" si="10"/>
        <v>43.714285714285715</v>
      </c>
      <c r="L86" s="20">
        <v>0</v>
      </c>
      <c r="M86" s="47">
        <f t="shared" si="11"/>
        <v>0</v>
      </c>
      <c r="N86" s="20">
        <f t="shared" si="12"/>
        <v>0</v>
      </c>
      <c r="O86" s="20">
        <f t="shared" si="13"/>
        <v>0</v>
      </c>
      <c r="P86" s="48">
        <f t="shared" si="14"/>
        <v>0</v>
      </c>
      <c r="Q86" s="56" t="s">
        <v>308</v>
      </c>
      <c r="R86" s="67" t="s">
        <v>411</v>
      </c>
      <c r="S86" s="66">
        <v>2021</v>
      </c>
    </row>
    <row r="87" spans="1:19" customFormat="1" ht="104.25" customHeight="1" thickBot="1" x14ac:dyDescent="0.3">
      <c r="A87" s="59">
        <v>76</v>
      </c>
      <c r="B87" s="2" t="s">
        <v>272</v>
      </c>
      <c r="C87" s="43" t="s">
        <v>273</v>
      </c>
      <c r="D87" s="43" t="s">
        <v>274</v>
      </c>
      <c r="E87" s="43" t="s">
        <v>275</v>
      </c>
      <c r="F87" s="44" t="s">
        <v>276</v>
      </c>
      <c r="G87" s="16" t="s">
        <v>277</v>
      </c>
      <c r="H87" s="16">
        <v>1</v>
      </c>
      <c r="I87" s="45">
        <v>43649</v>
      </c>
      <c r="J87" s="51">
        <v>43830</v>
      </c>
      <c r="K87" s="46">
        <f t="shared" si="10"/>
        <v>25.857142857142858</v>
      </c>
      <c r="L87" s="20">
        <v>1</v>
      </c>
      <c r="M87" s="47">
        <f t="shared" si="11"/>
        <v>1</v>
      </c>
      <c r="N87" s="20">
        <f t="shared" si="12"/>
        <v>25.857142857142858</v>
      </c>
      <c r="O87" s="20">
        <f t="shared" si="13"/>
        <v>25.857142857142858</v>
      </c>
      <c r="P87" s="48">
        <f t="shared" si="14"/>
        <v>25.857142857142858</v>
      </c>
      <c r="Q87" s="21" t="s">
        <v>278</v>
      </c>
      <c r="R87" s="50" t="s">
        <v>271</v>
      </c>
      <c r="S87" s="50">
        <v>2018</v>
      </c>
    </row>
    <row r="88" spans="1:19" customFormat="1" ht="87.75" customHeight="1" thickBot="1" x14ac:dyDescent="0.3">
      <c r="A88" s="59">
        <v>77</v>
      </c>
      <c r="B88" s="2" t="s">
        <v>272</v>
      </c>
      <c r="C88" s="43" t="s">
        <v>273</v>
      </c>
      <c r="D88" s="43" t="s">
        <v>274</v>
      </c>
      <c r="E88" s="43" t="s">
        <v>279</v>
      </c>
      <c r="F88" s="44" t="s">
        <v>280</v>
      </c>
      <c r="G88" s="16" t="s">
        <v>54</v>
      </c>
      <c r="H88" s="16">
        <v>1</v>
      </c>
      <c r="I88" s="45">
        <v>43649</v>
      </c>
      <c r="J88" s="51">
        <v>43830</v>
      </c>
      <c r="K88" s="46">
        <f t="shared" si="10"/>
        <v>25.857142857142858</v>
      </c>
      <c r="L88" s="20">
        <v>1</v>
      </c>
      <c r="M88" s="47">
        <f t="shared" si="11"/>
        <v>1</v>
      </c>
      <c r="N88" s="20">
        <f t="shared" si="12"/>
        <v>25.857142857142858</v>
      </c>
      <c r="O88" s="20">
        <f t="shared" si="13"/>
        <v>25.857142857142858</v>
      </c>
      <c r="P88" s="48">
        <f t="shared" si="14"/>
        <v>25.857142857142858</v>
      </c>
      <c r="Q88" s="21" t="s">
        <v>278</v>
      </c>
      <c r="R88" s="50" t="s">
        <v>271</v>
      </c>
      <c r="S88" s="50">
        <v>2018</v>
      </c>
    </row>
    <row r="89" spans="1:19" customFormat="1" ht="87.75" customHeight="1" thickBot="1" x14ac:dyDescent="0.3">
      <c r="A89" s="59">
        <v>78</v>
      </c>
      <c r="B89" s="27" t="s">
        <v>283</v>
      </c>
      <c r="C89" s="43" t="s">
        <v>284</v>
      </c>
      <c r="D89" s="43" t="s">
        <v>285</v>
      </c>
      <c r="E89" s="43" t="s">
        <v>286</v>
      </c>
      <c r="F89" s="44" t="s">
        <v>287</v>
      </c>
      <c r="G89" s="16" t="s">
        <v>288</v>
      </c>
      <c r="H89" s="16">
        <v>1</v>
      </c>
      <c r="I89" s="45">
        <v>42949</v>
      </c>
      <c r="J89" s="51">
        <v>43100</v>
      </c>
      <c r="K89" s="46">
        <f t="shared" si="10"/>
        <v>21.571428571428573</v>
      </c>
      <c r="L89" s="20">
        <v>1</v>
      </c>
      <c r="M89" s="47">
        <f t="shared" si="11"/>
        <v>1</v>
      </c>
      <c r="N89" s="20">
        <f t="shared" si="12"/>
        <v>21.571428571428573</v>
      </c>
      <c r="O89" s="20">
        <f t="shared" si="13"/>
        <v>21.571428571428573</v>
      </c>
      <c r="P89" s="48">
        <f t="shared" si="14"/>
        <v>21.571428571428573</v>
      </c>
      <c r="Q89" s="21" t="s">
        <v>289</v>
      </c>
      <c r="R89" s="50" t="s">
        <v>290</v>
      </c>
      <c r="S89" s="50">
        <v>2016</v>
      </c>
    </row>
    <row r="90" spans="1:19" customFormat="1" ht="87.75" customHeight="1" thickBot="1" x14ac:dyDescent="0.3">
      <c r="A90" s="59">
        <v>79</v>
      </c>
      <c r="B90" s="27" t="s">
        <v>283</v>
      </c>
      <c r="C90" s="43" t="s">
        <v>284</v>
      </c>
      <c r="D90" s="43" t="s">
        <v>285</v>
      </c>
      <c r="E90" s="43" t="s">
        <v>291</v>
      </c>
      <c r="F90" s="44" t="s">
        <v>292</v>
      </c>
      <c r="G90" s="16" t="s">
        <v>293</v>
      </c>
      <c r="H90" s="16">
        <v>1</v>
      </c>
      <c r="I90" s="45">
        <v>42949</v>
      </c>
      <c r="J90" s="51">
        <v>43100</v>
      </c>
      <c r="K90" s="46">
        <f t="shared" si="10"/>
        <v>21.571428571428573</v>
      </c>
      <c r="L90" s="20">
        <v>1</v>
      </c>
      <c r="M90" s="47">
        <f t="shared" si="11"/>
        <v>1</v>
      </c>
      <c r="N90" s="20">
        <f t="shared" si="12"/>
        <v>21.571428571428573</v>
      </c>
      <c r="O90" s="20">
        <f t="shared" si="13"/>
        <v>21.571428571428573</v>
      </c>
      <c r="P90" s="48">
        <f t="shared" si="14"/>
        <v>21.571428571428573</v>
      </c>
      <c r="Q90" s="21" t="s">
        <v>289</v>
      </c>
      <c r="R90" s="50" t="s">
        <v>290</v>
      </c>
      <c r="S90" s="50">
        <v>2016</v>
      </c>
    </row>
    <row r="91" spans="1:19" customFormat="1" ht="87.75" customHeight="1" thickBot="1" x14ac:dyDescent="0.3">
      <c r="A91" s="59">
        <v>80</v>
      </c>
      <c r="B91" s="27" t="s">
        <v>283</v>
      </c>
      <c r="C91" s="43" t="s">
        <v>284</v>
      </c>
      <c r="D91" s="43" t="s">
        <v>285</v>
      </c>
      <c r="E91" s="43" t="s">
        <v>294</v>
      </c>
      <c r="F91" s="44" t="s">
        <v>295</v>
      </c>
      <c r="G91" s="16" t="s">
        <v>296</v>
      </c>
      <c r="H91" s="16">
        <v>2</v>
      </c>
      <c r="I91" s="45">
        <v>42949</v>
      </c>
      <c r="J91" s="51">
        <v>43100</v>
      </c>
      <c r="K91" s="46">
        <f t="shared" si="10"/>
        <v>21.571428571428573</v>
      </c>
      <c r="L91" s="20">
        <v>2</v>
      </c>
      <c r="M91" s="47">
        <f t="shared" si="11"/>
        <v>1</v>
      </c>
      <c r="N91" s="20">
        <f t="shared" si="12"/>
        <v>21.571428571428573</v>
      </c>
      <c r="O91" s="20">
        <f t="shared" si="13"/>
        <v>21.571428571428573</v>
      </c>
      <c r="P91" s="48">
        <f t="shared" si="14"/>
        <v>21.571428571428573</v>
      </c>
      <c r="Q91" s="21" t="s">
        <v>289</v>
      </c>
      <c r="R91" s="50" t="s">
        <v>290</v>
      </c>
      <c r="S91" s="50">
        <v>2016</v>
      </c>
    </row>
    <row r="92" spans="1:19" customFormat="1" ht="87.75" customHeight="1" thickBot="1" x14ac:dyDescent="0.3">
      <c r="A92" s="59">
        <v>81</v>
      </c>
      <c r="B92" s="27" t="s">
        <v>283</v>
      </c>
      <c r="C92" s="43" t="s">
        <v>284</v>
      </c>
      <c r="D92" s="43" t="s">
        <v>285</v>
      </c>
      <c r="E92" s="43" t="s">
        <v>297</v>
      </c>
      <c r="F92" s="44" t="s">
        <v>298</v>
      </c>
      <c r="G92" s="16" t="s">
        <v>299</v>
      </c>
      <c r="H92" s="16">
        <v>10</v>
      </c>
      <c r="I92" s="45">
        <v>42949</v>
      </c>
      <c r="J92" s="51">
        <v>43100</v>
      </c>
      <c r="K92" s="46">
        <f t="shared" si="10"/>
        <v>21.571428571428573</v>
      </c>
      <c r="L92" s="20">
        <v>10</v>
      </c>
      <c r="M92" s="47">
        <f t="shared" si="11"/>
        <v>1</v>
      </c>
      <c r="N92" s="20">
        <f t="shared" si="12"/>
        <v>21.571428571428573</v>
      </c>
      <c r="O92" s="20">
        <f t="shared" si="13"/>
        <v>21.571428571428573</v>
      </c>
      <c r="P92" s="48">
        <f t="shared" si="14"/>
        <v>21.571428571428573</v>
      </c>
      <c r="Q92" s="21" t="s">
        <v>300</v>
      </c>
      <c r="R92" s="50" t="s">
        <v>290</v>
      </c>
      <c r="S92" s="50">
        <v>2016</v>
      </c>
    </row>
    <row r="93" spans="1:19" customFormat="1" ht="87.75" customHeight="1" thickBot="1" x14ac:dyDescent="0.3">
      <c r="A93" s="59">
        <v>82</v>
      </c>
      <c r="B93" s="27" t="s">
        <v>283</v>
      </c>
      <c r="C93" s="43" t="s">
        <v>284</v>
      </c>
      <c r="D93" s="43" t="s">
        <v>285</v>
      </c>
      <c r="E93" s="43" t="s">
        <v>301</v>
      </c>
      <c r="F93" s="44" t="s">
        <v>281</v>
      </c>
      <c r="G93" s="16" t="s">
        <v>282</v>
      </c>
      <c r="H93" s="16">
        <v>1</v>
      </c>
      <c r="I93" s="45">
        <v>42949</v>
      </c>
      <c r="J93" s="51">
        <v>43100</v>
      </c>
      <c r="K93" s="46">
        <f t="shared" si="10"/>
        <v>21.571428571428573</v>
      </c>
      <c r="L93" s="20">
        <v>1</v>
      </c>
      <c r="M93" s="47">
        <f t="shared" si="11"/>
        <v>1</v>
      </c>
      <c r="N93" s="20">
        <f t="shared" si="12"/>
        <v>21.571428571428573</v>
      </c>
      <c r="O93" s="20">
        <f t="shared" si="13"/>
        <v>21.571428571428573</v>
      </c>
      <c r="P93" s="48">
        <f t="shared" si="14"/>
        <v>21.571428571428573</v>
      </c>
      <c r="Q93" s="21" t="s">
        <v>302</v>
      </c>
      <c r="R93" s="50" t="s">
        <v>290</v>
      </c>
      <c r="S93" s="50">
        <v>2016</v>
      </c>
    </row>
    <row r="94" spans="1:19" ht="24" customHeight="1" thickBot="1" x14ac:dyDescent="0.25">
      <c r="B94" s="3"/>
      <c r="C94" s="3"/>
      <c r="D94" s="3"/>
      <c r="E94" s="3"/>
      <c r="F94" s="3"/>
      <c r="G94" s="4"/>
      <c r="H94" s="4"/>
      <c r="I94" s="5"/>
      <c r="J94" s="6"/>
      <c r="K94" s="7"/>
      <c r="L94" s="8"/>
      <c r="M94" s="9">
        <f>AVERAGE(M12:M93)</f>
        <v>0.91991869918699187</v>
      </c>
      <c r="N94" s="10">
        <f>+SUM(N12:N93)</f>
        <v>1776.9857142857149</v>
      </c>
      <c r="O94" s="10">
        <f t="shared" ref="O94:P94" si="15">+SUM(O12:O93)</f>
        <v>1776.9857142857149</v>
      </c>
      <c r="P94" s="10">
        <f t="shared" si="15"/>
        <v>1836.4285714285722</v>
      </c>
      <c r="Q94" s="7"/>
      <c r="R94" s="68"/>
      <c r="S94" s="75"/>
    </row>
  </sheetData>
  <autoFilter ref="A11:S94" xr:uid="{6A38A8B6-0A7D-4013-9438-653CE84644F6}">
    <sortState xmlns:xlrd2="http://schemas.microsoft.com/office/spreadsheetml/2017/richdata2" ref="A12:S94">
      <sortCondition ref="A12:A94"/>
    </sortState>
  </autoFilter>
  <pageMargins left="0.7" right="0.7" top="0.75" bottom="0.75" header="0.3" footer="0.3"/>
  <pageSetup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PM MINISTERIO TIC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Lida Constanza Artunduaga Tovar</dc:creator>
  <cp:lastModifiedBy>Lida Constanza Artunduaga Tovar</cp:lastModifiedBy>
  <cp:lastPrinted>2021-06-21T15:47:15Z</cp:lastPrinted>
  <dcterms:created xsi:type="dcterms:W3CDTF">2021-06-15T18:54:52Z</dcterms:created>
  <dcterms:modified xsi:type="dcterms:W3CDTF">2022-02-04T14:13:29Z</dcterms:modified>
</cp:coreProperties>
</file>