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AC 2022/"/>
    </mc:Choice>
  </mc:AlternateContent>
  <xr:revisionPtr revIDLastSave="0" documentId="8_{8DDD96EF-2B6B-4958-9093-FAB4696A3EC6}" xr6:coauthVersionLast="47" xr6:coauthVersionMax="47" xr10:uidLastSave="{00000000-0000-0000-0000-000000000000}"/>
  <bookViews>
    <workbookView xWindow="-120" yWindow="-120" windowWidth="20730" windowHeight="11160" xr2:uid="{25C0EEA1-22ED-4107-BB6D-B2FD6D01BFA0}"/>
  </bookViews>
  <sheets>
    <sheet name="Detalle Fichas Marzo 31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I7" i="1"/>
  <c r="H7" i="1"/>
  <c r="G7" i="1"/>
  <c r="F7" i="1"/>
  <c r="E7" i="1"/>
  <c r="D7" i="1"/>
  <c r="K29" i="1" s="1"/>
  <c r="K28" i="1" l="1"/>
  <c r="K7" i="1" s="1"/>
  <c r="J7" i="1"/>
</calcChain>
</file>

<file path=xl/sharedStrings.xml><?xml version="1.0" encoding="utf-8"?>
<sst xmlns="http://schemas.openxmlformats.org/spreadsheetml/2006/main" count="83" uniqueCount="60">
  <si>
    <t>EJECUCIÓN INVERSIÓN - FONDO ÚNICO DE TECNOLOGÍAS DE LA INFORMACIÓN Y LAS COMUNICACIONES 2022</t>
  </si>
  <si>
    <t>Detalle por fichas de inversión</t>
  </si>
  <si>
    <t>Cifras en Millones de Pesos</t>
  </si>
  <si>
    <t>Fuente: SIIF</t>
  </si>
  <si>
    <t>Marzo 31 de 2022</t>
  </si>
  <si>
    <t>Dependencia</t>
  </si>
  <si>
    <t>Área</t>
  </si>
  <si>
    <t>Ficha</t>
  </si>
  <si>
    <t>Apropiación Vigente</t>
  </si>
  <si>
    <t>Compromisos corte  Marzo 31 de 2022</t>
  </si>
  <si>
    <t>Obligaciones corte Marzo 31 de 2022</t>
  </si>
  <si>
    <t>Pagos con corte Marzo 31 de 2022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</si>
  <si>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</si>
  <si>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</si>
  <si>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</si>
  <si>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</si>
  <si>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</si>
  <si>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</si>
  <si>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</si>
  <si>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</si>
  <si>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</si>
  <si>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</si>
  <si>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Apoyo financiero para el suministro de terminales a nivel nacional</t>
  </si>
  <si>
    <t xml:space="preserve">Viceministerio de Conectividad </t>
  </si>
  <si>
    <t>Dirección de industria de comunicaciones</t>
  </si>
  <si>
    <t>Generación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</si>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</sst>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2060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3" fillId="2" borderId="0" xfId="3" applyFont="1" applyFill="1"/>
    <xf numFmtId="0" fontId="5" fillId="2" borderId="0" xfId="3" applyFont="1" applyFill="1"/>
    <xf numFmtId="0" fontId="6" fillId="2" borderId="0" xfId="3" applyFont="1" applyFill="1"/>
    <xf numFmtId="10" fontId="7" fillId="3" borderId="0" xfId="3" applyNumberFormat="1" applyFont="1" applyFill="1" applyAlignment="1">
      <alignment horizontal="right" vertical="center"/>
    </xf>
    <xf numFmtId="0" fontId="6" fillId="0" borderId="0" xfId="3" applyFont="1"/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8" fillId="2" borderId="0" xfId="3" applyFont="1" applyFill="1"/>
    <xf numFmtId="0" fontId="8" fillId="2" borderId="0" xfId="3" applyFont="1" applyFill="1" applyAlignment="1">
      <alignment horizontal="left"/>
    </xf>
    <xf numFmtId="164" fontId="5" fillId="2" borderId="0" xfId="3" applyNumberFormat="1" applyFont="1" applyFill="1"/>
    <xf numFmtId="164" fontId="8" fillId="2" borderId="0" xfId="3" applyNumberFormat="1" applyFont="1" applyFill="1"/>
    <xf numFmtId="0" fontId="9" fillId="2" borderId="0" xfId="3" applyFont="1" applyFill="1"/>
    <xf numFmtId="166" fontId="10" fillId="2" borderId="0" xfId="1" applyNumberFormat="1" applyFont="1" applyFill="1" applyBorder="1" applyAlignment="1"/>
    <xf numFmtId="10" fontId="5" fillId="3" borderId="0" xfId="3" applyNumberFormat="1" applyFont="1" applyFill="1" applyAlignment="1">
      <alignment horizontal="right" vertical="center"/>
    </xf>
    <xf numFmtId="0" fontId="9" fillId="4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0" borderId="0" xfId="3" applyFont="1"/>
    <xf numFmtId="164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10" fontId="5" fillId="0" borderId="2" xfId="3" applyNumberFormat="1" applyFont="1" applyBorder="1" applyAlignment="1">
      <alignment horizontal="center" vertical="center"/>
    </xf>
    <xf numFmtId="0" fontId="11" fillId="0" borderId="0" xfId="3" applyFont="1"/>
    <xf numFmtId="0" fontId="12" fillId="6" borderId="3" xfId="0" applyFont="1" applyFill="1" applyBorder="1" applyAlignment="1">
      <alignment horizontal="center" vertical="center" wrapText="1" readingOrder="1"/>
    </xf>
    <xf numFmtId="0" fontId="12" fillId="7" borderId="2" xfId="0" applyFont="1" applyFill="1" applyBorder="1" applyAlignment="1">
      <alignment horizontal="center" vertical="center" wrapText="1" readingOrder="1"/>
    </xf>
    <xf numFmtId="3" fontId="0" fillId="7" borderId="2" xfId="2" applyNumberFormat="1" applyFont="1" applyFill="1" applyBorder="1" applyAlignment="1">
      <alignment horizontal="center" vertical="center"/>
    </xf>
    <xf numFmtId="164" fontId="10" fillId="7" borderId="2" xfId="3" applyNumberFormat="1" applyFont="1" applyFill="1" applyBorder="1" applyAlignment="1">
      <alignment horizontal="center" vertical="center"/>
    </xf>
    <xf numFmtId="10" fontId="10" fillId="7" borderId="2" xfId="3" applyNumberFormat="1" applyFont="1" applyFill="1" applyBorder="1" applyAlignment="1">
      <alignment horizontal="center" vertical="center"/>
    </xf>
    <xf numFmtId="0" fontId="13" fillId="2" borderId="0" xfId="3" applyFont="1" applyFill="1"/>
    <xf numFmtId="164" fontId="10" fillId="0" borderId="2" xfId="3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1"/>
    </xf>
    <xf numFmtId="3" fontId="0" fillId="0" borderId="2" xfId="2" applyNumberFormat="1" applyFont="1" applyBorder="1" applyAlignment="1">
      <alignment horizontal="center" vertical="center"/>
    </xf>
    <xf numFmtId="164" fontId="10" fillId="0" borderId="2" xfId="3" applyNumberFormat="1" applyFont="1" applyBorder="1" applyAlignment="1">
      <alignment horizontal="center" vertical="center"/>
    </xf>
    <xf numFmtId="10" fontId="10" fillId="0" borderId="2" xfId="3" applyNumberFormat="1" applyFont="1" applyBorder="1" applyAlignment="1">
      <alignment horizontal="center" vertical="center"/>
    </xf>
    <xf numFmtId="0" fontId="13" fillId="0" borderId="0" xfId="3" applyFont="1"/>
    <xf numFmtId="0" fontId="12" fillId="6" borderId="2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7" borderId="2" xfId="0" applyNumberFormat="1" applyFont="1" applyFill="1" applyBorder="1" applyAlignment="1">
      <alignment horizontal="center" vertical="center" wrapText="1"/>
    </xf>
    <xf numFmtId="10" fontId="10" fillId="8" borderId="2" xfId="3" applyNumberFormat="1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6" fillId="2" borderId="0" xfId="3" applyFont="1" applyFill="1"/>
    <xf numFmtId="3" fontId="14" fillId="7" borderId="2" xfId="0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7" fillId="0" borderId="0" xfId="3" applyFont="1"/>
    <xf numFmtId="10" fontId="18" fillId="0" borderId="0" xfId="3" applyNumberFormat="1" applyFont="1" applyAlignment="1">
      <alignment horizontal="right" vertical="center"/>
    </xf>
    <xf numFmtId="0" fontId="11" fillId="9" borderId="0" xfId="3" applyFont="1" applyFill="1"/>
    <xf numFmtId="10" fontId="18" fillId="10" borderId="0" xfId="3" applyNumberFormat="1" applyFont="1" applyFill="1" applyAlignment="1">
      <alignment horizontal="right" vertical="center"/>
    </xf>
  </cellXfs>
  <cellStyles count="4">
    <cellStyle name="Millares" xfId="1" builtinId="3"/>
    <cellStyle name="Normal" xfId="0" builtinId="0"/>
    <cellStyle name="Normal 2" xfId="3" xr:uid="{D5039A12-863E-47C0-A7A6-D2479EAE1A1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3B3D-F146-44BF-908D-29CC55E55B04}">
  <sheetPr>
    <tabColor theme="2" tint="-9.9978637043366805E-2"/>
  </sheetPr>
  <dimension ref="A1:IQ75"/>
  <sheetViews>
    <sheetView tabSelected="1" zoomScale="112" zoomScaleNormal="112" workbookViewId="0">
      <selection activeCell="B6" sqref="B6:K6"/>
    </sheetView>
  </sheetViews>
  <sheetFormatPr baseColWidth="10" defaultColWidth="9.28515625" defaultRowHeight="23.25" x14ac:dyDescent="0.35"/>
  <cols>
    <col min="1" max="1" width="19" style="51" customWidth="1"/>
    <col min="2" max="2" width="19.42578125" style="51" customWidth="1"/>
    <col min="3" max="3" width="24.140625" style="52" customWidth="1"/>
    <col min="4" max="4" width="16.7109375" style="26" customWidth="1"/>
    <col min="5" max="5" width="13.42578125" style="54" customWidth="1"/>
    <col min="6" max="6" width="15.28515625" style="26" customWidth="1"/>
    <col min="7" max="7" width="13.7109375" style="26" customWidth="1"/>
    <col min="8" max="8" width="11.7109375" style="26" customWidth="1"/>
    <col min="9" max="9" width="14.5703125" style="26" customWidth="1"/>
    <col min="10" max="10" width="13.7109375" style="55" customWidth="1"/>
    <col min="11" max="249" width="11.42578125" style="26" customWidth="1"/>
    <col min="250" max="16384" width="9.28515625" style="26"/>
  </cols>
  <sheetData>
    <row r="1" spans="1:251" s="7" customFormat="1" ht="12.75" x14ac:dyDescent="0.2">
      <c r="A1" s="1" t="s">
        <v>0</v>
      </c>
      <c r="B1" s="2"/>
      <c r="C1" s="3"/>
      <c r="D1" s="4"/>
      <c r="E1" s="4"/>
      <c r="F1" s="4"/>
      <c r="G1" s="4"/>
      <c r="H1" s="4"/>
      <c r="I1" s="5"/>
      <c r="J1" s="6"/>
    </row>
    <row r="2" spans="1:251" s="7" customFormat="1" ht="12.75" x14ac:dyDescent="0.2">
      <c r="A2" s="8" t="s">
        <v>1</v>
      </c>
      <c r="B2" s="9"/>
      <c r="C2" s="10"/>
      <c r="D2" s="11"/>
      <c r="E2" s="4"/>
      <c r="F2" s="12"/>
      <c r="G2" s="12"/>
      <c r="H2" s="13"/>
      <c r="I2" s="5"/>
      <c r="J2" s="6"/>
    </row>
    <row r="3" spans="1:251" s="7" customFormat="1" ht="12.75" x14ac:dyDescent="0.2">
      <c r="A3" s="8" t="s">
        <v>2</v>
      </c>
      <c r="B3" s="9"/>
      <c r="C3" s="3"/>
      <c r="D3" s="4"/>
      <c r="E3" s="14"/>
      <c r="F3" s="15"/>
      <c r="G3" s="15"/>
      <c r="H3" s="14"/>
      <c r="I3" s="5"/>
      <c r="J3" s="6"/>
    </row>
    <row r="4" spans="1:251" s="7" customFormat="1" ht="12.75" x14ac:dyDescent="0.2">
      <c r="A4" s="8" t="s">
        <v>3</v>
      </c>
      <c r="B4" s="9"/>
      <c r="C4" s="3"/>
      <c r="D4" s="16"/>
      <c r="E4" s="17"/>
      <c r="F4" s="17"/>
      <c r="G4" s="17"/>
      <c r="H4" s="14"/>
      <c r="I4" s="5"/>
      <c r="J4" s="6"/>
    </row>
    <row r="5" spans="1:251" s="7" customFormat="1" ht="13.5" thickBot="1" x14ac:dyDescent="0.25">
      <c r="A5" s="8" t="s">
        <v>4</v>
      </c>
      <c r="B5" s="9"/>
      <c r="C5" s="3"/>
      <c r="D5" s="5"/>
      <c r="E5" s="5"/>
      <c r="F5" s="5"/>
      <c r="G5" s="5"/>
      <c r="H5" s="5"/>
      <c r="I5" s="5"/>
      <c r="J5" s="18"/>
    </row>
    <row r="6" spans="1:251" s="21" customFormat="1" ht="72.75" customHeight="1" x14ac:dyDescent="0.2">
      <c r="A6" s="19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 t="s">
        <v>15</v>
      </c>
    </row>
    <row r="7" spans="1:251" x14ac:dyDescent="0.35">
      <c r="A7" s="22"/>
      <c r="B7" s="22"/>
      <c r="C7" s="23" t="s">
        <v>16</v>
      </c>
      <c r="D7" s="24">
        <f>SUM(D8:D29)</f>
        <v>1347527</v>
      </c>
      <c r="E7" s="24">
        <f>SUM(E8:E29)</f>
        <v>941881.77940528002</v>
      </c>
      <c r="F7" s="24">
        <f>SUM(F8:F29)</f>
        <v>346788.64516217005</v>
      </c>
      <c r="G7" s="24">
        <f>SUM(G8:G29)</f>
        <v>335833.56257220992</v>
      </c>
      <c r="H7" s="24">
        <f t="shared" ref="H7:I27" si="0">+D7-E7</f>
        <v>405645.22059471998</v>
      </c>
      <c r="I7" s="24">
        <f t="shared" si="0"/>
        <v>595093.13424310996</v>
      </c>
      <c r="J7" s="25">
        <f>SUM(F7)/D7</f>
        <v>0.25735190846800848</v>
      </c>
      <c r="K7" s="25">
        <f>SUM(K8:K29)</f>
        <v>0.99999999999999978</v>
      </c>
    </row>
    <row r="8" spans="1:251" s="32" customFormat="1" ht="60.75" customHeight="1" x14ac:dyDescent="0.35">
      <c r="A8" s="27" t="s">
        <v>17</v>
      </c>
      <c r="B8" s="28" t="s">
        <v>18</v>
      </c>
      <c r="C8" s="28" t="s">
        <v>19</v>
      </c>
      <c r="D8" s="29">
        <v>8220.0468180000007</v>
      </c>
      <c r="E8" s="30">
        <v>4753.9730090000003</v>
      </c>
      <c r="F8" s="30">
        <v>1358.278002</v>
      </c>
      <c r="G8" s="30">
        <v>679.13900100000001</v>
      </c>
      <c r="H8" s="30">
        <f t="shared" si="0"/>
        <v>3466.0738090000004</v>
      </c>
      <c r="I8" s="30">
        <f t="shared" si="0"/>
        <v>3395.6950070000003</v>
      </c>
      <c r="J8" s="31">
        <f>+F8/$D8</f>
        <v>0.16523969170415009</v>
      </c>
      <c r="K8" s="31">
        <f>SUM(D8)/$D$7</f>
        <v>6.1000980447887135E-3</v>
      </c>
    </row>
    <row r="9" spans="1:251" s="38" customFormat="1" ht="54" customHeight="1" x14ac:dyDescent="0.35">
      <c r="A9" s="33" t="s">
        <v>17</v>
      </c>
      <c r="B9" s="34" t="s">
        <v>20</v>
      </c>
      <c r="C9" s="34" t="s">
        <v>21</v>
      </c>
      <c r="D9" s="35">
        <v>26030.015169999999</v>
      </c>
      <c r="E9" s="36">
        <v>19860.189704</v>
      </c>
      <c r="F9" s="36">
        <v>629.96170600000005</v>
      </c>
      <c r="G9" s="36">
        <v>629.96170600000005</v>
      </c>
      <c r="H9" s="36">
        <f t="shared" si="0"/>
        <v>6169.8254659999984</v>
      </c>
      <c r="I9" s="36">
        <f t="shared" si="0"/>
        <v>19230.227998000002</v>
      </c>
      <c r="J9" s="37">
        <f t="shared" ref="J9:J29" si="1">+F9/$D9</f>
        <v>2.4201357620645601E-2</v>
      </c>
      <c r="K9" s="37">
        <f t="shared" ref="K9:K29" si="2">SUM(D9)/$D$7</f>
        <v>1.9316878377947159E-2</v>
      </c>
    </row>
    <row r="10" spans="1:251" s="38" customFormat="1" ht="68.45" customHeight="1" x14ac:dyDescent="0.35">
      <c r="A10" s="39" t="s">
        <v>17</v>
      </c>
      <c r="B10" s="28" t="s">
        <v>20</v>
      </c>
      <c r="C10" s="28" t="s">
        <v>22</v>
      </c>
      <c r="D10" s="29">
        <v>130000</v>
      </c>
      <c r="E10" s="30">
        <v>130000</v>
      </c>
      <c r="F10" s="30">
        <v>91000</v>
      </c>
      <c r="G10" s="30">
        <v>91000</v>
      </c>
      <c r="H10" s="30">
        <f t="shared" si="0"/>
        <v>0</v>
      </c>
      <c r="I10" s="30">
        <f t="shared" si="0"/>
        <v>39000</v>
      </c>
      <c r="J10" s="31">
        <f t="shared" si="1"/>
        <v>0.7</v>
      </c>
      <c r="K10" s="31">
        <f t="shared" si="2"/>
        <v>9.6473020577695287E-2</v>
      </c>
    </row>
    <row r="11" spans="1:251" s="38" customFormat="1" ht="54" customHeight="1" x14ac:dyDescent="0.35">
      <c r="A11" s="40" t="s">
        <v>23</v>
      </c>
      <c r="B11" s="41" t="s">
        <v>24</v>
      </c>
      <c r="C11" s="41" t="s">
        <v>25</v>
      </c>
      <c r="D11" s="35">
        <v>13497.075939</v>
      </c>
      <c r="E11" s="36">
        <v>5725.8981130399998</v>
      </c>
      <c r="F11" s="36">
        <v>659.85117078999997</v>
      </c>
      <c r="G11" s="36">
        <v>650.30307078999999</v>
      </c>
      <c r="H11" s="36">
        <f t="shared" si="0"/>
        <v>7771.1778259600005</v>
      </c>
      <c r="I11" s="36">
        <f t="shared" si="0"/>
        <v>5066.04694225</v>
      </c>
      <c r="J11" s="37">
        <f t="shared" si="1"/>
        <v>4.8888453600779577E-2</v>
      </c>
      <c r="K11" s="37">
        <f t="shared" si="2"/>
        <v>1.0016182190783561E-2</v>
      </c>
    </row>
    <row r="12" spans="1:251" s="38" customFormat="1" ht="60" customHeight="1" x14ac:dyDescent="0.35">
      <c r="A12" s="42" t="s">
        <v>23</v>
      </c>
      <c r="B12" s="43" t="s">
        <v>24</v>
      </c>
      <c r="C12" s="43" t="s">
        <v>26</v>
      </c>
      <c r="D12" s="29">
        <v>10034.970007</v>
      </c>
      <c r="E12" s="30">
        <v>10034.970007</v>
      </c>
      <c r="F12" s="30">
        <v>10034.970007</v>
      </c>
      <c r="G12" s="30">
        <v>10034.970007</v>
      </c>
      <c r="H12" s="30">
        <f t="shared" si="0"/>
        <v>0</v>
      </c>
      <c r="I12" s="30">
        <f t="shared" si="0"/>
        <v>0</v>
      </c>
      <c r="J12" s="31">
        <f t="shared" si="1"/>
        <v>1</v>
      </c>
      <c r="K12" s="31">
        <f t="shared" si="2"/>
        <v>7.4469528306297383E-3</v>
      </c>
    </row>
    <row r="13" spans="1:251" s="38" customFormat="1" ht="54" customHeight="1" x14ac:dyDescent="0.35">
      <c r="A13" s="40" t="s">
        <v>23</v>
      </c>
      <c r="B13" s="44" t="s">
        <v>27</v>
      </c>
      <c r="C13" s="44" t="s">
        <v>28</v>
      </c>
      <c r="D13" s="35">
        <v>330815.12891999999</v>
      </c>
      <c r="E13" s="36">
        <v>175495.601402</v>
      </c>
      <c r="F13" s="36">
        <v>212.162024</v>
      </c>
      <c r="G13" s="36">
        <v>212.162024</v>
      </c>
      <c r="H13" s="36">
        <f t="shared" si="0"/>
        <v>155319.52751799999</v>
      </c>
      <c r="I13" s="36">
        <f t="shared" si="0"/>
        <v>175283.43937800001</v>
      </c>
      <c r="J13" s="37">
        <f t="shared" si="1"/>
        <v>6.4133108027023304E-4</v>
      </c>
      <c r="K13" s="37">
        <f t="shared" si="2"/>
        <v>0.24549795953624676</v>
      </c>
    </row>
    <row r="14" spans="1:251" s="32" customFormat="1" ht="70.5" customHeight="1" x14ac:dyDescent="0.35">
      <c r="A14" s="42" t="s">
        <v>23</v>
      </c>
      <c r="B14" s="43" t="s">
        <v>27</v>
      </c>
      <c r="C14" s="43" t="s">
        <v>29</v>
      </c>
      <c r="D14" s="29">
        <v>208965.11598199999</v>
      </c>
      <c r="E14" s="30">
        <v>123668.027266</v>
      </c>
      <c r="F14" s="30">
        <v>259.22888899999998</v>
      </c>
      <c r="G14" s="30">
        <v>259.22888899999998</v>
      </c>
      <c r="H14" s="30">
        <f t="shared" si="0"/>
        <v>85297.088715999984</v>
      </c>
      <c r="I14" s="30">
        <f t="shared" si="0"/>
        <v>123408.798377</v>
      </c>
      <c r="J14" s="31">
        <f t="shared" si="1"/>
        <v>1.2405366693947599E-3</v>
      </c>
      <c r="K14" s="31">
        <f t="shared" si="2"/>
        <v>0.15507304564732283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</row>
    <row r="15" spans="1:251" s="38" customFormat="1" ht="66.75" customHeight="1" x14ac:dyDescent="0.35">
      <c r="A15" s="40" t="s">
        <v>30</v>
      </c>
      <c r="B15" s="44" t="s">
        <v>31</v>
      </c>
      <c r="C15" s="44" t="s">
        <v>32</v>
      </c>
      <c r="D15" s="35">
        <v>6000</v>
      </c>
      <c r="E15" s="36">
        <v>4267.1196620000001</v>
      </c>
      <c r="F15" s="36">
        <v>670.23364317999994</v>
      </c>
      <c r="G15" s="36">
        <v>662.51029117999997</v>
      </c>
      <c r="H15" s="36">
        <f t="shared" si="0"/>
        <v>1732.8803379999999</v>
      </c>
      <c r="I15" s="36">
        <f t="shared" si="0"/>
        <v>3596.8860188200001</v>
      </c>
      <c r="J15" s="37">
        <f t="shared" si="1"/>
        <v>0.11170560719666665</v>
      </c>
      <c r="K15" s="37">
        <f t="shared" si="2"/>
        <v>4.4526009497397826E-3</v>
      </c>
    </row>
    <row r="16" spans="1:251" s="38" customFormat="1" ht="66.75" customHeight="1" x14ac:dyDescent="0.35">
      <c r="A16" s="43" t="s">
        <v>17</v>
      </c>
      <c r="B16" s="45" t="s">
        <v>20</v>
      </c>
      <c r="C16" s="45" t="s">
        <v>33</v>
      </c>
      <c r="D16" s="29">
        <v>4896.3954100000001</v>
      </c>
      <c r="E16" s="30">
        <v>3083.5641759999999</v>
      </c>
      <c r="F16" s="30">
        <v>866.23074999000005</v>
      </c>
      <c r="G16" s="30">
        <v>157.31574999</v>
      </c>
      <c r="H16" s="30">
        <f t="shared" si="0"/>
        <v>1812.8312340000002</v>
      </c>
      <c r="I16" s="30">
        <f t="shared" si="0"/>
        <v>2217.33342601</v>
      </c>
      <c r="J16" s="31">
        <f t="shared" si="1"/>
        <v>0.17691192754181592</v>
      </c>
      <c r="K16" s="46">
        <f t="shared" si="2"/>
        <v>3.6336158088112521E-3</v>
      </c>
    </row>
    <row r="17" spans="1:251" s="32" customFormat="1" ht="54" customHeight="1" x14ac:dyDescent="0.35">
      <c r="A17" s="34" t="s">
        <v>23</v>
      </c>
      <c r="B17" s="34" t="s">
        <v>34</v>
      </c>
      <c r="C17" s="34" t="s">
        <v>35</v>
      </c>
      <c r="D17" s="35">
        <v>169302.47075199999</v>
      </c>
      <c r="E17" s="36">
        <v>169302.469752</v>
      </c>
      <c r="F17" s="36">
        <v>169302.469752</v>
      </c>
      <c r="G17" s="36">
        <v>169302.469752</v>
      </c>
      <c r="H17" s="36">
        <f t="shared" si="0"/>
        <v>9.9999998928979039E-4</v>
      </c>
      <c r="I17" s="36">
        <f t="shared" si="0"/>
        <v>0</v>
      </c>
      <c r="J17" s="37">
        <f t="shared" si="1"/>
        <v>0.99999999409341167</v>
      </c>
      <c r="K17" s="37">
        <f t="shared" si="2"/>
        <v>0.12563939034394114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</row>
    <row r="18" spans="1:251" s="38" customFormat="1" ht="67.5" customHeight="1" x14ac:dyDescent="0.35">
      <c r="A18" s="43" t="s">
        <v>23</v>
      </c>
      <c r="B18" s="47" t="s">
        <v>18</v>
      </c>
      <c r="C18" s="47" t="s">
        <v>36</v>
      </c>
      <c r="D18" s="29">
        <v>19135.569507</v>
      </c>
      <c r="E18" s="30">
        <v>11359.604620059999</v>
      </c>
      <c r="F18" s="30">
        <v>2158.4229337299998</v>
      </c>
      <c r="G18" s="30">
        <v>1832.9269437299999</v>
      </c>
      <c r="H18" s="30">
        <f t="shared" si="0"/>
        <v>7775.9648869400007</v>
      </c>
      <c r="I18" s="30">
        <f t="shared" si="0"/>
        <v>9201.1816863299991</v>
      </c>
      <c r="J18" s="31">
        <f t="shared" si="1"/>
        <v>0.11279637812401795</v>
      </c>
      <c r="K18" s="31">
        <f t="shared" si="2"/>
        <v>1.4200509160113305E-2</v>
      </c>
    </row>
    <row r="19" spans="1:251" s="38" customFormat="1" ht="67.5" customHeight="1" x14ac:dyDescent="0.35">
      <c r="A19" s="40" t="s">
        <v>23</v>
      </c>
      <c r="B19" s="48" t="s">
        <v>37</v>
      </c>
      <c r="C19" s="48" t="s">
        <v>38</v>
      </c>
      <c r="D19" s="35">
        <v>40947.529247999999</v>
      </c>
      <c r="E19" s="36">
        <v>13266.869301999999</v>
      </c>
      <c r="F19" s="36">
        <v>7873.0845429999999</v>
      </c>
      <c r="G19" s="36">
        <v>7873.0845429999999</v>
      </c>
      <c r="H19" s="36">
        <f t="shared" si="0"/>
        <v>27680.659946</v>
      </c>
      <c r="I19" s="36">
        <f t="shared" si="0"/>
        <v>5393.7847589999992</v>
      </c>
      <c r="J19" s="37">
        <f t="shared" si="1"/>
        <v>0.1922725177217999</v>
      </c>
      <c r="K19" s="37">
        <f t="shared" si="2"/>
        <v>3.0387167936523719E-2</v>
      </c>
    </row>
    <row r="20" spans="1:251" s="38" customFormat="1" ht="67.5" customHeight="1" x14ac:dyDescent="0.35">
      <c r="A20" s="43" t="s">
        <v>39</v>
      </c>
      <c r="B20" s="43" t="s">
        <v>40</v>
      </c>
      <c r="C20" s="43" t="s">
        <v>41</v>
      </c>
      <c r="D20" s="29">
        <v>29996.438067999999</v>
      </c>
      <c r="E20" s="30">
        <v>27476.911649999998</v>
      </c>
      <c r="F20" s="30">
        <v>825.04791399999999</v>
      </c>
      <c r="G20" s="30">
        <v>825.04791399999999</v>
      </c>
      <c r="H20" s="30">
        <f t="shared" si="0"/>
        <v>2519.5264180000013</v>
      </c>
      <c r="I20" s="30">
        <f t="shared" si="0"/>
        <v>26651.863735999999</v>
      </c>
      <c r="J20" s="31">
        <f t="shared" si="1"/>
        <v>2.7504862815033882E-2</v>
      </c>
      <c r="K20" s="31">
        <f t="shared" si="2"/>
        <v>2.2260361438397894E-2</v>
      </c>
    </row>
    <row r="21" spans="1:251" s="38" customFormat="1" ht="68.45" customHeight="1" x14ac:dyDescent="0.35">
      <c r="A21" s="40" t="s">
        <v>42</v>
      </c>
      <c r="B21" s="40" t="s">
        <v>43</v>
      </c>
      <c r="C21" s="40" t="s">
        <v>44</v>
      </c>
      <c r="D21" s="35">
        <v>66051.109695000006</v>
      </c>
      <c r="E21" s="36">
        <v>53238.370816769995</v>
      </c>
      <c r="F21" s="36">
        <v>12796.113159120001</v>
      </c>
      <c r="G21" s="36">
        <v>12585.18661275</v>
      </c>
      <c r="H21" s="36">
        <f t="shared" si="0"/>
        <v>12812.738878230011</v>
      </c>
      <c r="I21" s="36">
        <f t="shared" si="0"/>
        <v>40442.257657649992</v>
      </c>
      <c r="J21" s="37">
        <f t="shared" si="1"/>
        <v>0.19373047959690301</v>
      </c>
      <c r="K21" s="37">
        <f t="shared" si="2"/>
        <v>4.9016538959887265E-2</v>
      </c>
    </row>
    <row r="22" spans="1:251" s="38" customFormat="1" ht="73.150000000000006" customHeight="1" x14ac:dyDescent="0.35">
      <c r="A22" s="28" t="s">
        <v>45</v>
      </c>
      <c r="B22" s="28" t="s">
        <v>40</v>
      </c>
      <c r="C22" s="28" t="s">
        <v>46</v>
      </c>
      <c r="D22" s="29">
        <v>154383.54437399999</v>
      </c>
      <c r="E22" s="30">
        <v>111338.0938264</v>
      </c>
      <c r="F22" s="30">
        <v>35982.978763309999</v>
      </c>
      <c r="G22" s="30">
        <v>28968.317323310002</v>
      </c>
      <c r="H22" s="30">
        <f t="shared" si="0"/>
        <v>43045.45054759999</v>
      </c>
      <c r="I22" s="30">
        <f t="shared" si="0"/>
        <v>75355.115063089994</v>
      </c>
      <c r="J22" s="31">
        <f t="shared" si="1"/>
        <v>0.23307522125635274</v>
      </c>
      <c r="K22" s="31">
        <f t="shared" si="2"/>
        <v>0.11456805271731103</v>
      </c>
    </row>
    <row r="23" spans="1:251" s="38" customFormat="1" ht="73.150000000000006" customHeight="1" x14ac:dyDescent="0.35">
      <c r="A23" s="34" t="s">
        <v>39</v>
      </c>
      <c r="B23" s="34" t="s">
        <v>47</v>
      </c>
      <c r="C23" s="34" t="s">
        <v>48</v>
      </c>
      <c r="D23" s="35">
        <v>38204.449594999998</v>
      </c>
      <c r="E23" s="36">
        <v>20677.413986</v>
      </c>
      <c r="F23" s="36">
        <v>5795.7182080000002</v>
      </c>
      <c r="G23" s="36">
        <v>3895.7182079999998</v>
      </c>
      <c r="H23" s="36">
        <f t="shared" si="0"/>
        <v>17527.035608999999</v>
      </c>
      <c r="I23" s="36">
        <f t="shared" si="0"/>
        <v>14881.695777999999</v>
      </c>
      <c r="J23" s="37">
        <f t="shared" si="1"/>
        <v>0.15170270137221173</v>
      </c>
      <c r="K23" s="37">
        <f t="shared" si="2"/>
        <v>2.835152809183044E-2</v>
      </c>
    </row>
    <row r="24" spans="1:251" s="49" customFormat="1" ht="54" customHeight="1" x14ac:dyDescent="0.35">
      <c r="A24" s="43" t="s">
        <v>30</v>
      </c>
      <c r="B24" s="28" t="s">
        <v>49</v>
      </c>
      <c r="C24" s="43" t="s">
        <v>50</v>
      </c>
      <c r="D24" s="29">
        <v>11912.478719999999</v>
      </c>
      <c r="E24" s="30">
        <v>7128.9892710000004</v>
      </c>
      <c r="F24" s="30">
        <v>567.21628299999998</v>
      </c>
      <c r="G24" s="30">
        <v>567.21628299999998</v>
      </c>
      <c r="H24" s="30">
        <f t="shared" si="0"/>
        <v>4783.4894489999988</v>
      </c>
      <c r="I24" s="30">
        <f t="shared" si="0"/>
        <v>6561.7729880000006</v>
      </c>
      <c r="J24" s="30">
        <f>+F24/$D24</f>
        <v>4.7615302938396352E-2</v>
      </c>
      <c r="K24" s="30">
        <f t="shared" si="2"/>
        <v>8.8402523437378245E-3</v>
      </c>
    </row>
    <row r="25" spans="1:251" s="38" customFormat="1" ht="62.1" customHeight="1" x14ac:dyDescent="0.35">
      <c r="A25" s="40" t="s">
        <v>51</v>
      </c>
      <c r="B25" s="40" t="s">
        <v>52</v>
      </c>
      <c r="C25" s="40" t="s">
        <v>53</v>
      </c>
      <c r="D25" s="35">
        <v>2517.3187889999999</v>
      </c>
      <c r="E25" s="36">
        <v>1916.41421425</v>
      </c>
      <c r="F25" s="36">
        <v>267.23940825</v>
      </c>
      <c r="G25" s="36">
        <v>252.94689224999999</v>
      </c>
      <c r="H25" s="36">
        <f t="shared" si="0"/>
        <v>600.90457474999994</v>
      </c>
      <c r="I25" s="36">
        <f t="shared" si="0"/>
        <v>1649.174806</v>
      </c>
      <c r="J25" s="37">
        <f t="shared" si="1"/>
        <v>0.10616033591683489</v>
      </c>
      <c r="K25" s="37">
        <f t="shared" si="2"/>
        <v>1.8681026717831998E-3</v>
      </c>
    </row>
    <row r="26" spans="1:251" s="38" customFormat="1" ht="62.1" customHeight="1" x14ac:dyDescent="0.35">
      <c r="A26" s="43" t="s">
        <v>30</v>
      </c>
      <c r="B26" s="43" t="s">
        <v>54</v>
      </c>
      <c r="C26" s="43" t="s">
        <v>55</v>
      </c>
      <c r="D26" s="29">
        <v>10364.493736</v>
      </c>
      <c r="E26" s="50">
        <v>3706.9407379999998</v>
      </c>
      <c r="F26" s="50">
        <v>3066.1882150000001</v>
      </c>
      <c r="G26" s="50">
        <v>3066.1882150000001</v>
      </c>
      <c r="H26" s="30">
        <f t="shared" si="0"/>
        <v>6657.552998000001</v>
      </c>
      <c r="I26" s="30">
        <f t="shared" si="0"/>
        <v>640.75252299999966</v>
      </c>
      <c r="J26" s="31">
        <f t="shared" si="1"/>
        <v>0.29583579218634787</v>
      </c>
      <c r="K26" s="31">
        <f t="shared" si="2"/>
        <v>7.6914924420809381E-3</v>
      </c>
    </row>
    <row r="27" spans="1:251" s="38" customFormat="1" ht="79.5" customHeight="1" x14ac:dyDescent="0.35">
      <c r="A27" s="34" t="s">
        <v>30</v>
      </c>
      <c r="B27" s="40" t="s">
        <v>54</v>
      </c>
      <c r="C27" s="40" t="s">
        <v>56</v>
      </c>
      <c r="D27" s="35">
        <v>22083.210634999999</v>
      </c>
      <c r="E27" s="36">
        <v>16309.254266329999</v>
      </c>
      <c r="F27" s="36">
        <v>1495.8959206400002</v>
      </c>
      <c r="G27" s="36">
        <v>1485.6485870500001</v>
      </c>
      <c r="H27" s="36">
        <f t="shared" si="0"/>
        <v>5773.9563686700003</v>
      </c>
      <c r="I27" s="36">
        <f t="shared" si="0"/>
        <v>14813.35834569</v>
      </c>
      <c r="J27" s="37">
        <f t="shared" si="1"/>
        <v>6.7739059567232182E-2</v>
      </c>
      <c r="K27" s="37">
        <f t="shared" si="2"/>
        <v>1.6387954107784111E-2</v>
      </c>
    </row>
    <row r="28" spans="1:251" s="38" customFormat="1" ht="72.599999999999994" customHeight="1" x14ac:dyDescent="0.35">
      <c r="A28" s="28" t="s">
        <v>30</v>
      </c>
      <c r="B28" s="28" t="s">
        <v>57</v>
      </c>
      <c r="C28" s="28" t="s">
        <v>58</v>
      </c>
      <c r="D28" s="29">
        <v>40000</v>
      </c>
      <c r="E28" s="30">
        <v>26838.81441943</v>
      </c>
      <c r="F28" s="30">
        <v>967.35387015999993</v>
      </c>
      <c r="G28" s="30">
        <v>893.22055915999999</v>
      </c>
      <c r="H28" s="30">
        <f t="shared" ref="H28:I29" si="3">+D28-E28</f>
        <v>13161.18558057</v>
      </c>
      <c r="I28" s="30">
        <f t="shared" si="3"/>
        <v>25871.460549269999</v>
      </c>
      <c r="J28" s="31">
        <f t="shared" si="1"/>
        <v>2.4183846754E-2</v>
      </c>
      <c r="K28" s="31">
        <f t="shared" si="2"/>
        <v>2.968400633159855E-2</v>
      </c>
    </row>
    <row r="29" spans="1:251" s="38" customFormat="1" ht="65.45" customHeight="1" x14ac:dyDescent="0.35">
      <c r="A29" s="41" t="s">
        <v>51</v>
      </c>
      <c r="B29" s="48" t="s">
        <v>52</v>
      </c>
      <c r="C29" s="48" t="s">
        <v>59</v>
      </c>
      <c r="D29" s="35">
        <v>4169.6386350000002</v>
      </c>
      <c r="E29" s="36">
        <v>2432.2892040000002</v>
      </c>
      <c r="F29" s="36">
        <v>0</v>
      </c>
      <c r="G29" s="36">
        <v>0</v>
      </c>
      <c r="H29" s="36">
        <f t="shared" si="3"/>
        <v>1737.3494310000001</v>
      </c>
      <c r="I29" s="36">
        <f t="shared" si="3"/>
        <v>2432.2892040000002</v>
      </c>
      <c r="J29" s="37">
        <f t="shared" si="1"/>
        <v>0</v>
      </c>
      <c r="K29" s="37">
        <f t="shared" si="2"/>
        <v>3.0942894910454487E-3</v>
      </c>
    </row>
    <row r="30" spans="1:251" x14ac:dyDescent="0.35">
      <c r="E30" s="26"/>
      <c r="J30" s="53"/>
    </row>
    <row r="31" spans="1:251" x14ac:dyDescent="0.35">
      <c r="E31" s="26"/>
      <c r="J31" s="53"/>
    </row>
    <row r="32" spans="1:251" x14ac:dyDescent="0.35">
      <c r="E32" s="26"/>
      <c r="J32" s="53"/>
    </row>
    <row r="33" spans="5:10" x14ac:dyDescent="0.35">
      <c r="E33" s="26"/>
      <c r="J33" s="53"/>
    </row>
    <row r="34" spans="5:10" x14ac:dyDescent="0.35">
      <c r="E34" s="26"/>
      <c r="J34" s="53"/>
    </row>
    <row r="35" spans="5:10" x14ac:dyDescent="0.35">
      <c r="E35" s="26"/>
      <c r="J35" s="53"/>
    </row>
    <row r="36" spans="5:10" x14ac:dyDescent="0.35">
      <c r="E36" s="26"/>
      <c r="J36" s="53"/>
    </row>
    <row r="37" spans="5:10" x14ac:dyDescent="0.35">
      <c r="E37" s="26"/>
      <c r="J37" s="53"/>
    </row>
    <row r="38" spans="5:10" x14ac:dyDescent="0.35">
      <c r="E38" s="26"/>
      <c r="J38" s="53"/>
    </row>
    <row r="39" spans="5:10" x14ac:dyDescent="0.35">
      <c r="E39" s="26"/>
      <c r="J39" s="53"/>
    </row>
    <row r="40" spans="5:10" x14ac:dyDescent="0.35">
      <c r="E40" s="26"/>
      <c r="J40" s="53"/>
    </row>
    <row r="41" spans="5:10" x14ac:dyDescent="0.35">
      <c r="E41" s="26"/>
      <c r="J41" s="53"/>
    </row>
    <row r="42" spans="5:10" x14ac:dyDescent="0.35">
      <c r="E42" s="26"/>
      <c r="J42" s="53"/>
    </row>
    <row r="43" spans="5:10" x14ac:dyDescent="0.35">
      <c r="E43" s="26"/>
      <c r="J43" s="53"/>
    </row>
    <row r="44" spans="5:10" x14ac:dyDescent="0.35">
      <c r="E44" s="26"/>
      <c r="J44" s="53"/>
    </row>
    <row r="45" spans="5:10" x14ac:dyDescent="0.35">
      <c r="E45" s="26"/>
      <c r="J45" s="53"/>
    </row>
    <row r="46" spans="5:10" x14ac:dyDescent="0.35">
      <c r="E46" s="26"/>
      <c r="J46" s="53"/>
    </row>
    <row r="47" spans="5:10" x14ac:dyDescent="0.35">
      <c r="E47" s="26"/>
      <c r="J47" s="53"/>
    </row>
    <row r="48" spans="5:10" x14ac:dyDescent="0.35">
      <c r="E48" s="26"/>
      <c r="J48" s="53"/>
    </row>
    <row r="49" spans="5:10" x14ac:dyDescent="0.35">
      <c r="E49" s="26"/>
      <c r="J49" s="53"/>
    </row>
    <row r="50" spans="5:10" x14ac:dyDescent="0.35">
      <c r="E50" s="26"/>
      <c r="J50" s="53"/>
    </row>
    <row r="51" spans="5:10" x14ac:dyDescent="0.35">
      <c r="E51" s="26"/>
      <c r="J51" s="53"/>
    </row>
    <row r="52" spans="5:10" x14ac:dyDescent="0.35">
      <c r="E52" s="26"/>
      <c r="J52" s="53"/>
    </row>
    <row r="53" spans="5:10" x14ac:dyDescent="0.35">
      <c r="E53" s="26"/>
      <c r="J53" s="53"/>
    </row>
    <row r="54" spans="5:10" x14ac:dyDescent="0.35">
      <c r="E54" s="26"/>
      <c r="J54" s="53"/>
    </row>
    <row r="55" spans="5:10" x14ac:dyDescent="0.35">
      <c r="E55" s="26"/>
      <c r="J55" s="53"/>
    </row>
    <row r="56" spans="5:10" x14ac:dyDescent="0.35">
      <c r="E56" s="26"/>
      <c r="J56" s="53"/>
    </row>
    <row r="57" spans="5:10" x14ac:dyDescent="0.35">
      <c r="E57" s="26"/>
      <c r="J57" s="53"/>
    </row>
    <row r="58" spans="5:10" x14ac:dyDescent="0.35">
      <c r="E58" s="26"/>
      <c r="J58" s="53"/>
    </row>
    <row r="59" spans="5:10" x14ac:dyDescent="0.35">
      <c r="E59" s="26"/>
      <c r="J59" s="53"/>
    </row>
    <row r="60" spans="5:10" x14ac:dyDescent="0.35">
      <c r="E60" s="26"/>
      <c r="J60" s="53"/>
    </row>
    <row r="61" spans="5:10" x14ac:dyDescent="0.35">
      <c r="E61" s="26"/>
      <c r="J61" s="53"/>
    </row>
    <row r="62" spans="5:10" x14ac:dyDescent="0.35">
      <c r="E62" s="26"/>
      <c r="J62" s="53"/>
    </row>
    <row r="63" spans="5:10" x14ac:dyDescent="0.35">
      <c r="E63" s="26"/>
      <c r="J63" s="53"/>
    </row>
    <row r="64" spans="5:10" x14ac:dyDescent="0.35">
      <c r="E64" s="26"/>
      <c r="J64" s="53"/>
    </row>
    <row r="65" spans="5:10" x14ac:dyDescent="0.35">
      <c r="E65" s="26"/>
      <c r="J65" s="53"/>
    </row>
    <row r="66" spans="5:10" x14ac:dyDescent="0.35">
      <c r="E66" s="26"/>
      <c r="J66" s="53"/>
    </row>
    <row r="67" spans="5:10" x14ac:dyDescent="0.35">
      <c r="E67" s="26"/>
      <c r="J67" s="53"/>
    </row>
    <row r="68" spans="5:10" x14ac:dyDescent="0.35">
      <c r="E68" s="26"/>
      <c r="J68" s="53"/>
    </row>
    <row r="69" spans="5:10" x14ac:dyDescent="0.35">
      <c r="E69" s="26"/>
      <c r="J69" s="53"/>
    </row>
    <row r="70" spans="5:10" x14ac:dyDescent="0.35">
      <c r="E70" s="26"/>
      <c r="J70" s="53"/>
    </row>
    <row r="71" spans="5:10" x14ac:dyDescent="0.35">
      <c r="E71" s="26"/>
      <c r="J71" s="53"/>
    </row>
    <row r="72" spans="5:10" x14ac:dyDescent="0.35">
      <c r="E72" s="26"/>
      <c r="J72" s="53"/>
    </row>
    <row r="73" spans="5:10" x14ac:dyDescent="0.35">
      <c r="E73" s="26"/>
      <c r="J73" s="53"/>
    </row>
    <row r="74" spans="5:10" x14ac:dyDescent="0.35">
      <c r="E74" s="26"/>
      <c r="J74" s="53"/>
    </row>
    <row r="75" spans="5:10" x14ac:dyDescent="0.35">
      <c r="E75" s="26"/>
      <c r="J75" s="53"/>
    </row>
  </sheetData>
  <dataValidations count="1">
    <dataValidation type="list" allowBlank="1" showInputMessage="1" showErrorMessage="1" sqref="A29:B29 A9 A20:B21 A8:B8 B11:B12 B27 A22:A27 A24:B24 A11:A19" xr:uid="{EB5C1C79-E8FC-4936-AD7A-9E057825C839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Marzo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OAPES</dc:creator>
  <cp:lastModifiedBy>OAPES</cp:lastModifiedBy>
  <dcterms:created xsi:type="dcterms:W3CDTF">2022-04-26T19:25:07Z</dcterms:created>
  <dcterms:modified xsi:type="dcterms:W3CDTF">2022-04-26T19:25:34Z</dcterms:modified>
</cp:coreProperties>
</file>