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intic-my.sharepoint.com/personal/lartunduaga_mintic_gov_co/Documents/Documentos/2022/Publicación página web/junio/"/>
    </mc:Choice>
  </mc:AlternateContent>
  <xr:revisionPtr revIDLastSave="1284" documentId="13_ncr:1_{0CE3ECF2-DFB4-4A89-98F2-CC7F7D9621E5}" xr6:coauthVersionLast="47" xr6:coauthVersionMax="47" xr10:uidLastSave="{6A9ECCD5-57D4-4982-80ED-FBD031C90FB9}"/>
  <bookViews>
    <workbookView xWindow="-120" yWindow="-120" windowWidth="20730" windowHeight="11160" xr2:uid="{4E3211F1-574D-4CFF-8799-21A2053604FC}"/>
  </bookViews>
  <sheets>
    <sheet name="PM MinTIC Vigente" sheetId="6" r:id="rId1"/>
    <sheet name="PM MinTIC Terminado" sheetId="7" r:id="rId2"/>
  </sheets>
  <definedNames>
    <definedName name="_xlnm._FilterDatabase" localSheetId="1" hidden="1">'PM MinTIC Terminado'!$A$11:$W$31</definedName>
    <definedName name="_xlnm._FilterDatabase" localSheetId="0" hidden="1">'PM MinTIC Vigente'!$A$9:$T$116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1" i="7" l="1"/>
  <c r="K31" i="7"/>
  <c r="P31" i="7" s="1"/>
  <c r="M30" i="7"/>
  <c r="K30" i="7"/>
  <c r="P30" i="7" s="1"/>
  <c r="M29" i="7"/>
  <c r="K29" i="7"/>
  <c r="P29" i="7" s="1"/>
  <c r="P28" i="7"/>
  <c r="M28" i="7"/>
  <c r="N28" i="7" s="1"/>
  <c r="O28" i="7" s="1"/>
  <c r="K28" i="7"/>
  <c r="M27" i="7"/>
  <c r="K27" i="7"/>
  <c r="P27" i="7" s="1"/>
  <c r="M26" i="7"/>
  <c r="K26" i="7"/>
  <c r="P26" i="7" s="1"/>
  <c r="M25" i="7"/>
  <c r="K25" i="7"/>
  <c r="P25" i="7" s="1"/>
  <c r="M24" i="7"/>
  <c r="K24" i="7"/>
  <c r="P24" i="7" s="1"/>
  <c r="M23" i="7"/>
  <c r="K23" i="7"/>
  <c r="P23" i="7" s="1"/>
  <c r="M22" i="7"/>
  <c r="K22" i="7"/>
  <c r="P22" i="7" s="1"/>
  <c r="M21" i="7"/>
  <c r="K21" i="7"/>
  <c r="P21" i="7" s="1"/>
  <c r="M20" i="7"/>
  <c r="N20" i="7" s="1"/>
  <c r="O20" i="7" s="1"/>
  <c r="K20" i="7"/>
  <c r="P20" i="7" s="1"/>
  <c r="M19" i="7"/>
  <c r="K19" i="7"/>
  <c r="P19" i="7" s="1"/>
  <c r="M18" i="7"/>
  <c r="K18" i="7"/>
  <c r="P18" i="7" s="1"/>
  <c r="M17" i="7"/>
  <c r="K17" i="7"/>
  <c r="P17" i="7" s="1"/>
  <c r="M16" i="7"/>
  <c r="K16" i="7"/>
  <c r="P16" i="7" s="1"/>
  <c r="M15" i="7"/>
  <c r="K15" i="7"/>
  <c r="P15" i="7" s="1"/>
  <c r="M14" i="7"/>
  <c r="K14" i="7"/>
  <c r="P14" i="7" s="1"/>
  <c r="M13" i="7"/>
  <c r="K13" i="7"/>
  <c r="P13" i="7" s="1"/>
  <c r="M12" i="7"/>
  <c r="K12" i="7"/>
  <c r="P12" i="7" s="1"/>
  <c r="P115" i="6"/>
  <c r="O115" i="6"/>
  <c r="M115" i="6"/>
  <c r="N115" i="6" s="1"/>
  <c r="K115" i="6"/>
  <c r="M114" i="6"/>
  <c r="K114" i="6"/>
  <c r="P114" i="6" s="1"/>
  <c r="P113" i="6"/>
  <c r="O113" i="6"/>
  <c r="M113" i="6"/>
  <c r="N113" i="6" s="1"/>
  <c r="K113" i="6"/>
  <c r="M112" i="6"/>
  <c r="N112" i="6" s="1"/>
  <c r="O112" i="6" s="1"/>
  <c r="K112" i="6"/>
  <c r="P112" i="6" s="1"/>
  <c r="P111" i="6"/>
  <c r="O111" i="6"/>
  <c r="K111" i="6"/>
  <c r="N111" i="6" s="1"/>
  <c r="P110" i="6"/>
  <c r="O110" i="6"/>
  <c r="K110" i="6"/>
  <c r="N110" i="6" s="1"/>
  <c r="P109" i="6"/>
  <c r="O109" i="6"/>
  <c r="K109" i="6"/>
  <c r="N109" i="6" s="1"/>
  <c r="P108" i="6"/>
  <c r="O108" i="6"/>
  <c r="K108" i="6"/>
  <c r="N108" i="6" s="1"/>
  <c r="P107" i="6"/>
  <c r="O107" i="6"/>
  <c r="K107" i="6"/>
  <c r="N107" i="6" s="1"/>
  <c r="P106" i="6"/>
  <c r="O106" i="6"/>
  <c r="K106" i="6"/>
  <c r="N106" i="6" s="1"/>
  <c r="P105" i="6"/>
  <c r="O105" i="6"/>
  <c r="K105" i="6"/>
  <c r="N105" i="6" s="1"/>
  <c r="P104" i="6"/>
  <c r="O104" i="6"/>
  <c r="K104" i="6"/>
  <c r="N104" i="6" s="1"/>
  <c r="P103" i="6"/>
  <c r="O103" i="6"/>
  <c r="K103" i="6"/>
  <c r="N103" i="6" s="1"/>
  <c r="P102" i="6"/>
  <c r="O102" i="6"/>
  <c r="K102" i="6"/>
  <c r="N102" i="6" s="1"/>
  <c r="P101" i="6"/>
  <c r="O101" i="6"/>
  <c r="K101" i="6"/>
  <c r="N101" i="6" s="1"/>
  <c r="P100" i="6"/>
  <c r="O100" i="6"/>
  <c r="K100" i="6"/>
  <c r="N100" i="6" s="1"/>
  <c r="P99" i="6"/>
  <c r="O99" i="6"/>
  <c r="K99" i="6"/>
  <c r="N99" i="6" s="1"/>
  <c r="P98" i="6"/>
  <c r="O98" i="6"/>
  <c r="K98" i="6"/>
  <c r="N98" i="6" s="1"/>
  <c r="P97" i="6"/>
  <c r="O97" i="6"/>
  <c r="K97" i="6"/>
  <c r="N97" i="6" s="1"/>
  <c r="P96" i="6"/>
  <c r="O96" i="6"/>
  <c r="K96" i="6"/>
  <c r="N96" i="6" s="1"/>
  <c r="P95" i="6"/>
  <c r="O95" i="6"/>
  <c r="K95" i="6"/>
  <c r="N95" i="6" s="1"/>
  <c r="P94" i="6"/>
  <c r="O94" i="6"/>
  <c r="K94" i="6"/>
  <c r="N94" i="6" s="1"/>
  <c r="P93" i="6"/>
  <c r="O93" i="6"/>
  <c r="K93" i="6"/>
  <c r="N93" i="6" s="1"/>
  <c r="P92" i="6"/>
  <c r="O92" i="6"/>
  <c r="K92" i="6"/>
  <c r="N92" i="6" s="1"/>
  <c r="P91" i="6"/>
  <c r="O91" i="6"/>
  <c r="K91" i="6"/>
  <c r="N91" i="6" s="1"/>
  <c r="P90" i="6"/>
  <c r="O90" i="6"/>
  <c r="K90" i="6"/>
  <c r="N90" i="6" s="1"/>
  <c r="P89" i="6"/>
  <c r="O89" i="6"/>
  <c r="K89" i="6"/>
  <c r="N89" i="6" s="1"/>
  <c r="P88" i="6"/>
  <c r="O88" i="6"/>
  <c r="K88" i="6"/>
  <c r="N88" i="6" s="1"/>
  <c r="P87" i="6"/>
  <c r="O87" i="6"/>
  <c r="K87" i="6"/>
  <c r="N87" i="6" s="1"/>
  <c r="P86" i="6"/>
  <c r="O86" i="6"/>
  <c r="K86" i="6"/>
  <c r="N86" i="6" s="1"/>
  <c r="P85" i="6"/>
  <c r="O85" i="6"/>
  <c r="K85" i="6"/>
  <c r="N85" i="6" s="1"/>
  <c r="P84" i="6"/>
  <c r="O84" i="6"/>
  <c r="K84" i="6"/>
  <c r="N84" i="6" s="1"/>
  <c r="P83" i="6"/>
  <c r="O83" i="6"/>
  <c r="K83" i="6"/>
  <c r="N83" i="6" s="1"/>
  <c r="P82" i="6"/>
  <c r="O82" i="6"/>
  <c r="K82" i="6"/>
  <c r="N82" i="6" s="1"/>
  <c r="P81" i="6"/>
  <c r="O81" i="6"/>
  <c r="K81" i="6"/>
  <c r="N81" i="6" s="1"/>
  <c r="P80" i="6"/>
  <c r="O80" i="6"/>
  <c r="K80" i="6"/>
  <c r="N80" i="6" s="1"/>
  <c r="P79" i="6"/>
  <c r="O79" i="6"/>
  <c r="K79" i="6"/>
  <c r="N79" i="6" s="1"/>
  <c r="P78" i="6"/>
  <c r="O78" i="6"/>
  <c r="K78" i="6"/>
  <c r="N78" i="6" s="1"/>
  <c r="P77" i="6"/>
  <c r="O77" i="6"/>
  <c r="K77" i="6"/>
  <c r="N77" i="6" s="1"/>
  <c r="P76" i="6"/>
  <c r="O76" i="6"/>
  <c r="K76" i="6"/>
  <c r="N76" i="6" s="1"/>
  <c r="P75" i="6"/>
  <c r="O75" i="6"/>
  <c r="K75" i="6"/>
  <c r="N75" i="6" s="1"/>
  <c r="P74" i="6"/>
  <c r="O74" i="6"/>
  <c r="K74" i="6"/>
  <c r="N74" i="6" s="1"/>
  <c r="P73" i="6"/>
  <c r="O73" i="6"/>
  <c r="K73" i="6"/>
  <c r="N73" i="6" s="1"/>
  <c r="P72" i="6"/>
  <c r="O72" i="6"/>
  <c r="K72" i="6"/>
  <c r="N72" i="6" s="1"/>
  <c r="P71" i="6"/>
  <c r="O71" i="6"/>
  <c r="K71" i="6"/>
  <c r="N71" i="6" s="1"/>
  <c r="P70" i="6"/>
  <c r="O70" i="6"/>
  <c r="K70" i="6"/>
  <c r="N70" i="6" s="1"/>
  <c r="P69" i="6"/>
  <c r="O69" i="6"/>
  <c r="K69" i="6"/>
  <c r="N69" i="6" s="1"/>
  <c r="P68" i="6"/>
  <c r="O68" i="6"/>
  <c r="K68" i="6"/>
  <c r="N68" i="6" s="1"/>
  <c r="P67" i="6"/>
  <c r="O67" i="6"/>
  <c r="K67" i="6"/>
  <c r="N67" i="6" s="1"/>
  <c r="P66" i="6"/>
  <c r="O66" i="6"/>
  <c r="K66" i="6"/>
  <c r="N66" i="6" s="1"/>
  <c r="P65" i="6"/>
  <c r="O65" i="6"/>
  <c r="K65" i="6"/>
  <c r="N65" i="6" s="1"/>
  <c r="P64" i="6"/>
  <c r="O64" i="6"/>
  <c r="K64" i="6"/>
  <c r="N64" i="6" s="1"/>
  <c r="P63" i="6"/>
  <c r="O63" i="6"/>
  <c r="K63" i="6"/>
  <c r="N63" i="6" s="1"/>
  <c r="P62" i="6"/>
  <c r="O62" i="6"/>
  <c r="K62" i="6"/>
  <c r="N62" i="6" s="1"/>
  <c r="P61" i="6"/>
  <c r="O61" i="6"/>
  <c r="K61" i="6"/>
  <c r="N61" i="6" s="1"/>
  <c r="P60" i="6"/>
  <c r="O60" i="6"/>
  <c r="K60" i="6"/>
  <c r="N60" i="6" s="1"/>
  <c r="P59" i="6"/>
  <c r="O59" i="6"/>
  <c r="K59" i="6"/>
  <c r="N59" i="6" s="1"/>
  <c r="P58" i="6"/>
  <c r="O58" i="6"/>
  <c r="K58" i="6"/>
  <c r="N58" i="6" s="1"/>
  <c r="P57" i="6"/>
  <c r="O57" i="6"/>
  <c r="K57" i="6"/>
  <c r="N57" i="6" s="1"/>
  <c r="P56" i="6"/>
  <c r="O56" i="6"/>
  <c r="K56" i="6"/>
  <c r="N56" i="6" s="1"/>
  <c r="P55" i="6"/>
  <c r="O55" i="6"/>
  <c r="K55" i="6"/>
  <c r="N55" i="6" s="1"/>
  <c r="P54" i="6"/>
  <c r="O54" i="6"/>
  <c r="K54" i="6"/>
  <c r="N54" i="6" s="1"/>
  <c r="P53" i="6"/>
  <c r="O53" i="6"/>
  <c r="K53" i="6"/>
  <c r="N53" i="6" s="1"/>
  <c r="P52" i="6"/>
  <c r="O52" i="6"/>
  <c r="K52" i="6"/>
  <c r="N52" i="6" s="1"/>
  <c r="P51" i="6"/>
  <c r="O51" i="6"/>
  <c r="K51" i="6"/>
  <c r="N51" i="6" s="1"/>
  <c r="P50" i="6"/>
  <c r="O50" i="6"/>
  <c r="K50" i="6"/>
  <c r="N50" i="6" s="1"/>
  <c r="P49" i="6"/>
  <c r="O49" i="6"/>
  <c r="K49" i="6"/>
  <c r="N49" i="6" s="1"/>
  <c r="P48" i="6"/>
  <c r="O48" i="6"/>
  <c r="K48" i="6"/>
  <c r="N48" i="6" s="1"/>
  <c r="P47" i="6"/>
  <c r="O47" i="6"/>
  <c r="K47" i="6"/>
  <c r="N47" i="6" s="1"/>
  <c r="P46" i="6"/>
  <c r="O46" i="6"/>
  <c r="K46" i="6"/>
  <c r="N46" i="6" s="1"/>
  <c r="P45" i="6"/>
  <c r="O45" i="6"/>
  <c r="K45" i="6"/>
  <c r="N45" i="6" s="1"/>
  <c r="P44" i="6"/>
  <c r="O44" i="6"/>
  <c r="K44" i="6"/>
  <c r="N44" i="6" s="1"/>
  <c r="P43" i="6"/>
  <c r="O43" i="6"/>
  <c r="K43" i="6"/>
  <c r="N43" i="6" s="1"/>
  <c r="P42" i="6"/>
  <c r="O42" i="6"/>
  <c r="K42" i="6"/>
  <c r="N42" i="6" s="1"/>
  <c r="P41" i="6"/>
  <c r="O41" i="6"/>
  <c r="K41" i="6"/>
  <c r="N41" i="6" s="1"/>
  <c r="P40" i="6"/>
  <c r="O40" i="6"/>
  <c r="K40" i="6"/>
  <c r="N40" i="6" s="1"/>
  <c r="P39" i="6"/>
  <c r="O39" i="6"/>
  <c r="K39" i="6"/>
  <c r="N39" i="6" s="1"/>
  <c r="P38" i="6"/>
  <c r="O38" i="6"/>
  <c r="K38" i="6"/>
  <c r="N38" i="6" s="1"/>
  <c r="P37" i="6"/>
  <c r="O37" i="6"/>
  <c r="K37" i="6"/>
  <c r="N37" i="6" s="1"/>
  <c r="P36" i="6"/>
  <c r="O36" i="6"/>
  <c r="K36" i="6"/>
  <c r="N36" i="6" s="1"/>
  <c r="P35" i="6"/>
  <c r="O35" i="6"/>
  <c r="K35" i="6"/>
  <c r="N35" i="6" s="1"/>
  <c r="P34" i="6"/>
  <c r="O34" i="6"/>
  <c r="K34" i="6"/>
  <c r="N34" i="6" s="1"/>
  <c r="P33" i="6"/>
  <c r="O33" i="6"/>
  <c r="K33" i="6"/>
  <c r="N33" i="6" s="1"/>
  <c r="P32" i="6"/>
  <c r="O32" i="6"/>
  <c r="K32" i="6"/>
  <c r="N32" i="6" s="1"/>
  <c r="P31" i="6"/>
  <c r="O31" i="6"/>
  <c r="K31" i="6"/>
  <c r="N31" i="6" s="1"/>
  <c r="P30" i="6"/>
  <c r="O30" i="6"/>
  <c r="K30" i="6"/>
  <c r="N30" i="6" s="1"/>
  <c r="P29" i="6"/>
  <c r="O29" i="6"/>
  <c r="K29" i="6"/>
  <c r="N29" i="6" s="1"/>
  <c r="P28" i="6"/>
  <c r="O28" i="6"/>
  <c r="K28" i="6"/>
  <c r="N28" i="6" s="1"/>
  <c r="P27" i="6"/>
  <c r="O27" i="6"/>
  <c r="K27" i="6"/>
  <c r="N27" i="6" s="1"/>
  <c r="P26" i="6"/>
  <c r="O26" i="6"/>
  <c r="K26" i="6"/>
  <c r="N26" i="6" s="1"/>
  <c r="P25" i="6"/>
  <c r="O25" i="6"/>
  <c r="K25" i="6"/>
  <c r="N25" i="6" s="1"/>
  <c r="P24" i="6"/>
  <c r="O24" i="6"/>
  <c r="K24" i="6"/>
  <c r="N24" i="6" s="1"/>
  <c r="P23" i="6"/>
  <c r="O23" i="6"/>
  <c r="K23" i="6"/>
  <c r="N23" i="6" s="1"/>
  <c r="P22" i="6"/>
  <c r="O22" i="6"/>
  <c r="K22" i="6"/>
  <c r="N22" i="6" s="1"/>
  <c r="P21" i="6"/>
  <c r="O21" i="6"/>
  <c r="K21" i="6"/>
  <c r="N21" i="6" s="1"/>
  <c r="P20" i="6"/>
  <c r="O20" i="6"/>
  <c r="K20" i="6"/>
  <c r="N20" i="6" s="1"/>
  <c r="P19" i="6"/>
  <c r="O19" i="6"/>
  <c r="K19" i="6"/>
  <c r="N19" i="6" s="1"/>
  <c r="P18" i="6"/>
  <c r="O18" i="6"/>
  <c r="K18" i="6"/>
  <c r="N18" i="6" s="1"/>
  <c r="P17" i="6"/>
  <c r="O17" i="6"/>
  <c r="K17" i="6"/>
  <c r="N17" i="6" s="1"/>
  <c r="P16" i="6"/>
  <c r="O16" i="6"/>
  <c r="K16" i="6"/>
  <c r="N16" i="6" s="1"/>
  <c r="P15" i="6"/>
  <c r="O15" i="6"/>
  <c r="K15" i="6"/>
  <c r="N15" i="6" s="1"/>
  <c r="P14" i="6"/>
  <c r="O14" i="6"/>
  <c r="K14" i="6"/>
  <c r="N14" i="6" s="1"/>
  <c r="P13" i="6"/>
  <c r="O13" i="6"/>
  <c r="K13" i="6"/>
  <c r="N13" i="6" s="1"/>
  <c r="P12" i="6"/>
  <c r="O12" i="6"/>
  <c r="K12" i="6"/>
  <c r="N12" i="6" s="1"/>
  <c r="P11" i="6"/>
  <c r="O11" i="6"/>
  <c r="K11" i="6"/>
  <c r="N11" i="6" s="1"/>
  <c r="P10" i="6"/>
  <c r="O10" i="6"/>
  <c r="M10" i="6"/>
  <c r="K10" i="6"/>
  <c r="N22" i="7" l="1"/>
  <c r="O22" i="7" s="1"/>
  <c r="N26" i="7"/>
  <c r="O26" i="7" s="1"/>
  <c r="N30" i="7"/>
  <c r="O30" i="7" s="1"/>
  <c r="N31" i="7"/>
  <c r="O31" i="7" s="1"/>
  <c r="N14" i="7"/>
  <c r="O14" i="7" s="1"/>
  <c r="N12" i="7"/>
  <c r="O12" i="7" s="1"/>
  <c r="N18" i="7"/>
  <c r="O18" i="7" s="1"/>
  <c r="N15" i="7"/>
  <c r="O15" i="7" s="1"/>
  <c r="N27" i="7"/>
  <c r="O27" i="7" s="1"/>
  <c r="N13" i="7"/>
  <c r="O13" i="7" s="1"/>
  <c r="N23" i="7"/>
  <c r="O23" i="7" s="1"/>
  <c r="N29" i="7"/>
  <c r="O29" i="7" s="1"/>
  <c r="N24" i="7"/>
  <c r="O24" i="7" s="1"/>
  <c r="N21" i="7"/>
  <c r="O21" i="7" s="1"/>
  <c r="N16" i="7"/>
  <c r="O16" i="7" s="1"/>
  <c r="N19" i="7"/>
  <c r="O19" i="7" s="1"/>
  <c r="N25" i="7"/>
  <c r="O25" i="7" s="1"/>
  <c r="N17" i="7"/>
  <c r="O17" i="7" s="1"/>
  <c r="N114" i="6"/>
  <c r="O114" i="6" s="1"/>
  <c r="N10" i="6"/>
  <c r="N116" i="6" s="1"/>
  <c r="O116" i="6"/>
  <c r="P116" i="6"/>
  <c r="M116" i="6"/>
  <c r="M122" i="6" s="1"/>
  <c r="M121" i="6" l="1"/>
</calcChain>
</file>

<file path=xl/sharedStrings.xml><?xml version="1.0" encoding="utf-8"?>
<sst xmlns="http://schemas.openxmlformats.org/spreadsheetml/2006/main" count="1230" uniqueCount="589">
  <si>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</si>
  <si>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</si>
  <si>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</si>
  <si>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</si>
  <si>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</si>
  <si>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</si>
  <si>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</si>
  <si>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</si>
  <si>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</si>
  <si>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</si>
  <si>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</si>
  <si>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</si>
  <si>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</si>
  <si>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</si>
  <si>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</si>
  <si>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H1AD-2021</t>
  </si>
  <si>
    <t>Procedimiento</t>
  </si>
  <si>
    <t>H2AD-2021</t>
  </si>
  <si>
    <t>Actas de revisión de expedientes</t>
  </si>
  <si>
    <t>H3A-2021</t>
  </si>
  <si>
    <t>Documento</t>
  </si>
  <si>
    <t>H4A-2021</t>
  </si>
  <si>
    <t>H6A-2021</t>
  </si>
  <si>
    <t xml:space="preserve">Elaborar, presentar y remitir solicitud de mecanismos alternativos de solución de conflictos de los convenios de Minciencias
 </t>
  </si>
  <si>
    <t>Elaborar y remitir comunicados suscrito por la supervisión dirigido a Minciencias desde la supervisión, solicitando la información pertinente para revisar la conciliación de los saldos y los insumos necesarios para la consecuente legalización de recursos de los convenios</t>
  </si>
  <si>
    <t>Informe</t>
  </si>
  <si>
    <t>H10AD-2021</t>
  </si>
  <si>
    <t>Circular de lineamientos de solicitudes de vigencias futuras basados en históricos o en estudios de mercado.</t>
  </si>
  <si>
    <t>Documento con el informe de ejecución de vigencias futuras</t>
  </si>
  <si>
    <t>GIT de Presupuesto
Subdirección Financiera</t>
  </si>
  <si>
    <t>Solicitud de reducción de saldos de vigencias futuras no ejecutadas ante la Dirección General del Presupuesto Público Nacional.</t>
  </si>
  <si>
    <t>Emitir un oficio de solicitud en donde se solicite la liberación de los saldos no ejecutados de vigencias futuras aprobadas en las vigencias 2021 y anteriores.</t>
  </si>
  <si>
    <t>Oficio de Solicitud</t>
  </si>
  <si>
    <t>Carta descriptiva del Proceso de Acceso a las TIC</t>
  </si>
  <si>
    <t>Expedir un acto administrativo que reglamente la planeación, programación, ejecución, legalización, reintegros, entre otros aspectos, de las transferencias que debe realizar el FUTIC en virtud de un mandato legal, así como delegue de manera clara las áreas responsables de su ejecución.</t>
  </si>
  <si>
    <t xml:space="preserve">Resolución de transferencias </t>
  </si>
  <si>
    <t>Con base en el acto administrativo, documentar el procedimiento, con los lineamientos y puntos de controles necesarios, para la ejecución de las transferencias que debe realizar el FUTIC en virtud de un mandato legal y los trámites necesarios para evitar el pago a través de las herramientas de pasivos exigibles - vigencias expiradas.</t>
  </si>
  <si>
    <t>H13AD-2021</t>
  </si>
  <si>
    <t>Seguimiento permanente a la ejecución presupuestal, para cumplir con el 100% de los compromisos adquiridos dentro de la vigencia.</t>
  </si>
  <si>
    <t>H14AD-2021</t>
  </si>
  <si>
    <t>GIT de Procesos Judiciales
Dirección Jurídica</t>
  </si>
  <si>
    <t>H16AD-2021</t>
  </si>
  <si>
    <t>H17AD-2021</t>
  </si>
  <si>
    <t>Modificar el acto administrativo que establece el comité de programación presupuestal, con el propósito de asignarle funciones de seguimiento a la ejecución presupuestal y repriorización de recursos para atender necesidades de la vigencia fiscal y ejecutar los recursos apropiados a cada entidad.</t>
  </si>
  <si>
    <t>Resolución Modificación comité de programación presupuestal</t>
  </si>
  <si>
    <t>H18AD-2021</t>
  </si>
  <si>
    <t>H20AD-2021</t>
  </si>
  <si>
    <t>H21AD-2021</t>
  </si>
  <si>
    <t>H22AD-2021</t>
  </si>
  <si>
    <t>H24AD-2021</t>
  </si>
  <si>
    <t>H27AD-2021</t>
  </si>
  <si>
    <t>Dirección de Economía Digital</t>
  </si>
  <si>
    <t>Actas de revisión de los cuadros de control por vigencias con el fin de determinar los procedimientos que se encuentran sin impulso y proceder con la elaboración de los actos administrativos o comunicaciones que correspondan al trámite en que se encuentran</t>
  </si>
  <si>
    <t>H4A-2020</t>
  </si>
  <si>
    <t>Una Circular</t>
  </si>
  <si>
    <t>H15A -2020</t>
  </si>
  <si>
    <t>GIT Fortalecimiento al Sistema de Medios Públicos</t>
  </si>
  <si>
    <t xml:space="preserve">Actas de revisión de los cuadros de control de los procesos por cuotas partes pensionales </t>
  </si>
  <si>
    <t xml:space="preserve">Circular emitida por la Dirección Jurídica que contenga los lineamientos que deben ser tenidos en cuenta por los abogados al momento de aplicar la metodología para calificar el riesgo de los procesos judiciales y el calculo de la provisión contable, teniendo como marco jurídico la Resolución 353 de 2016 de la Agencia Nacional de Defensa Jurídica del Estado.  
</t>
  </si>
  <si>
    <t>GIT de Cobro Coactivo
Dirección Jurídica</t>
  </si>
  <si>
    <t>Tipo Modalidad</t>
  </si>
  <si>
    <t>M-3: PLAN DE MEJORAMIENTO</t>
  </si>
  <si>
    <t>Formulario</t>
  </si>
  <si>
    <t>F14.1: PLANES DE MEJORAMIENTO - ENTIDADES</t>
  </si>
  <si>
    <t>Entidad</t>
  </si>
  <si>
    <t>[1]</t>
  </si>
  <si>
    <t>Fecha radicado</t>
  </si>
  <si>
    <t>Fecha Transmisión</t>
  </si>
  <si>
    <t>Moneda Informe</t>
  </si>
  <si>
    <t>Fecha Radicación Informe</t>
  </si>
  <si>
    <t>Periodicidad</t>
  </si>
  <si>
    <t>Fecha de Trasmisión</t>
  </si>
  <si>
    <t>Fecha de Avance</t>
  </si>
  <si>
    <t xml:space="preserve">Descripción Actividades </t>
  </si>
  <si>
    <t>Área responsable</t>
  </si>
  <si>
    <t>Tipo de Auditoría</t>
  </si>
  <si>
    <t xml:space="preserve">Vigencia </t>
  </si>
  <si>
    <t>No. Consecutivo SIMIG</t>
  </si>
  <si>
    <t>No. Carpeta</t>
  </si>
  <si>
    <t>Acción de mejora cumplida</t>
  </si>
  <si>
    <t>Acción de mejora con tiempo para su cumplimiento</t>
  </si>
  <si>
    <t xml:space="preserve">Evaluación del Plan de Mejoramiento del Ministerio de TIC </t>
  </si>
  <si>
    <t>Puntajes base de Evaluación:</t>
  </si>
  <si>
    <t>Cumplimiento del Plan de Mejoramiento</t>
  </si>
  <si>
    <t>CPM = POMVi / PBEC</t>
  </si>
  <si>
    <t>Avance del plan de Mejoramiento</t>
  </si>
  <si>
    <t>AP =  POMi / PBEA</t>
  </si>
  <si>
    <t>Acción de mejora próxima a vencer</t>
  </si>
  <si>
    <t>MINISTERIO TIC</t>
  </si>
  <si>
    <t>Estado de la acción</t>
  </si>
  <si>
    <t>H1A-2021
H1A-2020</t>
  </si>
  <si>
    <r>
      <rPr>
        <b/>
        <sz val="11"/>
        <rFont val="Arial"/>
        <family val="2"/>
      </rPr>
      <t xml:space="preserve">H1A. PAR CAPRECOM – Cuotas Partes Pensiónales. H1A-2020 PAR CAPRECOM – Cuotas Partes Pensiónales
</t>
    </r>
    <r>
      <rPr>
        <sz val="11"/>
        <rFont val="Arial"/>
        <family val="2"/>
      </rPr>
      <t xml:space="preserve">...Se pudo evidenciar que la gestión del Ministerio no ha sido eficaz, dado que a la fecha aún no se ha cumplido en su totalidad con las condiciones y la entrega de la depuración de las 25.000 facturas por concepto de cuotas partes pensiónales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31/12/2021 asciende a $68.591.472.300, impactando de esta manera en la información financiera generada por la entidad, y que a su vez cumpla con las características cualitativas del Marco Conceptual de la CGN, como es el de la Representación Fiel de los Hechos Económicos. 
</t>
    </r>
    <r>
      <rPr>
        <b/>
        <sz val="11"/>
        <rFont val="Arial"/>
        <family val="2"/>
      </rPr>
      <t>H1A-2020 PAR CAPRECOM – Cuotas Partes Pensiónales</t>
    </r>
    <r>
      <rPr>
        <sz val="11"/>
        <rFont val="Arial"/>
        <family val="2"/>
      </rPr>
      <t>. 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r>
  </si>
  <si>
    <t xml:space="preserve">No se ha cumplido en su totalidad con las condiciones y la entrega de la depuración de las 25.000 facturas por concepto de cuotas partes pensionales de los recursos recaudados por Caprecom EICE (hoy liquidado).
</t>
  </si>
  <si>
    <t xml:space="preserve">Culminar la recepción de las facturas clasificadas en el proceso de cobro persuasivo. </t>
  </si>
  <si>
    <t xml:space="preserve">Revisar y validar  la recepción de las facturas entregaddas por el PAR CAPRECOM . clasificadas en el proceso de cobro persuasivo. 
</t>
  </si>
  <si>
    <t xml:space="preserve">1. informe de Entrega.
 (Etapa cobro persuasivo)
2. Acta de Entrega 
( Etapa Persuasivo). </t>
  </si>
  <si>
    <t>GIT de Gestión Pensional 
 Subdirección para la Gestión TH</t>
  </si>
  <si>
    <t xml:space="preserve">Financiera </t>
  </si>
  <si>
    <t>No se ha cumplido en su totalidad con las condiciones y la entrega de la depuración de las 25.000 facturas por concepto de cuotas partes pensiónales de los recursos recaudados por Caprecom EICE (hoy liquidado).</t>
  </si>
  <si>
    <t>Realizar informe, aclarando siguientes puntos: 
1. Totalidad de Facturas.
2. Depuración de PAR Caprecom sobre cantidad de facturas 
3. Saldo de facturas</t>
  </si>
  <si>
    <t>Entregar un Informe que permita aclarar la información registrada en el informe final de auditoría adelantada por la Contraloría General de la República, sobre cantidad de facturas entregadas por PAR CAPRECOM a MINTIC y saldo a 31 de Diciembre del 2021.</t>
  </si>
  <si>
    <t xml:space="preserve">Informe aclaratorio </t>
  </si>
  <si>
    <r>
      <rPr>
        <b/>
        <sz val="11"/>
        <rFont val="Arial"/>
        <family val="2"/>
      </rPr>
      <t>H2AD. Riesgo de Prescripción cuotas partes pensionales</t>
    </r>
    <r>
      <rPr>
        <sz val="11"/>
        <rFont val="Arial"/>
        <family val="2"/>
      </rPr>
      <t xml:space="preserve">. 
Ley 1066 de julio 29 de 2006...En las notas a los estados financieros a diciembre 31 de 2021, en el punto 7.2.1 Cuotas Partes de Pensiones - Cartera clasificada por edades y estado (persuasivo y coactivo)....
Con base en lo anterior, la CGR observa que persiste un riesgo alto de prescripción del recaudo de los recursos de Cartera de 3 a 5 años con respecto a MINTIC, por valor de $3.473.352.000 y a PAR TELECOM por $30.399.323.000 y una cartera mayor a 5 años de CAPRECOM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r>
  </si>
  <si>
    <t>1. Existencia de un alto riesgo de prescripción de las cuentas por cobrar por concepto de Cuotas Partes Pensionales.
2. Debilidades en el establecimiento de los riesgos y controles efectivos que propendan en prevenir la posible materialización de este.</t>
  </si>
  <si>
    <t xml:space="preserve">Incluir en el Mapa de Riesgos de gestión del Proceso en el Riesgo RGTH13, Prescripción de cuotas partes pensionales, un control que permita llevar seguimiento de los procesos en estado persuasivo y coactivo. </t>
  </si>
  <si>
    <r>
      <t xml:space="preserve">Incluir en el Riesgo   RGTH13 Prescripción de cuotas partes pensionales, el control ( </t>
    </r>
    <r>
      <rPr>
        <i/>
        <sz val="11"/>
        <rFont val="Arial"/>
        <family val="2"/>
      </rPr>
      <t>Enviar correo electrónico a la Subdirección Financiera y al GIT de Cobro coactivo, solicitando el estado del proceso de cobro persuasivo y coactivo</t>
    </r>
    <r>
      <rPr>
        <sz val="11"/>
        <rFont val="Arial"/>
        <family val="2"/>
      </rPr>
      <t>) con una periodicidad bimensual de los trámites trasladados por el GIT de Gestión Pensional.</t>
    </r>
  </si>
  <si>
    <t xml:space="preserve">Mapa de Riesgos Actualizado
Implementación del control
</t>
  </si>
  <si>
    <t>La CGR observa que persiste un riesgo alto de prescripción del recaudo de los recursos de cartera de 3 a 5 años con respecto a MINTIC, por valor de $3.473.352.000 y a PAR TELECOM por $30.399.323.000 y una cartera mayor a 5 años de CAMPRECOM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t>
  </si>
  <si>
    <t xml:space="preserve">Realizar invitaciones a suscribir acuerdos de pago a los deudores, cuando en los procesos por cuotas partes pensionales se llegue a alguna de siguientes etapas procesales:
a) al momento de notificar el mandamiento de pago, 
b) al momento de notificar el auto que ordena seguir adelante con la ejecución
</t>
  </si>
  <si>
    <t xml:space="preserve">Remitir comunicación oficial, mediante correo físico O correo electrónico O cualquier mensaje de datos autorizado por la ley 527 de 1999 o la que la sustituya, modifique o adicione, cuando el procedimiento se encuentre en alguna de las etapas procesales mencionadas. 
</t>
  </si>
  <si>
    <t>Informe indicando las comunicaciones enviadas, contra la respuestas recibidas y los acuerdos de pago solicitados</t>
  </si>
  <si>
    <t>GIT de Cobro Coactivo 
Dirección Jurídica</t>
  </si>
  <si>
    <t>H3AD-2021
H7AD-2020</t>
  </si>
  <si>
    <r>
      <t xml:space="preserve">H3AD. Retiro de Bienes Inmuebles de los Estados Financieros grupo Propiedad, Planta y Equipo (PPYE). 
H7AD. Reconocimiento de Activos (PPYE)
</t>
    </r>
    <r>
      <rPr>
        <sz val="11"/>
        <rFont val="Arial"/>
        <family val="2"/>
      </rPr>
      <t xml:space="preserve">...Con base en lo descrito, la entidad expide la Resolución No. 003568 del 16/12/2021; “Por la cual se ordena la depuración contable y dar de baja en los estados financieros del Ministerio de Tecnologías de la información y las Comunicaciones, a bienes inmuebles que no cumplen con los requisitos para ser reconocidos en los estados financieros de la Entidad”. Así mismo se realiza el ingreso de los bienes dados de baja a cuentas de orden para tener sobre los mismos controles administrativos mientras termina el proceso de saneamiento administrativo y/o judicial. 
La CGR con respecto a la situación expuesta por la entidad, en cuanto a la presunta inexistencia de los predios referenciados, y el retiro de éstos de las cuentas contables genera afectación en una cuantía indeterminada en las cuentas 160501, 164001 y 160502, dado que el valor no está actualizado. 
Lo anterior se presenta, debido a que no existen acciones efectivas y adecuados mecanismos de control, para la custodia y salvaguarda de los bienes y recursos del Estado, que contribuyan al cumplimiento de uno de los objetivos del Control Interno,  el cual es buscar una adecuada administración ante posibles riesgos que afecten los recursos. Esta situación genera que los Estados Financieros elaborados para la vigencia 2021, no representen la realidad económica en algunos aspectos.  
Con base en lo anterior, la CGR considera que la observación se valide como hallazgo, dado que la entidad en sus argumentos refuerza la intención de la observación inicialmente comunicada, dado que hasta tanto no se definan los aspectos legales en el sentido de comprobar la existencia o no existencia de estos bienes inmuebles que fueron entregados en los años 2013, 2014 y 2015, la cuenta de PPyE seguirá afectada en una cuantía indeterminada.   
</t>
    </r>
    <r>
      <rPr>
        <b/>
        <sz val="11"/>
        <rFont val="Arial"/>
        <family val="2"/>
      </rPr>
      <t>H7ADF. Reconocimiento de Activos (PPYE)</t>
    </r>
    <r>
      <rPr>
        <sz val="11"/>
        <rFont val="Arial"/>
        <family val="2"/>
      </rPr>
      <t xml:space="preserve">
En los Estados Financieros presentados por MINTIC a 31 de diciembre de 2020, se presenta una sobreestimación de las cuentas 160501 por $127.999.146, 160502 por $1.792.940 y la 164001, por $98.236.605, dado que, según información reportada por el Grupo Interno de Inventarios en su respuesta al oficio AFMINTIC-012-2021, radicado bajo el número 211026952, de fecha abril 09 de 2021, estos bienes no existen.  
Así mismo, la CGR dio lectura a cada una de las hojas de vida de los inmuebles relacionados anteriormente17, donde se observa el estado actual y se constata la no existencia de estos. 
Lo anterior se presenta, debido a que no existen acciones efectivas y adecuados mecanismos de control, para la custodia y salvaguarda de los bienes y recursos del Estado, que contribuyan al cumplimiento de uno de los objetivos del Control 
Interno, el cual es buscar una adecuada administración ante posibles riesgos que afecten los recursos. Esta situación genera que los Estados Financieros elaborados para la vigencia 2020, no representen la realidad económica en algunos aspecto</t>
    </r>
    <r>
      <rPr>
        <b/>
        <sz val="11"/>
        <rFont val="Arial"/>
        <family val="2"/>
      </rPr>
      <t>s.</t>
    </r>
  </si>
  <si>
    <t xml:space="preserve">Aplicación del concepto No.20211100069481 de 2021 de la CGN, el cual instruyó retirar de la cuenta PPYE bienes inmuebles sin ubicación física o presunta inexistencia y se ingreso los bienes dados de baja a cuentas de orden para tener sobre los mismos controles  mientras termina el proceso de saneamiento administrativo y/o judicial. La CGR considera que esto genera afectación en una cuantía indeterminada en las cuentas 160501, 164001 y 160502, dado que el valor no está actualizado". </t>
  </si>
  <si>
    <t xml:space="preserve">Solicitar Concepto a la Contaduría General de la Nación sobre la subsanación contable de la cuantía indeterminada que se generó por el retiro de los bienes con presunta inexistencia en las cuentas 160501, 164001 y 160502, dado que el valor no está actualizado.
</t>
  </si>
  <si>
    <t>Enviar oficio a la Contaduría General de la Nación con el propósito de obtener el concepto requerido. 
Aplicar el concepto en los términos que sean expuestos por la Contaduría General de la Nación.</t>
  </si>
  <si>
    <t xml:space="preserve">
Documento que recopile la solicitud y respuesta dada por la CGN. Si es el caso, la aplicación de este.</t>
  </si>
  <si>
    <t>GIT de Administración de Bienes  
Subdirección Administrativa  
Apoya: Dirección Jurídica</t>
  </si>
  <si>
    <r>
      <rPr>
        <b/>
        <sz val="11"/>
        <rFont val="Arial"/>
        <family val="2"/>
      </rPr>
      <t>H4A. Deterioro del valor de los activos no generadores de efectivo.</t>
    </r>
    <r>
      <rPr>
        <sz val="11"/>
        <rFont val="Arial"/>
        <family val="2"/>
      </rPr>
      <t xml:space="preserve"> 
La CGR en el ejercicio de la auditoría, solicitó información por medio del oficio AFMINTIC-001-2022, con respecto al estado de los bienes inmuebles de la entidad.  
En su respuesta se evidencia el Inmueble (lote) Boca canoa (Cartagena -Bolívar) en estado reportado MALO y EDIFICACION URBANA CHIMICHAGUA(CESAR) en estado REGULAR, sin  embargo, no se observa que se haya aplicado deterioro a bienes de propiedad, planta y equipos a estos dos bienes. 
La anterior situación se presenta por presuntas deficiencias en las acciones de control que se deben realizar en la aplicación de la normatividad establecida al respecto, lo cual genera incertidumbre en el saldo de la cuenta de gasto del resultado del periodo.  </t>
    </r>
  </si>
  <si>
    <t xml:space="preserve">No se aplicó deterioro al inmueble ubicado en el municipio de Chimichagua (Cesar) a pesar de informar que este se encuentra en regular estado. </t>
  </si>
  <si>
    <t>Ejecutar el mantenimiento del inmueble ubicado en el municipio de Chimichagua (Cesar) y Contratar la firma evaluadora.</t>
  </si>
  <si>
    <t xml:space="preserve">Realizar, en coordinación con el GIT de Gestión de Servicios Administrativos, mantenimiento al inmueble ubicado en el municipio de Chimichagua (cesar).
Contratar una firma evaluadora para que genere un avalúo sobre el inmueble ubicado en el municipio de Chimichagua (Cesar).
Aplicar deterioro, su hubiere lugar a ello, con base en el avalúo generado por la firma evaluadora.   </t>
  </si>
  <si>
    <t xml:space="preserve">Informe de mantenimiento sobre el inmueble ubicado en el municipio de Chimichagua (Cesar), en el cual se evidencie la aplicación de deterioro si hay lugar a ello.
</t>
  </si>
  <si>
    <t xml:space="preserve">GIT de Administración de Bienes  
Subdirección Administrativa  </t>
  </si>
  <si>
    <t>H5AD-2021
H9A-2020</t>
  </si>
  <si>
    <r>
      <rPr>
        <b/>
        <sz val="11"/>
        <rFont val="Arial"/>
        <family val="2"/>
      </rPr>
      <t>H5AD Evaluación Deterioro cuentas por cobrar.  
H9A-2020. Evaluación Deterioro cuentas por cobrar</t>
    </r>
    <r>
      <rPr>
        <sz val="11"/>
        <rFont val="Arial"/>
        <family val="2"/>
      </rPr>
      <t xml:space="preserve">
El Manual de Políticas Contables, Código GEF-TIC-MA-001, Versión 4.0, Medición Posterior…..
Por medio del oficio AFMINTIC-005-2022 con radicado No.2022EE0051742, la CGR solicitó los informes y documentos soporte del cumplimiento de esta política de la entidad, en respuesta a este requerimiento se adjunta un informe de cierre 
contable y otro de gestión del GIT de cobro coactivo, sin embargo, no se observó una evaluación de los Criterios para identificar indicios de deterioro de las cuentas por cobrar durante la vigencia 2021.  
Lo anterior, por deficiencias en las acciones de control que deben realizar los responsables en la aplicación efectiva de las políticas establecidas por MINTIC. 
Esta situación puede generar una incertidumbre en el valor de las cuentas por  cobrar reveladas en los Estados Financieros presentados a 31 de diciembre de 
2021. 
La CGR dio lectura de la respuesta de la entidad mediante radicado 222040373 del  27 de abril de 2022, con lo cual la observación se valida como hallazgo, dado que 
la entidad, no anexa soporte alguno de la evaluación a que se refiere  específicamente el ente de control con respecto a que exista un informe donde se pueda observar los “Criterios para identificar indicios de deterioro de las cuentas”,  donde se evidencie al igual un concepto de aplicación o no de deterioro. 
Por lo anterior, hallazgo se valida con presunta incidencia disciplinaria.  
H9A Evaluación Deterioro cuentas por cobrar
...La CGR solicitó los informes y documentos soportes del cumplimiento de esta política de la entidad, por medio del oficio AFMINTIC-012, radicado bajo el número  211026952 de fecha 8 de abril de 2021; dada la respuesta de MINTIC, no se observó una evaluación periódica durante la vigencia 2020, de los indicios de deterioro que permitan prever las pérdidas con respecto a las cuentas por cobrar e implementar acciones tendientes a minimizar el riesgo de prescripción, como una acción de prevención y no como un reporte en el momento en que se evidencia la pérdida.  
Lo anterior, por deficiencias en las acciones de control que deben realizar los responsables en la aplicación efectiva de las políticas establecidas por MINTIC. 
Esta situación puede generar que los actos administrativos pierdan la oportunidad de cobro y por ende una disminución del recaudo de la cartera pública.  
La CGR dio lectura a la respuesta de la entidad con radicado 211034378 del 29 de abril de 2021, donde relaciona actividades con respecto a las cuentas por cobrar, sin embargo, no fueron anexados los informes y soportes de que trata esta observación, por lo que no se interpretan como efectuados. </t>
    </r>
  </si>
  <si>
    <t>No se tiene un documento donde se encuentren los "Criterios para identificar indicios de deterioro de las cuentas".</t>
  </si>
  <si>
    <t xml:space="preserve">Construir un documento donde se especifiquen los criterios que debe tener en cuenta el GIT de Cobro Coactivo para identificar los indicios de deterioro de las cuentas por cobrar </t>
  </si>
  <si>
    <t xml:space="preserve">Elaboración de un documento y realizar el proceso de formalizacón y aprobación en el MIG. </t>
  </si>
  <si>
    <t xml:space="preserve"> GIT de Cobro Coactivo- Dirección Jurídica
Subdirección para la Gestión TH
Subdirección Financiera</t>
  </si>
  <si>
    <r>
      <rPr>
        <b/>
        <sz val="11"/>
        <rFont val="Arial"/>
        <family val="2"/>
      </rPr>
      <t>H6A. Herramientas de Información Financiera.</t>
    </r>
    <r>
      <rPr>
        <sz val="11"/>
        <rFont val="Arial"/>
        <family val="2"/>
      </rPr>
      <t xml:space="preserve"> 
En el presente ejercicio auditor, la CGR revisó el contrato 752 realizado con Digitalware, cuya ejecución fue hasta el 31 de diciembre de 2021, su objeto fue: “Prestar los servicios de fortalecimiento, soporte preventivo y correctivo y derechos 
de actualización de los Sistemas de Información SEVEN ERP y KACTUS, respectivamente y de las interfaces existentes, asegurando acceso a la información en condiciones de calidad y oportunidad”.  Evidenciando que de acuerdo con el Acta 
5 del 06 de octubre de 2021 en reunión con el Consultor Digitalware, aún quedan requerimientos realizados por parte de Min tic sin parametrizar, por ende, la entidad adelantó procesos manuales en el registro contable de las cuentas por cobrar y por 
pagar de cuotas partes pensiónales. 
La anterior situación conlleva a que el flujo normal de la información de forma confiable, controlada y segura, entre las áreas involucradas que alimentan la información contable presente debilidades, generando un riesgo alto susceptible a 
errores, manipulación y pérdida de datos que impactan a los valores presentados en las cuentas por pagar y cuentas por cobrar por concepto de los pasivos pensiónales en los estados financieros presentados a diciembre 31 de 2021.  </t>
    </r>
  </si>
  <si>
    <t xml:space="preserve">Riesgo alto susceptible a errores, manipulación y pérdida de datos que impactan a los valores presentados en las cuentas por pagar y cuentas por cobrar por concepto de los pasivos pensiónales en los estados financieros presentados a diciembre 31 de 2021.  </t>
  </si>
  <si>
    <t xml:space="preserve">Cumplimiento de los requerimientos remitidos por el área funcional (GIT de cuotas partes) </t>
  </si>
  <si>
    <t>Informe sobre los requerimientos solicitados con los resultados de los mismos</t>
  </si>
  <si>
    <t>Lídera: Oficina de TI
Particicpan: Subdirección para la Gestión TH
Subdirección Financiera</t>
  </si>
  <si>
    <t>H7AD-2021</t>
  </si>
  <si>
    <r>
      <rPr>
        <b/>
        <sz val="11"/>
        <rFont val="Arial"/>
        <family val="2"/>
      </rPr>
      <t xml:space="preserve">H7AD.  Informes de Auditoría Interna. 
</t>
    </r>
    <r>
      <rPr>
        <sz val="11"/>
        <rFont val="Arial"/>
        <family val="2"/>
      </rPr>
      <t>La CGR dio lectura al Informe Final de Auditoría a los Estados Financieros de 2021 de la Oficina de Control Interno de la Entidad, allegado en respuesta a la solicitud del oficio AFMINTIC-001-2022 punto 7 de la Contraloría.  En el análisis realizado no se evidencia que al cierre de la vigencia 2021 se hayan realizado las acciones correctivas de los siguientes hallazgos: 2.4 Inconsistencias en la parametrización del SEVEN en el cálculo de la depreciación acumulada de la propiedad planta y equipo del Ministerio.  Hallazgo 2.5 Incumplimiento del compromiso adquirido en el comité de sostenibilidad contable No. 72 “desagregación del material filatélico en el 
módulo de activos fijos”. Hallazgo 2.6 No existe un documento idóneo que determine la actualización del avalúo del material filatélico. 
La situación descrita se presenta por deficiencias en las acciones de control que deben realizar los responsables de la información, la cual impacta en los estados financieros presentados a diciembre 31 de 2021, y a su vez no permite cumplir con las características cualitativas del Marco Conceptual de la CGN, como es el de la Representación Fiel de los Hechos Económicos.</t>
    </r>
  </si>
  <si>
    <t>En el análisis realizado por la CGR no se evidencia que al cierre de la vigencia 2021 se hayan realizado las acciones correctivas del hallazgo 2.4 generados en la auditoría interna a los estados financieros.</t>
  </si>
  <si>
    <t>Entregar el plan de mejoramiento formulado para el hallazgo 2.4. y evidenciar el cumplimiento del mismo por parte de la Oficina de TI y el GIT de Administración de Bienes de la Subdirección Administrativa.</t>
  </si>
  <si>
    <t xml:space="preserve">Entregar documento explicativo sobre la ejecución de la acción de mejora, adjuntando el reporte consolidado y detallado de activos (SAFRHACD) de acuerdo con la solicitud del GIT de Administración de Bienes, para el Ministerio de TIC.
</t>
  </si>
  <si>
    <t xml:space="preserve">GIT de Administración de Bienes  
Subdirección Administrativa  
Oficina de TI
</t>
  </si>
  <si>
    <t xml:space="preserve">En el análisis realizado por la CGR no se evidencia que al cierre de la vigencia 2021 se hayan realizado las acciones correctivas del siguiente hallazgo 2.5 y 2,6 generados en la auditoría interna a los estados financieros.
</t>
  </si>
  <si>
    <t xml:space="preserve">Ejecutar la acción de mejora establecida para los hallazgo 2.5 y 2.6 de la auditoría interna a los estados financieros, que consiste en solicitar al ente evaluador el avalúo certificado para actualización contable en el Ministerio.  </t>
  </si>
  <si>
    <t>Remitir al ente evaluador, Universidad Externado de Colombia, requerimiento del avalúo actualizado y certificado de la colección filatélica del Ministerio.
Remitir el documento de avalúo actualizado a la Subdirección Financiera para el respectivo registro contable.</t>
  </si>
  <si>
    <t>Documento de solicitud del avalúo actualizado.
Documento con el avalúo actualizado y la discriminación pieza por pieza con su valor en pesos Colombianos y dólares Americanos.
Documento de solicitud de actualización del registro contable</t>
  </si>
  <si>
    <t>Subdirección de Asuntos Postales
Dirección de Industrias de Comunicaciones</t>
  </si>
  <si>
    <t>H8AD-2021
H10A-2020
H20A-2018</t>
  </si>
  <si>
    <r>
      <rPr>
        <b/>
        <sz val="11"/>
        <rFont val="Arial"/>
        <family val="2"/>
      </rPr>
      <t>H8AD. Sistema de Control Interno.</t>
    </r>
    <r>
      <rPr>
        <sz val="11"/>
        <rFont val="Arial"/>
        <family val="2"/>
      </rPr>
      <t xml:space="preserve">
Ley 87 de 1993,...Se presenta 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y que harán parte del informe final una vez analizadas las respuestas y validados los hallazgos, es decir, se hace aquí una observación de tipo 
general al funcionamiento del control interno de la entidad. 
Si bien es cierto, lo argumentado por la entidad en su respuesta dada por medio del oficio con radicado 222040373 del 27 de abril de 2022, la observación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 </t>
    </r>
  </si>
  <si>
    <t xml:space="preserve">"(…) falta de controles efectivos que propoendan garantizar la correcta evaluación y seguimiento de la gestión organizacional, (…)"
"(…) es decir, se hace aquí una observación de tipo general al funcionamiento del control interno de la entidad." </t>
  </si>
  <si>
    <t>Informe que evidencie el cumplimiento de las acciones de mejora correspondientes a los hallazgos: H3AD-2021, H7AD-2020, H4A-2021 y H7AD-2021.</t>
  </si>
  <si>
    <t xml:space="preserve">Entregar documento explicativo en el que se de cuenta del cumplimiento de las acciones de mejora correspondientes a los hallazgos: H3AD-2021, H7AD-2020, H4A-2021 y H7AD-2021..
</t>
  </si>
  <si>
    <t>(...)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t>
  </si>
  <si>
    <t>Elaborar Informe de seguimiento al cumplimiento del plan de mejora</t>
  </si>
  <si>
    <t>Entregar informe de seguimiento al cumplimiento del plan de mejoramiento establecido por los GIT de Presupuesto y Contabilidad de la Subdirección Financiera para atender los hallazgos generados en la auditoria financiera.</t>
  </si>
  <si>
    <t>GIT de Presupuesto
GIT de Contabilidad
Subdirección Financiera</t>
  </si>
  <si>
    <t xml:space="preserve">La situación descrita, se presenta por 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y que harán parte del informe final una vez analizadas las respuestas y validados los hallazgos, es decir, se hace aquí una observación de tipo general al funcionamiento del control interno de la entidad. </t>
  </si>
  <si>
    <t>Entregar informe de seguimiento de cumplimiento al plan de mejoramiento establecido por la Dirección Jurídica para cada uno de los hallazgos a su cargo.</t>
  </si>
  <si>
    <t>Elaborar informa de seguimiento detallado para cada uno de los hallazgos correspondientes a la Dirección Juridica</t>
  </si>
  <si>
    <t xml:space="preserve">Informe </t>
  </si>
  <si>
    <t>Dirección Jurídica</t>
  </si>
  <si>
    <t>Entregar informe de seguimiento para los hallazgos establecidos en el informe de auditoria financiera 2021 CGR</t>
  </si>
  <si>
    <t>Realizar un informe de seguimiento al plan de mejoramiento para los hallazgos H1A-2021, H1A-2020, H2AD-2021, H8AD-2021, H9AD-2021, H12A-2020, H10AD-2021, H11AD-2021, H12AD-2021, H14AD-2021, H15AD-2021, H2A-2020, H132A-2018 y H14A-2018, establecidos de acuerdo al informe final de auditoria 2021 realizada a la entidad. (Primero con corte septiembre)</t>
  </si>
  <si>
    <t xml:space="preserve">Subdirección para la Gestión del Talento Humano
</t>
  </si>
  <si>
    <t>H9AD-2021
H12A-2020</t>
  </si>
  <si>
    <r>
      <rPr>
        <b/>
        <sz val="11"/>
        <rFont val="Arial"/>
        <family val="2"/>
      </rPr>
      <t>H9AD. Planeación y Programación Presupuesto. 
H12A. Proceso de Planeación Presupuestal</t>
    </r>
    <r>
      <rPr>
        <sz val="11"/>
        <rFont val="Arial"/>
        <family val="2"/>
      </rPr>
      <t xml:space="preserve">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t>
    </r>
    <r>
      <rPr>
        <b/>
        <sz val="11"/>
        <rFont val="Arial"/>
        <family val="2"/>
      </rPr>
      <t xml:space="preserve">
H12A. Proceso de Planeación Presupuestal
</t>
    </r>
    <r>
      <rPr>
        <sz val="11"/>
        <rFont val="Arial"/>
        <family val="2"/>
      </rPr>
      <t xml:space="preserve">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r>
  </si>
  <si>
    <t>La CGR manifiesta que 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Esta situación denota debilidades, en cuanto a los cálculos iniciales, en su planeación y programación presupuestal; así como de los mecanismos de seguimiento y control sobre los recursos necesarios para el funcionamiento de la entidad.
Lo anterior materializa el riesgo que el presupuesto solicitado no se ajuste a las necesidades reales de las áreas; debiendo realizar cambios y/o ajustes presupuestales que afectan sus indicadores.</t>
  </si>
  <si>
    <t>Verificar mensualmente  los rubros de gasto de personal de acuerdo con la información referida por el GIT del Presupuesto para la validación correspondiente</t>
  </si>
  <si>
    <t>Solicitar mensualmente el último día hábil de cada mes al Coordinador del GIT de Presupuesto a través de correo electrónico o memorando, los saldos disponibles desagregados por rubro de gasto de personal, para establecer periódicamente la disponibilidad de recursos.</t>
  </si>
  <si>
    <t>Documento con recopilación de solicitudes y validación realizadas</t>
  </si>
  <si>
    <t>Subdirección para la Gestión del Talento Humano.</t>
  </si>
  <si>
    <t>Expedir la circular de programación de presupuesto para la próxima vigencia fiscal, una vez se apruebe la Ley Anual de Presupuesto, la cual debe contener las directrices impartidas por el Ministerio de Hacienda, y directrices encaminadas a programar el gasto con base en ejecución presupuestal y estudios de mercado.</t>
  </si>
  <si>
    <t>Expedir la circular de programación de presupuesto para la próxima vigencia fiscal, una vez se apruebe la Ley Anual de Presupuesto, la cual debe contener las directrices impartidas por el Ministerio de Hacienda, y directrices encaminadas a programar el gasto con base en ejecución presupuestal y estudios de mercado, con el propósito de programar y desagregar el presupuesto de la próxima vigencia.</t>
  </si>
  <si>
    <t>Circular para desagregación de presupuesto</t>
  </si>
  <si>
    <t xml:space="preserve">GIT de Presupuesto
Subdirección Financiera
Apoya: Secretaria General
 Participan: Todas las áreas ejecutoras del presupuesto                     </t>
  </si>
  <si>
    <t>Seguimiento permanente de la ejecución del Ministerio de TIC, en donde se incluyan aspectos que generen puntos de control, como: ejecución mensual del presupuesto del MINTIC, ejecución proyectada del MINTIC vs ejecución real del MINTIC (compromisos, obligaciones, pagos), ejecución de reservas presupuestales, incumplimientos en ejecución, alertas para repriorización de recursos en rubros presupuestales, entre otros.</t>
  </si>
  <si>
    <t>Informes mensuales de seguimiento a la ejecución del presupuesto del MINTIC, cantidad cinco.</t>
  </si>
  <si>
    <t>Actualizar el procedimiento GEF-TIC-PR-003 de Programación y Elaboración del Presupuesto Ministerio y Fondo.</t>
  </si>
  <si>
    <t>Actualizar el procedimiento GEF-TIC-PR-003 de Programación y Elaboración del Presupuesto Ministerio y Fondo, incluyendo los lineamientos y puntos de control para realizar una correcta programación y elaboración del presupuesto, con base en la normatividad presupuestal vigente, las directrices impartidas por el MHCP y la programación del gasto con base en la ejecución presupuestal de vigencias anteriores y estudios de mercado.</t>
  </si>
  <si>
    <r>
      <rPr>
        <b/>
        <sz val="11"/>
        <rFont val="Arial"/>
        <family val="2"/>
      </rPr>
      <t>H10AD. Vigencia Futura.</t>
    </r>
    <r>
      <rPr>
        <sz val="11"/>
        <rFont val="Arial"/>
        <family val="2"/>
      </rPr>
      <t xml:space="preserve"> 
En el ejercicio de auditoría que adelanta la CGR, observó que el área responsable de presupuesto creó una vigencia futura el día 10 de diciembre de 2021 por valor de $9.818.900, justificada como lo indica la entidad en “que se debe contratar el servicio de exámenes médicos ocupacionales para los funcionarios de planta del Ministerio de Tecnologías de la Información y las Comunicaciones. Lo anterior, garantizando que la prestación de los servicios ofrecidos por el Ministerio se realice de forma adecuada, continua e ininterrumpida”.</t>
    </r>
    <r>
      <rPr>
        <b/>
        <sz val="11"/>
        <rFont val="Arial"/>
        <family val="2"/>
      </rPr>
      <t xml:space="preserve"> </t>
    </r>
    <r>
      <rPr>
        <sz val="11"/>
        <rFont val="Arial"/>
        <family val="2"/>
      </rPr>
      <t xml:space="preserve">
La entidad en su respuesta en uno de sus apartes explica lo siguiente: se solicitó la vigencia futura para la realización de los exámenes médicos de los servidores en cumplimiento de la normatividad antes descrita, haciendo el respectivo gasto en cada una de las vigencias 2021 y 2022, considerando que de no tramitarse autorización de vigencias futuras, no era posible adelantar los exámenes médicos para garantizar la vinculación del personal antes del plazo establecido para el inicio de la ley de garantías, debido a las limitaciones de tiempo para abrir un proceso de contratación con el objeto de realizar los exámenes de ingreso del personal que se vincularía durante el mes de enero de 2022 y era necesario contar con una empresa idónea para la elaboración de los mismos…” </t>
    </r>
  </si>
  <si>
    <t>falencias en la definición y priorización de necesidades y/o requerimientos al momento de elaborar el presupuesto, así como debilidades en los controles y mecanismos de seguimiento a la ejecución presupuestal; los cuales deben operar para la cadena presupuestal. 
Se denota con esta situación una inadecuada utilización de la figura de vigencias futuras, así como también debilidades en cuanto a la ejecución del presupuesto, lo cual afecta el cumplimiento de los principios de eficiencia y efectividad en el uso de los recursos públicos.</t>
  </si>
  <si>
    <t>Realizar seguimiento mensual de las personas que no asisten a los  exámenes médicos ocupacionales programados, con el fin de realizar la  reprogramación oportuna. 
En los casos de funcionarios que no asistan a los mencionados exámenes, se remitirá la información a la Oficina de Control  Disciplinario para lo de su competencia.</t>
  </si>
  <si>
    <t>Registrar en matriz de seguimiento la programación y asistencia de los funcionarios citados frente a los que cumplen con la citación, e identificar las causales de incumplimiento a las citaciones y notificar a los funcionarios que incumplen las acciones a seguir.</t>
  </si>
  <si>
    <t>Documento de  seguimiento</t>
  </si>
  <si>
    <t>Falencias en la definición y priorización de necesidades y/o requerimientos al momento de elaborar el presupuesto, así como debilidades en los controles y mecanismos de seguimiento a la ejecución presupuestal; los cuales deben operar para la cadena presupuestal. 
Se denota con esta situación una inadecuada utilización de la figura de vigencias futuras, así como también debilidades en cuanto a la ejecución del presupuesto, lo cual afecta el cumplimiento de los principios de eficiencia y efectividad en el uso de los recursos públicos.</t>
  </si>
  <si>
    <t>Fortalecer los lineamientos desde la Secretaria General con el apoyo de la Subdirección Financiera, para que las áreas programen con mayor precisión los compromisos que requieren autorización de vigencias futuras de tal forma que se logre comprometer el total de los recursos autorizados por el Min-Hacienda por dicho concepto.</t>
  </si>
  <si>
    <t>Impartir, desde la Secretaria General direccionamiento a las áreas para que la solicitud de cupos de vigencias futuras que se tramiten y Min-Hacienda, se realicen real y objetivamente basados en estudios de mercados actualizados y cronogramas de los procesos de contratación y ejecución ajustados a la realidad, con observación de los principios legales de contratación y presupuesto. Igualmente, que incluya lineamientos para la solicitud de reprogramación de cupo de vigencias futuras Min-Hacienda, para evitar que al cierre de la vigencia se reflejen saldos no utilizados.</t>
  </si>
  <si>
    <t>GIT de Presupuesto
Subdirección Financiera
Apoya:Secretaria General</t>
  </si>
  <si>
    <t>Realizar seguimiento a la ejecución de las vigencias futuras del Ministerio de TIC.</t>
  </si>
  <si>
    <t>Seguimiento por parte de la Subdirección Financiera de todos los compromisos celebrados y amparados con vigencias futuras para evitar la no ejecución de recursos comprometidos con vigencias futuras.</t>
  </si>
  <si>
    <t xml:space="preserve">GIT de Presupuesto
Subdirección Financiera                      </t>
  </si>
  <si>
    <t>H11A-2021</t>
  </si>
  <si>
    <r>
      <rPr>
        <b/>
        <sz val="11"/>
        <rFont val="Arial"/>
        <family val="2"/>
      </rPr>
      <t xml:space="preserve">H11A.  Ejecución del Presupuesto. </t>
    </r>
    <r>
      <rPr>
        <sz val="11"/>
        <rFont val="Arial"/>
        <family val="2"/>
      </rPr>
      <t xml:space="preserve">
En la gestión del presupuesto durante la vigencia 2021, se evidenció que dejaron de ejecutar recursos por valor de $16.111.550.307 en los gastos de funcionamiento; específicamente en los conceptos de Servicios para el Cuidado 
de la Salud Humana $12.39.579, ejecución del 50%, Transferencias Corrientes $15.371.882.868, ejecución del 31.72%, Provisión Gastos Institucionales $15.154.281.016, ejecución 0.0% (cuadro anexo). 
Con estos hechos se evidencia que la entidad viene programando una mayor cantidad de recursos de los que realmente necesita, así como también que no se ejecutan con la debida oportunidad; tal es el caso que al 31 de diciembre de 2021 se liberaron recursos por $16.111.550.307, evidenciando que no necesitaban esa cantidad, lo cual deriva en que debieron reintegrarlos al Tesoro Nacional, porque no se utilizaron durante la vigencia. Esta gestión afecta las actividades de funcionamiento, así como el cumplimiento de los programas y proyectos institucionales. 
 </t>
    </r>
  </si>
  <si>
    <t>La CGR expresó que la baja o nula ejecución en varios conceptos del gasto durante el periodo muestra debilidades en la definición y priorización de necesidades al momento de elaborar el presupuesto, así como en los cálculos realizados, los cuales son muy distantes a lo que se ejecuta durante la vigencia; denotando falencias en la efectividad de los controles y mecanismos de seguimiento a la ejecución del presupuesto</t>
  </si>
  <si>
    <t>Realizar matriz de seguimiento con la información de apropiación, compromiso, obligación y saldos comprometer y obligar, para identificar oportunamente baja ejecución presupuestal  en los rubros de Talento Humano.</t>
  </si>
  <si>
    <t>Realizar mensualmente  matriz  detallada por rubro presupuestal asignado a la Subdirección de Talento Humano para tener información presupuestal actualizada.</t>
  </si>
  <si>
    <t>Matriz presupuestal  SHTG</t>
  </si>
  <si>
    <t>Fortalecer los lineamientos desde la Secretaria General con apoyo de la Subdirección Financiera para que las áreas ejecuten dentro de la vigencia fiscal actual, la totalidad de los compromisos celebrados, evitando las pérdidas de apropiación.</t>
  </si>
  <si>
    <t>Impartir desde la Secretaria General con apoyo de la Subdirección Financiera lineamientos para direccionar a las áreas sobre la ejecución de la totalidad de los recursos apropiados en cada rubro o proyecto. Orientar y asesorar desde la Secretaria General y Subdirección Financiera a las áreas responsables que la programación de los recursos solicitados se ejecuten de acuerdo con el concepto de gasto o proyecto de inversión registrado.</t>
  </si>
  <si>
    <t>Circular  sobre los lineamientos de ejecución en lo que resta de la vigencia fiscal</t>
  </si>
  <si>
    <t xml:space="preserve">GIT de Presupuesto
Subdirección Financiera
Participan: Todas las áreas ejecutoras del presupuesto                     </t>
  </si>
  <si>
    <t>Documentar procedimiento de seguimiento a la ejecución presupuestal, el cual es aplique al MINTIC y  Fondo Único de TIC.</t>
  </si>
  <si>
    <t>Generar un procedimiento que tenga los lineamientos y controles respectivos para realizar seguimiento a la ejecución de la vigencia actual del presupuesto, con base en la normatividad presupuestal vigente, que permita generar las respectivas alertas de ejecución a las áreas ejecutoras del MINTIC y Fondo Único de TIC, así como determinar repriorizaciones y la necesidad de recursos en los rubros que lo requieren.</t>
  </si>
  <si>
    <t>H12A-2021</t>
  </si>
  <si>
    <r>
      <rPr>
        <b/>
        <sz val="11"/>
        <rFont val="Arial"/>
        <family val="2"/>
      </rPr>
      <t>H12A. Modificaciones al Presupuesto.</t>
    </r>
    <r>
      <rPr>
        <sz val="11"/>
        <rFont val="Arial"/>
        <family val="2"/>
      </rPr>
      <t xml:space="preserve"> 
En la ejecución del presupuesto durante la vigencia 2021, se evidenció que realizaron una serie de modificaciones (reducciones y adiciones) en los diferentes conceptos del gasto; de lo anterior se resalta el caso del rubro de Sentencias y Conciliaciones donde realizaron una modificación presupuestal, de acreditación de recursos por $3.453.856.554, en el mes de noviembre con el fin de pagar una sentencia en contra de la entidad; sin embargo, únicamente hasta el mes de noviembre procedieron a realizar el pago.
Otros conceptos como Transferencias Corrientes inicialmente presupuestaron $23.904.640.000, adicionaron $3.453.856.554,00 y al final del periodo redujeron $4.845.718.984, para al final del periodo ejecutar únicamente el 31.71%.  
Esto es una operación permitida dentro del manejo presupuestal; sin embargo, luego de analizados los respectivos movimientos presupuestales se denota que los cálculos no se ajustaron hacia lo realmente necesario al momento de realizar la programación y posteriormente en la ejecución de los recursos asignados en el presupuesto general de la Nación para MINTIC. 
</t>
    </r>
  </si>
  <si>
    <t xml:space="preserve">La CGR  evidencia que la entidad viene programando y ejecutando una mayor cantidad de recursos de los que realmente necesita; especialmente al solicitar adición y/o reducción de recursos y durante la vigencia son reducidos y/o eliminados del presupuesto; mostrando en la práctica que no eran necesarios o calculados en exceso. Esta gestión afecta las actividades de funcionamiento, así como eficiencia y efectividad de la gestión presupuestal. </t>
  </si>
  <si>
    <r>
      <rPr>
        <b/>
        <sz val="11"/>
        <rFont val="Arial"/>
        <family val="2"/>
      </rPr>
      <t xml:space="preserve">H13AD. Contrato No.005 de 2021 - Certificado de Disponibilidad Presupuestal (CDP). </t>
    </r>
    <r>
      <rPr>
        <sz val="11"/>
        <rFont val="Arial"/>
        <family val="2"/>
      </rPr>
      <t xml:space="preserve">
La CGR en la revisión a los procesos de contratación de la vigencia 2021, advierte que en el Contrato de Prestación de Servicios Profesionales y de Apoyo a la Gestión No. 005 de 2021, el Certificado de Disponibilidad Presupuestal número 821, de fecha 04 de enero de esa anualidad, en el ítem denominado “Afectación del gasto”, se describe como “VALOR BLOQUEADO”. Ahora bien, al constatar dicha información 
en la plataforma digital Secop II, ese mismo CDP es registrado como “No validado”.
De otra parte, al acudir a los informes mensuales de ejecución y verificar la “INFORMACIÓN FINANCIERA Y CONTABLE – Pagos programados”, se pudo evidenciar que las fechas de los pagos del referido contrato son del año 2020; ahora bien, al verificar directamente el contrato, en la cláusula 22, denominada “FORMA DE PAGO 
E IMPUTACIÓN PRESUPUESTAL”, expresamente se consagra: “El Fondo Único de TIC pagará al contratista el valor del presente contrato de conformidad con lo establecido en los estudios previos. El Fondo Único TIC/Ministerio pagará al contratista el valor del presente contrato en mensualidades vencidas dentro de los primeros 8 días hábiles siguientes de cada mes calendario, a partir del cumplimiento de los requisitos de perfeccionamiento, ejecución y el cumplimiento de sus obligaciones…”  
Lo anterior genera inconsistencias en cuanto a la afectación presupuestal, dado que los pagos tienen fecha de la vigencia 2020, siendo la ejecución del contrato año 2021.  
Esta situación se genera por las debilidades de los controles y al seguimiento de las transacciones realizadas dentro de la gestión contractual con respecto a la ejecución presupuestal. </t>
    </r>
  </si>
  <si>
    <t xml:space="preserve">La CGR en la revisión a los procesos de contratación de la vigencia 2021, advierte que en el Contrato de Prestación de Servicios Profesionales y de Apoyo a la Gestión No. 005 de 2021, el Certificado de Disponibilidad Presupuestal número 821, de fecha 04 de enero de esa anualidad, en el ítem denominado “Afectación del gasto”, se describe como “VALOR BLOQUEADO”. Ahora bien, al constatar dicha información en la plataforma digital Secop II, ese mismo CDP es registrado como “No validado”. De otra parte, al acudir a los informes mensuales de ejecución y verificar la “INFORMACIÓN FINANCIERA Y CONTABLE – Pagos programados”, se pudo evidenciar que las fechas de los pagos del referido contrato son del año 2020; ahora bien, al verificar directamente el contrato, en la cláusula 22, denominada “FORMA DE PAGO E IMPUTACIÓN PRESUPUESTAL”. Lo anterior genera inconsistencias en cuanto a la afectación presupuestal, dado que los pagos tienen fecha de la vigencia 2020, siendo la ejecución del contrato año 2021.  </t>
  </si>
  <si>
    <t>Documentar formato de informe de ejecución para las contratos de prestación de servicios y de apoyo a la gestión del MINTIC, que incluya un validador de la vigencia del contrato frente a los pagos.</t>
  </si>
  <si>
    <t>Creación de formato de informe de ejecución para las contratos de prestación de servicios y de apoyo a la gestión del MINTIC, que incluya un validador de la vigencia del contrato frente a los pagos.</t>
  </si>
  <si>
    <t>Formato</t>
  </si>
  <si>
    <t>Solicitud a la administración del SIIF Nación de aclaración del estado del CDP 821 de 2021, y del uso de dicho campo y estado y su afectación en la ejecución presupuestal en la expedición de CDP.</t>
  </si>
  <si>
    <t>Solicitud</t>
  </si>
  <si>
    <t xml:space="preserve">GIT de Presupuesto
Subdirección Financiera                  </t>
  </si>
  <si>
    <r>
      <rPr>
        <b/>
        <sz val="11"/>
        <rFont val="Arial"/>
        <family val="2"/>
      </rPr>
      <t>H14AD. Cumplimiento de las cláusulas contractuales.</t>
    </r>
    <r>
      <rPr>
        <sz val="11"/>
        <rFont val="Arial"/>
        <family val="2"/>
      </rPr>
      <t xml:space="preserve"> 
En el ejercicio auditor la CGR verificó el Convenio Interadministrativo 013 de 2021 de fecha 16 de junio de 2021, cuyo objeto es “Constituir y gestionar el Fondo Educativo denominado “EDUMINTIC”, con los recursos girados por el MINTIC al ICETEX, quien actuará como administrador – mandatario”. Al revisar las actas de reuniones de la Junta Administradora, se observó en el Acta No.4 de fecha 02 de febrero de 2022, correspondiente a la reunión cuyo objeto fue la cancelación desembolso y liquidación del Convenio, en el numeral 3 del orden del día, se discutió la “Aprobación trámite liquidación Convenio”, como consecuencia del retiro de los funcionarios que serían beneficiados de los recursos del Fondo EDUMINTIC, poniendo este aspecto en consideración de la Junta. 
...Esta situación se genera por las deficiencias en la aplicación de controles al proceso contractual de la Entidad para dar cumplimiento a las obligaciones pactadas en el Convenio y el mantenimiento del principio de Unidad de Caja establecida en los principios del Presupuesto Público, que nos indica que los excedentes de los contratos o convenios, son de la nación y por lo tanto deben girarse a la Dirección del Tesoro Nacional.  
 </t>
    </r>
  </si>
  <si>
    <t xml:space="preserve">No se constata la gestión de la de la clausula de sexta del convenio 013 de 2021.
El convenio no cuenta con especificidad de frente a la devolución de los saldos no ejecutado a  la dirección del tesoro nacional  </t>
  </si>
  <si>
    <t xml:space="preserve">Para futuros convenios a realizar se debe asegurar de realizar la aclaración de las fechas establecidas entre el calculo y la devolución de los saldos no ejecutados a la Dirección del Tesoro Nacional en los convenios suscritos entre la Entidad y el ICETEX a través del Fondo EDUMINTIC </t>
  </si>
  <si>
    <t xml:space="preserve">Establecer la obligación de la devolución de los saldos no ejecutados al Tesoro Nacional en los estudios previos de los convenios a suscribir, donde se especifique el tiempo que requiere para el calculo y su posterior devolución. 
</t>
  </si>
  <si>
    <t xml:space="preserve">documento </t>
  </si>
  <si>
    <t>Entregar informe que permita la aclaración del estado de ejecución del cumplimiento sobre los rendimientos financieros consignados a la cuenta del Tesoro Nacional  del convenio 013-2021</t>
  </si>
  <si>
    <t>Realizar informe de aclaración del estados de ejecución del cumplimiento sobre los rendimientos financieros consignados a la cuenta del Tesoro Nacional  del convenio 013-2021</t>
  </si>
  <si>
    <t>H15AD-2021</t>
  </si>
  <si>
    <r>
      <rPr>
        <b/>
        <sz val="11"/>
        <rFont val="Arial"/>
        <family val="2"/>
      </rPr>
      <t>Hallazgo No. 15 Publicación de los documentos del proceso contractual en la plataforma SECOP I y II</t>
    </r>
    <r>
      <rPr>
        <sz val="11"/>
        <rFont val="Arial"/>
        <family val="2"/>
      </rPr>
      <t xml:space="preserve">. 
En revisión ejecutada en virtud del ejercicio auditor, la CGR pudo constatar que en los contratos números 013-2016; 09-2017 y 021-2019 no fueron incorporados los documentos soporte del proceso contractual dentro de los términos estipulados por 
la ley, dentro de los cuales citamos algunos casos: Contrato 013 de 2016 Certificado de Disponibilidad Presupuestal, Contrato 09 de 2017 y 021 de 2019 El Informe de Gestión.
Lo anterior se presenta por falencias en la aplicación de los controles a la información que por normatividad debe ser publicada cumpliendo con los principios de transparencia y publicidad que rigen la contratación estatal.  Lo cual conlleva a que la información no sea útil a los usuarios. </t>
    </r>
  </si>
  <si>
    <t xml:space="preserve">El Certificado de Disponibilidad Presupuestal número 1116, de fecha 05 de abril de 2016, se incorporó a la plataforma SECOP I hasta el 08 de febrero de 2022. por lo cual la CGR, considera que se presentan  falencias en la aplicación de los controles a la información que por normatividad debe ser publicada cumpliendo con los principios de transparencia y publicidad que rigen la contratación estatal. Lo cual conlleva a que la información no sea útil a los usuarios.
</t>
  </si>
  <si>
    <t>Verificar las publicaciones en etapa precontractual de los contratos suscritos por parte del Ministerio TIC y que se encuentran vigentes a junio de 2022, en la plataforma del SECOP I.</t>
  </si>
  <si>
    <t>En los contratos vigentes al mes de junio de 2022, celebrados por parte del Ministerio de Tecnologías de la Información y las Comunicaciones,   y publicados en la Plataforma del SECOP I, verificar que los documentos precontractuales se encuentren completos y publicados, de no ser así realizar su publicación.</t>
  </si>
  <si>
    <t>Documento que recopila la información de los contratos vigentes y las Capturas de pantalla de publicaciones SECOP I</t>
  </si>
  <si>
    <t xml:space="preserve">Subdirección de Gestión Contractual </t>
  </si>
  <si>
    <t>En revisión ejecutada en virtud del ejercicio auditor, la CGR pudo constatar que en  los contratos números 013-2016; 09-2017 y 021-2019 no fueron incorporados los  documentos soporte del proceso contractual dentro de los términos estipulados por  la ley</t>
  </si>
  <si>
    <t xml:space="preserve">Realizar en el envío del informe de gestión correspondiente al convenio de EDUMINTIC en los tiempos establecidos al área de contratación para su cargue en SECOP I
</t>
  </si>
  <si>
    <t>1. Enviar memorando al área de contratación con la entrega del informe de gestión de enero a junio de 2022 del convenio de EDUMINTIC para el respectivo cargue en la plataforma del SECOP
2. Solicitar al área de contratción 15 días despues del envió del memorando con los informes, la  eidencia del cargue de estos en la plataforma SECOP I</t>
  </si>
  <si>
    <t xml:space="preserve">documento
 Correo eletrónico y pantallazo de cargue de informes  </t>
  </si>
  <si>
    <t>Solicitar al ICETEX mediante oficio, la entrega del informe de gestión los 15 primeros días del mes de julio de 2022 de los convenios suscritos</t>
  </si>
  <si>
    <t>1.Envió Oficio de solicitud del informe de gestión del periodo comprendido entre enero y junio de 2022 del convenio  EDUMINTIC</t>
  </si>
  <si>
    <r>
      <rPr>
        <b/>
        <sz val="11"/>
        <rFont val="Arial"/>
        <family val="2"/>
      </rPr>
      <t xml:space="preserve">H16AD. Prueba de entrega de las notificaciones realizadas mediante correo certificado.  </t>
    </r>
    <r>
      <rPr>
        <sz val="11"/>
        <rFont val="Arial"/>
        <family val="2"/>
      </rPr>
      <t xml:space="preserve">
En el ejercicio de auditoría que adelanta la CGR, no se evidencia la prueba de entrega del aviso de la notificación por correo certificado de los siguientes expedientes:  
Vigencia 2014: 4 Procesos (1025, 1336, 1481 y 1615). 
Vigencia 2015: 8 Procesos (68, 173, 259, 281, 333, 376, 406 y 447). 
Vigencia 2016: 7 Procesos (130, 182, 361, 394, 495, 501 y 669).  
Vigencia 2017: 1 Proceso (300). 
Para corroborar lo anterior, citamos dos situaciones en dos expedientes: En el proceso 1336 de 2014, no obra en el plenario soporte de entrega de la notificación del auto mediante el cual se libra mandamiento de pago...
Lo que se advierte ante esta circunstancia es la falta de seguimiento y control de las actuaciones que se surten al interior de los procesos y a la información que se está consignando en las diferentes bases de datos (compartidas a través de la 
herramienta SharePoint), que soportan el estado actual de los trámites.  </t>
    </r>
  </si>
  <si>
    <t xml:space="preserve">No se tienen los procesos debidamente actualizados con las gestiones e impulsos que se realizan, lo que denota  falta de seguimiento y control de las actuaciones que se surten al interior de los procesos y a la información que se está consignando en las diferentes bases de datos (compartidas a través de la herramienta Sharepoint), que soportan el estado actual de los trámites.  </t>
  </si>
  <si>
    <t>Remitir a la oficina de Archivo todas las actuaciones que se realicen de impulso y gestión para que reposen dentro de los expedientes</t>
  </si>
  <si>
    <t>Enviar cada mes un memorando a la oficina de Archivo con toda la documentación que se emite dentro de los procesos de cobro coactivo con el fin de que reposen dentro del expediente</t>
  </si>
  <si>
    <t>Memorando mensual con los documentos emitdos</t>
  </si>
  <si>
    <r>
      <rPr>
        <b/>
        <sz val="11"/>
        <rFont val="Arial"/>
        <family val="2"/>
      </rPr>
      <t>H17AD. Formas y medios de notificación de los actos administrativos expedidos en el proceso de cobro coactivo</t>
    </r>
    <r>
      <rPr>
        <sz val="11"/>
        <rFont val="Arial"/>
        <family val="2"/>
      </rPr>
      <t xml:space="preserve">. 
De esa misma manera, en el Manual de Cobro Persuasivo y Coactivo del MinTICGEF-TIC-MA-002 V1.0 numeral 4.7.3, se establece: “Notificaciones por Aviso. 
Cuando las notificaciones sean devueltas por correo, se procederá conforme lo dispone el artículo 58 del Decreto 19 de 2012, notificando mediante aviso, con trascripción de la 
parte resolutiva del acto administrativo, en el portal web del Ministerio…”.   
La Contraloría en su evaluación observó que la Entidad no acudió a los medios de notificación mencionados en la referida normatividad en los siguientes procesos: 
Vigencia 2014: 3 Procesos (1025, 1414 y 1481). 
Vigencia 2015: 1 Proceso (68). 
Vigencia 2016: 2 Procesos (394 y 495). 
Vigencia 2017: 1 Proceso (300).  
Como caso puntual a referir, se puede advertir que en el Proceso 394 de la vigencia 2016, en la información allegada por el MinTIC, en la carpeta compartida OneDrive de fecha 22 de febrero de 2022 “Alcance 1 AF MINTIC 001”. En el punto 
43, se puede verificar que el Estado del Proceso es: “Mandamiento de pago 772 del 28/07/2016. Una vez revisado Alfanet se evidencia registro de notificación 202095049 
del 28/11/2020, se solicita a Nancy Sarmiento # de guía con el fin de comprobar la notificación. Mandamiento de pago NO NOTIFICADO, mediante guía RA286134373CO 
presenta novedad de entrega - devuelto no existe número - 06/11/2020. Vencido 29/03/2021.”.  
Lo que se muestra en la tabla anterior, es que 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El efecto de esta observación está focalizado a que no se continúa con la gestión de cobro coactivo, haciendo imposible la recuperación de cartera de la Entidad, generando posibles pérdidas de recursos a más de eventualidades en las que se tuviere que decretar la extinción de la obligación por prescripción.   </t>
    </r>
  </si>
  <si>
    <t xml:space="preserve">La Contraloría en su evaluación observó que la Entidad no acudió a los medios de 
notificación mencionados en la referida normatividad en algunos procesos...La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t>
  </si>
  <si>
    <t>Efectuar mensualmente una revisión de los cuadros de control de los procesos coactivos con el fin de determinar que actos administrativos se expidieron durante el mes inmediatamente anterior y establecer si los mismos fueron notificados durante el mes en curso y por que medio con su fecha de efectividad</t>
  </si>
  <si>
    <t xml:space="preserve">Actas de revisión de los cuadros de control por vigencias donde se hayasn expedido actos administrativos  con el fin de verificar si losmismos fueron notificados y establecer su fecha de  efectividad </t>
  </si>
  <si>
    <r>
      <rPr>
        <b/>
        <sz val="11"/>
        <rFont val="Arial"/>
        <family val="2"/>
      </rPr>
      <t xml:space="preserve">H18AD. Actos Administrativos de Prescripción. </t>
    </r>
    <r>
      <rPr>
        <sz val="11"/>
        <rFont val="Arial"/>
        <family val="2"/>
      </rPr>
      <t xml:space="preserve">
La CGR en el seguimiento realizado a la vigencia 2021, no evidencia los actos administrativos de prescripción de los siguientes procesos, a pesar de que éstos vienen de vigencias 2014 y 2015.  
Vigencia 2014: 5 Procesos (1025, 1336, 1414, 1481 y 1615) 
Vigencia 2015: 9 Procesos (05, 68, 162, 173, 181, 266, 297, 364 y 494). 
Se señala un caso en particular con respecto al Proceso 364 – 2015, en información allegada por el MinTic, en la Carpeta Compartida en OneDrive de fecha 22 de febrero de 2022 “Alcance 1 AF MINTIC 001”, en el punto 43, se puede verificar que el Estado del Proceso es: “PENDIENTE POR DECRETAR LA PRESCRIPCIÓN”. Ver tabla. 
Lo dicho anteriormente por cuanto, se pudo evidenciar deficiencias en el
seguimiento, teniendo en cuenta que existen cuadros de control de estos
procedimientos según lo consignado en la Matriz de Riesgos; la Entidad advierte actividades pendientes por ejecutar para evacuar los trámites, pero no los realiza
La no declaratoria de la prescripción conlleva a la ausencia de la depuración contable, presentándose impacto en la información financiera de la Entidad, en donde estarían previstos recursos por recuperar, que estarían por fuera de su alcance a través del trámite de cobro coactivo.  
 </t>
    </r>
  </si>
  <si>
    <t>La CGR en el seguimiento realizado a la vigencia 2021, no evidencia los actos  administrativos de prescripción de algunos  procesos, a pesar de que éstos vienen de vigencias 2014 y 2015.</t>
  </si>
  <si>
    <t>Realizar una revisión de los cuadros de control de los procesos coactivos con el fin de determinar que procesos están sin impulso para que de manera inmediata se expidan los actos administrativos o comunicaciones que corresponda a la etapa en que se encuentran los procedimientos</t>
  </si>
  <si>
    <t>H19AD-2021</t>
  </si>
  <si>
    <r>
      <rPr>
        <b/>
        <sz val="11"/>
        <rFont val="Arial"/>
        <family val="2"/>
      </rPr>
      <t>H19AD. Información suministrada a los entes de control</t>
    </r>
    <r>
      <rPr>
        <sz val="11"/>
        <rFont val="Arial"/>
        <family val="2"/>
      </rPr>
      <t xml:space="preserve">.  
La información entregada a la CGR deberá tener la completitud e integralidad, so pena de generarse conductas que posiblemente se enmarcarían dentro de las sanciones establecidas en el Título IX del Decreto Ley 403 de 2020, relacionadas con la entrega inadecuada de información definitiva, valida, integral y completa a la CGR. 
En el seguimiento que viene realizando la CGR, se denota que la Entidad presenta inconsistencias en las bases de datos referidas al control de los estados de los procesos de cobro coactivo, en donde una es la información consignada y otra la 
realidad procesal de cada una de las siguientes actuaciones: 
Vigencia 2015: 12 Procesos (54, 59, 68, 113, 162, 173, 181, 259, 281, 297, 324 y 376). 
Vigencia 2016: 5 Procesos: (130, 182, 495, 501 y 669).  
De lo anterior, se cita el caso del proceso N. 054 – 2015, en donde, teniendo en cuenta que la última actuación fue el Auto No. 100, de fecha 7 de abril de 2016, por el cual decretan la terminación del Proceso de Cobro Coactivo, pese a ello, al revisar la información allegada por el MinTIC en la base de datos de la Entidad, el proceso figura como activo, siendo que está terminado y archivado, generando inconsistencia en la información de las bases de datos, como lo demuestra en la 
respuesta dirigida a la CGR de fecha 28 de enero de 2022, “Carpeta AFMINTIC_001-_2022” en el punto 43, “Listado MAESTRO PROCEDIMIENTOS DE COBRO AL 25 
DE ENERO DE 2022”.  
Sin embargo, la CGR observó que la última actuación obrante en la carpeta digital es el envío de la citación para notificar Mandamiento de pago y no se advierte la existencia de la prueba de entrega de la misma; aditivo a ello, no se ha materializado 
la notificación del auto por medio del cual se libra mandamiento de pago. 
A la fecha, el proceso de cobro coactivo se encuentra en inactividad hace 7 años, sin haberse decretado la prescripción del mismo, contrario a lo enunciado en las bases de datos que sustentan los controles de dichos trámites, información allegada 
por la Entidad a la CGR.  
Esta situación se presenta por debilidades en la aplicación de controles efectivos, por medio de los cuales se garantice la trazabilidad, veracidad y calidad de la información en general; como consecuencia de esta falencia se genera una 
incertidumbre en la gestión de recuperación de recursos y depuración contable y financiera.  </t>
    </r>
  </si>
  <si>
    <t>En el seguimiento que viene realizando la CGR, se denota que la Entidad presenta inconsistencias en las bases de datos referidas al control de los estados de los procesos de cobro coactivo, en donde una es la información consignada y otra la realidad procesal de cada una de algunas actuaciones.</t>
  </si>
  <si>
    <t>Solicitar al archivo 20 expedientes de cobro coactivo aleatorios con el fin de determinar si los mismos fueron actualizados con los documentos enviados en los memorandos día a día y si la información física o digital es la misma que se tiene registrada en los cuadros de control</t>
  </si>
  <si>
    <t>Actas de revisión de los expedientes solicitados de manera aleatoria contra los cuadros de control</t>
  </si>
  <si>
    <r>
      <rPr>
        <b/>
        <sz val="11"/>
        <rFont val="Arial"/>
        <family val="2"/>
      </rPr>
      <t xml:space="preserve">H20AD. Periodo de tiempo al interior de los procesos de cobro coactivo. </t>
    </r>
    <r>
      <rPr>
        <sz val="11"/>
        <rFont val="Arial"/>
        <family val="2"/>
      </rPr>
      <t xml:space="preserve">
En el marco del ejercicio auditor, se evidenció que dentro de los procesos de cobro coactivo transcurren largos periodos de tiempo sin que se evidencie gestión alguna, como se observó en los siguientes procesos: ...
Citando uno de los casos mencionados anteriormente, estaría el Proceso N. 485 de 2016, en el cual la Entidad notificó a la empresa Colvanes, 1 año y 4 meses después de la fecha de expedición del auto mediante el cual se libró mandamiento 
de pago, situación que sirvió como fundamento para que la empresa acudiera a un proceso de nulidad y restablecimiento del derecho, ante el Tribunal Administrativo de Cundinamarca.  Tal como se evidencia en el Folio 35 de la carpeta digital del proceso: Notificaron a Colvanes 1 año y 4 meses después de la fecha de expedición del auto que libra mandamiento de pago 
Esta situación denota la falta de control efectivo y el seguimiento al desarrollo de las actuaciones, lo que conlleva a la interposición de demandas en contra de la Entidad, que generan riesgos de posibles pérdidas de recursos.  </t>
    </r>
  </si>
  <si>
    <t xml:space="preserve">En el marco del ejercicio auditor, se evidenció que dentro de los procesos de cobro 
coactivo transcurren largos periodos de tiempo sin que se evidencie gestión alguna. Esta situación denota la falta de control efectivo y el seguimiento al desarrollo de las actuaciones, lo que conlleva a la interposición de demandas en contra de la Entidad, que generan riesgos de posibles pérdidas de recursos. </t>
  </si>
  <si>
    <t xml:space="preserve">Actas de revisión de los cuadros de control por vigencias donde se hayan expedido actos administrativos  con el fin de verificar si losmismos fueron notificados y establecer su fecha de  efectividad </t>
  </si>
  <si>
    <r>
      <rPr>
        <b/>
        <sz val="11"/>
        <rFont val="Arial"/>
        <family val="2"/>
      </rPr>
      <t xml:space="preserve">H21AD. Acto administrativo por medio del cual se declara la terminación y archivo del proceso de cobro coactivo. </t>
    </r>
    <r>
      <rPr>
        <sz val="11"/>
        <rFont val="Arial"/>
        <family val="2"/>
      </rPr>
      <t xml:space="preserve">
En el seguimiento realizado por la Contraloría se tomó el Proceso N. 1228 – 2014, La última actuación que se evidencia en esta carpeta, es que se da cumplimiento al auto 000218, consignándose emolumentos en favor del FONTIC hoy FUTIC, por valor de $986.056; $98.293 y $605.080.  
Pese a que se realizaron los pagos anteriores, la última actuación data del 19 de diciembre de 2018; se pudo evidenciar que sí se realizó gestión de cobro coactivo, sin embargo, no se ha emitido el respectivo acto administrativo de terminación y 
archivo.    
Lo anterior, denota falencias en el cumplimiento de los procedimientos al interior de la Entidad a través del Grupo Interno de Trabajo de Cobro Coactivo, teniendo en 
cuenta que su actividad principal es iniciar y llevar hasta su terminación los procesos de cobro coactivo. 
</t>
    </r>
  </si>
  <si>
    <t xml:space="preserve">El Proceso N. 1228 – 2014, Pese a que se realizaron los pagos anteriores, la última actuación data del 19 de diciembre de 2018; se pudo evidenciar que sí se realizó gestión de cobro coactivo, sin embargo, no se ha emitido el respectivo acto administrativo de terminación y archivo.    </t>
  </si>
  <si>
    <t>Generar mensualmente el reporte de Maestro de Obligaciones con el fin determinar que procedimientos están con saldo en cero para expedir el auto respectivo de Terminación y Archivo  de acuerdo con la causal</t>
  </si>
  <si>
    <t>Cruce de los cuadros control contra el Maestro de Obligaciones para establecer las obligaciones que están con saldo en cero y actualizar la observacion dentro del cuadro de control para que se expidan los actos administrativos correspondientes</t>
  </si>
  <si>
    <t>Correo a los abogados donde se les informe la actualización de la observación de los cuadros de control</t>
  </si>
  <si>
    <r>
      <rPr>
        <b/>
        <sz val="11"/>
        <rFont val="Arial"/>
        <family val="2"/>
      </rPr>
      <t xml:space="preserve">H22A. Notificaciones de las decisiones proferidas al interior de los procesos.  </t>
    </r>
    <r>
      <rPr>
        <sz val="11"/>
        <rFont val="Arial"/>
        <family val="2"/>
      </rPr>
      <t xml:space="preserve"> 
En el ejercicio auditor adelantado por la CGR, se evidenció que no fueron notificados los actos administrativos de cobro coactivo de las siguientes actuaciones: …
Las situaciones anteriores se presentan dadas las debilidades en el seguimiento y control de las actuaciones que se surten al interior de los procesos, generando como consecuencia que “Ninguna providencia producirá efectos antes de haberse notificado”
La irregularidad mencionada, puede generar, de acuerdo con el mismo Manual de la entidad, el riesgo de que la Entidad se vea inmersa en posibles procesos que pudieran acarrearle consecuencias ante la Jurisdicción de lo Contencioso 
Administrativo, derivadas de estas falencias.
 </t>
    </r>
  </si>
  <si>
    <t>En el ejercicio auditor adelantado por la CGR, se evidenció que no fueron notificados los actos administrativos de cobro coactivo.</t>
  </si>
  <si>
    <t>H23AD-2021</t>
  </si>
  <si>
    <r>
      <rPr>
        <b/>
        <sz val="11"/>
        <rFont val="Arial"/>
        <family val="2"/>
      </rPr>
      <t xml:space="preserve">H23AD. Procedimiento de Cobro Coactivo de Obligaciones GJU-TIC-PR-004 V.8. </t>
    </r>
    <r>
      <rPr>
        <sz val="11"/>
        <rFont val="Arial"/>
        <family val="2"/>
      </rPr>
      <t xml:space="preserve">
A continuación, se describen las deficiencias que se evidenciaron en la revisión realizada en el presente proceso auditor y que contrarían el Procedimiento de Cobro Coactivo de Obligaciones GJU-TIC-PR-004 V.8 del MinTic, en el siguiente tenor:  ....
De acuerdo con lo dicho anteriormente, se verificó por parte de la CGR que existe un presunto desconocimiento del Procedimiento de Cobro Coactivo de Obligaciones GJU-TIC-PR-004 V.8, lo que genera el incumplimiento de las actividades procedentes que eviten consecuencias que pudieran acarrear riesgos de pérdidas de recursos de la entidad y se posibilite la mitigación de estos mismos riesgos.  </t>
    </r>
  </si>
  <si>
    <t xml:space="preserve">Se evidenciaron  deficiencias en la revisión 
realizada en el presente proceso auditor y que contrarían el Procedimiento de Cobro Coactivo de Obligaciones GJU-TIC-PR-004 V.8 del MinTic, en el siguiente tenor:  Vigencia 2015: 6 Procesos (181, 259, 266, 275, 447 y 494) </t>
  </si>
  <si>
    <t>Revisar mensualmente los cuadros de control de los procesos coactivos con el fin de determinar su etapa procesal y determinar si se ha cumplido con el procedimiento</t>
  </si>
  <si>
    <t>Actas de revisión de los expedientes por vigencias para determinar si se han  cumplido con las etapas dispuestas en el procedimiento</t>
  </si>
  <si>
    <r>
      <rPr>
        <b/>
        <sz val="11"/>
        <rFont val="Arial"/>
        <family val="2"/>
      </rPr>
      <t>H24AD. Provisión Contable E-KOGUI.</t>
    </r>
    <r>
      <rPr>
        <sz val="11"/>
        <rFont val="Arial"/>
        <family val="2"/>
      </rPr>
      <t xml:space="preserve"> 
dentro del análisis de la muestra de 15 procesos judiciales, catalogados por el MinTic en el Sistema E – kogui y en las bases de datos suministradas en carpetas compartidas ONE DRIVE a la CGR de riesgo ALTO; se observa que al revisar el reporte E – kogui, respecto a las Notas a los estados financieros a diciembre 31 de 2021, en 3 procesos, el monto que corresponde a la provisión contable no está calculado acorde con lo establecido con la Resolución 353 de fecha 01 de noviembre de 2016, en el literal a) del artículo 7, esto es, que 
ante ese riesgo inminente (Alto), el valor de las pretensiones de la demanda debe ser ajustado como provisión contable: ...
En esta situación se evidencia una provisión por menor valor al estipulado por la Agencia Nacional de Defensa Jurídica, lo que puede generar incumplimientos de la Entidad a las decisiones proferidas por los Jueces, y a su vez, incurrir en intereses 
moratorios al tener que afrontar un pago inmediato derivado de la sentencia adversa</t>
    </r>
  </si>
  <si>
    <t xml:space="preserve">
Diferencias en la provisión contable registrada en el Ekogui vs la reportada en los estados financieros; en 3 procesos, el monto que corresponde a la provisión contable no está calculado acorde con lo establecido con la Resolución 353 de 01/11/2016,  literal a) del artículo 7.o contenida en la Resolución 353 de 2016. </t>
  </si>
  <si>
    <t>Expedir una circular de carácter vinculante, dirigida a todos los abogados que ejercen la representación judicial de los intereses de la entidad que contengan los lineamientos que deben ser tenidos en cuenta para la calificación de riesgo procesal, sus responsables, plazo para cumplimiento de las actividades. y la estimación de la provisión contable, conforme la Resolución No. 353 de 2016,  incluyendo la obligación del Coordinador de GIT de Procesos Judiciales y Extrajudiciales de revisar la información reportada para que al momento de remitir los reportes trimestrales con fundamento en los cuales se elaboran las conciliaciones financieras por parte de la Subdirección Financiera, se encuentren los valores reflejados conforme aparecen reportados en Ekogui. 
La circular  contiene  la obligación del Coordinador de GIT de Procesos Judiciales y Extrajudiciales de revisar la información reportada para que al momento del diligenciamiento del formulario SIRECI F-9 se tenga en cuenta el insumo arrojado por el sistema Ekogui señalando la ruta para su acceso.
*. Se señaló con claridad el deber de utilizar solo como fuente de información para el reporte a Sireci el reporte de los proceso en Ekogui y en los estados financieros.</t>
  </si>
  <si>
    <t>H25A-2021</t>
  </si>
  <si>
    <r>
      <rPr>
        <b/>
        <sz val="11"/>
        <rFont val="Arial"/>
        <family val="2"/>
      </rPr>
      <t>H25A. Plan de Acción 2021.</t>
    </r>
    <r>
      <rPr>
        <sz val="11"/>
        <rFont val="Arial"/>
        <family val="2"/>
      </rPr>
      <t xml:space="preserve"> 
La CGR, una vez realizado el seguimiento de las actividades del Plan de Acción 2021, pudo evidenciar que las siguientes 14 actividades de iniciativas (ver Tabla 1) 
no alcanzaron la meta proyectada para la vigencia, aunque tuvieron avance en gestión de iniciativas presenta las siguientes situaciones: 
• Se observa en la matriz que en la parte de gestión estos componentes en su mayoría demuestran un cumplimiento del 100%, sin embargo, al revisar la parte de proyectos inversión presentan ejecuciones inferiores al 90% para la vigencia 2021. 
• De otra parte, no se evidencia coherencia entre la ejecución financiera (presupuestal), y la gestión reportada para los proyectos de inversión antes mencionados y el cumplimiento de las metas asociadas a los mismos. (Ver Tabla 1). 
• Estos proyectos, que registran una ejecución promedio del 36%, dejaron de utilizar $325.619.066.746 del presupuesto apropiado para inversión durante el periodo 2021 de un total de $904.625.358.426. 
• Es importante destacar dos iniciativas en que la ejecución presupuestal alcanzó solo el 23.77% (Inclusión social) y Oferta de acceso público a Internet con el 31,36% respectivamente, no obstante, la entidad reporta un cumplimento del 100% para sus metas asociadas. (ver tabla 1) .
• La entidad reporta avance de actividades del plan de acción de un 99.44% entre lo planeado y lo ejecutado, utilizando un sistema para dichos cálculos, no obstante, no fue posible verificar con precisión el resultado registrado, teniendo en 
cuenta que se observa que existen actividades inferiores al 90% (ver tabla 1)
En consecuencia, se identificaron debilidades de control en la Matriz del Plan de Acción, en razón a que no todas las unidades de medida de las variables de las metas son coherentes y consistentes con los componentes de medida de las metas establecidas. De otra parte, en gestión de iniciativas aparece como cumplida en el 100% y en la financiera (apropiación inversión) en algunos la ejecución del presupuesto es inferior al 100% como se evidencia en la tabla anterior</t>
    </r>
  </si>
  <si>
    <t>Se observa en la matriz que en la parte de gestión estos componentes en su mayoría demuestran un cumplimiento del 100%, sin embargo, al revisar la parte de proyectos inversión presentan ejecuciones inferiores al 90% para la vigencia 2021.
La entidad reporta avance de actividades del plan de acción de un 99.44% entre lo planeado y lo ejecutado, utilizando un sistema para dichos cálculos, no obstante, no fue posible verificar con precisión el resultado registrado, teniendo en cuenta que se observa que existen actividades inferiores al 90%</t>
  </si>
  <si>
    <t xml:space="preserve">Definir los lineamientos para la relación directa de avance de indicadores, actividades y presupuesto de inversión de los proyectos del Plan de Acción y la definición de la fórmula de cálculo para el reporte de avance de dicho Plan. </t>
  </si>
  <si>
    <t>Actualizar el Manual de Planeación Estratégica DES-TIC-MA-004 donde se establezcan los lineamientos para establecer la relación directa de avance de indicadores, actividades y presupuesto de inversión de los proyectos del Plan de Acción. Adicionalmente, incluir en el Manual en el apartado de seguimiento, la fórmula de cálculo para el reporte de avance del Plan de Acción.</t>
  </si>
  <si>
    <t xml:space="preserve">Manual de Planeación Estratégica DES-TIC-MA-004 actualizado </t>
  </si>
  <si>
    <t xml:space="preserve">Oficina Asesora de Planeación y Estudios Sectoriales </t>
  </si>
  <si>
    <t>*Se observa en la matriz que en la parte de gestión estos componentes en su mayoría demuestran un cumplimiento del 100%, sin embargo, al revisar la parte de proyectos inversión presentan ejecuciones inferiores al 90% para la vigencia 2021.
*La entidad reporta avance de actividades del plan de acción de un 99.44% entre lo planeado y lo ejecutado, utilizando un sistema para dichos cálculos, no obstante, no fue posible verificar con precisión el resultado registrado, teniendo en cuenta que se observa que existen actividades inferiores al 90%</t>
  </si>
  <si>
    <t xml:space="preserve">Socializar a las dependencias los ajustes al Manual de Planeación Estratégica DES-TIC-MA-004.
</t>
  </si>
  <si>
    <t xml:space="preserve">A través de una capacitación a las dependencias se socializarán los ajustes al Manual de Planeación Estratégico DES-TIC-MA-004. </t>
  </si>
  <si>
    <t>Capacitación realizada</t>
  </si>
  <si>
    <t>Solicitar a la Oficina de TI desarrollar un modulo o una herramienta tecnológica que permita el seguimiento a la ejecución presupuestal de proyectos del Plan de Acción.</t>
  </si>
  <si>
    <t>A través de una mesa de trabajo entre la Oficina de Planeación y Estudios Sectoriales, se realizará la solicitud a la Oficina de TI para desarrollar un módulo o una herramienta tecnológica que permita el seguimiento a la ejecución presupuestal de proyectos del Plan de Acción.</t>
  </si>
  <si>
    <t>Soporte mesa de trabajo realizada</t>
  </si>
  <si>
    <t>Fortalecer el formato plan de acción frente a la interpretación de la información registrada.</t>
  </si>
  <si>
    <t xml:space="preserve">Se fortalecerá en el formato de publicación del Plan de Acción en el cual se realice la descripción de los casos en que se puedan presentar diferencias entre los avances de indicadores, actividades y ejecución presupuestal. </t>
  </si>
  <si>
    <t>Formato de publicación de avance del Plan de Acción ajustados (2T y 3T)</t>
  </si>
  <si>
    <t>H26A-2021</t>
  </si>
  <si>
    <r>
      <t xml:space="preserve">H26A. Gestión iniciativas Plan Acción
</t>
    </r>
    <r>
      <rPr>
        <sz val="11"/>
        <rFont val="Arial"/>
        <family val="2"/>
      </rPr>
      <t xml:space="preserve">Revisada la Matriz del Plan de Acción MinTIC 2021, la CGR pudo evidenciar que, dentro de la gestión de iniciativas - registradas y la gestión de indicadores, se plasmaron 4, entre ellas: 1) C1-E1-7000-E - Facilitar el acceso y uso de las tecnologías de la información y las comunicaciones (TIC) en todo el territorio 
nacional – (Computadores para Educar); este proyecto cuenta con 13 indicadores los cuales 5 de ellos fueron inferiores al 100% como son: a) Número de terminales de cómputo con contenidos digitales entregadas a sedes educativas para uso de 
docente 0% ; b) Número de sedes educativas oficiales con acceso a terminales de cómputo y contenidos digitales beneficiadas con la entrega de nuevas tecnologías 
0%, c) Número de docentes formados en uso pedagógico de tecnologías de la información y las comunicaciones 25,25%, d) Número de docentes acompañados en procesos educativos con tecnologías digitales 25,25% y e) Número de estudiantes acompañados en procesos educativos con tecnologías digitales con el 34,86%. 2) C1-E1-9200-E - Revisión del régimen de acceso, uso e interconexión (CRC); el proyecto cuenta con 2 indicadores, de los cuales uno (1) indicador no se ejecutó Publicación medida regulatoria expedida con el 0%. 3) C1-E1-9310-E - Análisis del mercado de servicios de envíos postales masivos y servicios de valor agregado, el proyecto cuenta con 2 indicadores, de los cuales uno (1) indicador no 
se ejecutó, Publicación medida regulatoria expedida con el 0%. 4) C2-T3-2000-T - Consenso Social (Oficina de fomento regional de tecnologías de la información y las comunicaciones, el cumplimento de la meta en gestión de iniciativa fue inferior 
al 90%. Esta iniciativa registra 18 indicadores, de los cuales 2 no alcanzaron el 100% como son: Propuesta técnica concertada con la CONCIP 0% y Proceso contractual radicado 0%. Los proyectos 2, 3, 4 no registra metas, así como también 
las iniciativas 1,2,3 no registran apropiación presupuestal. En la matriz se evidenciaron explicaciones, por las cuales estas metas no se cumplieron, sin embargo, no se muestra la gestión de seguimiento por parte del MINTIC en donde </t>
    </r>
  </si>
  <si>
    <t>* no se muestra la gestión de seguimiento por parte del MINTIC en donde se tomen acciones para el cumplimiento de estas iniciativas, teniendo en cuenta que quienes realizan la ejecución de estos proyectos algunas son entidades del sector.
*Falta de controles efectivos que propendan garantizar la correcta evaluación y seguimiento de la gestión organizacional, y que contribuya al cumplimiento de los objetivos de cada uno de los proyectos.</t>
  </si>
  <si>
    <r>
      <t xml:space="preserve">H27AD. Indicadores Plan de Acción.
</t>
    </r>
    <r>
      <rPr>
        <sz val="11"/>
        <rFont val="Arial"/>
        <family val="2"/>
      </rPr>
      <t xml:space="preserve">Es así como se verificó, que la entidad no presenta indicadores presupuestales, con el fin de medir la capacidad de la entidad para destinar los recursos financieros disponibles de la forma más conveniente y adecuada, atendiendo a los requerimientos de los distintos programas en pro de cumplir con los objetivos 
planteados. 
De otra parte, el siguiente cuadro muestra iniciativas que presenta varios indicadores con porcentajes inferiores al 80% como es el caso de la iniciativa Fortalecimiento del sector Tic y postal que cuenta con 19 indicadores y 4 no alcanzaron el 100% entre ellos: Contrato firmado 50%; Cantidad de espectro ofertado 0 %; estudio previo aprobado 0% y Número de líneas de acción 
implementadas por la DICOM del Plan de Modernización del sector postal 2020- 2024 con el 80%, etc. (Ver tabla 3) 
La situación descrita, se presenta por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 
Las anteriores falencias generan riesgos para la medición de los procesos al interior de la entidad, por lo tanto, estos indicadores deben tener una estructura clara y medible que conduzcan a la obtención de resultados de fácil interpretación y permitan la toma oportuna de decisiones ágiles hacia el cambio requerido, con el fin de evidenciar y monitorear desde el Min tic el estado de cumplimiento de las metas propuestas en pro del sector y en caso de estar por debajo del rango establecido orientar sus acciones de mitigación, tendientes a minimizar las consecuencias que se presenten en el desarrollo de la gestión y de cumplimiento a los compromisos establecidos. </t>
    </r>
  </si>
  <si>
    <t>*no se evidencia, la formulación de indicadores a través de los cuales se permita conocer la efectividad en la aplicación de los recursos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t>
  </si>
  <si>
    <t>H28AD-2021</t>
  </si>
  <si>
    <r>
      <t xml:space="preserve">H28AD. Seguimiento a la Ejecución de Recursos - Proyecto Desarrollo Masificación Acceso a Internet Nacional. 
</t>
    </r>
    <r>
      <rPr>
        <sz val="11"/>
        <rFont val="Arial"/>
        <family val="2"/>
      </rPr>
      <t xml:space="preserve">Para la vigencia de 2021, se asignaron recursos por $320.773.661.106 para el proyecto Desarrollo Masificación Acceso a Internet Nacional realizado y cuyo objetivo de la iniciativa es contribuir al cierre de la brecha digital mediante el 
despliegue de accesos de última milla en condiciones asequibles y la meta es aumentar de forma significativa el acceso a la tecnología de la información y las comunicaciones y esforzarse por facilitar el acceso universal y asequible a Internet. </t>
    </r>
    <r>
      <rPr>
        <b/>
        <sz val="11"/>
        <rFont val="Arial"/>
        <family val="2"/>
      </rPr>
      <t xml:space="preserve">
</t>
    </r>
    <r>
      <rPr>
        <sz val="11"/>
        <rFont val="Arial"/>
        <family val="2"/>
      </rPr>
      <t>Una vez realizado el análisis en los resultados del plan de acción – Gestión Iniciativas – Proyectos e Indicadores, este proyecto registra 16 indicadores con cumplimiento del 100%. Sin embargo, se verificó que la ejecución presupuestal es 
del 67,31% que corresponde a $215.898.854.860,40, quedando recursos sin ejecutar21  por $ 58.138.629.942.   
Es del caso mencionar que, durante la vigencia la entidad no</t>
    </r>
    <r>
      <rPr>
        <b/>
        <sz val="11"/>
        <rFont val="Arial"/>
        <family val="2"/>
      </rPr>
      <t xml:space="preserve"> </t>
    </r>
    <r>
      <rPr>
        <sz val="11"/>
        <rFont val="Arial"/>
        <family val="2"/>
      </rPr>
      <t xml:space="preserve">ejecutó el presupuesto asignado al proyecto y al cierre de dicha vigencia constituyó reservas por valor de $46.736.176.304,00 (ver tabla No. 4) </t>
    </r>
  </si>
  <si>
    <t>“Estos recursos soportaban la contratación del proyecto Territorios Nacionales, Hogares Conectados 2.0, el nuevo proyecto para San Andrés y Providencia, y sus interventorías. En el mes de octubre se desistió de su contratación en la vigencia 2021, ya que debido a las modificaciones presentadas en la estructura de dichos proyectos no fue posible su adjudicación en el tiempo restante de la vigencia 2021...”</t>
  </si>
  <si>
    <t>Incluir en la carta descriptiva del proceso de Acceso a las TIC que se debe remitir comunicado por parte del Director en el último trimestre del año al Despacho del Ministro, Despacho del Viceministerio y a Secretaria General con el fin de alertar cuando se ponga en riesgo la oportunidad para comprometer los recursos y por consecuente adjudicar contratos para la implementación de proyectos de Acceso a las TIC.</t>
  </si>
  <si>
    <t>Remitir carta descriptiva del proceso de Acceso a las TIC en la cual se incluya que se debe remitir comunicado por parte del Director en el último trimestre del año al Despacho del Ministro, Despacho del Viceministerio y a Secretaria General con el fin de alertar cuando se ponga en riesgo la oportunidad para comprometer los recursos y por consecuente adjudicar contratos para la implementación de proyectos de Acceso a las TIC.</t>
  </si>
  <si>
    <t xml:space="preserve">Dirección de Infraestructura
</t>
  </si>
  <si>
    <t>*Para la vigencia de 2021, se asignaron recursos por $ 320.773.661.106 para el proyecto Desarrollo Masificación Acceso a Internet Nacional el cual presentó en el plan de acción en la gestión de Iniciativas – Proyectos e Indicadores cumplimiento del 100%. Sin embargo, se verificó que la ejecución presupuestal es del 67,31% que corresponde a $215.898.854.860,40, quedando recursos sin ejecutar21  por $ 58.138.629.942.
*Debilidades de planeación, por cuanto no se realizó una inversión efectiva en las necesidades de la comunidad para la cual estaba destinada, es decir que se ve impactado el cumplimiento de los objetivos misionales, e incide de manera negativa en la oportunidad y beneficio en la utilización de los recursos asignados que no utilizó en las anualidades respectivas, impidiendo con ello, la redistribución de los mismos dirigida a la atención de necesidades en otros componentes del Plan Nacional de Desarrollo</t>
  </si>
  <si>
    <t>H29AD-2021</t>
  </si>
  <si>
    <r>
      <rPr>
        <b/>
        <sz val="11"/>
        <rFont val="Arial"/>
        <family val="2"/>
      </rPr>
      <t>Hallazgo No.29 Procedimiento para la Transferencia de recursos</t>
    </r>
    <r>
      <rPr>
        <sz val="11"/>
        <rFont val="Arial"/>
        <family val="2"/>
      </rPr>
      <t xml:space="preserve">. 
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202023.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La entidad en su respuesta no anexa como soporte un procedimiento interno solicitado por la CGR para la ejecución de recursos, por lo anterior este hallazgo se valida con presunta incidencia disciplinaria. </t>
    </r>
  </si>
  <si>
    <t xml:space="preserve">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t>
  </si>
  <si>
    <t xml:space="preserve">Estructurar e incluir en el Modelo integrado de Gestión (MIG) del Ministerio la documentación que permita establecer las orientaciones para adelantar transferencias de recursos que se adelanten a través del FUTIC.
</t>
  </si>
  <si>
    <t>1- Realizar un diagnóstico para identificar las tipologías documentales necesarias para definir las orientaciones relacionadas con las transferencias de recursos.
2- Construir y publicar en la herramienta SIMIG la documentación relacionada con las transferencias de recursos.</t>
  </si>
  <si>
    <t>Documentación relacionada con la transferencia de recursos</t>
  </si>
  <si>
    <t>GIT Fortalecimiento al Sistema de Medios Públicos
Subdirección Financiera</t>
  </si>
  <si>
    <t>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t>
  </si>
  <si>
    <t>GIT de Presupuesto
Subdirección Financiera
Secretaria General</t>
  </si>
  <si>
    <t>Documentar el procedimiento que se debe surtir para la ejecución y seguimiento de las transferencias que debe realizar el FUTIC en virtud de un mandato legal.</t>
  </si>
  <si>
    <t>Procedimiento de transferencias.</t>
  </si>
  <si>
    <t>H30AD-2021</t>
  </si>
  <si>
    <r>
      <rPr>
        <b/>
        <sz val="11"/>
        <rFont val="Arial"/>
        <family val="2"/>
      </rPr>
      <t xml:space="preserve">H30AD. Seguimiento a los Operadores de Televisión Pública. </t>
    </r>
    <r>
      <rPr>
        <sz val="11"/>
        <rFont val="Arial"/>
        <family val="2"/>
      </rPr>
      <t xml:space="preserve">
En el ejercicio de auditoría que adelanta la CGR, se observa que en los informes de supervisión no se encuentra constancia de un seguimiento técnico al operador en donde se haya verificado la calidad del servicio e indicadores en donde se vea mejora continua del servicio y se mida de conformidad con los recursos asignados el nivel de audiencia que tiene cada canal; lo anterior debido a que en los informes de supervisión, solo se muestra una lista de chequeo, que no refleja un control sobre la calidad de los temas televisivos, por lo que se genera el riesgo de ejercer un seguimiento sin un conocimiento adecuado por parte del supervisor y se esté ejerciendo de manera deficiente el aspecto netamente técnico.  
La entidad en su respuesta menciona que para que se “construyan acciones de mejora y se optimice la gestión por cada uno de los operadores Actualmente, el GIT se encuentra llevando a cabo el cronograma de visitas para la revisión técnica 
correspondiente a las Resoluciones de transferencia expedidas durante la vigencia 2021”, que es lo que se requiere para un adecuado seguimiento.   </t>
    </r>
  </si>
  <si>
    <t xml:space="preserve">En el ejercicio de auditoría que adelanta la CGR, se observa que en los informes de supervisión no se encuentra constancia de un seguimiento técnico al operador en donde se haya verificado la calidad del servicio e indicadores en donde se vea mejora continua del servicio y se mida de conformidad con los recursos asignados el nivel de audiencia que tiene cada canal; lo anterior debido a que en los informes de supervisión, solo se muestra una lista de chequeo, que no refleja un control sobre la calidad de los temas televisivos, por lo que se genera el riesgo de ejercer un seguimiento sin un conocimiento adecuado por parte del supervisor y se esté ejerciendo de manera deficiente el aspecto netamente técnico. </t>
  </si>
  <si>
    <t>Solicitar asesoría a la Dirección Jurídica del Ministerio con el fin de determinar el marco jurídico y alcance en el seguimiento de los recursos entregados mediante transferencias a los Operadores de Televisión Pública y proceder de acuerdo con las orientaciones impartidas.</t>
  </si>
  <si>
    <t>Realizar mesa de trabajo con la Dirección Jurídica para exponer la situaciones descritas en el hallazgo.</t>
  </si>
  <si>
    <t>Concepto de la Dirección Jurídica del Ministerio</t>
  </si>
  <si>
    <t>H31AD-2021</t>
  </si>
  <si>
    <r>
      <rPr>
        <b/>
        <sz val="11"/>
        <rFont val="Arial"/>
        <family val="2"/>
      </rPr>
      <t>H31AD. Rendición Cuenta Fiscal -SIRECI-.</t>
    </r>
    <r>
      <rPr>
        <sz val="11"/>
        <rFont val="Arial"/>
        <family val="2"/>
      </rPr>
      <t xml:space="preserve">
El método y forma de rendir la cuenta y demás informes, que por la mencionada resolución se establecieron, son de obligatorio cumplimiento por parte de todas las entidades del orden nacional, territorial y particulares que administren o manejen 
fondos, bienes o recursos públicos en sus diferentes etapas de planeación, recaudo o percepción, conservación, adquisición, custodia, explotación, enajenación, consumo, adjudicación, gasto, inversión y disposición sin importar su monto o 
participación, que son sujetos de vigilancia y control fiscal de la Contraloría General de la República, por disposición constitucional y legal. 
En el ejercicio de auditoría que adelanta la CGR, una vez revisada la información que contiene el formato No 5.1 Relación de contratos en el sistema de rendición electrónica de la cuenta e informes SIRECI, se pudo establecer que en el último mes de la vigencia 2021 se evidencia lo siguiente: 
*El contrato 019 del 2009, cuya fecha de terminación fue el 4 de octubre del 2020; debiendo ser contratos de la vigencia diciembre 2021. 
*El contrato 014 del 2017, cuya fecha de terminación fue 30 de noviembre del 2021, debiendo ser contratos de la vigencia diciembre 2021.  
*No se diligenció completamente el formato F2 plan anual de compras. 
*Una vez revisado la información que contiene el formato No 9 Relación de Procesos Judiciales en el sistema de rendición electrónica de la cuenta e informes SIRECI, se observa que existe diferencia en el valor reportado como provisión en el SIRECI $3.476.591.390.063 y el valor de la provisión 
presentada en los estados financieros a 31/12/2021 la cual fue 
de $ 1.804.720.592.967. 
* Solamente se relacionan los indicadores de eficacia dejando de lado los de economía y efectividad 
Lo anterior se presenta por las debilidades en el control y seguimiento que debe hacerse al SIRECI al momento de hacer los reportes; conllevando a inexactitudes en el sistema e incumplimiento de algunos criterios establecidos para el reporte de información en la citada resolución orgánica.  </t>
    </r>
  </si>
  <si>
    <t>1.- No hay una instrucción o lineamiento frente al diligenciamiento de los formularios del informe de la cuenta anual consolidada “F2 y F5.1
2.- El contrato 019/2009 cuya fecha de terminación fue el 4/10/2020 y  014/2017 cuya fecha de terminación fue 30/11/2021; debiendo ser contratos de la vigencia diciembre 2021.
4.- No se diligenció completamente el formato F2 plan anual de compras, por lo cual según la CGR, la situación se produjo por  debilidades en el control y seguimiento que debe
hacerse al SIRECI al momento de hacer los reportes; conllevando a inexactitudes
en el sistema e incumplimiento de algunos criterios establecidos para el reporte de
información en la citada resolución orgánica.</t>
  </si>
  <si>
    <t xml:space="preserve">Fortalecer el conocimiento para el diligenciamiento de los formatos establecidos en el sistema  SIRECI para la rendición de los Informes de gestión contractual (F5.1.), y de la cuenta anual consolidada  formatos F2 y F6. </t>
  </si>
  <si>
    <t>Proyectar oficio por parte de la Subdirección de Gestión Contractual y la Oficina Asesora de Planeación y Estudios Sectoriales dirigido a la CGR, solicitando información o lineamiento sobre el diligenciamiento de los informes de la Cuenta Anual Consolidada (formularios F2 - Plan Anual de Compras y F6 - Indicadores de Gestión) y del informe de Gestión de Contractual (F 5.1 - Contratos) y de acuerdo a la respuesta aplicar lo correspondiente.</t>
  </si>
  <si>
    <t>Documento con la solicitud a la CGR</t>
  </si>
  <si>
    <t xml:space="preserve">Subdirección de Gestión Contractual.
Oficina Asesora de Planeación y Estudios Sectoriales </t>
  </si>
  <si>
    <t>1.- No hay una instrucción o lineamiento frente al diligenciamiento de los formularios  “F2 y F5.1
2.- El contrato 019/2009 cuya fecha de terminación fue el 4/10/2020 y  014/2017 cuya fecha de terminación fue 30/11/2021; debiendo ser contratos de la vigencia diciembre 2021.
4.- No se diligenció completamente el formato F2 plan anual de compras, por lo cual según la CGR, la situación se produjo por  debilidades en el control y seguimiento que debe
hacerse al SIRECI al momento de hacer los reportes; conllevando a inexactitudes
en el sistema e incumplimiento de algunos criterios establecidos para el reporte de
información en la citada resolución orgánica.</t>
  </si>
  <si>
    <t xml:space="preserve">Ajustar el Manual de Planeación Estratégico DES-TIC-MA-004 con los lineamientos para la definición de la tipología de indicadores de gestión. </t>
  </si>
  <si>
    <t xml:space="preserve">Una vez recibidos los lineamientos del diligenciamiento del formato (F6) por parte de la CGR se procederá a realizar los ajustes al Manual de Planeación Estratégico DES-TIC-MA-004 sobre los lineamientos para la definición de la tipología de indicadores de gestión. </t>
  </si>
  <si>
    <t>Manual de Planeación Estratégico DES-TIC-MA-004 ajustado</t>
  </si>
  <si>
    <t xml:space="preserve">Una vez revisado la información que contiene el formato No 9 Relación de Procesos Judiciales en el sistema de rendición electrónica de la cuenta e informes SIRECI, se observa que existe diferencia en el valor reportado como 
provisión en el SIRECI $3.476.591.390.063 y el valor de la provisión presentada en los estados financieros a 31 de diciembre de 2021 la cual fue de $ 1.804.720.592.967. </t>
  </si>
  <si>
    <t>GIT Procesos Judiciales - Dirección Jurídica</t>
  </si>
  <si>
    <t>Financiera 
No Efectivos</t>
  </si>
  <si>
    <t>H2A-2020</t>
  </si>
  <si>
    <r>
      <rPr>
        <b/>
        <sz val="11"/>
        <rFont val="Arial"/>
        <family val="2"/>
      </rPr>
      <t xml:space="preserve">H2A. Riesgo de Prescripción cuotas partes pensiónales. </t>
    </r>
    <r>
      <rPr>
        <sz val="11"/>
        <rFont val="Arial"/>
        <family val="2"/>
      </rPr>
      <t xml:space="preserve">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r>
  </si>
  <si>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</si>
  <si>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GIT de Gestión Pensional
 Subdirección para la Gestión TH</t>
  </si>
  <si>
    <t xml:space="preserve">1. Revisar los cuadros de control de los procesos de cuotas partes pensionales para determinar que se hayan realizado todas las acciones tendientes a la recuperación de la cartera, entre ellos los embargos.
</t>
  </si>
  <si>
    <t xml:space="preserve">1. Actas de revisión de los cuadros control de los procesos de cuotas partes pensionales para establecer que se estén realizando todas las acciones tendientes a la recuperación de cartera, entre ellos los embargos.
</t>
  </si>
  <si>
    <t xml:space="preserve">1. Actas de revisión de los cuadros de control de los procesos por cuotas partes pensionales 
. </t>
  </si>
  <si>
    <t xml:space="preserve">GIT de Cobro Coactivo 
Dirección Jurídica
 GIT de Gestión Pensional 
 Subdirección para la Gestión TH </t>
  </si>
  <si>
    <t>2. Realizar invitaciones a suscribir acuerdos de pago a los deudores, cuando en los procesos por cuotas partes pensionales se llegue alguna de siguientes etapas procesales:
a) al momento de notificar el mandamiento de pago, 
b) al momento de notificar el auto que ordena seguir adelante con la ejecución</t>
  </si>
  <si>
    <t xml:space="preserve">2. Remitir comunicación oficial, mediante correo físico O correo electrónico O cualquier mensaje de datos autorizado por la ley 527 de 1999 o la que la sustituya, modifique o adicione, cuando el procedimiento se encuentre en alguna de las etapas procesales mencionadas. </t>
  </si>
  <si>
    <t xml:space="preserve">GIT de Cobro Coactivo 
Dirección Jurídica
Apoya: GIT de Gestión Pensional 
 Subdirección para la Gestión TH </t>
  </si>
  <si>
    <t>H3A-2020
H4A-2018</t>
  </si>
  <si>
    <r>
      <rPr>
        <b/>
        <sz val="11"/>
        <rFont val="Arial"/>
        <family val="2"/>
      </rPr>
      <t>H3A. Recaudos por Reclasificar
H4A-2018. Recaudos por Clasificar 240720</t>
    </r>
    <r>
      <rPr>
        <sz val="11"/>
        <rFont val="Arial"/>
        <family val="2"/>
      </rPr>
      <t xml:space="preserve">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r>
  </si>
  <si>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H4A-2018: Sobreestimación de la cuenta 240720 -Recaudos por Clasificar, Debido a los tiempos de respuesta del ICETEX y el trámite ante la DTN, para el reintegro de estos recursos del MINTIC al FONTIC </t>
  </si>
  <si>
    <t>Informe mensual de identificación de partidas por concepto de cuotas  partes  al Ministerio de Hacienda.</t>
  </si>
  <si>
    <t xml:space="preserve">Enviar informe mensual de la depuración  de identificación de partidas por concepto de cuotas  partes   al Ministerio de Hacienda. </t>
  </si>
  <si>
    <t xml:space="preserve">Informe Gestión de Identificación de Partidas. </t>
  </si>
  <si>
    <t>H5A-2020</t>
  </si>
  <si>
    <r>
      <rPr>
        <b/>
        <sz val="11"/>
        <rFont val="Arial"/>
        <family val="2"/>
      </rPr>
      <t>H5A. Operaciones Recíprocas</t>
    </r>
    <r>
      <rPr>
        <sz val="11"/>
        <rFont val="Arial"/>
        <family val="2"/>
      </rPr>
      <t xml:space="preserve">
...La CGR, evidenció la gestión del Ministerio con respecto a las Operaciones Recíprocas, en cuanto a los cruces de información vía correo, seguimiento y conciliaciones; sin embargo, a 31 de diciembre de 2020 en el reporte generado desde el sistema de la Contaduría General de la Nación, aún presenta los siguientes valores por conciliar:
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r>
  </si>
  <si>
    <t xml:space="preserve">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</si>
  <si>
    <t>Solicitar Concepto CGN sobre diferencias en partidas conciliatorias</t>
  </si>
  <si>
    <t>Elevar consulta a la CGN, sobre las partidas conciliatorias que se presentan con los canales regionales y nacional y que obedece al resultado del periodo (déficit o excedente,) en la actualización de la participación patrimonial en entidades controladas y asociadas, cuando se transmiten en el CHIP, al cierre de la vigencia.</t>
  </si>
  <si>
    <t>GIT de Contabilidad 
Subdirección Financiera</t>
  </si>
  <si>
    <t>Crear el procedimiento de Operaciones Reciprocas, el cual es aplicable para el MINTIC y Fondo Único de TIC.</t>
  </si>
  <si>
    <t>Crear un procedimiento que tenga los lineamientos y controles respectivos para realizar la correcta conciliación de los  saldos y eventos económicos que se realizan con otras entidades al cierre de cada trimestre, hasta su respectivo reporte.</t>
  </si>
  <si>
    <t>H5A-2018
H36A-2015</t>
  </si>
  <si>
    <r>
      <rPr>
        <b/>
        <sz val="11"/>
        <rFont val="Arial"/>
        <family val="2"/>
      </rPr>
      <t>H5A. Programación y Ejecución Presupuestal
H36A. Programación y Ejecución Presupuestal de Gastos de Funcionamiento. </t>
    </r>
    <r>
      <rPr>
        <sz val="11"/>
        <rFont val="Arial"/>
        <family val="2"/>
      </rPr>
      <t xml:space="preserve">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t>
    </r>
    <r>
      <rPr>
        <b/>
        <sz val="11"/>
        <rFont val="Arial"/>
        <family val="2"/>
      </rPr>
      <t>H36A. Programación y Ejecución Presupuestal de Gastos de Funcionamiento.</t>
    </r>
    <r>
      <rPr>
        <sz val="11"/>
        <rFont val="Arial"/>
        <family val="2"/>
      </rPr>
      <t> </t>
    </r>
  </si>
  <si>
    <t>Falencias en el proceso de programación de necesidades en sus gastos de funcionamiento. 
H36A-2015 Falencias en el proceso de programación de necesidades en sus gastos de funcionamiento. 
El MINTIC presentó falencias en el proceso de programación de necesidades en sus gastos de funcionamiento, específicamente en la Cuenta Gastos de Personal con un 11% no ejecutado</t>
  </si>
  <si>
    <t xml:space="preserve">GIT de Presupuesto
Subdirección Financiera
Apoya: Secretaria General
Participan: Todas las áreas ejecutoras del presupuesto                     </t>
  </si>
  <si>
    <t xml:space="preserve">GIT de Presupuesto
Subdirección Financiera
 Apoya: Todas las áreas ejecutoras del presupuesto                     </t>
  </si>
  <si>
    <t xml:space="preserve">GIT de Presupuesto
Subdirección Financiera
Apoya: Secretaria General
 Participan:Todas las áreas ejecutoras del presupuesto                     </t>
  </si>
  <si>
    <t>H13A-2018</t>
  </si>
  <si>
    <r>
      <rPr>
        <b/>
        <sz val="11"/>
        <rFont val="Arial"/>
        <family val="2"/>
      </rPr>
      <t>H13A. PAR CAPRECOM-Gestión de Cobro – Cuotas partes pensionales</t>
    </r>
    <r>
      <rPr>
        <sz val="11"/>
        <rFont val="Arial"/>
        <family val="2"/>
      </rPr>
      <t xml:space="preserve">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r>
  </si>
  <si>
    <t xml:space="preserve">H14AD-2018 </t>
  </si>
  <si>
    <r>
      <rPr>
        <b/>
        <sz val="11"/>
        <rFont val="Arial"/>
        <family val="2"/>
      </rPr>
      <t>H14AD. Deterioro y cartera incobrable – Cuotas partes pensionales-Notas Estados Financieros.</t>
    </r>
    <r>
      <rPr>
        <sz val="11"/>
        <rFont val="Arial"/>
        <family val="2"/>
      </rPr>
      <t xml:space="preserve">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
</t>
    </r>
  </si>
  <si>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K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</si>
  <si>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Ejecuta: GIT de Cobro Coactivo  - Dirección Jurídica
Apoya: GIT de Gestión Pensional 
Subdirección para la Gestión TH</t>
  </si>
  <si>
    <t>H21A-2018
H33A-2015</t>
  </si>
  <si>
    <r>
      <rPr>
        <b/>
        <sz val="11"/>
        <rFont val="Arial"/>
        <family val="2"/>
      </rPr>
      <t>H21A. Operaciones Recíprocas. 
H33A. Operaciones Reciprocas.</t>
    </r>
    <r>
      <rPr>
        <sz val="11"/>
        <rFont val="Arial"/>
        <family val="2"/>
      </rPr>
      <t xml:space="preserve">
De acuerdo con la información suministrada por el Ministerio, se evidencia que durante la vigencia 2018 realizó gestión, seguimiento y conciliación de las operaciones recíprocas.
No obstante,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Situaciones originadas por la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r>
  </si>
  <si>
    <t>No coherencia de la información reportada en las operaciones reciprocas entre Entidades del Estado
H33A. Diferencias en información que reportó el Mintic frente a saldos de operaciones reciprocas reportadas por entidades, cuyo valor asciende a $282.76 millones, no logrando determinar el origen y presentando incertidumbre en saldo.</t>
  </si>
  <si>
    <t>Elevar consulta a la CGN, sobre las partidas conciliatorias que se presentan con los canales regionales y nacional y que obedece al resultado del periodo (deficit o excedente,) en la actualizacion de la participacion patrimonial en entidades controladas y asociadas, cuando se transmiten en el CHIP, al cierre de la vigencia.</t>
  </si>
  <si>
    <t>H23AD-2016</t>
  </si>
  <si>
    <r>
      <rPr>
        <b/>
        <sz val="11"/>
        <rFont val="Arial"/>
        <family val="2"/>
      </rPr>
      <t>H23AD. Gestión documental.</t>
    </r>
    <r>
      <rPr>
        <sz val="11"/>
        <rFont val="Arial"/>
        <family val="2"/>
      </rPr>
      <t xml:space="preserve">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r>
  </si>
  <si>
    <t xml:space="preserve">Debilidades en la gestión documental con respecto a la conformación física de los expedientes de procesos judiciales del MinTIC. </t>
  </si>
  <si>
    <t xml:space="preserve">Entregar reporte trimestral solicitado a cada abogado y consolidado por el Coordinador de Procesos Judiciales que incluya la relación de piezas procesales y demás documentación debidamente remitida al GIT de Gestión Documental que permita controlar la remisión de documentos a los expedientes que reposan en la entidad. 
</t>
  </si>
  <si>
    <t xml:space="preserve">Reporte trimestral solicitado a cada abogado y consolidado por el Coordinador de Procesos Judiciales que incluya la relación de piezas procesales y demás documentación debidamente remitida al GIT de Gestión Documental que permita controlar la remisión de documentos a los expedientes que reposan en la entidad. 
El reporte se constituye en un cuadro en excel que tendrá la columna de seguimiento a la labor de transferencia documental al GIT de Procesos Judiciales y contiene los procesos a cargo de cada apoderado. 
Ajustar la fecha de terminación ya que el plan no puede superar el año 
* Se ajustó la fecha dejando como terminación 30 de noviembre de 2022. 
*Aclarar como se va a realizar el reporte.
*como se va a controlar que para  todos los procesos se conforme el expediente físico No se va a controlar que los expedientes sean físicos, los expedientes judiciales con posterioridad a la vigencia del decreto 806 de 2020, convertido en legislación permanente por la ley 2213 de 2022, se convirtieron en híbridos o digitales, no tendría sentido y seria contrario a las políticas ambientales generar expedientes físicos en el Ministerio cuando el original judicial es digital.  </t>
  </si>
  <si>
    <t xml:space="preserve"> reportes de carácter trimestral </t>
  </si>
  <si>
    <t>GIT Procesos Judiciales
Dirección Jurídica</t>
  </si>
  <si>
    <t>H15A-2013</t>
  </si>
  <si>
    <r>
      <rPr>
        <b/>
        <sz val="11"/>
        <rFont val="Arial"/>
        <family val="2"/>
      </rPr>
      <t>H15A. Trazabilidad en el Uso de los Recursos</t>
    </r>
    <r>
      <rPr>
        <sz val="11"/>
        <rFont val="Arial"/>
        <family val="2"/>
      </rPr>
      <t xml:space="preserve">.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r>
  </si>
  <si>
    <t xml:space="preserve">Deficiencias en seguimiento y control del  Ministerio sobre recursos asignados a cada iniciativa durante las diferentes vigencias en las que se han ejecutado los proyectos.
</t>
  </si>
  <si>
    <t>Presentar mecanismos alternativos de solución de conflictos con el fin de realizar la conciliación financiera de los recursos de los convenios: DED Y OFR: 099/228-2011</t>
  </si>
  <si>
    <t>Solicitar a Minciencias desde la supervisión, la información pertinente para revisar la conciliación de los saldos y los insumos necesarios para la consecuente legalización de recursos de los convenios:
DED Y OFR: 099/228-2011</t>
  </si>
  <si>
    <t>Hallazgo No. 1 Proceso Administrativo Sancionatorio- Administrativa con presunta incidencia disciplinaria. (A) (D)</t>
  </si>
  <si>
    <t xml:space="preserve">Presunta falta de aplicación u omisión de la potestad sancionatoria en los procesos administrativos toda vez que a la fecha el MinTIC teniendo el respaldo probatorio mencionado, no ha iniciado la primera investigación administrativa. Estas situaciones pueden generar la materialización de riesgos que, deriven en  afectaciones administrativas, no cumplimiento de las obligaciones contraídas en los  respectivos actos administrativos de carácter particular y económicas, pérdida de  oportunidad en el recaudo de los recursos que hacen parte de la contraprestación  por los permisos de uso del espectro, consecuencias derivadas de las debilidades en la aplicación del procedimiento administrativo sancionatorio en el interior del MinTic y que en el presente caso conlleva una vulneración a las normas mencionadas. ok
</t>
  </si>
  <si>
    <t xml:space="preserve">Elaborar un documento explicativo en el se expongan los argumentos que sustenten el desacuerdo con el hallazgo generado por el ente auditor. </t>
  </si>
  <si>
    <t xml:space="preserve">Elaborar y entregar el documento en el cual se hará la salvedad respecto de los hallazgos presentados en cuanto a la distinción de obligaciones, procedimientos, competencia y la forma de ejercer la potestad sancionatoria cuando se de el presunto incumplimiento de la obligación de actualización tecnológica. </t>
  </si>
  <si>
    <t>Documento explicativo</t>
  </si>
  <si>
    <t>Dirección de Vigilancia, Inspección y Control</t>
  </si>
  <si>
    <t xml:space="preserve">Actuación Especial de Fiscalización
</t>
  </si>
  <si>
    <t xml:space="preserve">Hallazgo No.2. Facultad de imposición de multas- Administrativo con presunta incidencia disciplinaria. (A) (D) </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</si>
  <si>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</si>
  <si>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Elaborar un documento explicativo en el se expongan los argumentos para delimitar lo relacionado a la obligación de cobertura 
</t>
  </si>
  <si>
    <t>Elaborar documento explicativo con las conclusiones en el marco del artículo 23 de la Resolución 3078 de 2019 (artículo 34 y siguientes del CPACA)</t>
  </si>
  <si>
    <t xml:space="preserve">
Documento explicativo con las conclusiones</t>
  </si>
  <si>
    <t>Adelantar los procedimientos conminatorios del artículo 90 del CPACA en concordancia con el artículo 34 y siguientes de la misma norma; según corresponda.</t>
  </si>
  <si>
    <t xml:space="preserve"> Acto administrativo expedido con la delegación de funciones. </t>
  </si>
  <si>
    <t xml:space="preserve">
Acto administrativo de delegación </t>
  </si>
  <si>
    <t>Despacho de la Ministra</t>
  </si>
  <si>
    <t>Elaborar un informe que contenga las conclusiones de la gestión de los hallazgos</t>
  </si>
  <si>
    <t>Informe con conclusiones de la gestión de los hallazgos</t>
  </si>
  <si>
    <t xml:space="preserve">
Diseño de procedimiento interno del área a la que se designe el proceso.</t>
  </si>
  <si>
    <t>Procedimiento Publicado en MIG</t>
  </si>
  <si>
    <t xml:space="preserve">Hallazgo No.3. Obligaciones de actualización tecnológica y condiciones resolutorias – Administrativo (A) </t>
  </si>
  <si>
    <t xml:space="preserve">Presume la Contraloría que "(...) Lo observado se centra en la determinación de un tratamiento diferencial a dos aspectos (la ampliación de cobertura y la actualización tecnológica) en términos de cubrimiento a través de su calidad como condición resolutoria del acto administrativo de carácter particular. 
Este tratamiento diferencial, del que no se evidenció fundamento de parte del MinTIC, contradice la igual condición que la ley les otorga a las labores de mejora en cobertura y calidad como elementos de la maximización del bienestar. Aunado a lo anterior, que el cumplimiento de las obligaciones de actualización tecnológica no cuente con mecanismos de regulación, reservados para otras cargas con similar importancia, presenta un riesgo en términos de la capacidad de corrección a cargo del MinTIC y la concreción de la finalidad del uso del espectro, la maximización del bienestar social".  </t>
  </si>
  <si>
    <t>Presentar un documento guía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</si>
  <si>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Se desarrollará un documento guia que contemple:
- Las herramientas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
- Los procedimientos con que cuenta el Ministerio para garantizar el cumplimiento de las mismas obligaciones. Este documento será publicado en el SIMIG dentro del proceso de Gestión de Industria de Comunicaciones.</t>
  </si>
  <si>
    <t xml:space="preserve">Documento guía </t>
  </si>
  <si>
    <t>Dirección de Industria de Comunicaciones
con apoyo de la Dirección de Vigilancia, Inspección y Control</t>
  </si>
  <si>
    <t xml:space="preserve">Hallazgo No.4 Riesgos en la función de inspección, vigilancia y control. Administrativo. </t>
  </si>
  <si>
    <t>Una vez estudiado el mapa de riesgos Institucional del Mintic se observa que La Dirección de Inspección, Vigilancia y Control, según el Decreto 1064 de 2020 cabeza de la Vigilancia en el Mintic, no ha identificado los riesgos de su ejercicio relacionados con el cumplimiento de las obligaciones a cargo de los PRST que hacen parte del pago de la contraprestación en virtud de cada una de las resoluciones que adjudican el permiso de uso del espectro, para nuestro caso en la banda de 700 MHz
Del análisis de la respuesta debemos manifestar que si bien se han estructurado e identificado riesgos relacionados con el incumplimiento de las funciones de vigilancia y control, lo que han llamado como actividades de control que se establecieron son un instrumento que debe tener un registro ya sea manual o
automático, responsables y tiempos a cumplir; que se disponga en procura de la mitigación del riesgo, no son una mera verificación de un informe, debe haber consecuencias de la implementación de esos controles y una evaluación posterior para identificar el riesgo residual.</t>
  </si>
  <si>
    <t>Actualizar del mapa de riesgos a través de mesas de trabajo con las áreas que correspondan.</t>
  </si>
  <si>
    <t xml:space="preserve">Revisar el mapa de riesgo con el fin de dar el cumplimiento de las obligaciones jurídicas, técnicas o financieras contenidas dentro de las leyes, decretos, reglamentos y/o contratos y fortalecer las actividades de control de dichos riesgos. </t>
  </si>
  <si>
    <t>Mapa de riesgos del proceso actualizado</t>
  </si>
  <si>
    <t>H5AD-2021</t>
  </si>
  <si>
    <t>Hallazgo No.5: Especificaciones técnicas para el ejercicio de actividades de inspección, vigilancia y control. Administrativa con posible incidencia disciplinaria (A) (D)</t>
  </si>
  <si>
    <t>Presume la Contraloría que "(...) Importante resulta que, durante el proceso de planeación se identifiquen con claridad y suficiencia las necesidades técnicas de cualquier proceso, no sólo de selección, sino también de los mecanismos de seguimiento y control que serán implementados o usados para el cumplimiento de los compromisos adquiridos por los sujetos obligados a ello.
(...) Por tanto, en virtud de la falta de establecimiento de los criterios técnicos claros, expresos y detallados, para la realización de las actividades de inspección, vigilancia y control al cumplimiento de las obligaciones de ampliación de cobertura y actualización tecnológica, se puede observar falta de atención al criterio de planeación y por ende el criterio de eficacia, desde la estructuración de las condiciones técnicas para llevar a cabo esta actividad dentro de la resolución 3078 de 2019 y las resoluciones particulares derivadas de esta, durante el proceso de subasta del espectro radioeléctrico en la banda de 700 MHz.
(...) Esta situación expresada por los PRST, al parecer, procura argumentar y sustentar los posibles incumplimientos de las obligaciones contraídas; con lo cual, se ponen en riesgo los recursos de la Nación presupuestados para dar cumplimiento al criterio de maximización del bienestar social, que está manifiesto en las Resoluciones 330, 331, 332 y 333 de 2020 expedidas por MINTIC (...)".</t>
  </si>
  <si>
    <t>Se presentará un documento explicativo que delimite el marco jurídico que rige la fijación de criterios técnicos dentro de los procesos de selección objetiva para la asignación de permisos de uso de espectro atribuido a los servicios móviles terrestres para telecomunicaciones móviles internacionales y que identifique  las herramientas y procedimientos con que cuenta este Ministerio para verificar su cumplimiento.</t>
  </si>
  <si>
    <t>Se desarrollará un documento que contemple:
- Marco jurídico que delimita la fijación de criterios técnicos dentro de los procesos de selección objetiva para la asignación de permisos de uso de espectro atribuido a los servicios móviles terrestres para telecomunicaciones móviles internacionales, cuyo cumplimiento pueda después ser verificado bajo las funciones de inspección, vigilancia y control. 
-Las herramientas y procedimientos con que cuenta el Ministerio para verificar el cumplimiento de los criterios técnicos que se fijen en el marco de  los procesos de selección objetiva mencionados.</t>
  </si>
  <si>
    <t>H6DA-2021</t>
  </si>
  <si>
    <t xml:space="preserve">Hallazgo No.6: Herramientas técnicas para el monitoreo remoto del cumplimiento de las obligaciones de ampliación de cobertura- Administrativa con presunta incidencia disciplinaria (A) (D) </t>
  </si>
  <si>
    <t>Teniendo en cuenta que el seguimiento y verificación del cumplimiento de estas obligaciones de ampliación de cobertura se encuentra a cargo de MINTIC, quien ha asumido esta responsabilidad por intermedio de un tercero, mediante el contrato de consultoría No. 874 de 2021, suscrito con el consorcio Red700; las condiciones técnicas para la realización de la actividad de monitoreo remoto fueron definidas en el numeral 5.2.1.4.de la ficha de condiciones técnicas de este contrato . 
Durante el ejercicio auditor que estableció que las herramientas tecnológicas con que cuenta el ministerio y que ha dispuesto para esta gestión, traducidas en los “accesos remotos a los gestores dispuestos por los PRST” , no permiten realizar un seguimiento y verificación adecuada de los parámetros de calidad del servicio de cada una de las estaciones base, representados en indicadores estadísticos que permitan validar la presencia de tráfico, cantidad de usuarios, disponibilidad del servicio, velocidad de carga y descarga de datos, porcentaje de llamadas caídas y porcentaje de completación de llamadas, entre otros.
Así las cosas, se puede entender que no sólo se encuentra en riesgo el patrimonio del estado representado en el cumplimiento de las obligaciones de ampliación de cobertura de las resoluciones 330, 331, 332 y 333 de 2020, sino también se puede cuestionar el pago que por esta actividad se viene realizando al consorcio consultor, en virtud de que los resultados de este monitoreo remoto no aportan elementos para el ejercicio de la función legal de inspección vigilancia y control.</t>
  </si>
  <si>
    <t xml:space="preserve">Entregar documento en el que se consolida la justificación detallada de las razones por las cuales se solicita la reconsideración del hallazgo por parte del ente auditor. 
</t>
  </si>
  <si>
    <t>Documento  explicativo</t>
  </si>
  <si>
    <t>Dirección de Vigilancia, Inspección y Control con apoyo de la Dirección de Industria de Comunicaciones</t>
  </si>
  <si>
    <t>H7A-2021</t>
  </si>
  <si>
    <t xml:space="preserve">Hallazgo No. 7: Metodología de vigilancia adoptada por el Ministerio de Tecnologías de la Información y las Comunicaciones- Administrativa  </t>
  </si>
  <si>
    <t>Lo anterior deja ver deficiencias en la normalización de los procedimientos asociados al proceso de inspección, vigilancia y control, los cuales no se encuentran sometidos a los trámites requeridos para su incorporación en el modelo integrado de gestión de la entidad.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
La situación observada pone en riesgo el cumplimiento eficaz y eficiente de las
obligaciones adquiridas por el consorcio Red700, en el marco del contrato 874 de 2021; y los recursos destinados para la realización de las actividades de inspección, vigilancia y control, dejando a la interpretación de las partes las condiciones del cumplimiento de la obligación mencionada.</t>
  </si>
  <si>
    <t>Generar el protocolo que llevará a cabo para la realización de las visitas/verificaciones en cada servicio, así cómo los formatos de actas de visita y demás documentación.</t>
  </si>
  <si>
    <t>Elaborar formato para aplicación de la metodología de visitas a los PRST y Postales</t>
  </si>
  <si>
    <t>Un formato de Metodología de visitas</t>
  </si>
  <si>
    <t>Actualizar los procedimientos conforme los formatos que se generen al respecto.</t>
  </si>
  <si>
    <t>Actualización documental del proceso</t>
  </si>
  <si>
    <t>Actualización Documental del proceso</t>
  </si>
  <si>
    <t xml:space="preserve">
Ajustar la redacción de la obligación contenida en los contratos respecto del cumplimiento de los procedimientos y documentación que forma parte del Modelo Integrado de Gestión de la Entidad (MIG).</t>
  </si>
  <si>
    <t xml:space="preserve">Proceder con el ajuste de las obligaciones contractuales de los contratos de consultoría que se suscriban para el efecto. </t>
  </si>
  <si>
    <t>Inclusión en el 100% de contratos que suscriba la DVIC</t>
  </si>
  <si>
    <t>H8AD-2021</t>
  </si>
  <si>
    <t xml:space="preserve">Hallazgo No.8. Definición de la experiencia de usuario como eje de la medición del beneficio social -Administrativo con presunta incidencia disciplinaria (A) (D) </t>
  </si>
  <si>
    <t>Presume la Contraloría que "(...) La falta de determinación de elementos que permitan conocer la dimensión subjetiva de la experiencia de usuario puede generar incertidumbre en el nivel de aceptación general del uso de un bien o servicio TIC, tal y como lo definió la UIT en el documento citado en esta observación. Esto supone un riesgo en el desarrollo de las labores de inspección y vigilancia a cargo de MinTIC, al no existir controles sobre el nivel de aceptación general o rendimiento del servicio provisto por los PRST a nivel de usuario final y la eficacia material del despliegue de cobertura y servicio como objetivo de la política pública.  
Por lo anterior, se configura un hallazgo administrativo con connotación disciplinaria, tomando en cuenta el deber de estructurar de manera eficiente y eficaz lo actos administrativos de carácter general y particular generados a partir del proceso de selección mediante subasta de espectro radioeléctrico en las bandas de 700 MHz."</t>
  </si>
  <si>
    <t>Presentar un documento explicativo que detalle el marco jurídico del régimen de calidad en el país y las alternativas que bajo ese marco, tiene el Ministerio para definir dentro  de los procesos de selección objetiva para la asignación de permisos de uso de espectro atribuido a los servicios móviles terrestres para telecomunicaciones móviles internacionales, criterios que puedan ser verificados bajo las funciones de inspección, vigilancia y control.</t>
  </si>
  <si>
    <t>Elaboración del documento que explique: 
- El marco normativo vigente de la regulación de parámetros de calidad de los servicios del sector.
- Alternativas con que conforme sus competencias legales, cuenta este Ministerio para definir dentro  de los procesos de selección objetiva para la asignación de permisos de uso de espectro atribuido a los servicios móviles terrestres para telecomunicaciones móviles internacionales, criterios que puedan ser verificados bajo las funciones de inspección, vigilancia y control.</t>
  </si>
  <si>
    <t>Dirección de Industria de Comunicaciones con apoyo de la Dirección de Vigilancia, Inspección y Control</t>
  </si>
  <si>
    <t>H9AIPD-2021</t>
  </si>
  <si>
    <t>Hallazgo No.9. Factor temporal como elemento de la contraprestación por el uso del espectro radioeléctrico – Administrativo con presunta incidencia fiscal y disciplinaria (A) (IP) (D)</t>
  </si>
  <si>
    <t>Presume la Contraloría que "(…) Dicha situación puede derivar en una afectación en la forma como se estipuló el pago de una parte de la contraprestación económica total, cuyo monto final dependerá de las condiciones particulares de cada resolución y los potenciales incumplimientos que se reconozcan.
(...) En este sentido y dado que, a la fecha MinTIC no ha iniciado proceso administrativo sancionatorio, ni ha efectuado las acciones pertinentes de apremio o restitución de las condiciones de prestación del servicio a cargo de los PRST, no es posible asegurar que la contraprestación se pague de manera efectiva y en los plazos determinados. Esta omisión, además, permite que los potenciales incumplimientos de los PRST se mantengan en el tiempo y sean estos los que determinen los niveles de prestación del servicio en términos de calidad y tiempo, afectando a los usuarios".</t>
  </si>
  <si>
    <t xml:space="preserve">Desarrollar un documento explicativo en el que se detalle la conformación de las obligaciones de ampliación de cobertura en el contexto del proceso de selección objetiva desarrollado mediante el mecanismo de subasta en diciembre del año 2019, para la asignación de permisos de uso de espectro IMT. Este documento detallará los mecanismos de protección que se emplearon en dicha subasta en términos de la efectiva prestación del servicio y la protección de la oferta no pecuniaria derivada de dicha asignación. </t>
  </si>
  <si>
    <t xml:space="preserve">Diseño de un documento explicativo en donde se detalle la conformación de las obligaciones de ampliación de cobertura y los mecanismos de protección que se emplearon en la subasta en términos de la efectiva prestación del servicio y la protección de la oferta no pecuniaria derivada de dicha asignación. </t>
  </si>
  <si>
    <t>H26A-2014</t>
  </si>
  <si>
    <r>
      <rPr>
        <b/>
        <sz val="11"/>
        <color rgb="FF000000"/>
        <rFont val="Arial"/>
        <family val="2"/>
      </rPr>
      <t xml:space="preserve">H26A.Indicadores para la medición del beneficio ciudadano, como impacto en los proyectos del Mintic. </t>
    </r>
    <r>
      <rPr>
        <sz val="11"/>
        <color rgb="FF000000"/>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</si>
  <si>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t>
  </si>
  <si>
    <t>Documentar, en los procesos del MIG requeridos, la metodología de formulación de indicadores de impacto y/o resultados para programas y proyectos de la Entidad</t>
  </si>
  <si>
    <t>Documentar en el MIG la metodología de formulación de indicadores de impacto y/o resultados para programas y proyectos de la Entidad</t>
  </si>
  <si>
    <t>Metodología documentada</t>
  </si>
  <si>
    <t>Oficina Asesora de Planeación y Estudios Sectoriales</t>
  </si>
  <si>
    <t>Auditoria Integral 2016
I sem -2021</t>
  </si>
  <si>
    <t>Acción 2</t>
  </si>
  <si>
    <t>Formular los indicadores de impacto y/o resultados de programas y proyectos seleccionados para tal fin</t>
  </si>
  <si>
    <t>Formular los indicadores  de impacto y/o resultados de programas y proyectos seleccionados para tal fin</t>
  </si>
  <si>
    <t>Indicadores formulados</t>
  </si>
  <si>
    <t>Acción 3</t>
  </si>
  <si>
    <t>H34A-PP-2013</t>
  </si>
  <si>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</si>
  <si>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
resultados positivos diferentes a simples metas de cobertura</t>
  </si>
  <si>
    <t>b834</t>
  </si>
  <si>
    <t>No. Acción por hallazgo
/evidencias</t>
  </si>
  <si>
    <t>H1A 
2019 -2020</t>
  </si>
  <si>
    <r>
      <rPr>
        <b/>
        <sz val="11"/>
        <color rgb="FF000000"/>
        <rFont val="Arial"/>
        <family val="2"/>
      </rPr>
      <t xml:space="preserve">H1A. Valor de la reserva estipulado en la Resolución 3078 de 2019. </t>
    </r>
    <r>
      <rPr>
        <sz val="11"/>
        <color rgb="FF000000"/>
        <rFont val="Arial"/>
        <family val="2"/>
      </rPr>
      <t xml:space="preserve">
El artículo 267 de la Constitución establece en su inciso cuarto que “La vigilancia de la gestión fiscal del Estado incluye el seguimiento permanente al recurso público, sin oponibilidad de reserva legal para el acceso a la información por parte de los órganos de control fiscal, y el control financiero, de gestión y de resultados, fundado en la eficiencia, la economía, la equidad, el desarrollo sostenible y el cumplimiento del principio de valoración de costos ambientales (...)”. 
 A su vez, el artículo 209 de la Carta Política preceptúa: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 El artículo 3 de la Ley 1437 de 2011 desarrolló este precepto en su numeral 12 estableciendo que “(…) en virtud del principio de economía, las autoridades deberán proceder con austeridad y eficiencia, optimizar el uso del tiempo y de los demás recursos, procurando el más alto nivel de calidad en sus actuaciones y la protección de los derechos de las personas”. 
Por su parte, el artículo 2º de la Ley 87 de 1993 dice “OBJETIVOS DEL SISTEMA DE CONTROL INTERNO. Atendiendo los principios constitucionales que debe caracterizar la administración pública, el diseño y el desarrollo del Sistema de Control Interno se orientará al logro de los siguientes objetivos fundamentales: …
Teniendo en cuenta lo anterior, en la presente auditoría se estudió el valor de reserva estipulado por MinTIC, mediante resolución 3078 de 2019 para la subasta del espectro. En aras de definir dicho valor, el MinTIC se basó en estudios de valoración que han sido efectuados a través de los años.  
Estos estudios contemplaron una comparación internacional (Benchmark) de 329 subastas de espectro realizadas entre el 2007 y 2019. Así las cosas, para la banda de 700 MHz, se analizaron 60 procesos similares y para la banda de 2.500 MHz se analizaron 17 procesos de referencia. 
De la lectura de estos mismos estudios contratados por el Ministerio, se extrae que se efectuaron comparaciones a partir de: (I) Flujos de Caja Descontados en escenarios base con análisis de sensibilidad, bajo un índice de confianza del 95%, utilizando variables críticas; (II) comparativos entre los valores de mercado; (III) resultados obtenidos por diversas consultorías y (IV) valores estipulados en 3 resoluciones del MinTIC, por las cuales se otorgaron permisos temporales de uso 
de espectro. 
En consecuencia, de los referidos estudios y a través de la Resolución 3078 de 2019, se determinó que, para la banda de 700 MHz, subastada en bloques de 20 MHz, el valor de reserva fuese de $949.257,3 millones y en un bloque de 10 MHz, el valor de la reserva fuera de $474.628,6 millones; valores que convertidos en un indicador de comparación con las variables ‘Tasa Representativa del Mercado’ del día de la subasta, número de MHz, población de Colombia en 2019 y el número de 
años asignados, dan como resultado un valor de $0,0148 USD/MHz/Pop/Año. 
Al final, se tiene que, el monto promedio recibido por la subasta fue de $0,017 USD/MHz/Pop/Año, debido a que un proveedor ofertó en una secuencia, un monto superior al valor de reserva; disminuyendo el número de localidades y optando por un mayor monto económico; valor éste que, resulta incluso alejado de algunos indicadores promedios que arrojaban los estudios de comparación internacional.  
De esta forma se logra evidenciar que, tanto el valor de reserva de la subasta, como el promedio recibido por el Estado en la misma, arrojaron diferencias frente a varios rubros comparativos….
Por lo anterior, la CGR identifica que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  </t>
    </r>
  </si>
  <si>
    <t>(...)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t>
  </si>
  <si>
    <t>La pluralidad de participantes y la puja por el recurso escaso son mandatos constitucionales y legales. La valoración es un análisis técnico complejo que no puede reducirse a elegir un promedio. Se preparará una guía con los elementos y variables que dan lugar a la valoración para dar mayor claridad y seguridad sobre que la selección de promedios o valores altos que no son el mandato constitucional</t>
  </si>
  <si>
    <t>Elaborar una guía</t>
  </si>
  <si>
    <t>Guía elaborada</t>
  </si>
  <si>
    <t>Dirección de Industria de Comunicaciones</t>
  </si>
  <si>
    <t>Cumplimiento</t>
  </si>
  <si>
    <t>2019-2020</t>
  </si>
  <si>
    <t>Acción 1</t>
  </si>
  <si>
    <t>H3A
2019 -2020</t>
  </si>
  <si>
    <r>
      <rPr>
        <b/>
        <sz val="11"/>
        <color rgb="FF000000"/>
        <rFont val="Arial"/>
        <family val="2"/>
      </rPr>
      <t xml:space="preserve">H3A. Resolución 322 de 2020- Renuncia Partners- </t>
    </r>
    <r>
      <rPr>
        <sz val="11"/>
        <color rgb="FF000000"/>
        <rFont val="Arial"/>
        <family val="2"/>
      </rPr>
      <t xml:space="preserve">
En virtud del artículo 11, de la Ley 1341 de 2009, modificado por el artículo 8 de la Ley 1978 de 2019, relacionado con el acceso al uso del espectro radioeléctrico, se dio inicio al proceso de selección objetiva mediante el mecanismo de subasta. 
 La Resolución 3078 de 2019, en su artículo 10 – Garantía de Seriedad de la Oferta establece: “El MinTIC hará efectiva la garantía de seriedad de la oferta como indemnización de perjuicios, sin menoscabo de las acciones legales conducentes al reconocimiento de mayores perjuicios causados y no cubiertos por el valor de esta.” 
De acuerdo con la evaluación de la CGR, en la segunda secuencia de la subasta  del bloque de 10 MHz en la banda de 2500 MHz, hubo una oferta excesivamente alta que originó la renuncia de la asignacion del permiso de uso del espectro por parte del asignatario Parnerts. 
En este orden de ideas, según los documentos estudiados, Partners presentó oferta por la suma de $1.605.454.8 millones, la cual fue confirmada de acuerdo con el mecanismo de verificación, establecido para la subasta, (confirmación de la cifra insertada y envío de la oferta con firma certificada). Esta oferta después fue elevada a $1.747.717.7 millones, que también fue confirmada y dada finalmente como la oferta ganadora para esta puja.   
En efecto, Partners presentó renuncia a la franja del espectro asignado en la banda de 2500 MHz y el MinTIC con la Resolución 322 de 2020 tomó la decisión de hacer efectiva la garantía de seriedad de la oferta, sin haber contemplado hasta el momento, la estimación y reclamación de otros posibles daños y perjuicios que hubieran podido causarse con ocasión de la decisión del asignatario al renunciar al bloque de 10 MHz por el que se ofertó.  
El mismo Ministerio ha dejado abierta dicha posibilidad cuando en la resolución No 861 de 2020, que resuelve los recursos presentados a la resolución 322 de 2020, manifestando: “En conclusión, la situación del retiro de la Oferta fue contemplada y sus efectos valorados al estructurarse el proceso de selección objetiva que nos ocupa, en este proceso de estructuración se tuvieron en cuenta las observaciones de todos los interesados y los participantes estuvieron de acuerdo con que, en caso de retirar su oferta, se les hiciese efectiva la garantía de seriedad de la misma, sin perjuicio de la posibilidad de acudir ante el juez para hacer el cobro de los perjuicios adicionales”.   
En este punto, vale la pena traer a colación lo manifestado por el Ministerio en la respuesta remitida respecto a la observación que sobre este punto ha efectuado la Contraloría General de la República. En ella, la entidad dispone que: “(…) Como se desprende de la lectura de las Resoluciones 322 y 861 el MinTIC no “aceptó” el retiro de la oferta, porque, como ha sido objeto de múltiples aclaraciones, ésta es una manifestación unilateral que, una vez ocurre, genera consecuencias jurídicas. 
Para el caso concreto, esta consecuencia fue prevista en el literal b) del artículo 10 de la Resolución 3078 de 2019. Por ello, se insiste, no es procedente afirmar que el MinTIC haya “aceptado” retiro alguno, porque esta afirmación no corresponde con la realidad ni mucho menos con la amplia y suficiente motivación y fundamentación jurídica de las Resoluciones 322 y 861 antes citadas (…)”. 
Sin embargo, la CGR estima que el MinTIC aceptó el retiro de la oferta de Partners sobre un presunto error, el cual no se encuentra acreditado y sus consecuencias no se hayan aún estimadas. Por tal razón, se encuentra la entidad en mora de estimar y evaluar si proceden reclamos por otros posibles perjuicios ocasionados por la mencionada renuncia.  
Vale la pena mencionar además que la situación referida, tuvo como consecuencia para el MinTIC, la generación de un desgaste administrativo, el desaprovechamiento de recursos técnicos, humanos y logísticos empleados para el diseño de la subasta, así como también, la pérdida de oportunidad (económica y social) en la asignación de la franja de espectro subastada.  </t>
    </r>
  </si>
  <si>
    <t>Mediante la Resolución 322 de 2020, confirmada por la Resolución 861 de 2020, se cobró la garantía de seriedad de la oferta a Partners por el retiro de una de las ofertas realizadas en el evento de subasta. La CGR estima que MinTIC aceptó el retiro de la oferta basado en la ocurrencia de un error y que la entidad debe estimar y evaluar si proceden reclamos por otros posibles perjuicios</t>
  </si>
  <si>
    <t>Se preparará guía con los elementos amparados por la seriedad de las ofertas para aclarar sus efectos jurídicos en futuros procesos.
Las Resoluciones 322 y 861 de 2020 expresamente indican que NO ocurrió un error y cobran la garantía de seriedad de la oferta, valor que tasa anticipadamente lo que debe pagarse por el retiro, no se probaron perjuicios adicionales a cobrar.</t>
  </si>
  <si>
    <t>H4A
2019 -2020</t>
  </si>
  <si>
    <r>
      <rPr>
        <b/>
        <sz val="11"/>
        <color rgb="FF000000"/>
        <rFont val="Arial"/>
        <family val="2"/>
      </rPr>
      <t xml:space="preserve">H4A. Operador Entrante.
</t>
    </r>
    <r>
      <rPr>
        <sz val="11"/>
        <color rgb="FF000000"/>
        <rFont val="Arial"/>
        <family val="2"/>
      </rPr>
      <t xml:space="preserve">El artículo 75 de la Constitución Nacional establece que el espectro electromagnético es un bien público inajenable e imprescriptible sujeto a la gestión y control del Estado;  cuya gestión compete al Ministerio de Tecnologías de la Información y las Comunicaciones22, el cual ostenta la función de promover la competencia, así como proteger los intereses del usuario. Por su característica de inajenable, el espectro, no puede venderse, comprarse, ni puede ser objeto de negociaciones entre privados por estar fuera del comercio.  
De este modo, la asignación de permiso de uso del espectro radioeléctrico, comporta la obligación al particular asignatario de dar cumplimiento a la prestación del servicio público y el Estado tiene el deber de controlar y vigilar la prestación de dicho servicio, que tiene como finalidad la maximización del bienestar social. 
También se tiene que, según el numeral 2.10 del artículo 2 de la Resolución 3078 de 2019, para efectos del proceso de adjudicación de espectro radioeléctrico mediante el mecanismo de subasta, un operador entrante era el: “Participante o interesado en el presente proceso que no sea titular de permisos para el uso y explotación del espectro radioeléctrico para servicios móviles terrestres en bandas actualmente utilizadas en Colombia para las IMT.”
Ahora bien, de conformidad con lo dispuesto en el numeral 6 del artículo 18 de la Ley 1341 de 2009, modificado por el artículo 14 de la Ley 1978 de 2019, al Ministerio de Tecnologías de la Información y las Comunicaciones le correspondió, entre otras funciones, la de asignar los permisos de uso del espectro radioeléctrico y por lo tanto, verificar los permisos de uso del espectro radioeléctrico de que era titular cada uno de los interesados en el proceso de selección objetiva regida por la Resolución 3078 de 2019, con el fin de determinar si, algún participante podría ser asignatario de los beneficios o incentivos dispuestos en el literal b) del artículo 15 y en el artículo 26 de la Resolución referida
Por su parte el MinTIC en procura de brindar condiciones de igualdad de oportunidades en el acceso al uso del espectro radioeléctrico a los particulares, cumpliendo el mandato constitucional de conformidad con los artículos 75 y 13 de la Constitución, estaba facultado para introducir tratamientos diferenciados en donde resultara razonable y proporcionado. Es así, como las reglas de la subasta, permitieron que Partners, como persona jurídica no residenciada en Colombia, participara en el proceso, en calidad de operador entrante y, en consecuencia, fuera asignatario de los permisos de uso del espectro y beneficiario de las prerrogativas contempladas en los artículos 15 y 26 de la  resolución 3078 de 2019 para las compañías que cumplieran tal condición.  
Sin embargo, se pudo constatar en el marco de la presente auditoría que, la compañía Avantel, se sometió a un proceso de reorganización empresarial ante la Superintendencia de Sociedades, en donde Partners a través de su relacionada Partners Telecom Latam Gmbh Ltd, tomó control de la garantía mobiliaria No. 0140813000204900 y por esta vía, de los activos y acreencias de Avantel; logrando además un control societario efectivo (100% de las acciones) de una compañía que ya competía en el mercado de las telecomunicaciones en Colombia.    
La situación descrita con anterioridad, denota un riesgo adicional bajo el entendido de que en el marco de la garantía aludida, los derechos de uso del espectro en cabeza de Avantel, fueron objeto de prenda sin que el Ministerio tuviera conocimiento de dicha situación y sin que supiera, participara, ni ejerciera la potestad de ente superior de vigilancia y control de las Tic sobre un procedimiento que no se encuentra ajustado a lo previsto en el parágrafo 2 del artículo 11 de la Ley 1341 de 2009, modificado por el artículo 8 de la Ley 1978 de 2019. 
 Al respecto, el MinTic responde que25: "(...) Bajo esa óptica, las garantías mobiliarias se presentan como un mecanismo para respaldar una o varias obligaciones con los bienes muebles del garante, dentro de los cuales se incluyen los bienes intangibles, tales como los derechos patrimoniales derivados de los derechos de uso del espectro radioeléctrico. Por su naturaleza intangible, sobre estos derechos recae una prenda sin tenencia por parte del acreedor garantizado.(...) En este contexto, no es posible afirmar que “el espectro, fue objeto de especulación en el mercado al 
entregarse como prenda a través de una garantía mobiliaria”, porque, se insiste, el espectro radioeléctrico se encuentra siempre bajo la titularidad del Estado y lo que se otorgan son permisos de uso sobre porciones específicas y en condiciones concretas, sin que jamás se pierda la titularidad del recurso en cabeza de la Nación. 
(...) Así las cosas, no existe evidencia alguna de la existencia de una cesión, primero porque este MinTIC no la ha autorizado y, por ello, no existe jurídicamente y segundo, porque no se cuenta con elemento documental alguno que demuestre la ocurrencia de algún negocio jurídico que pretenda tales efectos. En efecto, no se dispuso del derecho de uso del espectro radioeléctrico, lo cual está restringido, sino de los derechos patrimoniales derivados, aspecto sobre el cual existe libertad de 
negociación entre los particulares. (...). 
De esta forma, esta cartera considera que el negocio de referencia, atañe únicamente a un negocio entre privados, el cual se escapa de su resorte, sin embargo, en múltiples comunicaciones, ha manifestado también que, el permiso de uso del espectro es un derecho “intuitu personae”, no un contrato; es una adjudicación a una sociedad específica, teniendo en cuenta que la misma, cumple 
con unas condiciones y requisitos particulares, que le permiten hacer uso de dicho permiso, y por tanto la calidad de asignatario de uso del espectro no es susceptible de ser sustituido a cualquier otra sociedad o persona, sin que medie su aprobación.  
En conclusión, en ejercicio de la gestión fiscal, es deber del MinTic, conservar y controlar los recursos públicos que tiene a su cargo y asegurar los ingresos que corresponden al Estado por la explotación de estos. En ese sentido, deberá esta cartera regir en correspondencia con la ley, las funciones de vigilancia y control en el sector de las tecnologías de la información y las comunicaciones, determinando así: i). si con la referida toma de control, Partners pierde su condición de ‘operador entrante’ y con ello los beneficios a los que accedió al predicar dicha condición; ii). si Avantel, a través de la garantía mobiliaria aludida, dispuso, no estando facultada para ellos, de derechos personalísimos sobre el uso del espectro, y iii). accionar el aparato institucional de encontrarse que, entre actores del mercado, se estén ejecutando actos de uso o disposición del espectro, sin mediar 
con la correspondiente autorización. 
Asimismo, el MinTic, debe implementar controles que puedan prever mecanismos de verificación ex post de las calidades o cualidades, en virtud de las cuales, se otorgan beneficios particulares27 para algunos de los Operadores participantes en el marco de los procesos de selección. Con ello se busca que en el evento de que el MinTIC tenga certeza de que un participante adjudicatario no tenía derecho a un trato diferencial, pueda tener la posibilidad, sin perjuicio de las eventuales discusiones judiciales a las que hubiere lugar, de iniciar procesos sancionatorios.  </t>
    </r>
  </si>
  <si>
    <t>Presuntas debilidades en la implementación de controles que puedan prever mecanismos de verificación posterior de alguna condición diferencial determinada en procesos de selección objetiva, si esta condición se puede “perder”, y distinguir los efectos jurídicos de la constitución de una garantía mobiliaria sobre los permisos de uso de espectro</t>
  </si>
  <si>
    <t>Reglamentar el artículo 11 de la Ley 1341 de 2009, en lo referido las condiciones y efectos de la cesión de permisos de uso del espectro, para distinguir de la constitución de garantías mobiliarias, así como sus efectos sobre las condiciones diferenciales definidas en los procesos de selección objetiva. Esta revisión ya está en desarrollo.</t>
  </si>
  <si>
    <t>Elaborar un decreto</t>
  </si>
  <si>
    <t>Decreto expedido</t>
  </si>
  <si>
    <t>Viceministerio de Conectividad</t>
  </si>
  <si>
    <t>H6A
2019 -2020</t>
  </si>
  <si>
    <r>
      <rPr>
        <b/>
        <sz val="11"/>
        <color rgb="FF000000"/>
        <rFont val="Arial"/>
        <family val="2"/>
      </rPr>
      <t>H6A. Selección de localidades a beneficiar por parte de los operadores</t>
    </r>
    <r>
      <rPr>
        <sz val="11"/>
        <color rgb="FF000000"/>
        <rFont val="Arial"/>
        <family val="2"/>
      </rPr>
      <t xml:space="preserve">
La Ley 489 de 1998, en su artículo 3, en lo relacionado a los “Principios de la Función Administrativa”, indica:  “La función administrativa se desarrollará conforme a los principios constitucionales, en particular los atinentes a la buena fe, igualdad, moralidad, celeridad, economía, imparcialidad, eficacia, eficiencia, participación, publicidad, responsabilidad y transparencia. Los principios anteriores se aplicarán, igualmente, en la prestación de servicios públicos, en cuanto fueren compatibles con su naturaleza y régimen.” 
Por su parte, la ley 1341 de 2009, en su artículo 2, Principios orientadores, indica: “(…) Las Tecnologías de la Información y las Comunicaciones deben servir al interés general y es deber del Estado promover su acceso eficiente y en igualdad de oportunidades, a todos los habitantes del territorio nacional. 
Son principios orientadores de la presente ley: La colaboración de las entidades estatales, dentro del marco de sus obligaciones, para priorizar el acceso y uso a las Tecnologías de la Información y las Comunicaciones, y en la producción de bienes y servicios, en condiciones no discriminatorias en la conectividad, la educación, los contenidos y la competitividad.  
De este mismo modo, en cumplimiento de este principio, el Estado promoverá prioritariamente el acceso a las Tecnologías de la Información y las Comunicaciones para la población pobre y vulnerable, en zonas rurales y apartadas del país.” 
En el mismo sentido, el artículo 11, la Ley 1341 de 2009, modificado por el artículo 8º. de la Ley 1978 de 2019, dispone, respecto de la asignación del permiso de uso del espectro radioeléctrico, que: “(…) este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Así las cosas, durante el ejercicio de verificación del cumplimiento de los parámetros establecidos para el proceso de subasta del espectro radioeléctrico, se ha realizado un seguimiento al procedimiento que realizó el MinTIC para identificación, priorización y selección de las localidades opcionadas para ser beneficiadas de la ampliación o mejoramiento de cobertura móvil de 4G.  
Se observó que se tuvo como fuente principal de información los reportes hechos por la ciudadanía al Ministerio respecto de localidades sin cobertura del servicio de telefonía móvil. De forma adicional a esta fuente, se agregaron localidades provenientes del listado de las ubicaciones de las Zonas Estratégicas de Intervención Integral (ZEII), y, de la misma forma se adicionaron ubicaciones del listado de consejos y resguardos indígenas de la Oficina del Alto Comisionado de Paz. Como criterios de selección se tomaron en cuenta a su vez, la priorización de localidades que no contaran con cobertura de servicios móviles terrestres IMT y que se hubieren identificado como centros poblados por el DANE. Luego de ello, se ejecutó un análisis geográfico para eliminar territorios duplicados o cercanos unos a otros, que permitiera considerarlos como una misma localidad. 
Se ha registrado, además, que para la clasificación de las localidades según su tipología (1, 2 o 3), se realizó la aplicación de los siguientes criterios de priorización: 1. Pertenecientes a los departamentos de la Tabla A.2.3 de la Resolución 2734 de 2019 del MinTIC.  2. Menor cantidad de enlaces de microondas, fibra óptica o enlace satelital necesarios para conectar la localidad.  3. Menor nivel de dificultad de ingreso.  4. Menor cantidad de localidades atendidas por sitio desplegado.  5. Mayor población según el DANE. 6. Pertenecientes a municipios del Programa de Desarrollo con Enfoque 
Territorial (PDET). 7. Pertenecientes a las Zonas Estratégicas de Intervención Integral (ZEII). 8. Localidades reportadas por Consenso Social o por el MinInterior. 9. En municipios con mayor número de desastres naturales.  10. Menor posición en el Desempeño municipal medido por el DNP. 11. Acceso municipal a Servicios Públicos. 12. Menor puntaje promedio municipal del SISBEN.  
De este modo se tiene que, el ejercicio de tipificación de localidades, se basó en criterios tanto socioeconómicos como técnicos, según se puede observar para los numerales 2,3 y 4.   Partiendo de lo anterior, en el marco de la presente auditoría,  se ha indagado por las medidas tomadas por el MinTIC tendientes a garantizar que la selección de las localidades efectuada por parte de las compañías asignatarias en sus respectivas pujas, se diera en condiciones de igualdad para todas las regiones del país. Ante ello, en el punto 4 del comunicado de respuesta MinTic (radicado No. 201059348), esta cartera se limita a reiterar los mismos criterios utilizados para priorizar las localidades de manera previa a la realización de la subasta, pero no, para el ejercicio de selección realizado por los oferentes. 
Observando la respuesta de la entidad a la comunicación de observaciones realizada por la CGR, respecto a los criterios de la clasificación de esas localidades, encontramos que en ella se hace énfasis en que el criterio numero uno (1) denominado - “1. Pertenecientes a los departamentos de la Tabla A.2.3 de la Resolución 2734 de 2019 del MinTIC” -, es el que mayor peso tiene y determina la influencia de los demás factores.  
Asimismo se indicó que: “(…) dentro del proceso de subasta se incluyó un índice en el que tenían más peso las localidades de tipo 1, lo que generaba que al escoger el participante este tipo de localidades aumentaba sus posibilidades de ganar dentro de la puja que se daba por la banda en cuestión”. 
Sin embargo, tambien se reitera por parte del Ministerio que, los criterios técnicos contenidos en los numerales 2, 3 y 4, antes mencionados; buscaban identificar la factibilidad técnica de ofrecer los servicios por parte de los Operadores. Esto generaría en la práctica, que estas pautas, adquirieran mayor relevancia para las compañias participantes y por ende, una mayor incidencia en la escogencia de las localidades por parte de un posible asignatario en el proceso de subasta.  
Lo anterior, deja entrever que, si bien el MinTic realizó un primer ejercicio de selección de localidades orientado al favorecimiento de población vulnerable; incluyó también otro tipo de factores que incidieron en la selección de localidades por parte de los oferentes en donde éstos escogían zonas en donde la estimación del valor del despliegue del servicio resultara para ellos más atractivo. Ante esto, llama la atención el hecho de que la entidad auditada haya respondido que “(…) no es posible pedir la realización de lo imposible”38, en el momento en que la CGR, puso de presente que esta decisión en el marco de la puja, correspondió a una valoración del resorte del oferente dentro del proceso de subasta y no el resultado de una previa valoración por parte del MinTIC.  
De acuerdo con lo mencionado se puede concluir que, tal como se ejecutó el procedimiento de selección de localidades, este proceso de subasta pudo alcanzar un mayor beneficio social, la reducción de la brecha digital y la igualdad en el acceso a la conectividad. Por el contrario, tuvo una tendencia a reducir los costos de implementación de infraestructura por parte de los operadores, sin que estos se armonizaran con los principios constitucionales y las finalidades indicadas en la Ley 1341 de 2009, 1978 de 2019 y Resolución 3078 de 2019, respecto del uso efectivo y eficiente del espectro radioeléctrico en todas las regiones del país.</t>
    </r>
  </si>
  <si>
    <t>La clasificación de las localidades sin cobertura (tipo 1, 2 y 3) incluyó, además de las condiciones de pobreza y vulnerabilidad, elementos técnicos y de eficiencia en despliegue de redes. La CGR considera que selección de localidades pudo alcanzar un mayor beneficio social, la reducción de la brecha digital y la igualdad si no se consideraban criterios técnicos y de eficiencia</t>
  </si>
  <si>
    <t>No es posible excluir elementos técnicos y de eficiencia en el despliegue de redes para aumentar la cobertura de los servicios de telecomunicaciones. Se elaborará un documento técnico con lineamientos para la clasificación de localidades a beneficiar, cuando ello llegue a ser requerido de acuerdo con las particularidades propias de cada proceso de selección</t>
  </si>
  <si>
    <t>Elaborar documento técnico</t>
  </si>
  <si>
    <t>Documento elaborado</t>
  </si>
  <si>
    <t>H7A
2019-2020</t>
  </si>
  <si>
    <r>
      <rPr>
        <b/>
        <sz val="11"/>
        <color rgb="FF000000"/>
        <rFont val="Arial"/>
        <family val="2"/>
      </rPr>
      <t xml:space="preserve">H7A. Pagos de la contraprestación por parte de los operadores. </t>
    </r>
    <r>
      <rPr>
        <sz val="11"/>
        <color rgb="FF000000"/>
        <rFont val="Arial"/>
        <family val="2"/>
      </rPr>
      <t xml:space="preserve">
El parágrafo 1, del artículo 15, de la Resolución No 3078 de 2019, establece los parámetros de actualización (indexación) que se deben tener en cuenta para los pagos a realizar por los asignatarios; sin embargo, existen diferencias en los cálculos efectuados por éstos y los realizados por el MinTIC, por deficiencias, que se explican a continuación: 
El valor pagado por los operadores beneficiarios de la subasta, correspondiente al 10% en el año 2020, asciende a $328,673,3 millones, en tanto que la liquidación realizada por el MinTIC es de $328.680.9 millones. Esta diferencia se explica por mayores pagos del operador Comcel39 en cuantía de $0.6 millones y menor valor pagado por Colombia Móvil por $8.3 millones, debido a falta de coordinación y de conocimiento de los parámetros establecidos para el cálculo de la indexación, que trajo como consecuencia, las diferencias en la liquidación. 
La entidad en su respuesta expresa: “Por lo expuesto, este MinTIC explicó de manera clara y suficiente la regla prevista en el artículo 15 de la Resolución 3078 de 2019 respecto de la forma en que se aplica la indexación de los valores a pagar, condiciones que los participantes manifestaron comprender, bajo la gravedad del juramento. Igualmente, este MinTIC despliega, en el estricto ejercicio de sus precisas competencias, las acciones a que haya lugar, para obtener el pago de la totalidad de valores a favor del Fondo Único de TIC, sin que le sean imputables los presuntos errores aritméticos en que incurran terceros. Errores que, en todo caso, como se expresó, son objeto de verificación por el Ministerio de Tecnologías de la Información y las Comunicaciones para proceder a solicitar el ajuste a que haya lugar, o a compensar la suma pagada en exceso, respecto de las demás obligaciones que deben pagar los operadores al Fondo Único de TIC”. Negrilla y subrayado fuera de texto. 
No obstante, lo mencionado por el MinTIC, se trata de situaciones para las cuales debe proponer acciones de mejoramiento, que permitan evitar las diferencias en los pagos. </t>
    </r>
  </si>
  <si>
    <t>El valor pagado por los operadores beneficiarios de la subasta, correspondiente al 10% en el año 2020, asciende a $328,673,3 millones, en tanto que la liquidación realizada por el MinTIC es de $328.680.9 millones. Esta diferencia se explica por mayores pagos del operador Comcel en cuantía de $0.6 millones y menor valor pagado por Colombia Móvil por $8.3 millones, debido a falta de coordinación y de conocimiento de los parámetros establecidos para el cálculo de la indexación, que trajo como consecuencia, las diferencias en la liquidación.</t>
  </si>
  <si>
    <t>Los parámetros de indexación se encuentran definidos de manera clara en la Resolución 3078 de 2019. Igualmente, fueron objeto de respuesta en la fase de observaciones y se realizó un ejemplo ilustrativo. Se elaborará una capacitación sobre el uso del sistema y sobre cómo se aplica la literalidad de lo dispuesto en la Resolución 3078 de 2019</t>
  </si>
  <si>
    <t>Realizar una capacitación del Sistema Electrónico de Reacaudo y metodología de actualización del valor a pagar</t>
  </si>
  <si>
    <t>Subdirección Financiera -Dirección de Industria de Comunicaciones</t>
  </si>
  <si>
    <t>H8A
2019-2020</t>
  </si>
  <si>
    <r>
      <rPr>
        <b/>
        <sz val="11"/>
        <color rgb="FF000000"/>
        <rFont val="Arial"/>
        <family val="2"/>
      </rPr>
      <t>H8A. Apropiación de recursos para las diferentes etapas del proceso de selección objetiva para la asignacion de permisos de uso del espectro radioelectrico.</t>
    </r>
    <r>
      <rPr>
        <sz val="11"/>
        <color rgb="FF000000"/>
        <rFont val="Arial"/>
        <family val="2"/>
      </rPr>
      <t xml:space="preserve">
Los principios presupuestales de planificación y ejecución del presupuesto se encuentran establecidos en el artículo 12 del Decreto Ley 111 de 1993.  
En la evaluación realizada por la CGR, se observa baja ejecución de los recursos en los proyectos de inversión, mediante los cuales se apropiaron los mismos para las diferentes etapas del proceso de selección objetiva para la asignación de permisos de uso del espectro radioeléctrico, por parte del MinTIC, argumentado en las siguientes situaciones: 
De una apropiación vigente por $194.476.6 millones, para 6 proyectos de inversión en la vigencia 2019, se comprometieron $187.082.6 millones es decir el 96%, generándose una pérdida de apropiación por $7.394 millones. También, se registran $5.112,7 millones sin ejecutar, los cuales quedaron en reserva de apropiación para ser cancelados en la siguiente vigencia, por cuanto no se realizó prestación de servicios y la entrega de bienes y documentos para las legalizaciones correspondientes.  
Así mismo, debido a la falta de planificación en las actividades u obligaciones pactadas contractualmente, 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 
En su respuesta el MinTIC expresa: “Por tanto, el MinTIC, por regla general aplicable a todos los contratos de prestación de servicios mediante los que se desarrollan actividades de apoyo a la gestión, dispone en la cláusula referida a la forma de pago la siguiente previsión”: 
 “Cada pago corresponderá a la real y efectiva prestación del servicio basado en meses de 30 días. En consecuencia, los pagos que se efectúen por fracción de mes serán liquidados de manera proporcional teniendo como referente para el cálculo, el valor de los honorarios mensuales”. 
“Igualmente, es de mencionar que, para la vigencia 2020 esta cláusula fue fortalecida por la Entidad para hacer más expedito el proceso de liberación y reinversión de estos recursos para atender las diversas necesidades a su cargo durante la vigencia”. “Así, a la cláusula de forma de pago, además de la proporcionalidad antes descrita, se incluye la siguiente precisión:  “Una vez realizado el primer pago, considerando la prorrata establecida en éste, los saldos sin ejecutar que hubieren sido asignados para el mismo, serán liberados por el Grupo de Presupuesto de la Subdirección Financiera, con el fin de garantizar la adecuada gestión de los recursos durante la presente vigencia, previa la validación con el supervisor del contrato.” 
El MinTIC aduce que se trata de mecanismos que permiten garantizar la adecuada gestión de los recursos, y dado lo observado por la CGR, es importante que la Entidad proponga acciones de mejora, para este hallazgo de carácter administrativo.</t>
    </r>
  </si>
  <si>
    <t>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t>
  </si>
  <si>
    <t>Incluir en los contratos de prestación de servicios y sus estudios previos una clásula que permita liberar oportunamente los recursos no ejecutados en virtud de la proporcionalidad que se prevé para el primer mes</t>
  </si>
  <si>
    <t>Elaborar clásula para incluir en contratos</t>
  </si>
  <si>
    <t>Clásula elaborada e incluida</t>
  </si>
  <si>
    <t>Subdirección de Gestión Contractual - Oficina Gestión Ingresos del Fondo</t>
  </si>
  <si>
    <t>H10A
2019 -2020</t>
  </si>
  <si>
    <r>
      <rPr>
        <b/>
        <sz val="11"/>
        <color rgb="FF000000"/>
        <rFont val="Arial"/>
        <family val="2"/>
      </rPr>
      <t>H10A. Planeación de los contratos No. 500 de 2020 y  644, 549 de 2019.</t>
    </r>
    <r>
      <rPr>
        <sz val="11"/>
        <color rgb="FF000000"/>
        <rFont val="Arial"/>
        <family val="2"/>
      </rPr>
      <t xml:space="preserve">
La planeación debe ser fundamental en cualquier proceso contractual público; sin embargo, se observan deficiencias en los contratos Nos. 500, 644 y 549 de 2019, principalmente en la programación de los recursos, la forma de pago y la incorporación de nuevas obligaciones. Básicamente, se presentan debilidades en la planeación del proceso de programación y ejecución de actividades posteriores a la asignación del espectro, como se explica a continuación. ..
Frente a la respuesta de la Entidad, en relación con lo observado, de los contratos 500, 644 y 549 de 2019, se mantiene el hallazgo para efectos de incluir en plan de mejoramiento acciones tendientes a subsanar las debilidades planteadas en los procedimientos de planeación de la entidad en cuanto a la ejecución de los contratos y cumplimiento de sus metas. </t>
    </r>
  </si>
  <si>
    <t>Deficiencias en los contratos Nos. 500, 644 y 549 de 2019, principalmente en la programación de los recursos, la forma de pago y la incorporación de nuevas obligaciones. Se mantiene el hallazgo para efectos de incluir en plan de mejoramiento acciones tendientes a subsanar las debilidades planteadas en los procedimientos de planeación de la entidad en cuanto a la ejecución de los contratos y cumplimiento de sus metas.</t>
  </si>
  <si>
    <t>Elaborar una circular que reitere a todas las dependencias la importancia de la planeación en la contratación</t>
  </si>
  <si>
    <t>Elaborar la Circular</t>
  </si>
  <si>
    <t>Circular expedida</t>
  </si>
  <si>
    <t>Subdirección de Gestión Contractual
Secretaría General</t>
  </si>
  <si>
    <r>
      <rPr>
        <b/>
        <sz val="11"/>
        <rFont val="Arial"/>
        <family val="2"/>
      </rPr>
      <t>H4A. Indicadores Financieros</t>
    </r>
    <r>
      <rPr>
        <sz val="11"/>
        <rFont val="Arial"/>
        <family val="2"/>
      </rPr>
      <t xml:space="preserve">
...En respuesta al oficio de solicitud de información AFMINTIC-001-2021 de la CGR, en el numeral 7, MINTIC manifiesta que no cuenta con la implementación de un sistema de indicadores financieros para analizar e interpretar la gestión de la Entidad.  
Esta situación, presuntamente se debe a que los estados financieros no están siendo usados de acuerdo con los objetivos establecidos por el Marco Conceptual, para la Preparación y Presentación de la Información Financiera de las Entidades de Gobierno de la CGN en su numeral 3 y no están siendo considerados para la toma de decisiones. Lo descrito anteriormente, genera que la Entidad no cuente con un análisis financiero de la gestión de los recursos de la vigencia 2020.  
Analizada la respuesta de la entidad, es importante citar que el Ministerio en ningún aparte del Procedimiento para la Evaluación del Control Interno Contable expedido por la Contaduría General de la Nación, está eximido de la aplicación de esta, y por el contrario menciona al respecto en su numeral 3.3.1. sobre Controles asociados al cumplimiento del marco normativo, a las etapas del proceso contable, a la rendición de cuentas y a la gestión del riesgo de índole contable en las Etapas del Proceso Contable, como lo es el de Revelación de los Estados Financieros y en consecuencia, una de las acciones de control que deberá ejercer la entidad en  esta etapa, es la establecida en el numeral 36, donde expresa, que se deben establecer indicadores pertinentes, para realizar los análisis e informar adecuadamente la situación, resultados y tendencias en la gestión de la entidad. Cabe anotar que la norma habla de indicadores de índole contable. </t>
    </r>
  </si>
  <si>
    <t xml:space="preserve">Esta situación, presuntamente se debe a que los estados financieros no están siendo usados de acuerdo con los objetivos establecidos por el Marco Conceptual, para la Preparación y Presentación de la Información Financiera de las Entidades de Gobierno de la CGN en su numeral 3 y no están siendo considerados para la toma de decisiones. Lo descrito anteriormente, genera que la Entidad no cuente con un análisis financiero de la gestión de los recursos de la vigencia 2020.  </t>
  </si>
  <si>
    <t>Reevaluar los indicadores contables y financieros, acorde a la Normatividad vigente para Entidades de Gobierno y aplicarlos en lo pertinente.</t>
  </si>
  <si>
    <t>Dentro de la confrontación que se efectué entre lo normado y lo que se tiene establecido al interior de la Entidad, se definirá si se realizará la inclusión de indicadores financieros.</t>
  </si>
  <si>
    <t>Financiera</t>
  </si>
  <si>
    <t xml:space="preserve">Acción 1 </t>
  </si>
  <si>
    <t>H14AD-2020</t>
  </si>
  <si>
    <r>
      <rPr>
        <b/>
        <sz val="11"/>
        <rFont val="Arial"/>
        <family val="2"/>
      </rPr>
      <t>H14A. Soportes del Aplicativo de Seguimiento al Plan de Acción – ASPA.</t>
    </r>
    <r>
      <rPr>
        <sz val="11"/>
        <rFont val="Arial"/>
        <family val="2"/>
      </rPr>
      <t xml:space="preserve">
...Por su parte, en el  desarrollo del procedimiento de seguimiento a proyectos de la presente auditoría en el ASPA, se realizó la verificación de información en el 
aplicativo, específicamente en el avance y ejecución de las iniciativas, identificando que el acceso a la información es parcial, con restricción al acceso de los soportes de los informes de gestión, situación que no permite acceder a la información soporte, porque los archivos que anuncia en algunos entregables no existen dentro de la herramienta o están incompletos, detectando lo siguiente: 
...De lo anterior, es preciso mencionar que se evidencian las hojas de vida de indicadores y registro de avance para la actividad del MinTIC, los cuales no se asemejan a un informe detallado de Supervisión. 
 El hecho antes descrito, impide la toma de decisiones trascendentales dentro del Ministerio, ya que la consulta de la información allí plasmada debe ser la base 
fundamental para evaluar constantemente la gestión y realizar los ajustes necesarios en caso de que se detecte desviación de los indicadores, información 
que debe estar actualizada constantemente y reflejar el cumplimiento real y oportuno de los objetivos del plan o proyecto. 
 </t>
    </r>
  </si>
  <si>
    <t xml:space="preserve">Falta de publicidad activa por parte del Ministerio que acerque a la ciudadanía con la herramienta ASPA, debido a la deficiente apropiación y divulgación del ASPA con nuestros grupos de interés tanto internos como externo.
</t>
  </si>
  <si>
    <t xml:space="preserve">Crear una estrategia de divulgación, capacitación, y apropiación del ASPA, donde se garantice una comunicación efectiva en cuanto a la herramienta hacia los grupos de interés tanto internos como externos. 
</t>
  </si>
  <si>
    <t xml:space="preserve">Realizar socialización o sensibilización al Comité Directivo sobre la naturaleza del ASPA, la importancia y alcance institucional/sectorial.
Incluir en los canales de comunicación institucional definidos, un apartado que de una breve descripción del ASPA y su redireccionamiento al aplicativo, con el fin de facilitar el acceso de los ciudadanos con las iniciativas desarrolladas por el Ministerio TIC.
Realizar jornadas de capacitación sobre el uso del ASPA </t>
  </si>
  <si>
    <t>Plan de divulgación</t>
  </si>
  <si>
    <t>Oficina Asesora de Planeación
GIT Planeación y Seguimiento</t>
  </si>
  <si>
    <t xml:space="preserve">no presentación completa de los documentos existentes que soportan el cumplimiento de las metas y que dan validez a los indicadores plasmados frente a los aspectos técnicos, económicos, administrativos y jurídicos, que deben tenerse en cuenta en el marco de la ejecución de los proyectos, debido al poco tiempo para realizar las revisiones de los entregables en los meses de diciembre y enero, dada la complejidad, y volumen de los entregables que dan cuenta del cumplimiento de los indicadores, tales como, los informes de interventoría, supervisión, entre otros. 
</t>
  </si>
  <si>
    <t xml:space="preserve">Actualizar la documentación del proceso de Direccionamiento Estratégico relacionada con la revisión o validación de los entregables del Plan de Acción registrados en el ASPA, y los tiempos asociados a esto. 
</t>
  </si>
  <si>
    <t xml:space="preserve">Actualizar los formatos de validación técnica de entregables del Plan de Acción, el instructivo de Registro de Entregables del Plan de Acción en el Aplicativo de Seguimiento al Plan de Acción ASPA y el Manual de Planeación Estratégica, con los requisitos de los entregables del Plan de Acción, donde se especifique, los plazos de entrega, las características de calidad mínima de la información, la ubicación exacta del cumplimiento del entregable, entre otros temas. </t>
  </si>
  <si>
    <t xml:space="preserve">Documentos actualizados </t>
  </si>
  <si>
    <t xml:space="preserve">*Poco tiempo para realizar las revisiones de los entregables en los meses de diciembre y enero, dada la complejidad de los entregables que dan cuenta del cumplimiento de los indicadores, tales como, los informes de interventoría, supervisión, entre otros. </t>
  </si>
  <si>
    <t>Fortalecimiento del seguimiento y validación de los entregables de los proyectos del Plan de Acción con la participación de las dependencias</t>
  </si>
  <si>
    <t xml:space="preserve">Socializar los informes de calidad con las dependencias, donde se de cuenta de las revisiones de los entregables del Plan de Acción, y en el caso de que los informes de calidad den cuenta de falencias en la información, se realizarán mesas de trabajo con las áreas respectivas.
</t>
  </si>
  <si>
    <t xml:space="preserve">Informes mensuales de calidad </t>
  </si>
  <si>
    <r>
      <rPr>
        <b/>
        <sz val="11"/>
        <rFont val="Arial"/>
        <family val="2"/>
      </rPr>
      <t>H15A. Seguimiento al Plan de Acción.</t>
    </r>
    <r>
      <rPr>
        <sz val="11"/>
        <rFont val="Arial"/>
        <family val="2"/>
      </rPr>
      <t xml:space="preserve">
En el aplicativo ASPA, se revisó la Iniciativa: C1-E1-7000-E / Facilitar el acceso y uso de las tecnologías de la información y las comunicaciones (TIC) en todo el territorio nacional - Computadores para Educar. 
En el avance de la meta, se pudo observar, que solamente se logró la entrega de 103.453 terminales de cómputo que resulta de los terminales recibidos y entregados (indicadores 1.02, 1.04 y 1.09) correspondientes al 59.19%, de 168.440 terminales, que fue la meta programada para la vigencia 2020. 
Por otra parte, en el presupuesto inicial asignado a CPE por el MINTIC/FUTIC para el suministro de terminales, se apropiaron recursos por $52.052.729.702, más el traslado presupuestal de $43.836.525.423; los cuales fueron comprometidos y pagados en el 100%. 
La CGR evidenció la utilización de los recursos para la adquisición de terminales en un 100% y la baja ejecución de la entrega por 59.19%, así mismo no se observa la gestión de seguimiento por parte del MINTIC para cumplir con este objetivo del proyecto. </t>
    </r>
  </si>
  <si>
    <t>Falta de incorporación, en el repositorio definido para tal fin, de los documentos anexos a las solicitudes de cambio que soportan la validación de las modificaciones presentadas por cada uno de los líderes de las iniciativas, que se relacionan con el alcance, cronograma y presupuesto, que muestren la gestión de seguimiento por parte del MINTIC para cumplir con los objetivos de los proyectos y la relación entre los recursos utilizados con la gestión realizada.</t>
  </si>
  <si>
    <t>Actualización de la documentación del proceso de Direccionamiento Estratégico que permita establecer y visibilizar la instrucción a las áreas y entidades del Sector sobre el deber de registrar en el ASPA los soportes tales como informes de supervisión, actos administrativos, modificaciones contractuales, que permitan soportar solicitudes de cambio o modificaciones que impidan el cumplimiento de metas programadas al inicio de vigencia.</t>
  </si>
  <si>
    <t xml:space="preserve">Actualizar el Manual de Planeación Estratégica en el componente de solicitudes de cambio y el Instructivo de solicitudes de cambio, en lo referente a cuales son los documentos requeridos para la viabilidad de un ajuste al Plan de Acción. </t>
  </si>
  <si>
    <t>Falta de incorporación, en el repositorio definido para tal fin, de los documentos anexos a las solicitudes de cambio que soportan la validación de las modificaciones presentadas por cada uno de los líderes de las iniciativas, que se relacionan con el alcance, cronograma y presupuesto, que muestren la gestión de seguimiento por parte del MINTIC para cumplir con los objetivos de los proyectos y la relación entre los recursos utilizados con la gestión realizada.
Incluir la causa de la CGR:ok</t>
  </si>
  <si>
    <t xml:space="preserve">Divulgar los ajustes en la documentación del proceso de Direccionamiento Estratégico que hacen referencia a las solicitudes de cambio. 
</t>
  </si>
  <si>
    <t>Divulgar las actualizaciones al Manual de Planeación Estratégica y el Instructivo de Solicitudes de Cambio con los ajustes realizados referente a cuales son los documentos requeridos para la viabilidad de un ajuste al Plan de Acción, de tal forma que se facilite el seguimiento. Así mismo, se enviara en el memorando remisorio la aclaración y relación entre la ejecución los recursos utilizados con la gestión realizada.</t>
  </si>
  <si>
    <t>Documentos Divulgados</t>
  </si>
  <si>
    <t>H16A -2020</t>
  </si>
  <si>
    <r>
      <t xml:space="preserve">H16A. Contrato 02 de 2020 
</t>
    </r>
    <r>
      <rPr>
        <sz val="11"/>
        <rFont val="Arial"/>
        <family val="2"/>
      </rPr>
      <t xml:space="preserve">...En cada uno de los contratos de Prestación de Servicios Profesionales suscritos por el MinTIC se encuentra la cláusula denominada Supervisión y Control de Ejecución donde se establece que a cargo del supervisor está:  “1. Realizar el seguimiento y control técnico y administrativo, jurídico a la ejecución del contrato (…) 2. Verificar que el contratista cumpla con el objeto y obligaciones del contrato (…) 4. Suscribir los documentos y actas a que haya durante la ejecución del contrato. 11. Certificar el cumplimiento de las obligaciones a cargo del contratista” 
El oficio del 8 de enero de 2020, en que se designa como Supervisora, la Coordinadora del GIT de Contratación del MinTIC, reitera: “La supervisión y control de la ejecución contractual implica el cumplimiento de las obligaciones contenidas en la cláusula de supervisión del contrato, así como las dispuestas en las regulaciones internas y las normas vigentes sobre la materia. 
En este sentido, se le recuerda que en ejercicio de sus obligaciones como supervisor le corresponde velar por la correcta e idónea ejecución del mismo y del cumplimiento de las obligaciones adquiridas por el contratista, a través del correspondiente seguimiento técnico y administrativo del mismo, así como proyectar la respectiva acta de liquidación o acta de cierre según corresponda. (…) 
Finalmente, es importante señalar que el incumplimiento de las obligaciones que asume como supervisor podrá dar inicio a que se inicie la acción disciplinaria, de acuerdo con lo dispuesto en la ley 734 de 2002…”  </t>
    </r>
  </si>
  <si>
    <t>El Informe Mensual de Actividades del contrato 02 de 2020, en cada uno de los 12 meses en que éste reporte se presentó, no permite corroborar el cumplimiento de las obligaciones a cargo del contratista, dado que el contenido de la columna denominada Objetivos Específicos del Contrato es igual al contenido de la columna Actividades Realizadas, con lo cual no es posible conocer la trazabilidad entre lo uno y lo otro, toda vez que impide observar la materialización del objetivo propuesto. En consecuencia, el contenido de dicho formato no ofrece evidencia acerca del cumplimiento efectivo del contrato y de la justificación del pago de los honorarios pactados ($80.592.000) Ochenta millones quinientos noventa y dos mil pesos.</t>
  </si>
  <si>
    <t>Ampliar la información de las actividades desarrolladas mensualmente en el informe de supervisión, plasmado en el Formato GCC-TIC-FM-055 de acuerdo con las obligaciones específicas contractuales de manera general para todos los procesos.</t>
  </si>
  <si>
    <t>La Supervisión validará las actividades mensuales desarrolladas para el cumplimiento de los contratos No. 005-2021 y 134-2021, las cuales deben ser coincidentes con las obligaciones específicas contractuales, soportadas por las respectivas evidencias de gestión; adicionalmente se remitirán todos los soportes al expediente contractual y se verificará el cargue en la plataforma SECOP II, dejando constancia de ello; se remitirá avance a la OCI en los meses de Agosto 2021 (Primer Semestre 2021) y Enero 2022 (Segundo Semestre 2021) .</t>
  </si>
  <si>
    <t xml:space="preserve">Formato GCC-TIC-FM-055 </t>
  </si>
  <si>
    <t xml:space="preserve">
GIT de Contabilidad
Subdirección Financiera
</t>
  </si>
  <si>
    <t>Implementar de manera institucional  las modificaciones a efectuar al Formato GCC-TIC-FM-055.</t>
  </si>
  <si>
    <t xml:space="preserve">Conjuntamente con la Oficina de Tecnología y la Oficina Asesora de Planeación, se realizarán modificaciones al formato existente para consolidar las actividades específicas desarrolladas por los contratistas de la Entidad, acorde a las clausulas contractuales de cada uno.
en aras de solucionar las falencias identificadas en el hallazgo, la propuesta de 
desarrollo e implementación de una Central de Cuentas recoge todos los elementos del trámite 
pago de cuentas, apoya la función de supervisión o interventoría por contener la totalidad de los 
documentos de pago del contrato y supera el alcance de la revisión del formato GCC-TIC-FM 055  </t>
  </si>
  <si>
    <t>Lidera Subdirección Financiera, Apoya Oficina T.I y OAPES</t>
  </si>
  <si>
    <t>H18AD-2020</t>
  </si>
  <si>
    <r>
      <t xml:space="preserve">H18A. Actualización eKOGUI.
</t>
    </r>
    <r>
      <rPr>
        <sz val="11"/>
        <rFont val="Arial"/>
        <family val="2"/>
      </rPr>
      <t xml:space="preserve">...La Oficina de Control Interno del MinTIC en Informe Final Auditoría Gestión Jurídica de 19 de junio de 2020, identificó un incumplimiento a las normas ya citadas:  
“Hallazgo No 1. 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 
“Hallazgo No 2.  Procesos judiciales desactualizados en sus estados en el Sistema Único de Gestión e Información Litigiosa del Estado.  Una vez revisado los 42 procesos judiciales del MINTIC y los 5 FUTIC se evidencia que 2 de  estos  se  encuentran  completamente  desactualizados  en  el  aplicativo  eKOGUI,  estos procesos  tienen  año  de  radicados  del  2007,  sin  embargo  en  el  aplicativo  se  verificó su estado  y  arroja  que están  en  etapa  de admisión, así mismo se remitió a la página de la Rama Judicial en 
consulta de procesos y estos se encuentran registrados en el estado de “apelación de sentencias” lo que indica que dichos procesos no se encuentran actualizados en el  Sistema  Único  de  Gestión  e  Información  Litigiosa  del  Estado…  “ 
En su respuesta la entidad, manifiesta el cumplimiento de las directrices de la Agencia Nacional de Defensa Jurídica del Estado y la posibilidad de que no haya sido fácil el cargue de los archivos por varias razones, como la pandemia y la falta de colaboración de los juzgados.  
El equipo auditor luego de dar lectura y analizar la respuesta del Mintic, aclara que el informe de Control Interno está reportando las debilidades de la vigencia 
anterior a febrero de 2020, tiempo en el cual no se había declarado la “Pandemia Mundial”, es decir, que la obligación de mantener los expedientes con los soportes </t>
    </r>
    <r>
      <rPr>
        <b/>
        <sz val="11"/>
        <rFont val="Arial"/>
        <family val="2"/>
      </rPr>
      <t xml:space="preserve">actualizados no tiene excusa válida.  </t>
    </r>
  </si>
  <si>
    <t>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t>
  </si>
  <si>
    <t xml:space="preserve">Actualizar los procesos judiciales por parte de cada uno de los apoderados  en atención a lo previsto  en el Dec 1069/2015 en relación con la actualización   de la plataforma Ekogui con la información que reposa en los expedientes judiciales.
</t>
  </si>
  <si>
    <t xml:space="preserve">Verificación del  informe mensual de cada apoderado en el cual se  valida las actuaciones   y cargue de las piezas de los procesos judiciales a su cargo.
</t>
  </si>
  <si>
    <t>Informes</t>
  </si>
  <si>
    <t>H2AD-2018</t>
  </si>
  <si>
    <r>
      <rPr>
        <b/>
        <sz val="11"/>
        <rFont val="Arial"/>
        <family val="2"/>
      </rPr>
      <t>H2AD.  Situación Jurídica y Estado de Ocupación de Inmuebles a nombre del MINTIC</t>
    </r>
    <r>
      <rPr>
        <sz val="11"/>
        <rFont val="Arial"/>
        <family val="2"/>
      </rPr>
      <t xml:space="preserve">
A 31 de diciembre de 2018, los saldos reflejados en las cuentas 1605 – Terrenos $42.942.425.441 y 1640 – Edificaciones $11.543.388.843 se ven afectados por las siguientes situaciones legales y jurídicas de acuerdo con la respuesta dada MINTIC....
Por lo señalado, no existen acciones efectivas por parte del Ministerio, para controlar y salvaguardar la propiedad y posesión de sus bienes inmuebles. Estas situaciones son originadas por la falta de adecuados mecanismos de control y seguimiento para la custodia y salvaguarda de los bienes y recursos de Estado, contrariando el artículo 2  de la Ley 87 de 1993, lo cual reviste presunta connotación disciplinaria.
</t>
    </r>
  </si>
  <si>
    <t xml:space="preserve">En los Estados Financieros del MINTIC, con corte a 31 de diciembre de 2020, en las cuentas  1605 y  1640 están incluidos los valores correspondientes a  bienes con inexistencia catastral. </t>
  </si>
  <si>
    <t xml:space="preserve">Concepto de la Contaduría General de la Nación sobre el tratamiento contable a aplicar teniendo en cuenta el estado en que se encuentran los bienes a sanear . 
</t>
  </si>
  <si>
    <t xml:space="preserve">Enviar oficio a la Contaduría General de la Nación con el propósito de obtener el concepto requerido. 
Aplicar el concepto de la Contaduría en los términos que sean expuestos por dicha Entidad. 
</t>
  </si>
  <si>
    <t>Concepto /
Oficio que da cuenta de la aplicación del concepto</t>
  </si>
  <si>
    <t xml:space="preserve"> GIT de Administración de Bienes - Subdirección Administrativa
 GIT de Procesos Judiciales - Dirección Jurídica 
GIT de Contabilidad - Subdirección Financiera </t>
  </si>
  <si>
    <t>Financiera
No Efectivos</t>
  </si>
  <si>
    <t>H10AD-2018</t>
  </si>
  <si>
    <r>
      <rPr>
        <b/>
        <sz val="11"/>
        <rFont val="Arial"/>
        <family val="2"/>
      </rPr>
      <t>H10AD. F9 Procesos Judiciales – SIRECI</t>
    </r>
    <r>
      <rPr>
        <sz val="11"/>
        <rFont val="Arial"/>
        <family val="2"/>
      </rPr>
      <t xml:space="preserve">
Con base en la información rendida en la cuenta a 31 de diciembre de 2018 en cumplimiento de lo establecido Resolución 7350 del 29/11/2013 “Por la cual se modifica la Resolución orgánica No. 6289 del 08 de marzo de 2011 que “Establece el Sistema de Rendición Electrónica de la Cuenta e Informes- SIRECI, que deben utilizar los sujetos de control fiscal para la presentación de la Cuenta Rendida e Informes a la Contraloría General de la República”, se revisó la información del Formato No. 9 - Relación de Procesos Judiciales en el Sistema de Rendición Electrónica de la Cuenta e Informes – SIRECI, donde se observa en la columna (56) MONTO DE LA PROVISIÓN / CONTABLE  que al realizar la sumatoria esta asciende a $3.136.220.681.243 valor que difiere significativamente con lo reflejado en los Estado de la Situación Financiera a 31 de diciembre de 2018 cuyo saldo de la cuenta 2701 Provisiones - Litigios y Demandas que asciende a $273.459.003.347,34.
No obstante, de la obligación legal de las entidades de reportar información veraz y oportuna a la Contraloría General de la República, que está reglamentada por la resolución 7350 del 29/11/2013 y en su artículo sexto establece las modalidades de rendición, en la que se encuentra la “Cuenta o informe anual consolidado” y en el mismo se está el F9- procesos judiciales.
Lo anterior denota deficiencias en los mecanismos de control y seguimiento de la información reportada en la cuenta rendida en el aplicativo SIRECI, respecto al formato F9 Procesos Judiciales, por lo que se evidencia incumplimiento en la resolución 7350 de 2013, puesto que la información consignada en el formato F9- respecto a la provisión contables no corresponde con lo reflejado en los Estados Contables lo cual difiere significativamente $2.862.761.677.895,66. Este hallazgo tiene presunta connotación disciplinaria.
</t>
    </r>
  </si>
  <si>
    <t>la información consignada en el formato F9 del sistema SIRECI respecto a la provisión contables no corresponde con lo reflejado en los Estados Contables</t>
  </si>
  <si>
    <t xml:space="preserve">Actualizar los procesos judiciales por parte de cada uno de los apoderados  en atención a lo previsto  en el Dec 1069/2015 en relación con la actualización  de la plataforma Ekogui con la información que reposa en los expedientes judiciales.
</t>
  </si>
  <si>
    <t xml:space="preserve">GIT Procesos Judiciales 
Dirección Jurídica
</t>
  </si>
  <si>
    <t>H19AD-2018</t>
  </si>
  <si>
    <r>
      <rPr>
        <b/>
        <sz val="11"/>
        <rFont val="Arial"/>
        <family val="2"/>
      </rPr>
      <t>H19AD. Cobro Persuasivo.</t>
    </r>
    <r>
      <rPr>
        <sz val="11"/>
        <rFont val="Arial"/>
        <family val="2"/>
      </rPr>
      <t xml:space="preserve">
La ley 1066 de 2006, en su artículo 2º determinó que las Entidades del Estado que tengan que recaudar rentas o caudales públicos deberán establecer un reglamento interno de recaudo de cartera, cuya analogía con el artículo 841 del Estatuto Tributario, implica una etapa de cobro persuasivo para iniciar el proceso ejecutivo coactivo.
No obstante que Caprecom en liquidación, en 2015 entregó al Ministerio de Tecnologías de la Información y las Comunicaciones, la documentación relativa a las cuotas partes pensionales para su recaudo, éste no aplicó debidamente el manual de cobro persuasivo y coactivo ya que no hizo  las diligencias suficientes, para evitar la prescripción de las obligaciones, correspondientes a los municipios de Pereira, Ocaña, Espinal y Riosucio, pues la sola presentación de la cuenta de cobro , no era suficiente para interrumpir el fenómeno antes mencionado, debido a que ésta no constituye por sí sola un título ejecutivo complejo.
Lo anterior permitió que la acción del tiempo obrara en contra de la actividad procesal del Ministerio, ya que, proferido y notificado los correspondientes mandamientos de pago, los accionados en uso del derecho de defensa, con razón invocaron el fenómeno de la Prescripción, impidiendo ello el ingreso de recursos que por competencia pertenecían al Ministerio.  
Para el caso del Municipio de Honda es importante precisar que no obstante que el representante legal del mismo, mostro disposición para para realizar acuerdos de pago de la obligación sub-lite el Ministerio no considero esa posibilidad y procedió a decretar la prescripción de la Obligación.
Lo expuesto reviste presunta incidencia disciplinaria y se dará traslado a la instancia pertinente.
</t>
    </r>
  </si>
  <si>
    <t>Presunta inaplicación del manual de cobro persuasivo y coactivo, ya que no se hicieron las diligencias suficientes, para evitar la prescripción de las obligaciones correspondientes a los municipios de Pereira, Ocaña, Espinal y Riosucio</t>
  </si>
  <si>
    <t xml:space="preserve">Seguimiento y verificación mensual del estado de cada uno de los procedimientos de cobro orientados a disminuir los riesgos que puedan surgir ante la imposibilidad de recaudo
</t>
  </si>
  <si>
    <t xml:space="preserve">Expedir un informe con  todos los actos administrativos orientados al impulso de los procedimientos de cobro. </t>
  </si>
  <si>
    <t>informe</t>
  </si>
  <si>
    <t>H17A-2016</t>
  </si>
  <si>
    <r>
      <rPr>
        <b/>
        <sz val="11"/>
        <color rgb="FF000000"/>
        <rFont val="Arial"/>
        <family val="2"/>
      </rPr>
      <t xml:space="preserve">H17A. Planeación Estratégica - alineación. </t>
    </r>
    <r>
      <rPr>
        <sz val="11"/>
        <color rgb="FF000000"/>
        <rFont val="Arial"/>
        <family val="2"/>
      </rPr>
      <t xml:space="preserve">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r>
  </si>
  <si>
    <t xml:space="preserve">No hay coherencia completa y precisa en la articulación de los componentes "Proyectos de Inversión- Contratos" con los demás componentes alineados. </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</si>
  <si>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</si>
  <si>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Tablero con la alineación estratégica publicado en el ambiente de producción, servidor BODEGABI administrado por la Oficina de Tecnologías de la Información, acompañado del documento de usuario explicativo sobre el funcionamiento y navegación en el mismo.</t>
  </si>
  <si>
    <t>Tablero de alineación estratégica publicado</t>
  </si>
  <si>
    <t>Auditoria Integral 2016
I Sem 2020</t>
  </si>
  <si>
    <t>Acción de mejora incumplida</t>
  </si>
  <si>
    <r>
      <t xml:space="preserve">Incluir en el Riesgo   RGTH13 Prescripción de cuotas partes pensionales, el control ( </t>
    </r>
    <r>
      <rPr>
        <i/>
        <sz val="11"/>
        <rFont val="Arial"/>
        <family val="2"/>
      </rPr>
      <t>Enviar correo electrónico a la Subdirección Financiera y al GIT de Cobro coactivo, solicitando el estado del proceso de cobro persuasivo y coactivo</t>
    </r>
    <r>
      <rPr>
        <sz val="11"/>
        <rFont val="Arial"/>
        <family val="2"/>
      </rPr>
      <t>) con una periodicidad trimestral  de los trámites trasladados por el GIT de Gestión Pensional.</t>
    </r>
  </si>
  <si>
    <t>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t>
  </si>
  <si>
    <t>Validar Gestion  de la recuperación de cartera por concepto de cuotas partes pensionales, correspondiente al período 2018, de acuerdo con las acciones que se han adelantado por parte del GIT de Gestión Pensional.</t>
  </si>
  <si>
    <t>Elaborar informe de Gestión de la recuperación de cartera por concepto de cuotas partes pensionales, correspondiente al período 2018, de acuerdo con las acciones que se han adelantado por parte del GIT de Gestión Pensional.</t>
  </si>
  <si>
    <t>Informe de Gestión periodo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</si>
</sst>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yyyy/mm/dd"/>
  </numFmts>
  <fonts count="25" x14ac:knownFonts="1">
    <font>
      <sz val="11"/>
      <color theme="1"/>
      <name val="Calibri"/>
      <family val="2"/>
      <scheme val="minor"/>
    </font>
    <font>
      <sz val="11"/>
      <name val="Arial"/>
      <family val="2"/>
    </font>
    <font>
      <sz val="10"/>
      <name val="Arial"/>
      <family val="2"/>
    </font>
    <font>
      <sz val="11"/>
      <color theme="1"/>
      <name val="Arial"/>
      <family val="2"/>
    </font>
    <font>
      <b/>
      <sz val="11"/>
      <name val="Arial"/>
      <family val="2"/>
    </font>
    <font>
      <sz val="11"/>
      <color theme="1"/>
      <name val="Calibri"/>
      <family val="2"/>
      <scheme val="minor"/>
    </font>
    <font>
      <b/>
      <sz val="8.25"/>
      <color indexed="8"/>
      <name val="Arial"/>
      <family val="2"/>
    </font>
    <font>
      <sz val="10"/>
      <color indexed="8"/>
      <name val="MS Sans Serif"/>
    </font>
    <font>
      <sz val="10"/>
      <color indexed="8"/>
      <name val="MS Sans Serif"/>
      <family val="2"/>
    </font>
    <font>
      <b/>
      <sz val="11"/>
      <color theme="1"/>
      <name val="Arial"/>
      <family val="2"/>
    </font>
    <font>
      <sz val="11"/>
      <color rgb="FF000000"/>
      <name val="Arial"/>
      <family val="2"/>
    </font>
    <font>
      <b/>
      <sz val="11"/>
      <color indexed="9"/>
      <name val="Calibri"/>
      <family val="2"/>
    </font>
    <font>
      <b/>
      <sz val="11"/>
      <color theme="0" tint="-4.9989318521683403E-2"/>
      <name val="Calibri"/>
      <family val="2"/>
    </font>
    <font>
      <b/>
      <sz val="11"/>
      <color theme="0" tint="-4.9989318521683403E-2"/>
      <name val="Arial"/>
      <family val="2"/>
    </font>
    <font>
      <b/>
      <sz val="10"/>
      <color theme="0" tint="-4.9989318521683403E-2"/>
      <name val="Arial"/>
      <family val="2"/>
    </font>
    <font>
      <b/>
      <sz val="10"/>
      <color indexed="9"/>
      <name val="Arial"/>
      <family val="2"/>
    </font>
    <font>
      <i/>
      <sz val="11"/>
      <name val="Arial"/>
      <family val="2"/>
    </font>
    <font>
      <b/>
      <sz val="11"/>
      <color rgb="FF000000"/>
      <name val="Arial"/>
      <family val="2"/>
    </font>
    <font>
      <b/>
      <sz val="11"/>
      <color theme="1"/>
      <name val="Calibri"/>
      <family val="2"/>
      <scheme val="minor"/>
    </font>
    <font>
      <sz val="9"/>
      <name val="Arial"/>
      <family val="2"/>
    </font>
    <font>
      <sz val="11"/>
      <name val="Segoe UI"/>
      <family val="2"/>
    </font>
    <font>
      <b/>
      <sz val="11"/>
      <color indexed="9"/>
      <name val="Arial"/>
      <family val="2"/>
    </font>
    <font>
      <sz val="10"/>
      <color theme="1"/>
      <name val="Arial"/>
      <family val="2"/>
    </font>
    <font>
      <b/>
      <sz val="11"/>
      <color indexed="8"/>
      <name val="Arial"/>
      <family val="2"/>
    </font>
    <font>
      <b/>
      <sz val="8"/>
      <color indexed="9"/>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indexed="54"/>
      </patternFill>
    </fill>
    <fill>
      <patternFill patternType="solid">
        <fgColor indexed="9"/>
      </patternFill>
    </fill>
    <fill>
      <patternFill patternType="solid">
        <fgColor rgb="FFFF7C80"/>
        <bgColor indexed="64"/>
      </patternFill>
    </fill>
    <fill>
      <patternFill patternType="solid">
        <fgColor theme="4" tint="-0.499984740745262"/>
        <bgColor indexed="64"/>
      </patternFill>
    </fill>
    <fill>
      <patternFill patternType="solid">
        <fgColor rgb="FF00B050"/>
        <bgColor indexed="64"/>
      </patternFill>
    </fill>
    <fill>
      <patternFill patternType="solid">
        <fgColor theme="4" tint="0.79998168889431442"/>
        <bgColor indexed="64"/>
      </patternFill>
    </fill>
    <fill>
      <patternFill patternType="solid">
        <fgColor rgb="FF7030A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s>
  <cellStyleXfs count="110">
    <xf numFmtId="0" fontId="0" fillId="0" borderId="0"/>
    <xf numFmtId="0" fontId="2" fillId="0" borderId="0"/>
    <xf numFmtId="43" fontId="5" fillId="0" borderId="0" applyFont="0" applyFill="0" applyBorder="0" applyAlignment="0" applyProtection="0"/>
    <xf numFmtId="0" fontId="5" fillId="0" borderId="0"/>
    <xf numFmtId="43" fontId="6" fillId="0" borderId="0" applyFont="0" applyFill="0" applyBorder="0" applyAlignment="0" applyProtection="0"/>
    <xf numFmtId="0" fontId="7" fillId="0" borderId="0"/>
    <xf numFmtId="0" fontId="5" fillId="0" borderId="0"/>
    <xf numFmtId="0" fontId="5"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128">
    <xf numFmtId="0" fontId="0" fillId="0" borderId="0" xfId="0"/>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0" xfId="0" applyFont="1" applyAlignment="1">
      <alignment horizontal="center" vertical="center"/>
    </xf>
    <xf numFmtId="0" fontId="1" fillId="0" borderId="1" xfId="1" applyFont="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justify" vertical="top"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1" fillId="0" borderId="1" xfId="1" applyFont="1" applyBorder="1" applyAlignment="1" applyProtection="1">
      <alignment horizontal="justify" vertical="top" wrapText="1"/>
      <protection locked="0"/>
    </xf>
    <xf numFmtId="0" fontId="1" fillId="0" borderId="1" xfId="0" applyFont="1" applyBorder="1" applyAlignment="1">
      <alignment horizontal="justify" vertical="top" wrapText="1"/>
    </xf>
    <xf numFmtId="0" fontId="10" fillId="0" borderId="1" xfId="0" applyFont="1" applyBorder="1" applyAlignment="1">
      <alignment horizontal="justify" vertical="top" wrapText="1"/>
    </xf>
    <xf numFmtId="0" fontId="3" fillId="0" borderId="1" xfId="0" applyFont="1" applyBorder="1" applyAlignment="1">
      <alignment horizontal="center" vertical="center" wrapText="1"/>
    </xf>
    <xf numFmtId="0" fontId="1" fillId="0" borderId="1" xfId="1" applyFont="1" applyFill="1" applyBorder="1" applyAlignment="1" applyProtection="1">
      <alignment horizontal="center" vertical="center" wrapText="1"/>
      <protection locked="0"/>
    </xf>
    <xf numFmtId="0" fontId="11"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14" fontId="11" fillId="3" borderId="2" xfId="0" applyNumberFormat="1" applyFont="1" applyFill="1" applyBorder="1" applyAlignment="1">
      <alignment horizontal="center" vertical="center"/>
    </xf>
    <xf numFmtId="0" fontId="1" fillId="0" borderId="1" xfId="1" applyFont="1" applyFill="1" applyBorder="1" applyAlignment="1" applyProtection="1">
      <alignment horizontal="justify" vertical="top" wrapText="1"/>
      <protection locked="0"/>
    </xf>
    <xf numFmtId="14" fontId="1" fillId="0" borderId="1" xfId="0" applyNumberFormat="1" applyFont="1" applyFill="1" applyBorder="1" applyAlignment="1">
      <alignment horizontal="center" vertical="center" wrapText="1"/>
    </xf>
    <xf numFmtId="0" fontId="1" fillId="0" borderId="0" xfId="0" applyFont="1"/>
    <xf numFmtId="0" fontId="1" fillId="0" borderId="0" xfId="0" applyFont="1" applyAlignment="1">
      <alignment horizontal="center" vertical="center"/>
    </xf>
    <xf numFmtId="0" fontId="4" fillId="0" borderId="0" xfId="0" applyFont="1"/>
    <xf numFmtId="0" fontId="12" fillId="5" borderId="2" xfId="0" applyFont="1" applyFill="1" applyBorder="1" applyAlignment="1">
      <alignment horizontal="center" vertical="center"/>
    </xf>
    <xf numFmtId="0" fontId="13" fillId="6" borderId="4" xfId="0" applyFont="1" applyFill="1" applyBorder="1" applyAlignment="1">
      <alignment horizontal="center" vertical="center" wrapText="1"/>
    </xf>
    <xf numFmtId="0" fontId="4"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9" fontId="1" fillId="0" borderId="1" xfId="1" applyNumberFormat="1" applyFont="1" applyBorder="1" applyAlignment="1">
      <alignment horizontal="center" vertical="center" wrapText="1"/>
    </xf>
    <xf numFmtId="1" fontId="1" fillId="0" borderId="1" xfId="1"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6" xfId="1"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4" fillId="0" borderId="1" xfId="0" applyFont="1" applyBorder="1" applyAlignment="1">
      <alignment horizontal="justify" vertical="top" wrapText="1"/>
    </xf>
    <xf numFmtId="0" fontId="1" fillId="0" borderId="7" xfId="0" applyFont="1" applyBorder="1" applyAlignment="1">
      <alignment horizontal="justify" vertical="top" wrapText="1"/>
    </xf>
    <xf numFmtId="0" fontId="1" fillId="0" borderId="6" xfId="1" applyFont="1" applyBorder="1" applyAlignment="1" applyProtection="1">
      <alignment horizontal="justify" vertical="top" wrapText="1"/>
      <protection locked="0"/>
    </xf>
    <xf numFmtId="1" fontId="1" fillId="0" borderId="6" xfId="0" applyNumberFormat="1" applyFont="1" applyBorder="1" applyAlignment="1">
      <alignment horizontal="center" vertical="center" wrapText="1"/>
    </xf>
    <xf numFmtId="0" fontId="10" fillId="0" borderId="7" xfId="0" applyFont="1" applyBorder="1" applyAlignment="1">
      <alignment horizontal="justify" vertical="top" wrapText="1"/>
    </xf>
    <xf numFmtId="0" fontId="4" fillId="0" borderId="1" xfId="1" applyFont="1" applyBorder="1" applyAlignment="1" applyProtection="1">
      <alignment horizontal="center" vertical="center" wrapText="1"/>
      <protection locked="0"/>
    </xf>
    <xf numFmtId="0" fontId="1" fillId="0" borderId="8" xfId="1" applyFont="1" applyBorder="1" applyAlignment="1" applyProtection="1">
      <alignment horizontal="justify" vertical="top" wrapText="1"/>
      <protection locked="0"/>
    </xf>
    <xf numFmtId="14" fontId="12" fillId="5" borderId="2"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4" fillId="0" borderId="9" xfId="0" applyFont="1" applyBorder="1"/>
    <xf numFmtId="9" fontId="4" fillId="0" borderId="1" xfId="109" applyFont="1" applyFill="1" applyBorder="1" applyAlignment="1">
      <alignment horizontal="right"/>
    </xf>
    <xf numFmtId="9" fontId="4" fillId="0" borderId="1" xfId="0" applyNumberFormat="1" applyFont="1" applyBorder="1" applyAlignment="1">
      <alignment horizontal="right"/>
    </xf>
    <xf numFmtId="0" fontId="3" fillId="0" borderId="8" xfId="0" applyFont="1" applyBorder="1" applyAlignment="1">
      <alignment horizontal="center" vertical="center" wrapText="1"/>
    </xf>
    <xf numFmtId="1" fontId="1" fillId="0" borderId="8" xfId="0" applyNumberFormat="1" applyFont="1" applyBorder="1" applyAlignment="1">
      <alignment horizontal="center" vertical="center" wrapText="1"/>
    </xf>
    <xf numFmtId="1" fontId="1" fillId="0" borderId="8" xfId="1" applyNumberFormat="1" applyFont="1" applyBorder="1" applyAlignment="1">
      <alignment horizontal="center" vertical="center" wrapText="1"/>
    </xf>
    <xf numFmtId="0" fontId="1" fillId="0" borderId="8" xfId="0" applyFont="1" applyBorder="1" applyAlignment="1">
      <alignment horizontal="justify" vertical="top" wrapText="1"/>
    </xf>
    <xf numFmtId="0" fontId="11" fillId="0" borderId="0" xfId="0" applyFont="1" applyAlignment="1">
      <alignment horizontal="center" vertical="center"/>
    </xf>
    <xf numFmtId="14" fontId="11" fillId="0" borderId="0" xfId="0" applyNumberFormat="1" applyFont="1" applyAlignment="1">
      <alignment horizontal="center" vertical="center"/>
    </xf>
    <xf numFmtId="0" fontId="18" fillId="0" borderId="0" xfId="0" applyFont="1"/>
    <xf numFmtId="0" fontId="11" fillId="3" borderId="4"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9" fontId="1" fillId="0" borderId="1" xfId="109" applyFont="1" applyFill="1" applyBorder="1" applyAlignment="1" applyProtection="1">
      <alignment horizontal="center" vertical="center" wrapText="1"/>
    </xf>
    <xf numFmtId="0" fontId="19" fillId="0" borderId="6" xfId="1" applyFont="1" applyBorder="1" applyAlignment="1" applyProtection="1">
      <alignment horizontal="center" vertical="center" wrapText="1"/>
      <protection locked="0"/>
    </xf>
    <xf numFmtId="0" fontId="19" fillId="0" borderId="6" xfId="0" applyFont="1" applyBorder="1" applyAlignment="1">
      <alignment horizontal="center" vertical="center" wrapText="1"/>
    </xf>
    <xf numFmtId="0" fontId="1" fillId="0" borderId="1" xfId="1" applyFont="1" applyBorder="1" applyAlignment="1" applyProtection="1">
      <alignment horizontal="justify" vertical="center" wrapText="1"/>
      <protection locked="0"/>
    </xf>
    <xf numFmtId="164" fontId="1" fillId="0" borderId="1" xfId="0" applyNumberFormat="1" applyFont="1" applyBorder="1" applyAlignment="1">
      <alignment horizontal="center" vertical="center"/>
    </xf>
    <xf numFmtId="0" fontId="1" fillId="0" borderId="1" xfId="1" applyFont="1" applyBorder="1" applyAlignment="1" applyProtection="1">
      <alignment vertical="top" wrapText="1"/>
      <protection locked="0"/>
    </xf>
    <xf numFmtId="164" fontId="1" fillId="0" borderId="6" xfId="0" applyNumberFormat="1" applyFont="1" applyBorder="1" applyAlignment="1">
      <alignment horizontal="center" vertical="center" wrapText="1"/>
    </xf>
    <xf numFmtId="0" fontId="1" fillId="0" borderId="1" xfId="1" quotePrefix="1" applyFont="1" applyBorder="1" applyAlignment="1" applyProtection="1">
      <alignment horizontal="justify" vertical="center" wrapText="1"/>
      <protection locked="0"/>
    </xf>
    <xf numFmtId="0" fontId="1" fillId="0" borderId="1" xfId="1" quotePrefix="1" applyFont="1" applyBorder="1" applyAlignment="1" applyProtection="1">
      <alignment horizontal="justify" vertical="top" wrapText="1"/>
      <protection locked="0"/>
    </xf>
    <xf numFmtId="0" fontId="1" fillId="0" borderId="5" xfId="0" applyFont="1" applyBorder="1" applyAlignment="1">
      <alignment horizontal="justify" vertical="top" wrapText="1"/>
    </xf>
    <xf numFmtId="0" fontId="20" fillId="0" borderId="1" xfId="0" applyFont="1" applyBorder="1" applyAlignment="1">
      <alignment horizontal="center" vertical="center" wrapText="1"/>
    </xf>
    <xf numFmtId="0" fontId="10" fillId="0" borderId="1" xfId="0" applyFont="1" applyBorder="1" applyAlignment="1">
      <alignment vertical="top"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3" fillId="0" borderId="1" xfId="1" applyFont="1" applyBorder="1" applyAlignment="1" applyProtection="1">
      <alignment horizontal="justify" vertical="top" wrapText="1"/>
      <protection locked="0"/>
    </xf>
    <xf numFmtId="165" fontId="3" fillId="0" borderId="1" xfId="0" applyNumberFormat="1" applyFont="1" applyBorder="1" applyAlignment="1" applyProtection="1">
      <alignment horizontal="center" vertical="center"/>
      <protection locked="0"/>
    </xf>
    <xf numFmtId="164" fontId="1" fillId="7" borderId="6" xfId="0" applyNumberFormat="1" applyFont="1" applyFill="1" applyBorder="1" applyAlignment="1">
      <alignment horizontal="center" vertical="center" wrapText="1"/>
    </xf>
    <xf numFmtId="0" fontId="2" fillId="0" borderId="1" xfId="1" applyBorder="1" applyAlignment="1" applyProtection="1">
      <alignment horizontal="center" vertical="center" wrapText="1"/>
      <protection locked="0"/>
    </xf>
    <xf numFmtId="0" fontId="2"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8" xfId="1" applyFont="1" applyBorder="1" applyAlignment="1" applyProtection="1">
      <alignment horizontal="justify" vertical="center" wrapText="1"/>
      <protection locked="0"/>
    </xf>
    <xf numFmtId="0" fontId="1" fillId="0" borderId="11" xfId="1" applyFont="1" applyBorder="1" applyAlignment="1" applyProtection="1">
      <alignment horizontal="center" vertical="center" wrapText="1"/>
      <protection locked="0"/>
    </xf>
    <xf numFmtId="9" fontId="1" fillId="0" borderId="11" xfId="0" applyNumberFormat="1" applyFont="1" applyBorder="1" applyAlignment="1">
      <alignment horizontal="center" vertical="center" wrapText="1"/>
    </xf>
    <xf numFmtId="165" fontId="3" fillId="0" borderId="8" xfId="0" applyNumberFormat="1" applyFont="1" applyBorder="1" applyAlignment="1" applyProtection="1">
      <alignment horizontal="center" vertical="center"/>
      <protection locked="0"/>
    </xf>
    <xf numFmtId="164" fontId="1" fillId="0" borderId="11" xfId="0" applyNumberFormat="1" applyFont="1" applyBorder="1" applyAlignment="1">
      <alignment horizontal="center" vertical="center" wrapText="1"/>
    </xf>
    <xf numFmtId="9" fontId="1" fillId="0" borderId="8" xfId="109" applyFont="1" applyFill="1" applyBorder="1" applyAlignment="1" applyProtection="1">
      <alignment horizontal="center" vertical="center" wrapText="1"/>
    </xf>
    <xf numFmtId="0" fontId="2" fillId="0" borderId="8" xfId="1" applyBorder="1" applyAlignment="1" applyProtection="1">
      <alignment horizontal="center" vertical="center" wrapText="1"/>
      <protection locked="0"/>
    </xf>
    <xf numFmtId="0" fontId="2" fillId="0" borderId="8" xfId="1" applyBorder="1" applyAlignment="1" applyProtection="1">
      <alignment horizontal="center" vertical="center"/>
      <protection locked="0"/>
    </xf>
    <xf numFmtId="0" fontId="11" fillId="3" borderId="1" xfId="0" applyFont="1" applyFill="1" applyBorder="1" applyAlignment="1">
      <alignment horizontal="center" vertical="center"/>
    </xf>
    <xf numFmtId="9" fontId="11" fillId="3" borderId="1"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xf>
    <xf numFmtId="0" fontId="21" fillId="3" borderId="2" xfId="0" applyFont="1" applyFill="1" applyBorder="1" applyAlignment="1">
      <alignment horizontal="center" vertical="center"/>
    </xf>
    <xf numFmtId="0" fontId="22" fillId="0" borderId="0" xfId="0" applyFont="1"/>
    <xf numFmtId="0" fontId="22" fillId="0" borderId="0" xfId="0" applyFont="1" applyAlignment="1">
      <alignment horizontal="center" vertical="center"/>
    </xf>
    <xf numFmtId="165" fontId="23" fillId="4" borderId="3" xfId="0" applyNumberFormat="1" applyFont="1" applyFill="1" applyBorder="1" applyAlignment="1">
      <alignment horizontal="center" vertical="center"/>
    </xf>
    <xf numFmtId="165" fontId="21" fillId="3" borderId="2" xfId="0" applyNumberFormat="1" applyFont="1" applyFill="1" applyBorder="1" applyAlignment="1">
      <alignment horizontal="center" vertical="center"/>
    </xf>
    <xf numFmtId="0" fontId="9" fillId="0" borderId="0" xfId="0" applyFont="1"/>
    <xf numFmtId="0" fontId="21" fillId="5" borderId="2" xfId="0" applyFont="1" applyFill="1" applyBorder="1" applyAlignment="1">
      <alignment horizontal="center" vertical="center"/>
    </xf>
    <xf numFmtId="165" fontId="23" fillId="5" borderId="3" xfId="0" applyNumberFormat="1" applyFont="1" applyFill="1" applyBorder="1" applyAlignment="1">
      <alignment horizontal="center" vertical="center"/>
    </xf>
    <xf numFmtId="0" fontId="21" fillId="6"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24" fillId="6"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5" xfId="0" applyFont="1" applyBorder="1" applyAlignment="1">
      <alignment horizontal="justify" vertical="top" wrapText="1"/>
    </xf>
    <xf numFmtId="0" fontId="10" fillId="0" borderId="5" xfId="0" applyFont="1" applyBorder="1" applyAlignment="1">
      <alignment horizontal="center" vertical="center" wrapText="1"/>
    </xf>
    <xf numFmtId="165" fontId="3" fillId="7" borderId="1" xfId="0" applyNumberFormat="1" applyFont="1" applyFill="1" applyBorder="1" applyAlignment="1" applyProtection="1">
      <alignment horizontal="center" vertical="center"/>
      <protection locked="0"/>
    </xf>
    <xf numFmtId="1" fontId="1" fillId="0" borderId="1" xfId="1" applyNumberFormat="1" applyFont="1" applyBorder="1" applyAlignment="1" applyProtection="1">
      <alignment horizontal="center" vertical="center" wrapText="1"/>
      <protection locked="0"/>
    </xf>
    <xf numFmtId="0" fontId="10" fillId="0" borderId="5" xfId="0" applyFont="1" applyBorder="1" applyAlignment="1">
      <alignment horizontal="left" vertical="top" wrapText="1"/>
    </xf>
    <xf numFmtId="0" fontId="4" fillId="8" borderId="1" xfId="1" applyFont="1" applyFill="1" applyBorder="1" applyAlignment="1" applyProtection="1">
      <alignment horizontal="center" vertical="center" wrapText="1"/>
      <protection locked="0"/>
    </xf>
    <xf numFmtId="165" fontId="1" fillId="0" borderId="6" xfId="0" applyNumberFormat="1" applyFont="1" applyBorder="1" applyAlignment="1">
      <alignment horizontal="center" vertical="center" wrapText="1"/>
    </xf>
    <xf numFmtId="165" fontId="1" fillId="7" borderId="6"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4" fillId="0" borderId="7" xfId="0" applyFont="1" applyBorder="1" applyAlignment="1">
      <alignment horizontal="justify" vertical="top" wrapText="1"/>
    </xf>
    <xf numFmtId="165" fontId="1" fillId="9" borderId="6" xfId="0" applyNumberFormat="1" applyFont="1" applyFill="1" applyBorder="1" applyAlignment="1">
      <alignment horizontal="center" vertical="center" wrapText="1"/>
    </xf>
    <xf numFmtId="0" fontId="4" fillId="0" borderId="1" xfId="1" applyFont="1" applyBorder="1" applyAlignment="1" applyProtection="1">
      <alignment horizontal="center" vertical="center"/>
      <protection locked="0"/>
    </xf>
    <xf numFmtId="0" fontId="1" fillId="0" borderId="9" xfId="1" applyFont="1" applyBorder="1" applyAlignment="1" applyProtection="1">
      <alignment horizontal="justify" vertical="top" wrapText="1"/>
      <protection locked="0"/>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165" fontId="1" fillId="7" borderId="5"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1" applyFill="1" applyBorder="1" applyAlignment="1" applyProtection="1">
      <alignment horizontal="center" vertical="center" wrapText="1"/>
      <protection locked="0"/>
    </xf>
    <xf numFmtId="0" fontId="21" fillId="6" borderId="0" xfId="0"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cellXfs>
  <cellStyles count="110">
    <cellStyle name="Millares 2" xfId="4" xr:uid="{59EDABA5-7927-479E-B9A7-EBA4C4B6DABF}"/>
    <cellStyle name="Millares 2 2" xfId="8" xr:uid="{DB809A45-7158-4D3F-A5C5-BD7C728BA5A6}"/>
    <cellStyle name="Millares 2 2 2" xfId="10" xr:uid="{EF449A90-3F53-467C-AF44-E2AC8D15A25C}"/>
    <cellStyle name="Millares 2 2 2 2" xfId="20" xr:uid="{E4CF61E0-888D-410C-A734-47128852B9B2}"/>
    <cellStyle name="Millares 2 2 2 2 2" xfId="36" xr:uid="{46DAADEC-FEA8-4029-AA07-E07A90242527}"/>
    <cellStyle name="Millares 2 2 2 2 2 2" xfId="70" xr:uid="{942180D1-296D-4C67-9319-FD5AB7157EC7}"/>
    <cellStyle name="Millares 2 2 2 2 2 3" xfId="104" xr:uid="{1D8CE63F-4DFF-40C4-9244-A95C4386D71F}"/>
    <cellStyle name="Millares 2 2 2 2 3" xfId="54" xr:uid="{5E65E410-0F92-48CE-9459-24F727CCEE89}"/>
    <cellStyle name="Millares 2 2 2 2 4" xfId="88" xr:uid="{29C687E1-10A6-4462-AE10-E366B420699A}"/>
    <cellStyle name="Millares 2 2 2 3" xfId="45" xr:uid="{1FBB8D9C-1E62-43DA-855A-902C9E2ADAB3}"/>
    <cellStyle name="Millares 2 2 2 4" xfId="79" xr:uid="{9F633380-4EA1-4D40-B8B9-1B8C523E82C5}"/>
    <cellStyle name="Millares 2 2 3" xfId="18" xr:uid="{F8EEDF35-6319-4DEE-B0E8-E84FF969337F}"/>
    <cellStyle name="Millares 2 2 3 2" xfId="34" xr:uid="{0662F166-673E-476F-A6FA-AFB515651289}"/>
    <cellStyle name="Millares 2 2 3 2 2" xfId="68" xr:uid="{60D77829-A4E8-4EFC-91F5-14F8E43B284A}"/>
    <cellStyle name="Millares 2 2 3 2 3" xfId="102" xr:uid="{0D259CDD-D6F0-4C7B-8DC5-0E79956AE8AE}"/>
    <cellStyle name="Millares 2 2 3 3" xfId="52" xr:uid="{7A953894-A529-4291-959D-EDC49CAE9846}"/>
    <cellStyle name="Millares 2 2 3 4" xfId="86" xr:uid="{90FBBA6F-EADF-4AE1-AA59-55BE7037652C}"/>
    <cellStyle name="Millares 2 2 4" xfId="27" xr:uid="{490AF779-0658-4798-96EC-EDB7C5FA3AEA}"/>
    <cellStyle name="Millares 2 2 4 2" xfId="61" xr:uid="{9CD897F1-2BA7-4DBA-8E25-128A4AD7EDF3}"/>
    <cellStyle name="Millares 2 2 4 3" xfId="95" xr:uid="{FA0FB525-14D7-4F06-99F1-C2BD59976FC1}"/>
    <cellStyle name="Millares 2 2 5" xfId="43" xr:uid="{6AEF264C-B1BD-44F3-B493-A8A40E240522}"/>
    <cellStyle name="Millares 2 2 6" xfId="77" xr:uid="{18538EE6-F16D-4A76-AA8B-8509AAC54CB6}"/>
    <cellStyle name="Millares 2 3" xfId="9" xr:uid="{E01AAC1C-6AFE-462E-B0F8-83F326533677}"/>
    <cellStyle name="Millares 2 3 2" xfId="19" xr:uid="{59CF3AAE-6FBC-47C4-8443-7C81117DD12E}"/>
    <cellStyle name="Millares 2 3 2 2" xfId="35" xr:uid="{CAF56580-442B-4CB0-BFE6-2E0CB3B35787}"/>
    <cellStyle name="Millares 2 3 2 2 2" xfId="69" xr:uid="{553EA8BE-7872-4473-9402-527B522BF778}"/>
    <cellStyle name="Millares 2 3 2 2 3" xfId="103" xr:uid="{D956EC40-C86D-493E-A312-F1B89F63AABC}"/>
    <cellStyle name="Millares 2 3 2 3" xfId="53" xr:uid="{F0BD9E50-87B8-4A40-95DC-220A51A1AFDD}"/>
    <cellStyle name="Millares 2 3 2 4" xfId="87" xr:uid="{EEA8DBBB-6375-4E6F-A7EE-9DEEB0B1B0BF}"/>
    <cellStyle name="Millares 2 3 3" xfId="44" xr:uid="{EBC3C6D2-1DCB-4ACE-A154-7E105BD9A663}"/>
    <cellStyle name="Millares 2 3 4" xfId="78" xr:uid="{AA9AA8E9-44F3-4F47-BF0A-687C42464AA0}"/>
    <cellStyle name="Millares 2 4" xfId="17" xr:uid="{2DCA96C2-BC71-4638-8C8A-B70238244C85}"/>
    <cellStyle name="Millares 2 4 2" xfId="33" xr:uid="{8F05C468-9DD3-4597-980E-DFE375B9D73F}"/>
    <cellStyle name="Millares 2 4 2 2" xfId="67" xr:uid="{8670FD50-17C3-4738-B753-58DFC8F6D1C4}"/>
    <cellStyle name="Millares 2 4 2 3" xfId="101" xr:uid="{7B077B53-4AC1-4759-9CB9-A2544B810F61}"/>
    <cellStyle name="Millares 2 4 3" xfId="51" xr:uid="{45239342-EA81-4E40-ABFD-8133799A70AC}"/>
    <cellStyle name="Millares 2 4 4" xfId="85" xr:uid="{F77A5514-D37C-43E1-8F2D-CA560DADF4A2}"/>
    <cellStyle name="Millares 2 5" xfId="26" xr:uid="{CBD5AF89-C782-42E3-A5AD-EBC5F8118CDA}"/>
    <cellStyle name="Millares 2 5 2" xfId="60" xr:uid="{A6D20FF0-E8F9-48BA-8967-C2582DBEC1EA}"/>
    <cellStyle name="Millares 2 5 3" xfId="94" xr:uid="{A2AE3598-57CE-44B2-86C2-493BA7370695}"/>
    <cellStyle name="Millares 2 6" xfId="42" xr:uid="{234550C1-B7F7-4A7E-B958-0D55185A30EF}"/>
    <cellStyle name="Millares 2 7" xfId="76" xr:uid="{86BEC808-8D92-4D41-9247-51FB6D069AE2}"/>
    <cellStyle name="Millares 3" xfId="11" xr:uid="{44F313B6-6FAA-4D9A-99B2-D609830C5FC7}"/>
    <cellStyle name="Millares 3 2" xfId="21" xr:uid="{E9C8BFF3-452C-424E-A19D-F59084AEBAE9}"/>
    <cellStyle name="Millares 3 2 2" xfId="37" xr:uid="{2F67290A-1FCE-499C-A915-76EEE5108ACA}"/>
    <cellStyle name="Millares 3 2 2 2" xfId="71" xr:uid="{8D91732A-9E50-4BC9-8034-C45B723D2A26}"/>
    <cellStyle name="Millares 3 2 2 3" xfId="105" xr:uid="{E737CC88-CCCB-4F12-AF0E-2C14D0BF3089}"/>
    <cellStyle name="Millares 3 2 3" xfId="55" xr:uid="{B7F17148-3D1C-48AD-8CCB-ECFE11B99260}"/>
    <cellStyle name="Millares 3 2 4" xfId="89" xr:uid="{91D94529-9E5A-4B80-A603-73F252A232DA}"/>
    <cellStyle name="Millares 3 3" xfId="28" xr:uid="{EB228760-51AE-46CD-B55D-418728BC0BEB}"/>
    <cellStyle name="Millares 3 3 2" xfId="62" xr:uid="{002F7F91-1833-4079-A751-85B91B57571E}"/>
    <cellStyle name="Millares 3 3 3" xfId="96" xr:uid="{ED58DB55-BA4A-44AC-A138-10D5F4DE461F}"/>
    <cellStyle name="Millares 3 4" xfId="46" xr:uid="{B9FF71B7-3893-47CB-A2D4-861A218C3712}"/>
    <cellStyle name="Millares 3 5" xfId="80" xr:uid="{7BA072CC-47E5-45DB-A110-233F670B45DC}"/>
    <cellStyle name="Millares 4" xfId="12" xr:uid="{496BE826-DF05-4201-8495-1145CDC741AE}"/>
    <cellStyle name="Millares 4 2" xfId="22" xr:uid="{82C0A068-8FE1-4E81-AF8F-76A532A86015}"/>
    <cellStyle name="Millares 4 2 2" xfId="38" xr:uid="{19D8D17A-B852-496E-B779-E025A575C5A7}"/>
    <cellStyle name="Millares 4 2 2 2" xfId="72" xr:uid="{37BFD6B6-E99B-4784-BB35-C0BF037A2011}"/>
    <cellStyle name="Millares 4 2 2 3" xfId="106" xr:uid="{8D4D1F77-0B5F-41A9-BBFE-4F001FFD3CCC}"/>
    <cellStyle name="Millares 4 2 3" xfId="56" xr:uid="{40E320BA-D8EC-462E-B045-E715111C15B3}"/>
    <cellStyle name="Millares 4 2 4" xfId="90" xr:uid="{E4EAE939-4A25-4AFA-B19D-433AB0E9BB65}"/>
    <cellStyle name="Millares 4 3" xfId="29" xr:uid="{DCA2FF6E-D246-4F63-AF28-8855A1C609E4}"/>
    <cellStyle name="Millares 4 3 2" xfId="63" xr:uid="{F634A576-AB5A-4F7A-BE4D-77C1AB3E1CC1}"/>
    <cellStyle name="Millares 4 3 3" xfId="97" xr:uid="{02ABA3D5-04BB-4001-ACF5-F1B3A6EB2627}"/>
    <cellStyle name="Millares 4 4" xfId="47" xr:uid="{01157913-8332-423E-A966-6084DB29F60A}"/>
    <cellStyle name="Millares 4 5" xfId="81" xr:uid="{2CEC146F-C034-4EB1-93DD-269E06E1E7E6}"/>
    <cellStyle name="Millares 5" xfId="13" xr:uid="{CFD97F68-9B5D-45F5-8EDF-2A6D1889D074}"/>
    <cellStyle name="Millares 5 2" xfId="23" xr:uid="{1E3711DA-22B7-42D3-88E8-347CA7D5F5F7}"/>
    <cellStyle name="Millares 5 2 2" xfId="39" xr:uid="{292E5ECA-900E-4517-B471-693E50D3DCFE}"/>
    <cellStyle name="Millares 5 2 2 2" xfId="73" xr:uid="{7595A374-6E1B-4CBE-9F18-38F34A490215}"/>
    <cellStyle name="Millares 5 2 2 3" xfId="107" xr:uid="{6BD59BEF-668F-4881-B448-A1ECB95B037E}"/>
    <cellStyle name="Millares 5 2 3" xfId="57" xr:uid="{A2A5A461-10F5-4911-A2FF-8BCE274B0724}"/>
    <cellStyle name="Millares 5 2 4" xfId="91" xr:uid="{F4300CAB-36EA-4924-BFD3-3F83E8825DAE}"/>
    <cellStyle name="Millares 5 3" xfId="30" xr:uid="{BCBAF9C7-7517-4AE0-A2E3-882B3952C5D9}"/>
    <cellStyle name="Millares 5 3 2" xfId="64" xr:uid="{0FD2010D-0E08-4628-9483-118D46E1C5D2}"/>
    <cellStyle name="Millares 5 3 3" xfId="98" xr:uid="{EE477E8E-9DD8-4A75-8080-AE09C1C86FE7}"/>
    <cellStyle name="Millares 5 4" xfId="48" xr:uid="{404D6949-4788-4532-9A48-B1191E2FE865}"/>
    <cellStyle name="Millares 5 5" xfId="82" xr:uid="{FAF0854F-FD55-4F28-86F1-93810B1FB345}"/>
    <cellStyle name="Millares 6" xfId="14" xr:uid="{D7A8F696-FFF8-4B38-9825-1FECAF65342E}"/>
    <cellStyle name="Millares 6 2" xfId="24" xr:uid="{C405C073-1C49-4004-8EB3-033971440E28}"/>
    <cellStyle name="Millares 6 2 2" xfId="40" xr:uid="{C8DC105F-0047-42BB-B4BD-0908B9DFB51D}"/>
    <cellStyle name="Millares 6 2 2 2" xfId="74" xr:uid="{54A162E9-1AC4-4796-A9FB-A871915D766E}"/>
    <cellStyle name="Millares 6 2 2 3" xfId="108" xr:uid="{A5B361A6-7B65-46CF-A4B2-5E5C5522E719}"/>
    <cellStyle name="Millares 6 2 3" xfId="58" xr:uid="{C5D39F26-BF61-4B65-B7D2-C18F8EA16B3B}"/>
    <cellStyle name="Millares 6 2 4" xfId="92" xr:uid="{91ABFF93-1874-4F6D-9801-C69908131018}"/>
    <cellStyle name="Millares 6 3" xfId="31" xr:uid="{AA09A0E0-09BD-4BD5-BD7E-517060B0A1B8}"/>
    <cellStyle name="Millares 6 3 2" xfId="65" xr:uid="{D8F0B692-F97E-4066-9804-B9BFB58DD369}"/>
    <cellStyle name="Millares 6 3 3" xfId="99" xr:uid="{CB0F1E43-22B8-4F23-9C06-89F8C5B5D81E}"/>
    <cellStyle name="Millares 6 4" xfId="49" xr:uid="{ECF58AEF-0266-42E1-BD16-2D83284972DE}"/>
    <cellStyle name="Millares 6 5" xfId="83" xr:uid="{F9E4C7A2-23CE-45AA-B94A-0400EF250593}"/>
    <cellStyle name="Millares 7" xfId="16" xr:uid="{C5EE7185-3F33-485E-86F8-E38238AE4272}"/>
    <cellStyle name="Millares 7 2" xfId="32" xr:uid="{AAB5ABAD-5A37-4A39-92C2-397A4B01FCE3}"/>
    <cellStyle name="Millares 7 2 2" xfId="66" xr:uid="{DE8F62A7-8EB5-4B33-916F-ED224A92DBBD}"/>
    <cellStyle name="Millares 7 2 3" xfId="100" xr:uid="{BA6BF2B3-8BE5-49DC-B5D8-F4BE3F6E08F6}"/>
    <cellStyle name="Millares 7 3" xfId="50" xr:uid="{7637C7E3-EA66-4805-AB51-C79C622DFF07}"/>
    <cellStyle name="Millares 7 4" xfId="84" xr:uid="{2C81E46F-CE26-461E-9477-AB58FDA4BABD}"/>
    <cellStyle name="Millares 8" xfId="2" xr:uid="{5B2E3D42-8728-4724-8727-0E76E9A1B208}"/>
    <cellStyle name="Millares 8 2" xfId="41" xr:uid="{6F946E4C-184F-45BC-B2B0-FFC351B4B655}"/>
    <cellStyle name="Millares 8 3" xfId="75" xr:uid="{706DA2CF-183A-4AE2-B294-E5AA04D382EE}"/>
    <cellStyle name="Millares 9" xfId="25" xr:uid="{17F0CC8B-51E4-4335-8BF2-F6D95224736B}"/>
    <cellStyle name="Millares 9 2" xfId="59" xr:uid="{67EF9FEB-DD7E-473D-94B1-5B09E0988C99}"/>
    <cellStyle name="Millares 9 3" xfId="93" xr:uid="{24C1EFEE-B043-4E10-845A-E24BC71CD296}"/>
    <cellStyle name="Normal" xfId="0" builtinId="0"/>
    <cellStyle name="Normal 2" xfId="1" xr:uid="{1B23DEDC-F3F6-4597-A8F6-3531B73C2DDF}"/>
    <cellStyle name="Normal 2 2 2" xfId="7" xr:uid="{E96857CB-E915-4909-9724-5E19A091AFF9}"/>
    <cellStyle name="Normal 2 4" xfId="3" xr:uid="{4B511018-EF5E-4DFF-B4E0-64F9628D824D}"/>
    <cellStyle name="Normal 4" xfId="5" xr:uid="{482F93ED-9370-4490-A392-AF88881B8718}"/>
    <cellStyle name="Normal 4 2" xfId="6" xr:uid="{FD4AFA90-B241-4E59-B6EE-5A73AED3407A}"/>
    <cellStyle name="Normal 4 3" xfId="15" xr:uid="{6F8C8220-A1ED-455E-B339-E40FBC096216}"/>
    <cellStyle name="Porcentaje" xfId="109" builtinId="5"/>
  </cellStyles>
  <dxfs count="0"/>
  <tableStyles count="0" defaultTableStyle="TableStyleMedium2" defaultPivotStyle="PivotStyleLight16"/>
  <colors>
    <mruColors>
      <color rgb="FF9933FF"/>
      <color rgb="FFFF99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97</xdr:row>
      <xdr:rowOff>0</xdr:rowOff>
    </xdr:from>
    <xdr:to>
      <xdr:col>5</xdr:col>
      <xdr:colOff>91440</xdr:colOff>
      <xdr:row>97</xdr:row>
      <xdr:rowOff>174468</xdr:rowOff>
    </xdr:to>
    <xdr:sp macro="" textlink="">
      <xdr:nvSpPr>
        <xdr:cNvPr id="2" name="Text Box 1">
          <a:extLst>
            <a:ext uri="{FF2B5EF4-FFF2-40B4-BE49-F238E27FC236}">
              <a16:creationId xmlns:a16="http://schemas.microsoft.com/office/drawing/2014/main" id="{DFCD2E92-2C8D-4FC4-AE24-D1A35A6FC913}"/>
            </a:ext>
          </a:extLst>
        </xdr:cNvPr>
        <xdr:cNvSpPr txBox="1">
          <a:spLocks noChangeArrowheads="1"/>
        </xdr:cNvSpPr>
      </xdr:nvSpPr>
      <xdr:spPr bwMode="auto">
        <a:xfrm>
          <a:off x="959167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91440</xdr:colOff>
      <xdr:row>97</xdr:row>
      <xdr:rowOff>174468</xdr:rowOff>
    </xdr:to>
    <xdr:sp macro="" textlink="">
      <xdr:nvSpPr>
        <xdr:cNvPr id="3" name="Text Box 1">
          <a:extLst>
            <a:ext uri="{FF2B5EF4-FFF2-40B4-BE49-F238E27FC236}">
              <a16:creationId xmlns:a16="http://schemas.microsoft.com/office/drawing/2014/main" id="{E5051F4F-5BF9-46CE-8400-168899F7BDC9}"/>
            </a:ext>
          </a:extLst>
        </xdr:cNvPr>
        <xdr:cNvSpPr txBox="1">
          <a:spLocks noChangeArrowheads="1"/>
        </xdr:cNvSpPr>
      </xdr:nvSpPr>
      <xdr:spPr bwMode="auto">
        <a:xfrm>
          <a:off x="959167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97</xdr:row>
      <xdr:rowOff>0</xdr:rowOff>
    </xdr:from>
    <xdr:to>
      <xdr:col>6</xdr:col>
      <xdr:colOff>91440</xdr:colOff>
      <xdr:row>97</xdr:row>
      <xdr:rowOff>174468</xdr:rowOff>
    </xdr:to>
    <xdr:sp macro="" textlink="">
      <xdr:nvSpPr>
        <xdr:cNvPr id="4" name="Text Box 1">
          <a:extLst>
            <a:ext uri="{FF2B5EF4-FFF2-40B4-BE49-F238E27FC236}">
              <a16:creationId xmlns:a16="http://schemas.microsoft.com/office/drawing/2014/main" id="{6EE7B50B-F921-48F0-BD85-737E8E78E1CC}"/>
            </a:ext>
          </a:extLst>
        </xdr:cNvPr>
        <xdr:cNvSpPr txBox="1">
          <a:spLocks noChangeArrowheads="1"/>
        </xdr:cNvSpPr>
      </xdr:nvSpPr>
      <xdr:spPr bwMode="auto">
        <a:xfrm>
          <a:off x="1315402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97</xdr:row>
      <xdr:rowOff>0</xdr:rowOff>
    </xdr:from>
    <xdr:to>
      <xdr:col>6</xdr:col>
      <xdr:colOff>91440</xdr:colOff>
      <xdr:row>97</xdr:row>
      <xdr:rowOff>174468</xdr:rowOff>
    </xdr:to>
    <xdr:sp macro="" textlink="">
      <xdr:nvSpPr>
        <xdr:cNvPr id="5" name="Text Box 1">
          <a:extLst>
            <a:ext uri="{FF2B5EF4-FFF2-40B4-BE49-F238E27FC236}">
              <a16:creationId xmlns:a16="http://schemas.microsoft.com/office/drawing/2014/main" id="{AE77FA39-3E74-407D-B341-7D527780EC26}"/>
            </a:ext>
          </a:extLst>
        </xdr:cNvPr>
        <xdr:cNvSpPr txBox="1">
          <a:spLocks noChangeArrowheads="1"/>
        </xdr:cNvSpPr>
      </xdr:nvSpPr>
      <xdr:spPr bwMode="auto">
        <a:xfrm>
          <a:off x="1315402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97</xdr:row>
      <xdr:rowOff>0</xdr:rowOff>
    </xdr:from>
    <xdr:ext cx="91440" cy="144780"/>
    <xdr:sp macro="" textlink="">
      <xdr:nvSpPr>
        <xdr:cNvPr id="6" name="Text Box 1">
          <a:extLst>
            <a:ext uri="{FF2B5EF4-FFF2-40B4-BE49-F238E27FC236}">
              <a16:creationId xmlns:a16="http://schemas.microsoft.com/office/drawing/2014/main" id="{E0925EFC-BB64-47B8-A575-270291267083}"/>
            </a:ext>
          </a:extLst>
        </xdr:cNvPr>
        <xdr:cNvSpPr txBox="1">
          <a:spLocks noChangeArrowheads="1"/>
        </xdr:cNvSpPr>
      </xdr:nvSpPr>
      <xdr:spPr bwMode="auto">
        <a:xfrm>
          <a:off x="9591675" y="103098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97</xdr:row>
      <xdr:rowOff>0</xdr:rowOff>
    </xdr:from>
    <xdr:ext cx="91440" cy="144780"/>
    <xdr:sp macro="" textlink="">
      <xdr:nvSpPr>
        <xdr:cNvPr id="7" name="Text Box 1">
          <a:extLst>
            <a:ext uri="{FF2B5EF4-FFF2-40B4-BE49-F238E27FC236}">
              <a16:creationId xmlns:a16="http://schemas.microsoft.com/office/drawing/2014/main" id="{03C956DD-5713-4428-BC9A-BDE210E70C32}"/>
            </a:ext>
          </a:extLst>
        </xdr:cNvPr>
        <xdr:cNvSpPr txBox="1">
          <a:spLocks noChangeArrowheads="1"/>
        </xdr:cNvSpPr>
      </xdr:nvSpPr>
      <xdr:spPr bwMode="auto">
        <a:xfrm>
          <a:off x="9591675" y="103098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97</xdr:row>
      <xdr:rowOff>0</xdr:rowOff>
    </xdr:from>
    <xdr:to>
      <xdr:col>5</xdr:col>
      <xdr:colOff>66675</xdr:colOff>
      <xdr:row>97</xdr:row>
      <xdr:rowOff>191613</xdr:rowOff>
    </xdr:to>
    <xdr:sp macro="" textlink="">
      <xdr:nvSpPr>
        <xdr:cNvPr id="8" name="Text Box 1">
          <a:extLst>
            <a:ext uri="{FF2B5EF4-FFF2-40B4-BE49-F238E27FC236}">
              <a16:creationId xmlns:a16="http://schemas.microsoft.com/office/drawing/2014/main" id="{820CE194-FC4F-4A89-8669-7C2DF8E39C2A}"/>
            </a:ext>
          </a:extLst>
        </xdr:cNvPr>
        <xdr:cNvSpPr txBox="1">
          <a:spLocks noChangeArrowheads="1"/>
        </xdr:cNvSpPr>
      </xdr:nvSpPr>
      <xdr:spPr bwMode="auto">
        <a:xfrm>
          <a:off x="9591675" y="1030986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76200</xdr:colOff>
      <xdr:row>97</xdr:row>
      <xdr:rowOff>191613</xdr:rowOff>
    </xdr:to>
    <xdr:sp macro="" textlink="">
      <xdr:nvSpPr>
        <xdr:cNvPr id="9" name="Text Box 1">
          <a:extLst>
            <a:ext uri="{FF2B5EF4-FFF2-40B4-BE49-F238E27FC236}">
              <a16:creationId xmlns:a16="http://schemas.microsoft.com/office/drawing/2014/main" id="{621BE06A-C5C3-44B7-A2B2-236D847B76F0}"/>
            </a:ext>
          </a:extLst>
        </xdr:cNvPr>
        <xdr:cNvSpPr txBox="1">
          <a:spLocks noChangeArrowheads="1"/>
        </xdr:cNvSpPr>
      </xdr:nvSpPr>
      <xdr:spPr bwMode="auto">
        <a:xfrm>
          <a:off x="9591675" y="1030986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10" name="Text Box 1">
          <a:extLst>
            <a:ext uri="{FF2B5EF4-FFF2-40B4-BE49-F238E27FC236}">
              <a16:creationId xmlns:a16="http://schemas.microsoft.com/office/drawing/2014/main" id="{59078A56-4C4D-4DB5-BCC9-CB438DABB5EE}"/>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11" name="Text Box 24">
          <a:extLst>
            <a:ext uri="{FF2B5EF4-FFF2-40B4-BE49-F238E27FC236}">
              <a16:creationId xmlns:a16="http://schemas.microsoft.com/office/drawing/2014/main" id="{459A012D-C829-47DF-A556-A6F1A77B1C76}"/>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12" name="Text Box 1">
          <a:extLst>
            <a:ext uri="{FF2B5EF4-FFF2-40B4-BE49-F238E27FC236}">
              <a16:creationId xmlns:a16="http://schemas.microsoft.com/office/drawing/2014/main" id="{57F5780A-34D7-4D87-B6FD-801938B6BDB8}"/>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66675</xdr:colOff>
      <xdr:row>97</xdr:row>
      <xdr:rowOff>191613</xdr:rowOff>
    </xdr:to>
    <xdr:sp macro="" textlink="">
      <xdr:nvSpPr>
        <xdr:cNvPr id="13" name="Text Box 1">
          <a:extLst>
            <a:ext uri="{FF2B5EF4-FFF2-40B4-BE49-F238E27FC236}">
              <a16:creationId xmlns:a16="http://schemas.microsoft.com/office/drawing/2014/main" id="{BC5DCC01-D485-4C31-A185-4063B4501DA3}"/>
            </a:ext>
          </a:extLst>
        </xdr:cNvPr>
        <xdr:cNvSpPr txBox="1">
          <a:spLocks noChangeArrowheads="1"/>
        </xdr:cNvSpPr>
      </xdr:nvSpPr>
      <xdr:spPr bwMode="auto">
        <a:xfrm>
          <a:off x="9591675" y="1030986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76200</xdr:colOff>
      <xdr:row>97</xdr:row>
      <xdr:rowOff>191613</xdr:rowOff>
    </xdr:to>
    <xdr:sp macro="" textlink="">
      <xdr:nvSpPr>
        <xdr:cNvPr id="14" name="Text Box 1">
          <a:extLst>
            <a:ext uri="{FF2B5EF4-FFF2-40B4-BE49-F238E27FC236}">
              <a16:creationId xmlns:a16="http://schemas.microsoft.com/office/drawing/2014/main" id="{D9C4A2E5-D716-4E81-8EE2-7FAF4025ED11}"/>
            </a:ext>
          </a:extLst>
        </xdr:cNvPr>
        <xdr:cNvSpPr txBox="1">
          <a:spLocks noChangeArrowheads="1"/>
        </xdr:cNvSpPr>
      </xdr:nvSpPr>
      <xdr:spPr bwMode="auto">
        <a:xfrm>
          <a:off x="9591675" y="1030986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15" name="Text Box 1">
          <a:extLst>
            <a:ext uri="{FF2B5EF4-FFF2-40B4-BE49-F238E27FC236}">
              <a16:creationId xmlns:a16="http://schemas.microsoft.com/office/drawing/2014/main" id="{BA1389DE-85C9-41AE-82FA-E9CAED9E31DB}"/>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16" name="Text Box 24">
          <a:extLst>
            <a:ext uri="{FF2B5EF4-FFF2-40B4-BE49-F238E27FC236}">
              <a16:creationId xmlns:a16="http://schemas.microsoft.com/office/drawing/2014/main" id="{A94034C4-8E97-47BC-AFA3-4D2C2C422CA5}"/>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17" name="Text Box 1">
          <a:extLst>
            <a:ext uri="{FF2B5EF4-FFF2-40B4-BE49-F238E27FC236}">
              <a16:creationId xmlns:a16="http://schemas.microsoft.com/office/drawing/2014/main" id="{9F497BCA-FAC6-433C-972E-CEF9AFBE15EB}"/>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91440</xdr:colOff>
      <xdr:row>97</xdr:row>
      <xdr:rowOff>174468</xdr:rowOff>
    </xdr:to>
    <xdr:sp macro="" textlink="">
      <xdr:nvSpPr>
        <xdr:cNvPr id="18" name="Text Box 1">
          <a:extLst>
            <a:ext uri="{FF2B5EF4-FFF2-40B4-BE49-F238E27FC236}">
              <a16:creationId xmlns:a16="http://schemas.microsoft.com/office/drawing/2014/main" id="{E8DB3690-34BB-41DA-9602-3B3989A41213}"/>
            </a:ext>
          </a:extLst>
        </xdr:cNvPr>
        <xdr:cNvSpPr txBox="1">
          <a:spLocks noChangeArrowheads="1"/>
        </xdr:cNvSpPr>
      </xdr:nvSpPr>
      <xdr:spPr bwMode="auto">
        <a:xfrm>
          <a:off x="959167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91440</xdr:colOff>
      <xdr:row>97</xdr:row>
      <xdr:rowOff>174468</xdr:rowOff>
    </xdr:to>
    <xdr:sp macro="" textlink="">
      <xdr:nvSpPr>
        <xdr:cNvPr id="19" name="Text Box 1">
          <a:extLst>
            <a:ext uri="{FF2B5EF4-FFF2-40B4-BE49-F238E27FC236}">
              <a16:creationId xmlns:a16="http://schemas.microsoft.com/office/drawing/2014/main" id="{09BE5B31-EF5B-4E9E-BE60-B4F38376CF65}"/>
            </a:ext>
          </a:extLst>
        </xdr:cNvPr>
        <xdr:cNvSpPr txBox="1">
          <a:spLocks noChangeArrowheads="1"/>
        </xdr:cNvSpPr>
      </xdr:nvSpPr>
      <xdr:spPr bwMode="auto">
        <a:xfrm>
          <a:off x="959167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97</xdr:row>
      <xdr:rowOff>0</xdr:rowOff>
    </xdr:from>
    <xdr:to>
      <xdr:col>6</xdr:col>
      <xdr:colOff>91440</xdr:colOff>
      <xdr:row>97</xdr:row>
      <xdr:rowOff>174468</xdr:rowOff>
    </xdr:to>
    <xdr:sp macro="" textlink="">
      <xdr:nvSpPr>
        <xdr:cNvPr id="20" name="Text Box 1">
          <a:extLst>
            <a:ext uri="{FF2B5EF4-FFF2-40B4-BE49-F238E27FC236}">
              <a16:creationId xmlns:a16="http://schemas.microsoft.com/office/drawing/2014/main" id="{DBA09CC5-2C0E-4425-83EF-1C5CF818CEC2}"/>
            </a:ext>
          </a:extLst>
        </xdr:cNvPr>
        <xdr:cNvSpPr txBox="1">
          <a:spLocks noChangeArrowheads="1"/>
        </xdr:cNvSpPr>
      </xdr:nvSpPr>
      <xdr:spPr bwMode="auto">
        <a:xfrm>
          <a:off x="1315402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97</xdr:row>
      <xdr:rowOff>0</xdr:rowOff>
    </xdr:from>
    <xdr:to>
      <xdr:col>6</xdr:col>
      <xdr:colOff>91440</xdr:colOff>
      <xdr:row>97</xdr:row>
      <xdr:rowOff>174468</xdr:rowOff>
    </xdr:to>
    <xdr:sp macro="" textlink="">
      <xdr:nvSpPr>
        <xdr:cNvPr id="21" name="Text Box 1">
          <a:extLst>
            <a:ext uri="{FF2B5EF4-FFF2-40B4-BE49-F238E27FC236}">
              <a16:creationId xmlns:a16="http://schemas.microsoft.com/office/drawing/2014/main" id="{D3D4F98F-33E9-4D6A-B069-F7F7DC99F54D}"/>
            </a:ext>
          </a:extLst>
        </xdr:cNvPr>
        <xdr:cNvSpPr txBox="1">
          <a:spLocks noChangeArrowheads="1"/>
        </xdr:cNvSpPr>
      </xdr:nvSpPr>
      <xdr:spPr bwMode="auto">
        <a:xfrm>
          <a:off x="13154025" y="1030986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97</xdr:row>
      <xdr:rowOff>0</xdr:rowOff>
    </xdr:from>
    <xdr:ext cx="91440" cy="144780"/>
    <xdr:sp macro="" textlink="">
      <xdr:nvSpPr>
        <xdr:cNvPr id="22" name="Text Box 1">
          <a:extLst>
            <a:ext uri="{FF2B5EF4-FFF2-40B4-BE49-F238E27FC236}">
              <a16:creationId xmlns:a16="http://schemas.microsoft.com/office/drawing/2014/main" id="{35E3AB0D-6927-4675-8CEF-22C0963EFFB3}"/>
            </a:ext>
          </a:extLst>
        </xdr:cNvPr>
        <xdr:cNvSpPr txBox="1">
          <a:spLocks noChangeArrowheads="1"/>
        </xdr:cNvSpPr>
      </xdr:nvSpPr>
      <xdr:spPr bwMode="auto">
        <a:xfrm>
          <a:off x="9591675" y="103098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97</xdr:row>
      <xdr:rowOff>0</xdr:rowOff>
    </xdr:from>
    <xdr:ext cx="91440" cy="144780"/>
    <xdr:sp macro="" textlink="">
      <xdr:nvSpPr>
        <xdr:cNvPr id="23" name="Text Box 1">
          <a:extLst>
            <a:ext uri="{FF2B5EF4-FFF2-40B4-BE49-F238E27FC236}">
              <a16:creationId xmlns:a16="http://schemas.microsoft.com/office/drawing/2014/main" id="{863970D4-3AF4-48A1-BDAD-26CA8F741FD1}"/>
            </a:ext>
          </a:extLst>
        </xdr:cNvPr>
        <xdr:cNvSpPr txBox="1">
          <a:spLocks noChangeArrowheads="1"/>
        </xdr:cNvSpPr>
      </xdr:nvSpPr>
      <xdr:spPr bwMode="auto">
        <a:xfrm>
          <a:off x="9591675" y="103098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97</xdr:row>
      <xdr:rowOff>0</xdr:rowOff>
    </xdr:from>
    <xdr:to>
      <xdr:col>5</xdr:col>
      <xdr:colOff>66675</xdr:colOff>
      <xdr:row>97</xdr:row>
      <xdr:rowOff>191613</xdr:rowOff>
    </xdr:to>
    <xdr:sp macro="" textlink="">
      <xdr:nvSpPr>
        <xdr:cNvPr id="24" name="Text Box 1">
          <a:extLst>
            <a:ext uri="{FF2B5EF4-FFF2-40B4-BE49-F238E27FC236}">
              <a16:creationId xmlns:a16="http://schemas.microsoft.com/office/drawing/2014/main" id="{11A26765-9B6B-4B93-87E0-0CA3AAE8D090}"/>
            </a:ext>
          </a:extLst>
        </xdr:cNvPr>
        <xdr:cNvSpPr txBox="1">
          <a:spLocks noChangeArrowheads="1"/>
        </xdr:cNvSpPr>
      </xdr:nvSpPr>
      <xdr:spPr bwMode="auto">
        <a:xfrm>
          <a:off x="9591675" y="1030986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76200</xdr:colOff>
      <xdr:row>97</xdr:row>
      <xdr:rowOff>191613</xdr:rowOff>
    </xdr:to>
    <xdr:sp macro="" textlink="">
      <xdr:nvSpPr>
        <xdr:cNvPr id="25" name="Text Box 1">
          <a:extLst>
            <a:ext uri="{FF2B5EF4-FFF2-40B4-BE49-F238E27FC236}">
              <a16:creationId xmlns:a16="http://schemas.microsoft.com/office/drawing/2014/main" id="{C701BA85-DA86-4562-BFA1-28D6332B2B5F}"/>
            </a:ext>
          </a:extLst>
        </xdr:cNvPr>
        <xdr:cNvSpPr txBox="1">
          <a:spLocks noChangeArrowheads="1"/>
        </xdr:cNvSpPr>
      </xdr:nvSpPr>
      <xdr:spPr bwMode="auto">
        <a:xfrm>
          <a:off x="9591675" y="1030986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26" name="Text Box 1">
          <a:extLst>
            <a:ext uri="{FF2B5EF4-FFF2-40B4-BE49-F238E27FC236}">
              <a16:creationId xmlns:a16="http://schemas.microsoft.com/office/drawing/2014/main" id="{9245F5BD-CEC3-44B0-B9C9-DBB868B743E4}"/>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27" name="Text Box 24">
          <a:extLst>
            <a:ext uri="{FF2B5EF4-FFF2-40B4-BE49-F238E27FC236}">
              <a16:creationId xmlns:a16="http://schemas.microsoft.com/office/drawing/2014/main" id="{D3864998-DDA6-4F54-913B-51578278E5C0}"/>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28" name="Text Box 1">
          <a:extLst>
            <a:ext uri="{FF2B5EF4-FFF2-40B4-BE49-F238E27FC236}">
              <a16:creationId xmlns:a16="http://schemas.microsoft.com/office/drawing/2014/main" id="{2A0B50B0-C5EA-4D3B-91B1-0B6BB96967F2}"/>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66675</xdr:colOff>
      <xdr:row>97</xdr:row>
      <xdr:rowOff>191613</xdr:rowOff>
    </xdr:to>
    <xdr:sp macro="" textlink="">
      <xdr:nvSpPr>
        <xdr:cNvPr id="29" name="Text Box 1">
          <a:extLst>
            <a:ext uri="{FF2B5EF4-FFF2-40B4-BE49-F238E27FC236}">
              <a16:creationId xmlns:a16="http://schemas.microsoft.com/office/drawing/2014/main" id="{6E04FCFF-CA29-4679-A7E7-B4D09DBA3B07}"/>
            </a:ext>
          </a:extLst>
        </xdr:cNvPr>
        <xdr:cNvSpPr txBox="1">
          <a:spLocks noChangeArrowheads="1"/>
        </xdr:cNvSpPr>
      </xdr:nvSpPr>
      <xdr:spPr bwMode="auto">
        <a:xfrm>
          <a:off x="9591675" y="1030986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76200</xdr:colOff>
      <xdr:row>97</xdr:row>
      <xdr:rowOff>191613</xdr:rowOff>
    </xdr:to>
    <xdr:sp macro="" textlink="">
      <xdr:nvSpPr>
        <xdr:cNvPr id="30" name="Text Box 1">
          <a:extLst>
            <a:ext uri="{FF2B5EF4-FFF2-40B4-BE49-F238E27FC236}">
              <a16:creationId xmlns:a16="http://schemas.microsoft.com/office/drawing/2014/main" id="{C608C1B1-9EF3-4C99-8CDC-C205F2675EE6}"/>
            </a:ext>
          </a:extLst>
        </xdr:cNvPr>
        <xdr:cNvSpPr txBox="1">
          <a:spLocks noChangeArrowheads="1"/>
        </xdr:cNvSpPr>
      </xdr:nvSpPr>
      <xdr:spPr bwMode="auto">
        <a:xfrm>
          <a:off x="9591675" y="1030986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31" name="Text Box 1">
          <a:extLst>
            <a:ext uri="{FF2B5EF4-FFF2-40B4-BE49-F238E27FC236}">
              <a16:creationId xmlns:a16="http://schemas.microsoft.com/office/drawing/2014/main" id="{DB9CAA38-BD11-4D61-8BE2-C7C35798EBCB}"/>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32" name="Text Box 24">
          <a:extLst>
            <a:ext uri="{FF2B5EF4-FFF2-40B4-BE49-F238E27FC236}">
              <a16:creationId xmlns:a16="http://schemas.microsoft.com/office/drawing/2014/main" id="{A9C4DC5C-8D29-4D90-AADE-445DFB890AE0}"/>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97</xdr:row>
      <xdr:rowOff>0</xdr:rowOff>
    </xdr:from>
    <xdr:to>
      <xdr:col>5</xdr:col>
      <xdr:colOff>85725</xdr:colOff>
      <xdr:row>97</xdr:row>
      <xdr:rowOff>191613</xdr:rowOff>
    </xdr:to>
    <xdr:sp macro="" textlink="">
      <xdr:nvSpPr>
        <xdr:cNvPr id="33" name="Text Box 1">
          <a:extLst>
            <a:ext uri="{FF2B5EF4-FFF2-40B4-BE49-F238E27FC236}">
              <a16:creationId xmlns:a16="http://schemas.microsoft.com/office/drawing/2014/main" id="{13C5A3AF-A38C-4171-B463-748F71C63CB7}"/>
            </a:ext>
          </a:extLst>
        </xdr:cNvPr>
        <xdr:cNvSpPr txBox="1">
          <a:spLocks noChangeArrowheads="1"/>
        </xdr:cNvSpPr>
      </xdr:nvSpPr>
      <xdr:spPr bwMode="auto">
        <a:xfrm>
          <a:off x="9591675" y="1030986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91440</xdr:colOff>
      <xdr:row>18</xdr:row>
      <xdr:rowOff>144780</xdr:rowOff>
    </xdr:to>
    <xdr:sp macro="" textlink="">
      <xdr:nvSpPr>
        <xdr:cNvPr id="34" name="Text Box 1">
          <a:extLst>
            <a:ext uri="{FF2B5EF4-FFF2-40B4-BE49-F238E27FC236}">
              <a16:creationId xmlns:a16="http://schemas.microsoft.com/office/drawing/2014/main" id="{DC6D85D2-0068-4E79-9DA9-E97AA295F50C}"/>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91440</xdr:colOff>
      <xdr:row>18</xdr:row>
      <xdr:rowOff>144780</xdr:rowOff>
    </xdr:to>
    <xdr:sp macro="" textlink="">
      <xdr:nvSpPr>
        <xdr:cNvPr id="35" name="Text Box 1">
          <a:extLst>
            <a:ext uri="{FF2B5EF4-FFF2-40B4-BE49-F238E27FC236}">
              <a16:creationId xmlns:a16="http://schemas.microsoft.com/office/drawing/2014/main" id="{10656AA8-BB2C-408D-ACFC-EDA855A0BF0A}"/>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18</xdr:row>
      <xdr:rowOff>0</xdr:rowOff>
    </xdr:from>
    <xdr:to>
      <xdr:col>6</xdr:col>
      <xdr:colOff>91440</xdr:colOff>
      <xdr:row>18</xdr:row>
      <xdr:rowOff>144780</xdr:rowOff>
    </xdr:to>
    <xdr:sp macro="" textlink="">
      <xdr:nvSpPr>
        <xdr:cNvPr id="36" name="Text Box 1">
          <a:extLst>
            <a:ext uri="{FF2B5EF4-FFF2-40B4-BE49-F238E27FC236}">
              <a16:creationId xmlns:a16="http://schemas.microsoft.com/office/drawing/2014/main" id="{0590FCED-7AB3-4837-A607-C25E52F02CE1}"/>
            </a:ext>
          </a:extLst>
        </xdr:cNvPr>
        <xdr:cNvSpPr txBox="1">
          <a:spLocks noChangeArrowheads="1"/>
        </xdr:cNvSpPr>
      </xdr:nvSpPr>
      <xdr:spPr bwMode="auto">
        <a:xfrm>
          <a:off x="1315402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18</xdr:row>
      <xdr:rowOff>0</xdr:rowOff>
    </xdr:from>
    <xdr:to>
      <xdr:col>6</xdr:col>
      <xdr:colOff>91440</xdr:colOff>
      <xdr:row>18</xdr:row>
      <xdr:rowOff>144780</xdr:rowOff>
    </xdr:to>
    <xdr:sp macro="" textlink="">
      <xdr:nvSpPr>
        <xdr:cNvPr id="37" name="Text Box 1">
          <a:extLst>
            <a:ext uri="{FF2B5EF4-FFF2-40B4-BE49-F238E27FC236}">
              <a16:creationId xmlns:a16="http://schemas.microsoft.com/office/drawing/2014/main" id="{3AC7FCCE-CD1D-4822-8D9E-8E1FCADC0CC9}"/>
            </a:ext>
          </a:extLst>
        </xdr:cNvPr>
        <xdr:cNvSpPr txBox="1">
          <a:spLocks noChangeArrowheads="1"/>
        </xdr:cNvSpPr>
      </xdr:nvSpPr>
      <xdr:spPr bwMode="auto">
        <a:xfrm>
          <a:off x="1315402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18</xdr:row>
      <xdr:rowOff>0</xdr:rowOff>
    </xdr:from>
    <xdr:ext cx="91440" cy="144780"/>
    <xdr:sp macro="" textlink="">
      <xdr:nvSpPr>
        <xdr:cNvPr id="38" name="Text Box 1">
          <a:extLst>
            <a:ext uri="{FF2B5EF4-FFF2-40B4-BE49-F238E27FC236}">
              <a16:creationId xmlns:a16="http://schemas.microsoft.com/office/drawing/2014/main" id="{0416F06A-0BD2-4E3E-A1CE-C2FF18B269E7}"/>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xdr:row>
      <xdr:rowOff>0</xdr:rowOff>
    </xdr:from>
    <xdr:ext cx="91440" cy="144780"/>
    <xdr:sp macro="" textlink="">
      <xdr:nvSpPr>
        <xdr:cNvPr id="39" name="Text Box 1">
          <a:extLst>
            <a:ext uri="{FF2B5EF4-FFF2-40B4-BE49-F238E27FC236}">
              <a16:creationId xmlns:a16="http://schemas.microsoft.com/office/drawing/2014/main" id="{2ED6DCC3-8B8D-4AC6-A4F3-9347CBBD34B0}"/>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18</xdr:row>
      <xdr:rowOff>0</xdr:rowOff>
    </xdr:from>
    <xdr:to>
      <xdr:col>5</xdr:col>
      <xdr:colOff>66675</xdr:colOff>
      <xdr:row>18</xdr:row>
      <xdr:rowOff>161925</xdr:rowOff>
    </xdr:to>
    <xdr:sp macro="" textlink="">
      <xdr:nvSpPr>
        <xdr:cNvPr id="40" name="Text Box 1">
          <a:extLst>
            <a:ext uri="{FF2B5EF4-FFF2-40B4-BE49-F238E27FC236}">
              <a16:creationId xmlns:a16="http://schemas.microsoft.com/office/drawing/2014/main" id="{3412F70B-6365-4766-A65B-6AE7DE8558B0}"/>
            </a:ext>
          </a:extLst>
        </xdr:cNvPr>
        <xdr:cNvSpPr txBox="1">
          <a:spLocks noChangeArrowheads="1"/>
        </xdr:cNvSpPr>
      </xdr:nvSpPr>
      <xdr:spPr bwMode="auto">
        <a:xfrm>
          <a:off x="9591675" y="1499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76200</xdr:colOff>
      <xdr:row>18</xdr:row>
      <xdr:rowOff>161925</xdr:rowOff>
    </xdr:to>
    <xdr:sp macro="" textlink="">
      <xdr:nvSpPr>
        <xdr:cNvPr id="41" name="Text Box 1">
          <a:extLst>
            <a:ext uri="{FF2B5EF4-FFF2-40B4-BE49-F238E27FC236}">
              <a16:creationId xmlns:a16="http://schemas.microsoft.com/office/drawing/2014/main" id="{1301D572-FBDD-4B8A-BF82-B557CC3FC249}"/>
            </a:ext>
          </a:extLst>
        </xdr:cNvPr>
        <xdr:cNvSpPr txBox="1">
          <a:spLocks noChangeArrowheads="1"/>
        </xdr:cNvSpPr>
      </xdr:nvSpPr>
      <xdr:spPr bwMode="auto">
        <a:xfrm>
          <a:off x="9591675" y="1499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42" name="Text Box 1">
          <a:extLst>
            <a:ext uri="{FF2B5EF4-FFF2-40B4-BE49-F238E27FC236}">
              <a16:creationId xmlns:a16="http://schemas.microsoft.com/office/drawing/2014/main" id="{18280C5C-0951-48BD-8169-9E8CD8951398}"/>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43" name="Text Box 24">
          <a:extLst>
            <a:ext uri="{FF2B5EF4-FFF2-40B4-BE49-F238E27FC236}">
              <a16:creationId xmlns:a16="http://schemas.microsoft.com/office/drawing/2014/main" id="{1401E59B-D755-45B9-9A07-B3CEF7ABC0DA}"/>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44" name="Text Box 1">
          <a:extLst>
            <a:ext uri="{FF2B5EF4-FFF2-40B4-BE49-F238E27FC236}">
              <a16:creationId xmlns:a16="http://schemas.microsoft.com/office/drawing/2014/main" id="{BA1DB3E9-5ED6-42DD-BF8B-6DE332D7136D}"/>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66675</xdr:colOff>
      <xdr:row>18</xdr:row>
      <xdr:rowOff>161925</xdr:rowOff>
    </xdr:to>
    <xdr:sp macro="" textlink="">
      <xdr:nvSpPr>
        <xdr:cNvPr id="45" name="Text Box 1">
          <a:extLst>
            <a:ext uri="{FF2B5EF4-FFF2-40B4-BE49-F238E27FC236}">
              <a16:creationId xmlns:a16="http://schemas.microsoft.com/office/drawing/2014/main" id="{5FEF979C-C76C-4802-9B57-EBCFE87CEBD7}"/>
            </a:ext>
          </a:extLst>
        </xdr:cNvPr>
        <xdr:cNvSpPr txBox="1">
          <a:spLocks noChangeArrowheads="1"/>
        </xdr:cNvSpPr>
      </xdr:nvSpPr>
      <xdr:spPr bwMode="auto">
        <a:xfrm>
          <a:off x="9591675" y="1499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76200</xdr:colOff>
      <xdr:row>18</xdr:row>
      <xdr:rowOff>161925</xdr:rowOff>
    </xdr:to>
    <xdr:sp macro="" textlink="">
      <xdr:nvSpPr>
        <xdr:cNvPr id="46" name="Text Box 1">
          <a:extLst>
            <a:ext uri="{FF2B5EF4-FFF2-40B4-BE49-F238E27FC236}">
              <a16:creationId xmlns:a16="http://schemas.microsoft.com/office/drawing/2014/main" id="{B21DB343-02C2-46F8-97F7-073810F2E749}"/>
            </a:ext>
          </a:extLst>
        </xdr:cNvPr>
        <xdr:cNvSpPr txBox="1">
          <a:spLocks noChangeArrowheads="1"/>
        </xdr:cNvSpPr>
      </xdr:nvSpPr>
      <xdr:spPr bwMode="auto">
        <a:xfrm>
          <a:off x="9591675" y="1499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47" name="Text Box 1">
          <a:extLst>
            <a:ext uri="{FF2B5EF4-FFF2-40B4-BE49-F238E27FC236}">
              <a16:creationId xmlns:a16="http://schemas.microsoft.com/office/drawing/2014/main" id="{824FE647-2AC0-408A-A260-A4352EC7BB0B}"/>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48" name="Text Box 24">
          <a:extLst>
            <a:ext uri="{FF2B5EF4-FFF2-40B4-BE49-F238E27FC236}">
              <a16:creationId xmlns:a16="http://schemas.microsoft.com/office/drawing/2014/main" id="{33EEDC58-4395-4857-ABD4-100D4FE1B077}"/>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49" name="Text Box 1">
          <a:extLst>
            <a:ext uri="{FF2B5EF4-FFF2-40B4-BE49-F238E27FC236}">
              <a16:creationId xmlns:a16="http://schemas.microsoft.com/office/drawing/2014/main" id="{7CEDC915-0357-42E6-A5CB-86EE9038C971}"/>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91440</xdr:colOff>
      <xdr:row>18</xdr:row>
      <xdr:rowOff>144780</xdr:rowOff>
    </xdr:to>
    <xdr:sp macro="" textlink="">
      <xdr:nvSpPr>
        <xdr:cNvPr id="50" name="Text Box 1">
          <a:extLst>
            <a:ext uri="{FF2B5EF4-FFF2-40B4-BE49-F238E27FC236}">
              <a16:creationId xmlns:a16="http://schemas.microsoft.com/office/drawing/2014/main" id="{75FE94D6-8792-4E17-9343-8DD6E2897181}"/>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91440</xdr:colOff>
      <xdr:row>18</xdr:row>
      <xdr:rowOff>144780</xdr:rowOff>
    </xdr:to>
    <xdr:sp macro="" textlink="">
      <xdr:nvSpPr>
        <xdr:cNvPr id="51" name="Text Box 1">
          <a:extLst>
            <a:ext uri="{FF2B5EF4-FFF2-40B4-BE49-F238E27FC236}">
              <a16:creationId xmlns:a16="http://schemas.microsoft.com/office/drawing/2014/main" id="{255E658B-A921-4B55-A25B-A4C80A31DB8F}"/>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18</xdr:row>
      <xdr:rowOff>0</xdr:rowOff>
    </xdr:from>
    <xdr:to>
      <xdr:col>6</xdr:col>
      <xdr:colOff>91440</xdr:colOff>
      <xdr:row>18</xdr:row>
      <xdr:rowOff>144780</xdr:rowOff>
    </xdr:to>
    <xdr:sp macro="" textlink="">
      <xdr:nvSpPr>
        <xdr:cNvPr id="52" name="Text Box 1">
          <a:extLst>
            <a:ext uri="{FF2B5EF4-FFF2-40B4-BE49-F238E27FC236}">
              <a16:creationId xmlns:a16="http://schemas.microsoft.com/office/drawing/2014/main" id="{7620C1E7-A60B-4E0D-8DF4-93EFAB0C92A5}"/>
            </a:ext>
          </a:extLst>
        </xdr:cNvPr>
        <xdr:cNvSpPr txBox="1">
          <a:spLocks noChangeArrowheads="1"/>
        </xdr:cNvSpPr>
      </xdr:nvSpPr>
      <xdr:spPr bwMode="auto">
        <a:xfrm>
          <a:off x="1315402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18</xdr:row>
      <xdr:rowOff>0</xdr:rowOff>
    </xdr:from>
    <xdr:to>
      <xdr:col>6</xdr:col>
      <xdr:colOff>91440</xdr:colOff>
      <xdr:row>18</xdr:row>
      <xdr:rowOff>144780</xdr:rowOff>
    </xdr:to>
    <xdr:sp macro="" textlink="">
      <xdr:nvSpPr>
        <xdr:cNvPr id="53" name="Text Box 1">
          <a:extLst>
            <a:ext uri="{FF2B5EF4-FFF2-40B4-BE49-F238E27FC236}">
              <a16:creationId xmlns:a16="http://schemas.microsoft.com/office/drawing/2014/main" id="{CBA6CF33-61E3-4B99-8151-31D62887D276}"/>
            </a:ext>
          </a:extLst>
        </xdr:cNvPr>
        <xdr:cNvSpPr txBox="1">
          <a:spLocks noChangeArrowheads="1"/>
        </xdr:cNvSpPr>
      </xdr:nvSpPr>
      <xdr:spPr bwMode="auto">
        <a:xfrm>
          <a:off x="1315402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18</xdr:row>
      <xdr:rowOff>0</xdr:rowOff>
    </xdr:from>
    <xdr:ext cx="91440" cy="144780"/>
    <xdr:sp macro="" textlink="">
      <xdr:nvSpPr>
        <xdr:cNvPr id="54" name="Text Box 1">
          <a:extLst>
            <a:ext uri="{FF2B5EF4-FFF2-40B4-BE49-F238E27FC236}">
              <a16:creationId xmlns:a16="http://schemas.microsoft.com/office/drawing/2014/main" id="{562EFF49-3075-4827-B9ED-6350CE03E0D4}"/>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xdr:row>
      <xdr:rowOff>0</xdr:rowOff>
    </xdr:from>
    <xdr:ext cx="91440" cy="144780"/>
    <xdr:sp macro="" textlink="">
      <xdr:nvSpPr>
        <xdr:cNvPr id="55" name="Text Box 1">
          <a:extLst>
            <a:ext uri="{FF2B5EF4-FFF2-40B4-BE49-F238E27FC236}">
              <a16:creationId xmlns:a16="http://schemas.microsoft.com/office/drawing/2014/main" id="{A3EB1505-8693-4D02-B209-53E9E1709311}"/>
            </a:ext>
          </a:extLst>
        </xdr:cNvPr>
        <xdr:cNvSpPr txBox="1">
          <a:spLocks noChangeArrowheads="1"/>
        </xdr:cNvSpPr>
      </xdr:nvSpPr>
      <xdr:spPr bwMode="auto">
        <a:xfrm>
          <a:off x="9591675" y="14992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18</xdr:row>
      <xdr:rowOff>0</xdr:rowOff>
    </xdr:from>
    <xdr:to>
      <xdr:col>5</xdr:col>
      <xdr:colOff>66675</xdr:colOff>
      <xdr:row>18</xdr:row>
      <xdr:rowOff>161925</xdr:rowOff>
    </xdr:to>
    <xdr:sp macro="" textlink="">
      <xdr:nvSpPr>
        <xdr:cNvPr id="56" name="Text Box 1">
          <a:extLst>
            <a:ext uri="{FF2B5EF4-FFF2-40B4-BE49-F238E27FC236}">
              <a16:creationId xmlns:a16="http://schemas.microsoft.com/office/drawing/2014/main" id="{A1C807AC-823A-4AA1-9588-DECDAB5BC0CD}"/>
            </a:ext>
          </a:extLst>
        </xdr:cNvPr>
        <xdr:cNvSpPr txBox="1">
          <a:spLocks noChangeArrowheads="1"/>
        </xdr:cNvSpPr>
      </xdr:nvSpPr>
      <xdr:spPr bwMode="auto">
        <a:xfrm>
          <a:off x="9591675" y="1499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76200</xdr:colOff>
      <xdr:row>18</xdr:row>
      <xdr:rowOff>161925</xdr:rowOff>
    </xdr:to>
    <xdr:sp macro="" textlink="">
      <xdr:nvSpPr>
        <xdr:cNvPr id="57" name="Text Box 1">
          <a:extLst>
            <a:ext uri="{FF2B5EF4-FFF2-40B4-BE49-F238E27FC236}">
              <a16:creationId xmlns:a16="http://schemas.microsoft.com/office/drawing/2014/main" id="{75A3248B-06BD-4CBE-8BC5-7E422461F168}"/>
            </a:ext>
          </a:extLst>
        </xdr:cNvPr>
        <xdr:cNvSpPr txBox="1">
          <a:spLocks noChangeArrowheads="1"/>
        </xdr:cNvSpPr>
      </xdr:nvSpPr>
      <xdr:spPr bwMode="auto">
        <a:xfrm>
          <a:off x="9591675" y="1499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58" name="Text Box 1">
          <a:extLst>
            <a:ext uri="{FF2B5EF4-FFF2-40B4-BE49-F238E27FC236}">
              <a16:creationId xmlns:a16="http://schemas.microsoft.com/office/drawing/2014/main" id="{EE1571CB-153A-4C1D-9ED5-E4A76BB3E092}"/>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59" name="Text Box 24">
          <a:extLst>
            <a:ext uri="{FF2B5EF4-FFF2-40B4-BE49-F238E27FC236}">
              <a16:creationId xmlns:a16="http://schemas.microsoft.com/office/drawing/2014/main" id="{A49FBB02-7E06-4BDC-94C8-46DBB442D5F8}"/>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60" name="Text Box 1">
          <a:extLst>
            <a:ext uri="{FF2B5EF4-FFF2-40B4-BE49-F238E27FC236}">
              <a16:creationId xmlns:a16="http://schemas.microsoft.com/office/drawing/2014/main" id="{1B133E90-A302-4D7D-ABFA-368B6174C879}"/>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66675</xdr:colOff>
      <xdr:row>18</xdr:row>
      <xdr:rowOff>161925</xdr:rowOff>
    </xdr:to>
    <xdr:sp macro="" textlink="">
      <xdr:nvSpPr>
        <xdr:cNvPr id="61" name="Text Box 1">
          <a:extLst>
            <a:ext uri="{FF2B5EF4-FFF2-40B4-BE49-F238E27FC236}">
              <a16:creationId xmlns:a16="http://schemas.microsoft.com/office/drawing/2014/main" id="{4C5B4C36-86EE-4A90-AB78-A90DB547233F}"/>
            </a:ext>
          </a:extLst>
        </xdr:cNvPr>
        <xdr:cNvSpPr txBox="1">
          <a:spLocks noChangeArrowheads="1"/>
        </xdr:cNvSpPr>
      </xdr:nvSpPr>
      <xdr:spPr bwMode="auto">
        <a:xfrm>
          <a:off x="9591675" y="14992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76200</xdr:colOff>
      <xdr:row>18</xdr:row>
      <xdr:rowOff>161925</xdr:rowOff>
    </xdr:to>
    <xdr:sp macro="" textlink="">
      <xdr:nvSpPr>
        <xdr:cNvPr id="62" name="Text Box 1">
          <a:extLst>
            <a:ext uri="{FF2B5EF4-FFF2-40B4-BE49-F238E27FC236}">
              <a16:creationId xmlns:a16="http://schemas.microsoft.com/office/drawing/2014/main" id="{33C44EAC-A5F1-4AC9-B02C-964BBF4BF08B}"/>
            </a:ext>
          </a:extLst>
        </xdr:cNvPr>
        <xdr:cNvSpPr txBox="1">
          <a:spLocks noChangeArrowheads="1"/>
        </xdr:cNvSpPr>
      </xdr:nvSpPr>
      <xdr:spPr bwMode="auto">
        <a:xfrm>
          <a:off x="9591675" y="14992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63" name="Text Box 1">
          <a:extLst>
            <a:ext uri="{FF2B5EF4-FFF2-40B4-BE49-F238E27FC236}">
              <a16:creationId xmlns:a16="http://schemas.microsoft.com/office/drawing/2014/main" id="{3DBA08F3-8EDF-4B24-A32C-EF8881F8D96B}"/>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64" name="Text Box 24">
          <a:extLst>
            <a:ext uri="{FF2B5EF4-FFF2-40B4-BE49-F238E27FC236}">
              <a16:creationId xmlns:a16="http://schemas.microsoft.com/office/drawing/2014/main" id="{E4C29EF4-8ED6-4504-B327-FF0252C58565}"/>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18</xdr:row>
      <xdr:rowOff>0</xdr:rowOff>
    </xdr:from>
    <xdr:to>
      <xdr:col>5</xdr:col>
      <xdr:colOff>85725</xdr:colOff>
      <xdr:row>18</xdr:row>
      <xdr:rowOff>161925</xdr:rowOff>
    </xdr:to>
    <xdr:sp macro="" textlink="">
      <xdr:nvSpPr>
        <xdr:cNvPr id="65" name="Text Box 1">
          <a:extLst>
            <a:ext uri="{FF2B5EF4-FFF2-40B4-BE49-F238E27FC236}">
              <a16:creationId xmlns:a16="http://schemas.microsoft.com/office/drawing/2014/main" id="{E5B25A4D-6021-44FA-B314-A2F7CCC605D5}"/>
            </a:ext>
          </a:extLst>
        </xdr:cNvPr>
        <xdr:cNvSpPr txBox="1">
          <a:spLocks noChangeArrowheads="1"/>
        </xdr:cNvSpPr>
      </xdr:nvSpPr>
      <xdr:spPr bwMode="auto">
        <a:xfrm>
          <a:off x="9591675" y="14992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30</xdr:row>
      <xdr:rowOff>0</xdr:rowOff>
    </xdr:from>
    <xdr:to>
      <xdr:col>6</xdr:col>
      <xdr:colOff>91440</xdr:colOff>
      <xdr:row>30</xdr:row>
      <xdr:rowOff>144780</xdr:rowOff>
    </xdr:to>
    <xdr:sp macro="" textlink="">
      <xdr:nvSpPr>
        <xdr:cNvPr id="2" name="Text Box 1">
          <a:extLst>
            <a:ext uri="{FF2B5EF4-FFF2-40B4-BE49-F238E27FC236}">
              <a16:creationId xmlns:a16="http://schemas.microsoft.com/office/drawing/2014/main" id="{9CB844D0-58AE-48A8-A9FB-271D5BFA4423}"/>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91440</xdr:colOff>
      <xdr:row>30</xdr:row>
      <xdr:rowOff>144780</xdr:rowOff>
    </xdr:to>
    <xdr:sp macro="" textlink="">
      <xdr:nvSpPr>
        <xdr:cNvPr id="3" name="Text Box 1">
          <a:extLst>
            <a:ext uri="{FF2B5EF4-FFF2-40B4-BE49-F238E27FC236}">
              <a16:creationId xmlns:a16="http://schemas.microsoft.com/office/drawing/2014/main" id="{195A2AF4-BDCA-4AE1-ADE9-6D3C0754DB57}"/>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xdr:row>
      <xdr:rowOff>0</xdr:rowOff>
    </xdr:from>
    <xdr:to>
      <xdr:col>7</xdr:col>
      <xdr:colOff>91440</xdr:colOff>
      <xdr:row>30</xdr:row>
      <xdr:rowOff>144780</xdr:rowOff>
    </xdr:to>
    <xdr:sp macro="" textlink="">
      <xdr:nvSpPr>
        <xdr:cNvPr id="4" name="Text Box 1">
          <a:extLst>
            <a:ext uri="{FF2B5EF4-FFF2-40B4-BE49-F238E27FC236}">
              <a16:creationId xmlns:a16="http://schemas.microsoft.com/office/drawing/2014/main" id="{515FD756-C708-4851-B78A-08B812F055B5}"/>
            </a:ext>
          </a:extLst>
        </xdr:cNvPr>
        <xdr:cNvSpPr txBox="1">
          <a:spLocks noChangeArrowheads="1"/>
        </xdr:cNvSpPr>
      </xdr:nvSpPr>
      <xdr:spPr bwMode="auto">
        <a:xfrm>
          <a:off x="1415415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xdr:row>
      <xdr:rowOff>0</xdr:rowOff>
    </xdr:from>
    <xdr:to>
      <xdr:col>7</xdr:col>
      <xdr:colOff>91440</xdr:colOff>
      <xdr:row>30</xdr:row>
      <xdr:rowOff>144780</xdr:rowOff>
    </xdr:to>
    <xdr:sp macro="" textlink="">
      <xdr:nvSpPr>
        <xdr:cNvPr id="5" name="Text Box 1">
          <a:extLst>
            <a:ext uri="{FF2B5EF4-FFF2-40B4-BE49-F238E27FC236}">
              <a16:creationId xmlns:a16="http://schemas.microsoft.com/office/drawing/2014/main" id="{CAA8826F-4270-4B7B-B487-40CA9BC50C66}"/>
            </a:ext>
          </a:extLst>
        </xdr:cNvPr>
        <xdr:cNvSpPr txBox="1">
          <a:spLocks noChangeArrowheads="1"/>
        </xdr:cNvSpPr>
      </xdr:nvSpPr>
      <xdr:spPr bwMode="auto">
        <a:xfrm>
          <a:off x="1415415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30</xdr:row>
      <xdr:rowOff>0</xdr:rowOff>
    </xdr:from>
    <xdr:ext cx="91440" cy="144780"/>
    <xdr:sp macro="" textlink="">
      <xdr:nvSpPr>
        <xdr:cNvPr id="6" name="Text Box 1">
          <a:extLst>
            <a:ext uri="{FF2B5EF4-FFF2-40B4-BE49-F238E27FC236}">
              <a16:creationId xmlns:a16="http://schemas.microsoft.com/office/drawing/2014/main" id="{70C2D692-520A-475B-9321-3909E5D74FCA}"/>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30</xdr:row>
      <xdr:rowOff>0</xdr:rowOff>
    </xdr:from>
    <xdr:ext cx="91440" cy="144780"/>
    <xdr:sp macro="" textlink="">
      <xdr:nvSpPr>
        <xdr:cNvPr id="7" name="Text Box 1">
          <a:extLst>
            <a:ext uri="{FF2B5EF4-FFF2-40B4-BE49-F238E27FC236}">
              <a16:creationId xmlns:a16="http://schemas.microsoft.com/office/drawing/2014/main" id="{9D99682D-33CE-434E-AB83-1EA02688091B}"/>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30</xdr:row>
      <xdr:rowOff>0</xdr:rowOff>
    </xdr:from>
    <xdr:to>
      <xdr:col>6</xdr:col>
      <xdr:colOff>66675</xdr:colOff>
      <xdr:row>30</xdr:row>
      <xdr:rowOff>161925</xdr:rowOff>
    </xdr:to>
    <xdr:sp macro="" textlink="">
      <xdr:nvSpPr>
        <xdr:cNvPr id="8" name="Text Box 1">
          <a:extLst>
            <a:ext uri="{FF2B5EF4-FFF2-40B4-BE49-F238E27FC236}">
              <a16:creationId xmlns:a16="http://schemas.microsoft.com/office/drawing/2014/main" id="{0B019838-2AA5-4328-9D74-678250E93557}"/>
            </a:ext>
          </a:extLst>
        </xdr:cNvPr>
        <xdr:cNvSpPr txBox="1">
          <a:spLocks noChangeArrowheads="1"/>
        </xdr:cNvSpPr>
      </xdr:nvSpPr>
      <xdr:spPr bwMode="auto">
        <a:xfrm>
          <a:off x="12611100" y="11268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76200</xdr:colOff>
      <xdr:row>30</xdr:row>
      <xdr:rowOff>161925</xdr:rowOff>
    </xdr:to>
    <xdr:sp macro="" textlink="">
      <xdr:nvSpPr>
        <xdr:cNvPr id="9" name="Text Box 1">
          <a:extLst>
            <a:ext uri="{FF2B5EF4-FFF2-40B4-BE49-F238E27FC236}">
              <a16:creationId xmlns:a16="http://schemas.microsoft.com/office/drawing/2014/main" id="{2852D855-273D-4A4F-A478-24AF8BEFD12A}"/>
            </a:ext>
          </a:extLst>
        </xdr:cNvPr>
        <xdr:cNvSpPr txBox="1">
          <a:spLocks noChangeArrowheads="1"/>
        </xdr:cNvSpPr>
      </xdr:nvSpPr>
      <xdr:spPr bwMode="auto">
        <a:xfrm>
          <a:off x="12611100" y="11268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10" name="Text Box 1">
          <a:extLst>
            <a:ext uri="{FF2B5EF4-FFF2-40B4-BE49-F238E27FC236}">
              <a16:creationId xmlns:a16="http://schemas.microsoft.com/office/drawing/2014/main" id="{0A3C7754-541B-487A-89EC-214BB3A1A5C3}"/>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11" name="Text Box 24">
          <a:extLst>
            <a:ext uri="{FF2B5EF4-FFF2-40B4-BE49-F238E27FC236}">
              <a16:creationId xmlns:a16="http://schemas.microsoft.com/office/drawing/2014/main" id="{84FDEBC8-5E48-484C-BD85-792134A594B8}"/>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12" name="Text Box 1">
          <a:extLst>
            <a:ext uri="{FF2B5EF4-FFF2-40B4-BE49-F238E27FC236}">
              <a16:creationId xmlns:a16="http://schemas.microsoft.com/office/drawing/2014/main" id="{5D0EC44A-64F9-4F2F-808D-1364DA0FA005}"/>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66675</xdr:colOff>
      <xdr:row>30</xdr:row>
      <xdr:rowOff>161925</xdr:rowOff>
    </xdr:to>
    <xdr:sp macro="" textlink="">
      <xdr:nvSpPr>
        <xdr:cNvPr id="13" name="Text Box 1">
          <a:extLst>
            <a:ext uri="{FF2B5EF4-FFF2-40B4-BE49-F238E27FC236}">
              <a16:creationId xmlns:a16="http://schemas.microsoft.com/office/drawing/2014/main" id="{A7770638-0CC8-428A-BE89-8A8366C8984B}"/>
            </a:ext>
          </a:extLst>
        </xdr:cNvPr>
        <xdr:cNvSpPr txBox="1">
          <a:spLocks noChangeArrowheads="1"/>
        </xdr:cNvSpPr>
      </xdr:nvSpPr>
      <xdr:spPr bwMode="auto">
        <a:xfrm>
          <a:off x="12611100" y="11268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76200</xdr:colOff>
      <xdr:row>30</xdr:row>
      <xdr:rowOff>161925</xdr:rowOff>
    </xdr:to>
    <xdr:sp macro="" textlink="">
      <xdr:nvSpPr>
        <xdr:cNvPr id="14" name="Text Box 1">
          <a:extLst>
            <a:ext uri="{FF2B5EF4-FFF2-40B4-BE49-F238E27FC236}">
              <a16:creationId xmlns:a16="http://schemas.microsoft.com/office/drawing/2014/main" id="{0A495990-B53D-4813-9A37-B9F310F1C9EA}"/>
            </a:ext>
          </a:extLst>
        </xdr:cNvPr>
        <xdr:cNvSpPr txBox="1">
          <a:spLocks noChangeArrowheads="1"/>
        </xdr:cNvSpPr>
      </xdr:nvSpPr>
      <xdr:spPr bwMode="auto">
        <a:xfrm>
          <a:off x="12611100" y="11268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15" name="Text Box 1">
          <a:extLst>
            <a:ext uri="{FF2B5EF4-FFF2-40B4-BE49-F238E27FC236}">
              <a16:creationId xmlns:a16="http://schemas.microsoft.com/office/drawing/2014/main" id="{14BC9C73-E4E8-45C1-8EA7-C35DB901EDC5}"/>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16" name="Text Box 24">
          <a:extLst>
            <a:ext uri="{FF2B5EF4-FFF2-40B4-BE49-F238E27FC236}">
              <a16:creationId xmlns:a16="http://schemas.microsoft.com/office/drawing/2014/main" id="{AE9B4862-D700-4CDF-A232-DE2217747C0D}"/>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17" name="Text Box 1">
          <a:extLst>
            <a:ext uri="{FF2B5EF4-FFF2-40B4-BE49-F238E27FC236}">
              <a16:creationId xmlns:a16="http://schemas.microsoft.com/office/drawing/2014/main" id="{D3C9AF9A-F647-46E5-A069-2721208258DD}"/>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91440</xdr:colOff>
      <xdr:row>30</xdr:row>
      <xdr:rowOff>144780</xdr:rowOff>
    </xdr:to>
    <xdr:sp macro="" textlink="">
      <xdr:nvSpPr>
        <xdr:cNvPr id="18" name="Text Box 1">
          <a:extLst>
            <a:ext uri="{FF2B5EF4-FFF2-40B4-BE49-F238E27FC236}">
              <a16:creationId xmlns:a16="http://schemas.microsoft.com/office/drawing/2014/main" id="{2EEDD53C-76EE-40BB-8B1F-7340E822B03D}"/>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91440</xdr:colOff>
      <xdr:row>30</xdr:row>
      <xdr:rowOff>144780</xdr:rowOff>
    </xdr:to>
    <xdr:sp macro="" textlink="">
      <xdr:nvSpPr>
        <xdr:cNvPr id="19" name="Text Box 1">
          <a:extLst>
            <a:ext uri="{FF2B5EF4-FFF2-40B4-BE49-F238E27FC236}">
              <a16:creationId xmlns:a16="http://schemas.microsoft.com/office/drawing/2014/main" id="{878A1945-E6FF-4941-B94E-DCE8E3E62063}"/>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xdr:row>
      <xdr:rowOff>0</xdr:rowOff>
    </xdr:from>
    <xdr:to>
      <xdr:col>7</xdr:col>
      <xdr:colOff>91440</xdr:colOff>
      <xdr:row>30</xdr:row>
      <xdr:rowOff>144780</xdr:rowOff>
    </xdr:to>
    <xdr:sp macro="" textlink="">
      <xdr:nvSpPr>
        <xdr:cNvPr id="20" name="Text Box 1">
          <a:extLst>
            <a:ext uri="{FF2B5EF4-FFF2-40B4-BE49-F238E27FC236}">
              <a16:creationId xmlns:a16="http://schemas.microsoft.com/office/drawing/2014/main" id="{2FD6F17A-2B4C-45C2-9272-40758CD21913}"/>
            </a:ext>
          </a:extLst>
        </xdr:cNvPr>
        <xdr:cNvSpPr txBox="1">
          <a:spLocks noChangeArrowheads="1"/>
        </xdr:cNvSpPr>
      </xdr:nvSpPr>
      <xdr:spPr bwMode="auto">
        <a:xfrm>
          <a:off x="1415415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xdr:row>
      <xdr:rowOff>0</xdr:rowOff>
    </xdr:from>
    <xdr:to>
      <xdr:col>7</xdr:col>
      <xdr:colOff>91440</xdr:colOff>
      <xdr:row>30</xdr:row>
      <xdr:rowOff>144780</xdr:rowOff>
    </xdr:to>
    <xdr:sp macro="" textlink="">
      <xdr:nvSpPr>
        <xdr:cNvPr id="21" name="Text Box 1">
          <a:extLst>
            <a:ext uri="{FF2B5EF4-FFF2-40B4-BE49-F238E27FC236}">
              <a16:creationId xmlns:a16="http://schemas.microsoft.com/office/drawing/2014/main" id="{303530BB-ABB1-4933-8FDB-E0779E30FA47}"/>
            </a:ext>
          </a:extLst>
        </xdr:cNvPr>
        <xdr:cNvSpPr txBox="1">
          <a:spLocks noChangeArrowheads="1"/>
        </xdr:cNvSpPr>
      </xdr:nvSpPr>
      <xdr:spPr bwMode="auto">
        <a:xfrm>
          <a:off x="1415415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30</xdr:row>
      <xdr:rowOff>0</xdr:rowOff>
    </xdr:from>
    <xdr:ext cx="91440" cy="144780"/>
    <xdr:sp macro="" textlink="">
      <xdr:nvSpPr>
        <xdr:cNvPr id="22" name="Text Box 1">
          <a:extLst>
            <a:ext uri="{FF2B5EF4-FFF2-40B4-BE49-F238E27FC236}">
              <a16:creationId xmlns:a16="http://schemas.microsoft.com/office/drawing/2014/main" id="{5E063006-0FBF-468A-A87F-493AA16309A6}"/>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30</xdr:row>
      <xdr:rowOff>0</xdr:rowOff>
    </xdr:from>
    <xdr:ext cx="91440" cy="144780"/>
    <xdr:sp macro="" textlink="">
      <xdr:nvSpPr>
        <xdr:cNvPr id="23" name="Text Box 1">
          <a:extLst>
            <a:ext uri="{FF2B5EF4-FFF2-40B4-BE49-F238E27FC236}">
              <a16:creationId xmlns:a16="http://schemas.microsoft.com/office/drawing/2014/main" id="{5820E220-E53B-4C6D-A049-70CC344C6607}"/>
            </a:ext>
          </a:extLst>
        </xdr:cNvPr>
        <xdr:cNvSpPr txBox="1">
          <a:spLocks noChangeArrowheads="1"/>
        </xdr:cNvSpPr>
      </xdr:nvSpPr>
      <xdr:spPr bwMode="auto">
        <a:xfrm>
          <a:off x="12611100" y="112680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30</xdr:row>
      <xdr:rowOff>0</xdr:rowOff>
    </xdr:from>
    <xdr:to>
      <xdr:col>6</xdr:col>
      <xdr:colOff>66675</xdr:colOff>
      <xdr:row>30</xdr:row>
      <xdr:rowOff>161925</xdr:rowOff>
    </xdr:to>
    <xdr:sp macro="" textlink="">
      <xdr:nvSpPr>
        <xdr:cNvPr id="24" name="Text Box 1">
          <a:extLst>
            <a:ext uri="{FF2B5EF4-FFF2-40B4-BE49-F238E27FC236}">
              <a16:creationId xmlns:a16="http://schemas.microsoft.com/office/drawing/2014/main" id="{894861F7-1B59-479F-B06B-EC8EFC9411E3}"/>
            </a:ext>
          </a:extLst>
        </xdr:cNvPr>
        <xdr:cNvSpPr txBox="1">
          <a:spLocks noChangeArrowheads="1"/>
        </xdr:cNvSpPr>
      </xdr:nvSpPr>
      <xdr:spPr bwMode="auto">
        <a:xfrm>
          <a:off x="12611100" y="11268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76200</xdr:colOff>
      <xdr:row>30</xdr:row>
      <xdr:rowOff>161925</xdr:rowOff>
    </xdr:to>
    <xdr:sp macro="" textlink="">
      <xdr:nvSpPr>
        <xdr:cNvPr id="25" name="Text Box 1">
          <a:extLst>
            <a:ext uri="{FF2B5EF4-FFF2-40B4-BE49-F238E27FC236}">
              <a16:creationId xmlns:a16="http://schemas.microsoft.com/office/drawing/2014/main" id="{B18CB93C-5C6D-4829-9F53-CDE719BDB2D8}"/>
            </a:ext>
          </a:extLst>
        </xdr:cNvPr>
        <xdr:cNvSpPr txBox="1">
          <a:spLocks noChangeArrowheads="1"/>
        </xdr:cNvSpPr>
      </xdr:nvSpPr>
      <xdr:spPr bwMode="auto">
        <a:xfrm>
          <a:off x="12611100" y="11268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26" name="Text Box 1">
          <a:extLst>
            <a:ext uri="{FF2B5EF4-FFF2-40B4-BE49-F238E27FC236}">
              <a16:creationId xmlns:a16="http://schemas.microsoft.com/office/drawing/2014/main" id="{9090AD4D-0B18-4A3F-A0DE-5056DBA1B778}"/>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27" name="Text Box 24">
          <a:extLst>
            <a:ext uri="{FF2B5EF4-FFF2-40B4-BE49-F238E27FC236}">
              <a16:creationId xmlns:a16="http://schemas.microsoft.com/office/drawing/2014/main" id="{392CB79D-B69E-4486-8C7C-F3DCD4F3AB67}"/>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28" name="Text Box 1">
          <a:extLst>
            <a:ext uri="{FF2B5EF4-FFF2-40B4-BE49-F238E27FC236}">
              <a16:creationId xmlns:a16="http://schemas.microsoft.com/office/drawing/2014/main" id="{89CBD8D1-9DF0-412F-929E-14A59A5D286C}"/>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66675</xdr:colOff>
      <xdr:row>30</xdr:row>
      <xdr:rowOff>161925</xdr:rowOff>
    </xdr:to>
    <xdr:sp macro="" textlink="">
      <xdr:nvSpPr>
        <xdr:cNvPr id="29" name="Text Box 1">
          <a:extLst>
            <a:ext uri="{FF2B5EF4-FFF2-40B4-BE49-F238E27FC236}">
              <a16:creationId xmlns:a16="http://schemas.microsoft.com/office/drawing/2014/main" id="{94F4CCF3-DF43-4571-BE32-A317877A267B}"/>
            </a:ext>
          </a:extLst>
        </xdr:cNvPr>
        <xdr:cNvSpPr txBox="1">
          <a:spLocks noChangeArrowheads="1"/>
        </xdr:cNvSpPr>
      </xdr:nvSpPr>
      <xdr:spPr bwMode="auto">
        <a:xfrm>
          <a:off x="12611100" y="112680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76200</xdr:colOff>
      <xdr:row>30</xdr:row>
      <xdr:rowOff>161925</xdr:rowOff>
    </xdr:to>
    <xdr:sp macro="" textlink="">
      <xdr:nvSpPr>
        <xdr:cNvPr id="30" name="Text Box 1">
          <a:extLst>
            <a:ext uri="{FF2B5EF4-FFF2-40B4-BE49-F238E27FC236}">
              <a16:creationId xmlns:a16="http://schemas.microsoft.com/office/drawing/2014/main" id="{A69F613B-7266-49FC-8016-83D70584F867}"/>
            </a:ext>
          </a:extLst>
        </xdr:cNvPr>
        <xdr:cNvSpPr txBox="1">
          <a:spLocks noChangeArrowheads="1"/>
        </xdr:cNvSpPr>
      </xdr:nvSpPr>
      <xdr:spPr bwMode="auto">
        <a:xfrm>
          <a:off x="12611100" y="11268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31" name="Text Box 1">
          <a:extLst>
            <a:ext uri="{FF2B5EF4-FFF2-40B4-BE49-F238E27FC236}">
              <a16:creationId xmlns:a16="http://schemas.microsoft.com/office/drawing/2014/main" id="{6D953695-85B0-40F1-9D3D-3726912D26E3}"/>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32" name="Text Box 24">
          <a:extLst>
            <a:ext uri="{FF2B5EF4-FFF2-40B4-BE49-F238E27FC236}">
              <a16:creationId xmlns:a16="http://schemas.microsoft.com/office/drawing/2014/main" id="{0BCD0C33-9B7B-486E-BC9B-49D30F790E5E}"/>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30</xdr:row>
      <xdr:rowOff>0</xdr:rowOff>
    </xdr:from>
    <xdr:to>
      <xdr:col>6</xdr:col>
      <xdr:colOff>85725</xdr:colOff>
      <xdr:row>30</xdr:row>
      <xdr:rowOff>161925</xdr:rowOff>
    </xdr:to>
    <xdr:sp macro="" textlink="">
      <xdr:nvSpPr>
        <xdr:cNvPr id="33" name="Text Box 1">
          <a:extLst>
            <a:ext uri="{FF2B5EF4-FFF2-40B4-BE49-F238E27FC236}">
              <a16:creationId xmlns:a16="http://schemas.microsoft.com/office/drawing/2014/main" id="{00FF3C0B-4C7F-4082-864F-8694A5737BCA}"/>
            </a:ext>
          </a:extLst>
        </xdr:cNvPr>
        <xdr:cNvSpPr txBox="1">
          <a:spLocks noChangeArrowheads="1"/>
        </xdr:cNvSpPr>
      </xdr:nvSpPr>
      <xdr:spPr bwMode="auto">
        <a:xfrm>
          <a:off x="12611100" y="112680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DBBD1-55C9-46CB-8646-A9C3EE5EAC5D}">
  <dimension ref="A1:T122"/>
  <sheetViews>
    <sheetView tabSelected="1" zoomScale="70" zoomScaleNormal="70" workbookViewId="0">
      <pane xSplit="2" ySplit="9" topLeftCell="C10" activePane="bottomRight" state="frozen"/>
      <selection pane="topRight" activeCell="C1" sqref="C1"/>
      <selection pane="bottomLeft" activeCell="A10" sqref="A10"/>
      <selection pane="bottomRight" activeCell="E11" sqref="E11"/>
    </sheetView>
  </sheetViews>
  <sheetFormatPr baseColWidth="10" defaultRowHeight="15" x14ac:dyDescent="0.2"/>
  <cols>
    <col min="1" max="1" width="5.28515625" style="3" customWidth="1"/>
    <col min="2" max="2" width="18" style="7" customWidth="1"/>
    <col min="3" max="3" width="33.5703125" style="7" customWidth="1"/>
    <col min="4" max="4" width="45" style="7" customWidth="1"/>
    <col min="5" max="5" width="42" style="7" customWidth="1"/>
    <col min="6" max="6" width="53.42578125" style="7" customWidth="1"/>
    <col min="7" max="7" width="33.5703125" style="7" customWidth="1"/>
    <col min="8" max="8" width="19.85546875" style="7" customWidth="1"/>
    <col min="9" max="9" width="19.140625" style="7" customWidth="1"/>
    <col min="10" max="10" width="16.7109375" style="7" customWidth="1"/>
    <col min="11" max="16" width="11.42578125" style="7" customWidth="1"/>
    <col min="17" max="17" width="31.140625" style="7" customWidth="1"/>
    <col min="18" max="18" width="24.28515625" style="7" customWidth="1"/>
    <col min="19" max="19" width="13.28515625" style="7" customWidth="1"/>
    <col min="20" max="16384" width="11.42578125" style="7"/>
  </cols>
  <sheetData>
    <row r="1" spans="1:20" hidden="1" x14ac:dyDescent="0.25">
      <c r="B1"/>
      <c r="C1" s="16" t="s">
        <v>60</v>
      </c>
      <c r="D1" s="16">
        <v>53</v>
      </c>
      <c r="E1" s="16" t="s">
        <v>61</v>
      </c>
    </row>
    <row r="2" spans="1:20" hidden="1" x14ac:dyDescent="0.25">
      <c r="B2"/>
      <c r="C2" s="16" t="s">
        <v>62</v>
      </c>
      <c r="D2" s="16">
        <v>400</v>
      </c>
      <c r="E2" s="16" t="s">
        <v>63</v>
      </c>
    </row>
    <row r="3" spans="1:20" hidden="1" x14ac:dyDescent="0.25">
      <c r="B3"/>
      <c r="C3" s="16" t="s">
        <v>64</v>
      </c>
      <c r="D3" s="16">
        <v>330</v>
      </c>
      <c r="E3" s="16" t="s">
        <v>88</v>
      </c>
    </row>
    <row r="4" spans="1:20" x14ac:dyDescent="0.25">
      <c r="B4"/>
      <c r="C4" s="16" t="s">
        <v>66</v>
      </c>
      <c r="D4" s="18">
        <v>44708</v>
      </c>
      <c r="E4"/>
    </row>
    <row r="5" spans="1:20" x14ac:dyDescent="0.25">
      <c r="B5"/>
      <c r="C5" s="16" t="s">
        <v>67</v>
      </c>
      <c r="D5" s="18">
        <v>44748</v>
      </c>
      <c r="E5"/>
    </row>
    <row r="6" spans="1:20" x14ac:dyDescent="0.25">
      <c r="B6"/>
      <c r="C6" s="24" t="s">
        <v>72</v>
      </c>
      <c r="D6" s="40">
        <v>44742</v>
      </c>
      <c r="E6"/>
    </row>
    <row r="7" spans="1:20" x14ac:dyDescent="0.25">
      <c r="B7"/>
      <c r="C7" s="50"/>
      <c r="D7" s="51"/>
      <c r="E7"/>
    </row>
    <row r="8" spans="1:20" x14ac:dyDescent="0.25">
      <c r="A8" s="52"/>
      <c r="B8" s="16">
        <v>8</v>
      </c>
      <c r="C8" s="16">
        <v>12</v>
      </c>
      <c r="D8" s="16">
        <v>16</v>
      </c>
      <c r="E8" s="16">
        <v>20</v>
      </c>
      <c r="F8" s="16">
        <v>24</v>
      </c>
      <c r="G8" s="16">
        <v>28</v>
      </c>
      <c r="H8" s="16">
        <v>31</v>
      </c>
      <c r="I8" s="16">
        <v>32</v>
      </c>
      <c r="J8" s="16">
        <v>36</v>
      </c>
      <c r="K8" s="16">
        <v>40</v>
      </c>
      <c r="L8" s="16">
        <v>44</v>
      </c>
      <c r="M8" s="16"/>
      <c r="N8" s="16"/>
      <c r="O8" s="16"/>
      <c r="P8" s="16"/>
      <c r="Q8" s="16"/>
    </row>
    <row r="9" spans="1:20" ht="27.75" customHeight="1" thickBot="1" x14ac:dyDescent="0.25">
      <c r="A9" s="16" t="s">
        <v>65</v>
      </c>
      <c r="B9" s="17" t="s">
        <v>0</v>
      </c>
      <c r="C9" s="17" t="s">
        <v>1</v>
      </c>
      <c r="D9" s="17" t="s">
        <v>2</v>
      </c>
      <c r="E9" s="17" t="s">
        <v>3</v>
      </c>
      <c r="F9" s="17" t="s">
        <v>4</v>
      </c>
      <c r="G9" s="17" t="s">
        <v>5</v>
      </c>
      <c r="H9" s="17" t="s">
        <v>6</v>
      </c>
      <c r="I9" s="17" t="s">
        <v>7</v>
      </c>
      <c r="J9" s="17" t="s">
        <v>8</v>
      </c>
      <c r="K9" s="17" t="s">
        <v>9</v>
      </c>
      <c r="L9" s="17" t="s">
        <v>10</v>
      </c>
      <c r="M9" s="17" t="s">
        <v>11</v>
      </c>
      <c r="N9" s="17" t="s">
        <v>12</v>
      </c>
      <c r="O9" s="17" t="s">
        <v>13</v>
      </c>
      <c r="P9" s="17" t="s">
        <v>14</v>
      </c>
      <c r="Q9" s="17" t="s">
        <v>74</v>
      </c>
      <c r="R9" s="53" t="s">
        <v>89</v>
      </c>
      <c r="S9" s="53" t="s">
        <v>75</v>
      </c>
      <c r="T9" s="53" t="s">
        <v>76</v>
      </c>
    </row>
    <row r="10" spans="1:20" s="21" customFormat="1" ht="114.75" customHeight="1" thickBot="1" x14ac:dyDescent="0.25">
      <c r="A10" s="26">
        <v>1</v>
      </c>
      <c r="B10" s="38" t="s">
        <v>90</v>
      </c>
      <c r="C10" s="12" t="s">
        <v>91</v>
      </c>
      <c r="D10" s="11" t="s">
        <v>92</v>
      </c>
      <c r="E10" s="11" t="s">
        <v>93</v>
      </c>
      <c r="F10" s="11" t="s">
        <v>94</v>
      </c>
      <c r="G10" s="4" t="s">
        <v>95</v>
      </c>
      <c r="H10" s="6">
        <v>6</v>
      </c>
      <c r="I10" s="5">
        <v>44747</v>
      </c>
      <c r="J10" s="54">
        <v>44865</v>
      </c>
      <c r="K10" s="29">
        <f>+(J10-I10)/7</f>
        <v>16.857142857142858</v>
      </c>
      <c r="L10" s="29">
        <v>0</v>
      </c>
      <c r="M10" s="55">
        <f>+L10/H10</f>
        <v>0</v>
      </c>
      <c r="N10" s="29">
        <f>+M10*K10</f>
        <v>0</v>
      </c>
      <c r="O10" s="29">
        <f>+IF(J10&lt;=$D$6,N10,0)</f>
        <v>0</v>
      </c>
      <c r="P10" s="27">
        <f>+IF($D$6&gt;=J10,K10,0)</f>
        <v>0</v>
      </c>
      <c r="Q10" s="6" t="s">
        <v>96</v>
      </c>
      <c r="R10" s="6" t="s">
        <v>80</v>
      </c>
      <c r="S10" s="30" t="s">
        <v>97</v>
      </c>
      <c r="T10" s="30">
        <v>2021</v>
      </c>
    </row>
    <row r="11" spans="1:20" s="21" customFormat="1" ht="114.75" customHeight="1" thickBot="1" x14ac:dyDescent="0.25">
      <c r="A11" s="26">
        <v>2</v>
      </c>
      <c r="B11" s="38" t="s">
        <v>90</v>
      </c>
      <c r="C11" s="12" t="s">
        <v>91</v>
      </c>
      <c r="D11" s="11" t="s">
        <v>98</v>
      </c>
      <c r="E11" s="11" t="s">
        <v>99</v>
      </c>
      <c r="F11" s="11" t="s">
        <v>100</v>
      </c>
      <c r="G11" s="4" t="s">
        <v>101</v>
      </c>
      <c r="H11" s="6">
        <v>1</v>
      </c>
      <c r="I11" s="5">
        <v>44747</v>
      </c>
      <c r="J11" s="54">
        <v>44865</v>
      </c>
      <c r="K11" s="29">
        <f t="shared" ref="K11:K74" si="0">+(J11-I11)/7</f>
        <v>16.857142857142858</v>
      </c>
      <c r="L11" s="29">
        <v>0</v>
      </c>
      <c r="M11" s="28">
        <v>0</v>
      </c>
      <c r="N11" s="29">
        <f t="shared" ref="N11:N74" si="1">+M11*K11</f>
        <v>0</v>
      </c>
      <c r="O11" s="29">
        <f t="shared" ref="O11:O74" si="2">+IF(J11&lt;=$D$6,N11,0)</f>
        <v>0</v>
      </c>
      <c r="P11" s="27">
        <f t="shared" ref="P11:P74" si="3">+IF($D$6&gt;=J11,K11,0)</f>
        <v>0</v>
      </c>
      <c r="Q11" s="6" t="s">
        <v>96</v>
      </c>
      <c r="R11" s="6" t="s">
        <v>80</v>
      </c>
      <c r="S11" s="30" t="s">
        <v>97</v>
      </c>
      <c r="T11" s="30">
        <v>2021</v>
      </c>
    </row>
    <row r="12" spans="1:20" s="21" customFormat="1" ht="114.75" customHeight="1" thickBot="1" x14ac:dyDescent="0.25">
      <c r="A12" s="26">
        <v>3</v>
      </c>
      <c r="B12" s="38" t="s">
        <v>17</v>
      </c>
      <c r="C12" s="12" t="s">
        <v>102</v>
      </c>
      <c r="D12" s="11" t="s">
        <v>103</v>
      </c>
      <c r="E12" s="11" t="s">
        <v>104</v>
      </c>
      <c r="F12" s="19" t="s">
        <v>584</v>
      </c>
      <c r="G12" s="4" t="s">
        <v>106</v>
      </c>
      <c r="H12" s="6">
        <v>1</v>
      </c>
      <c r="I12" s="5">
        <v>44747</v>
      </c>
      <c r="J12" s="54">
        <v>44895</v>
      </c>
      <c r="K12" s="29">
        <f t="shared" si="0"/>
        <v>21.142857142857142</v>
      </c>
      <c r="L12" s="29">
        <v>0</v>
      </c>
      <c r="M12" s="28">
        <v>0</v>
      </c>
      <c r="N12" s="29">
        <f t="shared" si="1"/>
        <v>0</v>
      </c>
      <c r="O12" s="29">
        <f t="shared" si="2"/>
        <v>0</v>
      </c>
      <c r="P12" s="27">
        <f t="shared" si="3"/>
        <v>0</v>
      </c>
      <c r="Q12" s="6" t="s">
        <v>96</v>
      </c>
      <c r="R12" s="6" t="s">
        <v>80</v>
      </c>
      <c r="S12" s="30" t="s">
        <v>97</v>
      </c>
      <c r="T12" s="30">
        <v>2021</v>
      </c>
    </row>
    <row r="13" spans="1:20" s="21" customFormat="1" ht="114.75" customHeight="1" thickBot="1" x14ac:dyDescent="0.25">
      <c r="A13" s="26">
        <v>4</v>
      </c>
      <c r="B13" s="38" t="s">
        <v>17</v>
      </c>
      <c r="C13" s="12" t="s">
        <v>102</v>
      </c>
      <c r="D13" s="11" t="s">
        <v>107</v>
      </c>
      <c r="E13" s="11" t="s">
        <v>108</v>
      </c>
      <c r="F13" s="11" t="s">
        <v>109</v>
      </c>
      <c r="G13" s="4" t="s">
        <v>110</v>
      </c>
      <c r="H13" s="22">
        <v>1</v>
      </c>
      <c r="I13" s="5">
        <v>44747</v>
      </c>
      <c r="J13" s="54">
        <v>44926</v>
      </c>
      <c r="K13" s="29">
        <f t="shared" si="0"/>
        <v>25.571428571428573</v>
      </c>
      <c r="L13" s="29">
        <v>0</v>
      </c>
      <c r="M13" s="28">
        <v>0</v>
      </c>
      <c r="N13" s="29">
        <f t="shared" si="1"/>
        <v>0</v>
      </c>
      <c r="O13" s="29">
        <f t="shared" si="2"/>
        <v>0</v>
      </c>
      <c r="P13" s="27">
        <f t="shared" si="3"/>
        <v>0</v>
      </c>
      <c r="Q13" s="6" t="s">
        <v>111</v>
      </c>
      <c r="R13" s="6" t="s">
        <v>80</v>
      </c>
      <c r="S13" s="30" t="s">
        <v>97</v>
      </c>
      <c r="T13" s="30">
        <v>2021</v>
      </c>
    </row>
    <row r="14" spans="1:20" s="21" customFormat="1" ht="114.75" customHeight="1" thickBot="1" x14ac:dyDescent="0.25">
      <c r="A14" s="26">
        <v>5</v>
      </c>
      <c r="B14" s="38" t="s">
        <v>112</v>
      </c>
      <c r="C14" s="33" t="s">
        <v>113</v>
      </c>
      <c r="D14" s="11" t="s">
        <v>114</v>
      </c>
      <c r="E14" s="11" t="s">
        <v>115</v>
      </c>
      <c r="F14" s="11" t="s">
        <v>116</v>
      </c>
      <c r="G14" s="4" t="s">
        <v>117</v>
      </c>
      <c r="H14" s="6">
        <v>2</v>
      </c>
      <c r="I14" s="5">
        <v>44747</v>
      </c>
      <c r="J14" s="54">
        <v>44926</v>
      </c>
      <c r="K14" s="29">
        <f t="shared" si="0"/>
        <v>25.571428571428573</v>
      </c>
      <c r="L14" s="29">
        <v>0</v>
      </c>
      <c r="M14" s="28">
        <v>0</v>
      </c>
      <c r="N14" s="29">
        <f t="shared" si="1"/>
        <v>0</v>
      </c>
      <c r="O14" s="29">
        <f t="shared" si="2"/>
        <v>0</v>
      </c>
      <c r="P14" s="27">
        <f t="shared" si="3"/>
        <v>0</v>
      </c>
      <c r="Q14" s="6" t="s">
        <v>118</v>
      </c>
      <c r="R14" s="6" t="s">
        <v>80</v>
      </c>
      <c r="S14" s="30" t="s">
        <v>97</v>
      </c>
      <c r="T14" s="30">
        <v>2021</v>
      </c>
    </row>
    <row r="15" spans="1:20" s="21" customFormat="1" ht="114.75" customHeight="1" thickBot="1" x14ac:dyDescent="0.25">
      <c r="A15" s="26">
        <v>6</v>
      </c>
      <c r="B15" s="38" t="s">
        <v>21</v>
      </c>
      <c r="C15" s="12" t="s">
        <v>119</v>
      </c>
      <c r="D15" s="12" t="s">
        <v>120</v>
      </c>
      <c r="E15" s="12" t="s">
        <v>121</v>
      </c>
      <c r="F15" s="12" t="s">
        <v>122</v>
      </c>
      <c r="G15" s="4" t="s">
        <v>123</v>
      </c>
      <c r="H15" s="6">
        <v>1</v>
      </c>
      <c r="I15" s="5">
        <v>44747</v>
      </c>
      <c r="J15" s="54">
        <v>44926</v>
      </c>
      <c r="K15" s="29">
        <f t="shared" si="0"/>
        <v>25.571428571428573</v>
      </c>
      <c r="L15" s="29">
        <v>0</v>
      </c>
      <c r="M15" s="28">
        <v>0</v>
      </c>
      <c r="N15" s="29">
        <f t="shared" si="1"/>
        <v>0</v>
      </c>
      <c r="O15" s="29">
        <f t="shared" si="2"/>
        <v>0</v>
      </c>
      <c r="P15" s="27">
        <f t="shared" si="3"/>
        <v>0</v>
      </c>
      <c r="Q15" s="6" t="s">
        <v>124</v>
      </c>
      <c r="R15" s="6" t="s">
        <v>80</v>
      </c>
      <c r="S15" s="30" t="s">
        <v>97</v>
      </c>
      <c r="T15" s="30">
        <v>2021</v>
      </c>
    </row>
    <row r="16" spans="1:20" s="21" customFormat="1" ht="114.75" customHeight="1" thickBot="1" x14ac:dyDescent="0.25">
      <c r="A16" s="26">
        <v>7</v>
      </c>
      <c r="B16" s="38" t="s">
        <v>125</v>
      </c>
      <c r="C16" s="12" t="s">
        <v>126</v>
      </c>
      <c r="D16" s="12" t="s">
        <v>127</v>
      </c>
      <c r="E16" s="12" t="s">
        <v>128</v>
      </c>
      <c r="F16" s="12" t="s">
        <v>129</v>
      </c>
      <c r="G16" s="4" t="s">
        <v>20</v>
      </c>
      <c r="H16" s="6">
        <v>1</v>
      </c>
      <c r="I16" s="5">
        <v>44747</v>
      </c>
      <c r="J16" s="54">
        <v>44926</v>
      </c>
      <c r="K16" s="29">
        <f t="shared" si="0"/>
        <v>25.571428571428573</v>
      </c>
      <c r="L16" s="29">
        <v>0</v>
      </c>
      <c r="M16" s="28">
        <v>0</v>
      </c>
      <c r="N16" s="29">
        <f t="shared" si="1"/>
        <v>0</v>
      </c>
      <c r="O16" s="29">
        <f t="shared" si="2"/>
        <v>0</v>
      </c>
      <c r="P16" s="27">
        <f t="shared" si="3"/>
        <v>0</v>
      </c>
      <c r="Q16" s="6" t="s">
        <v>130</v>
      </c>
      <c r="R16" s="6" t="s">
        <v>80</v>
      </c>
      <c r="S16" s="30" t="s">
        <v>97</v>
      </c>
      <c r="T16" s="30">
        <v>2021</v>
      </c>
    </row>
    <row r="17" spans="1:20" s="21" customFormat="1" ht="114.75" customHeight="1" thickBot="1" x14ac:dyDescent="0.25">
      <c r="A17" s="26">
        <v>8</v>
      </c>
      <c r="B17" s="38" t="s">
        <v>22</v>
      </c>
      <c r="C17" s="12" t="s">
        <v>131</v>
      </c>
      <c r="D17" s="11" t="s">
        <v>132</v>
      </c>
      <c r="E17" s="11" t="s">
        <v>133</v>
      </c>
      <c r="F17" s="11" t="s">
        <v>134</v>
      </c>
      <c r="G17" s="56" t="s">
        <v>25</v>
      </c>
      <c r="H17" s="57">
        <v>1</v>
      </c>
      <c r="I17" s="5">
        <v>44747</v>
      </c>
      <c r="J17" s="54">
        <v>44834</v>
      </c>
      <c r="K17" s="29">
        <f t="shared" si="0"/>
        <v>12.428571428571429</v>
      </c>
      <c r="L17" s="29">
        <v>0</v>
      </c>
      <c r="M17" s="28">
        <v>0</v>
      </c>
      <c r="N17" s="29">
        <f t="shared" si="1"/>
        <v>0</v>
      </c>
      <c r="O17" s="29">
        <f t="shared" si="2"/>
        <v>0</v>
      </c>
      <c r="P17" s="27">
        <f t="shared" si="3"/>
        <v>0</v>
      </c>
      <c r="Q17" s="6" t="s">
        <v>135</v>
      </c>
      <c r="R17" s="6" t="s">
        <v>80</v>
      </c>
      <c r="S17" s="30" t="s">
        <v>97</v>
      </c>
      <c r="T17" s="30">
        <v>2021</v>
      </c>
    </row>
    <row r="18" spans="1:20" s="21" customFormat="1" ht="114.75" customHeight="1" thickBot="1" x14ac:dyDescent="0.25">
      <c r="A18" s="26">
        <v>9</v>
      </c>
      <c r="B18" s="38" t="s">
        <v>136</v>
      </c>
      <c r="C18" s="12" t="s">
        <v>137</v>
      </c>
      <c r="D18" s="12" t="s">
        <v>138</v>
      </c>
      <c r="E18" s="12" t="s">
        <v>139</v>
      </c>
      <c r="F18" s="12" t="s">
        <v>140</v>
      </c>
      <c r="G18" s="4" t="s">
        <v>20</v>
      </c>
      <c r="H18" s="6">
        <v>1</v>
      </c>
      <c r="I18" s="5">
        <v>44747</v>
      </c>
      <c r="J18" s="54">
        <v>44926</v>
      </c>
      <c r="K18" s="29">
        <f t="shared" si="0"/>
        <v>25.571428571428573</v>
      </c>
      <c r="L18" s="29">
        <v>0</v>
      </c>
      <c r="M18" s="28">
        <v>0</v>
      </c>
      <c r="N18" s="29">
        <f t="shared" si="1"/>
        <v>0</v>
      </c>
      <c r="O18" s="29">
        <f t="shared" si="2"/>
        <v>0</v>
      </c>
      <c r="P18" s="27">
        <f t="shared" si="3"/>
        <v>0</v>
      </c>
      <c r="Q18" s="6" t="s">
        <v>141</v>
      </c>
      <c r="R18" s="6" t="s">
        <v>80</v>
      </c>
      <c r="S18" s="30" t="s">
        <v>97</v>
      </c>
      <c r="T18" s="30">
        <v>2021</v>
      </c>
    </row>
    <row r="19" spans="1:20" s="21" customFormat="1" ht="114.75" customHeight="1" thickBot="1" x14ac:dyDescent="0.25">
      <c r="A19" s="26">
        <v>10</v>
      </c>
      <c r="B19" s="38" t="s">
        <v>136</v>
      </c>
      <c r="C19" s="12" t="s">
        <v>137</v>
      </c>
      <c r="D19" s="12" t="s">
        <v>142</v>
      </c>
      <c r="E19" s="12" t="s">
        <v>143</v>
      </c>
      <c r="F19" s="12" t="s">
        <v>144</v>
      </c>
      <c r="G19" s="6" t="s">
        <v>145</v>
      </c>
      <c r="H19" s="6">
        <v>3</v>
      </c>
      <c r="I19" s="5">
        <v>44747</v>
      </c>
      <c r="J19" s="54">
        <v>44804</v>
      </c>
      <c r="K19" s="29">
        <f t="shared" si="0"/>
        <v>8.1428571428571423</v>
      </c>
      <c r="L19" s="29">
        <v>0</v>
      </c>
      <c r="M19" s="28">
        <v>0</v>
      </c>
      <c r="N19" s="29">
        <f t="shared" si="1"/>
        <v>0</v>
      </c>
      <c r="O19" s="29">
        <f t="shared" si="2"/>
        <v>0</v>
      </c>
      <c r="P19" s="27">
        <f t="shared" si="3"/>
        <v>0</v>
      </c>
      <c r="Q19" s="6" t="s">
        <v>146</v>
      </c>
      <c r="R19" s="6" t="s">
        <v>87</v>
      </c>
      <c r="S19" s="30" t="s">
        <v>97</v>
      </c>
      <c r="T19" s="30">
        <v>2021</v>
      </c>
    </row>
    <row r="20" spans="1:20" s="21" customFormat="1" ht="114.75" customHeight="1" thickBot="1" x14ac:dyDescent="0.25">
      <c r="A20" s="26">
        <v>11</v>
      </c>
      <c r="B20" s="38" t="s">
        <v>147</v>
      </c>
      <c r="C20" s="12" t="s">
        <v>148</v>
      </c>
      <c r="D20" s="11" t="s">
        <v>149</v>
      </c>
      <c r="E20" s="11" t="s">
        <v>150</v>
      </c>
      <c r="F20" s="12" t="s">
        <v>151</v>
      </c>
      <c r="G20" s="4" t="s">
        <v>20</v>
      </c>
      <c r="H20" s="6">
        <v>1</v>
      </c>
      <c r="I20" s="5">
        <v>44747</v>
      </c>
      <c r="J20" s="54">
        <v>44926</v>
      </c>
      <c r="K20" s="29">
        <f t="shared" si="0"/>
        <v>25.571428571428573</v>
      </c>
      <c r="L20" s="29">
        <v>0</v>
      </c>
      <c r="M20" s="28">
        <v>0</v>
      </c>
      <c r="N20" s="29">
        <f t="shared" si="1"/>
        <v>0</v>
      </c>
      <c r="O20" s="29">
        <f t="shared" si="2"/>
        <v>0</v>
      </c>
      <c r="P20" s="27">
        <f t="shared" si="3"/>
        <v>0</v>
      </c>
      <c r="Q20" s="6" t="s">
        <v>124</v>
      </c>
      <c r="R20" s="6" t="s">
        <v>80</v>
      </c>
      <c r="S20" s="30" t="s">
        <v>97</v>
      </c>
      <c r="T20" s="30">
        <v>2021</v>
      </c>
    </row>
    <row r="21" spans="1:20" s="21" customFormat="1" ht="114.75" customHeight="1" thickBot="1" x14ac:dyDescent="0.25">
      <c r="A21" s="26">
        <v>12</v>
      </c>
      <c r="B21" s="38" t="s">
        <v>147</v>
      </c>
      <c r="C21" s="12" t="s">
        <v>148</v>
      </c>
      <c r="D21" s="11" t="s">
        <v>152</v>
      </c>
      <c r="E21" s="11" t="s">
        <v>153</v>
      </c>
      <c r="F21" s="12" t="s">
        <v>154</v>
      </c>
      <c r="G21" s="4" t="s">
        <v>25</v>
      </c>
      <c r="H21" s="6">
        <v>1</v>
      </c>
      <c r="I21" s="5"/>
      <c r="J21" s="54">
        <v>44910</v>
      </c>
      <c r="K21" s="29">
        <f t="shared" si="0"/>
        <v>6415.7142857142853</v>
      </c>
      <c r="L21" s="29">
        <v>0</v>
      </c>
      <c r="M21" s="28">
        <v>0</v>
      </c>
      <c r="N21" s="29">
        <f t="shared" si="1"/>
        <v>0</v>
      </c>
      <c r="O21" s="29">
        <f t="shared" si="2"/>
        <v>0</v>
      </c>
      <c r="P21" s="27">
        <f t="shared" si="3"/>
        <v>0</v>
      </c>
      <c r="Q21" s="6" t="s">
        <v>155</v>
      </c>
      <c r="R21" s="6" t="s">
        <v>80</v>
      </c>
      <c r="S21" s="30" t="s">
        <v>97</v>
      </c>
      <c r="T21" s="30">
        <v>2021</v>
      </c>
    </row>
    <row r="22" spans="1:20" s="21" customFormat="1" ht="114.75" customHeight="1" thickBot="1" x14ac:dyDescent="0.25">
      <c r="A22" s="26">
        <v>13</v>
      </c>
      <c r="B22" s="38" t="s">
        <v>147</v>
      </c>
      <c r="C22" s="12" t="s">
        <v>148</v>
      </c>
      <c r="D22" s="11" t="s">
        <v>156</v>
      </c>
      <c r="E22" s="11" t="s">
        <v>157</v>
      </c>
      <c r="F22" s="11" t="s">
        <v>158</v>
      </c>
      <c r="G22" s="4" t="s">
        <v>159</v>
      </c>
      <c r="H22" s="6">
        <v>1</v>
      </c>
      <c r="I22" s="5">
        <v>44747</v>
      </c>
      <c r="J22" s="54">
        <v>44910</v>
      </c>
      <c r="K22" s="29">
        <f t="shared" si="0"/>
        <v>23.285714285714285</v>
      </c>
      <c r="L22" s="29">
        <v>0</v>
      </c>
      <c r="M22" s="28">
        <v>0</v>
      </c>
      <c r="N22" s="29">
        <f t="shared" si="1"/>
        <v>0</v>
      </c>
      <c r="O22" s="29">
        <f t="shared" si="2"/>
        <v>0</v>
      </c>
      <c r="P22" s="27">
        <f t="shared" si="3"/>
        <v>0</v>
      </c>
      <c r="Q22" s="6" t="s">
        <v>160</v>
      </c>
      <c r="R22" s="6" t="s">
        <v>80</v>
      </c>
      <c r="S22" s="30" t="s">
        <v>97</v>
      </c>
      <c r="T22" s="30">
        <v>2021</v>
      </c>
    </row>
    <row r="23" spans="1:20" s="21" customFormat="1" ht="114.75" customHeight="1" thickBot="1" x14ac:dyDescent="0.25">
      <c r="A23" s="26">
        <v>14</v>
      </c>
      <c r="B23" s="38" t="s">
        <v>147</v>
      </c>
      <c r="C23" s="12" t="s">
        <v>148</v>
      </c>
      <c r="D23" s="11" t="s">
        <v>156</v>
      </c>
      <c r="E23" s="11" t="s">
        <v>161</v>
      </c>
      <c r="F23" s="11" t="s">
        <v>162</v>
      </c>
      <c r="G23" s="4" t="s">
        <v>159</v>
      </c>
      <c r="H23" s="6">
        <v>2</v>
      </c>
      <c r="I23" s="5">
        <v>44747</v>
      </c>
      <c r="J23" s="54">
        <v>44910</v>
      </c>
      <c r="K23" s="29">
        <f t="shared" si="0"/>
        <v>23.285714285714285</v>
      </c>
      <c r="L23" s="29">
        <v>0</v>
      </c>
      <c r="M23" s="28">
        <v>0</v>
      </c>
      <c r="N23" s="29">
        <f t="shared" si="1"/>
        <v>0</v>
      </c>
      <c r="O23" s="29">
        <f t="shared" si="2"/>
        <v>0</v>
      </c>
      <c r="P23" s="27">
        <f t="shared" si="3"/>
        <v>0</v>
      </c>
      <c r="Q23" s="6" t="s">
        <v>163</v>
      </c>
      <c r="R23" s="6" t="s">
        <v>80</v>
      </c>
      <c r="S23" s="30" t="s">
        <v>97</v>
      </c>
      <c r="T23" s="30">
        <v>2021</v>
      </c>
    </row>
    <row r="24" spans="1:20" s="21" customFormat="1" ht="114.75" customHeight="1" thickBot="1" x14ac:dyDescent="0.25">
      <c r="A24" s="26">
        <v>15</v>
      </c>
      <c r="B24" s="38" t="s">
        <v>164</v>
      </c>
      <c r="C24" s="12" t="s">
        <v>165</v>
      </c>
      <c r="D24" s="11" t="s">
        <v>166</v>
      </c>
      <c r="E24" s="11" t="s">
        <v>167</v>
      </c>
      <c r="F24" s="11" t="s">
        <v>168</v>
      </c>
      <c r="G24" s="4" t="s">
        <v>169</v>
      </c>
      <c r="H24" s="6">
        <v>5</v>
      </c>
      <c r="I24" s="5">
        <v>44747</v>
      </c>
      <c r="J24" s="54">
        <v>44910</v>
      </c>
      <c r="K24" s="29">
        <f t="shared" si="0"/>
        <v>23.285714285714285</v>
      </c>
      <c r="L24" s="29">
        <v>0</v>
      </c>
      <c r="M24" s="28">
        <v>0</v>
      </c>
      <c r="N24" s="29">
        <f t="shared" si="1"/>
        <v>0</v>
      </c>
      <c r="O24" s="29">
        <f t="shared" si="2"/>
        <v>0</v>
      </c>
      <c r="P24" s="27">
        <f t="shared" si="3"/>
        <v>0</v>
      </c>
      <c r="Q24" s="6" t="s">
        <v>170</v>
      </c>
      <c r="R24" s="6" t="s">
        <v>80</v>
      </c>
      <c r="S24" s="30" t="s">
        <v>97</v>
      </c>
      <c r="T24" s="30">
        <v>2021</v>
      </c>
    </row>
    <row r="25" spans="1:20" s="21" customFormat="1" ht="114.75" customHeight="1" thickBot="1" x14ac:dyDescent="0.25">
      <c r="A25" s="26">
        <v>16</v>
      </c>
      <c r="B25" s="38" t="s">
        <v>164</v>
      </c>
      <c r="C25" s="12" t="s">
        <v>165</v>
      </c>
      <c r="D25" s="58" t="s">
        <v>166</v>
      </c>
      <c r="E25" s="11" t="s">
        <v>171</v>
      </c>
      <c r="F25" s="58" t="s">
        <v>172</v>
      </c>
      <c r="G25" s="4" t="s">
        <v>173</v>
      </c>
      <c r="H25" s="6">
        <v>1</v>
      </c>
      <c r="I25" s="5">
        <v>44747</v>
      </c>
      <c r="J25" s="54">
        <v>44910</v>
      </c>
      <c r="K25" s="29">
        <f t="shared" si="0"/>
        <v>23.285714285714285</v>
      </c>
      <c r="L25" s="29">
        <v>0</v>
      </c>
      <c r="M25" s="28">
        <v>0</v>
      </c>
      <c r="N25" s="29">
        <f t="shared" si="1"/>
        <v>0</v>
      </c>
      <c r="O25" s="29">
        <f t="shared" si="2"/>
        <v>0</v>
      </c>
      <c r="P25" s="27">
        <f t="shared" si="3"/>
        <v>0</v>
      </c>
      <c r="Q25" s="6" t="s">
        <v>174</v>
      </c>
      <c r="R25" s="6" t="s">
        <v>80</v>
      </c>
      <c r="S25" s="30" t="s">
        <v>97</v>
      </c>
      <c r="T25" s="30">
        <v>2021</v>
      </c>
    </row>
    <row r="26" spans="1:20" s="21" customFormat="1" ht="114.75" customHeight="1" thickBot="1" x14ac:dyDescent="0.25">
      <c r="A26" s="26">
        <v>17</v>
      </c>
      <c r="B26" s="38" t="s">
        <v>164</v>
      </c>
      <c r="C26" s="12" t="s">
        <v>165</v>
      </c>
      <c r="D26" s="58" t="s">
        <v>166</v>
      </c>
      <c r="E26" s="11" t="s">
        <v>38</v>
      </c>
      <c r="F26" s="11" t="s">
        <v>175</v>
      </c>
      <c r="G26" s="4" t="s">
        <v>176</v>
      </c>
      <c r="H26" s="6">
        <v>5</v>
      </c>
      <c r="I26" s="5">
        <v>44747</v>
      </c>
      <c r="J26" s="54">
        <v>44910</v>
      </c>
      <c r="K26" s="29">
        <f t="shared" si="0"/>
        <v>23.285714285714285</v>
      </c>
      <c r="L26" s="29">
        <v>0</v>
      </c>
      <c r="M26" s="28">
        <v>0</v>
      </c>
      <c r="N26" s="29">
        <f t="shared" si="1"/>
        <v>0</v>
      </c>
      <c r="O26" s="29">
        <f t="shared" si="2"/>
        <v>0</v>
      </c>
      <c r="P26" s="27">
        <f t="shared" si="3"/>
        <v>0</v>
      </c>
      <c r="Q26" s="6" t="s">
        <v>174</v>
      </c>
      <c r="R26" s="6" t="s">
        <v>80</v>
      </c>
      <c r="S26" s="30" t="s">
        <v>97</v>
      </c>
      <c r="T26" s="30">
        <v>2021</v>
      </c>
    </row>
    <row r="27" spans="1:20" s="21" customFormat="1" ht="114.75" customHeight="1" thickBot="1" x14ac:dyDescent="0.25">
      <c r="A27" s="26">
        <v>18</v>
      </c>
      <c r="B27" s="38" t="s">
        <v>164</v>
      </c>
      <c r="C27" s="12" t="s">
        <v>165</v>
      </c>
      <c r="D27" s="58" t="s">
        <v>166</v>
      </c>
      <c r="E27" s="11" t="s">
        <v>177</v>
      </c>
      <c r="F27" s="11" t="s">
        <v>178</v>
      </c>
      <c r="G27" s="4" t="s">
        <v>16</v>
      </c>
      <c r="H27" s="6">
        <v>1</v>
      </c>
      <c r="I27" s="5">
        <v>44747</v>
      </c>
      <c r="J27" s="54">
        <v>44895</v>
      </c>
      <c r="K27" s="29">
        <f t="shared" si="0"/>
        <v>21.142857142857142</v>
      </c>
      <c r="L27" s="29">
        <v>0</v>
      </c>
      <c r="M27" s="28">
        <v>0</v>
      </c>
      <c r="N27" s="29">
        <f t="shared" si="1"/>
        <v>0</v>
      </c>
      <c r="O27" s="29">
        <f t="shared" si="2"/>
        <v>0</v>
      </c>
      <c r="P27" s="27">
        <f t="shared" si="3"/>
        <v>0</v>
      </c>
      <c r="Q27" s="6" t="s">
        <v>174</v>
      </c>
      <c r="R27" s="6" t="s">
        <v>80</v>
      </c>
      <c r="S27" s="30" t="s">
        <v>97</v>
      </c>
      <c r="T27" s="30">
        <v>2021</v>
      </c>
    </row>
    <row r="28" spans="1:20" s="21" customFormat="1" ht="114.75" customHeight="1" thickBot="1" x14ac:dyDescent="0.25">
      <c r="A28" s="26">
        <v>19</v>
      </c>
      <c r="B28" s="38" t="s">
        <v>26</v>
      </c>
      <c r="C28" s="12" t="s">
        <v>179</v>
      </c>
      <c r="D28" s="11" t="s">
        <v>180</v>
      </c>
      <c r="E28" s="11" t="s">
        <v>181</v>
      </c>
      <c r="F28" s="11" t="s">
        <v>182</v>
      </c>
      <c r="G28" s="4" t="s">
        <v>183</v>
      </c>
      <c r="H28" s="6">
        <v>1</v>
      </c>
      <c r="I28" s="5">
        <v>44747</v>
      </c>
      <c r="J28" s="54">
        <v>44910</v>
      </c>
      <c r="K28" s="29">
        <f t="shared" si="0"/>
        <v>23.285714285714285</v>
      </c>
      <c r="L28" s="29">
        <v>0</v>
      </c>
      <c r="M28" s="28">
        <v>0</v>
      </c>
      <c r="N28" s="29">
        <f t="shared" si="1"/>
        <v>0</v>
      </c>
      <c r="O28" s="29">
        <f t="shared" si="2"/>
        <v>0</v>
      </c>
      <c r="P28" s="27">
        <f t="shared" si="3"/>
        <v>0</v>
      </c>
      <c r="Q28" s="6" t="s">
        <v>170</v>
      </c>
      <c r="R28" s="6" t="s">
        <v>80</v>
      </c>
      <c r="S28" s="30" t="s">
        <v>97</v>
      </c>
      <c r="T28" s="30">
        <v>2021</v>
      </c>
    </row>
    <row r="29" spans="1:20" s="21" customFormat="1" ht="114.75" customHeight="1" thickBot="1" x14ac:dyDescent="0.25">
      <c r="A29" s="26">
        <v>20</v>
      </c>
      <c r="B29" s="38" t="s">
        <v>26</v>
      </c>
      <c r="C29" s="12" t="s">
        <v>179</v>
      </c>
      <c r="D29" s="58" t="s">
        <v>184</v>
      </c>
      <c r="E29" s="58" t="s">
        <v>185</v>
      </c>
      <c r="F29" s="58" t="s">
        <v>186</v>
      </c>
      <c r="G29" s="4" t="s">
        <v>27</v>
      </c>
      <c r="H29" s="6">
        <v>1</v>
      </c>
      <c r="I29" s="5">
        <v>44747</v>
      </c>
      <c r="J29" s="54">
        <v>44910</v>
      </c>
      <c r="K29" s="29">
        <f t="shared" si="0"/>
        <v>23.285714285714285</v>
      </c>
      <c r="L29" s="29">
        <v>0</v>
      </c>
      <c r="M29" s="28">
        <v>0</v>
      </c>
      <c r="N29" s="29">
        <f t="shared" si="1"/>
        <v>0</v>
      </c>
      <c r="O29" s="29">
        <f t="shared" si="2"/>
        <v>0</v>
      </c>
      <c r="P29" s="27">
        <f t="shared" si="3"/>
        <v>0</v>
      </c>
      <c r="Q29" s="6" t="s">
        <v>187</v>
      </c>
      <c r="R29" s="6" t="s">
        <v>80</v>
      </c>
      <c r="S29" s="30" t="s">
        <v>97</v>
      </c>
      <c r="T29" s="30">
        <v>2021</v>
      </c>
    </row>
    <row r="30" spans="1:20" s="21" customFormat="1" ht="114.75" customHeight="1" thickBot="1" x14ac:dyDescent="0.25">
      <c r="A30" s="26">
        <v>21</v>
      </c>
      <c r="B30" s="38" t="s">
        <v>26</v>
      </c>
      <c r="C30" s="12" t="s">
        <v>179</v>
      </c>
      <c r="D30" s="58" t="s">
        <v>184</v>
      </c>
      <c r="E30" s="58" t="s">
        <v>188</v>
      </c>
      <c r="F30" s="58" t="s">
        <v>189</v>
      </c>
      <c r="G30" s="4" t="s">
        <v>28</v>
      </c>
      <c r="H30" s="6">
        <v>5</v>
      </c>
      <c r="I30" s="5">
        <v>44747</v>
      </c>
      <c r="J30" s="54">
        <v>44910</v>
      </c>
      <c r="K30" s="29">
        <f t="shared" si="0"/>
        <v>23.285714285714285</v>
      </c>
      <c r="L30" s="29">
        <v>0</v>
      </c>
      <c r="M30" s="28">
        <v>0</v>
      </c>
      <c r="N30" s="29">
        <f t="shared" si="1"/>
        <v>0</v>
      </c>
      <c r="O30" s="29">
        <f t="shared" si="2"/>
        <v>0</v>
      </c>
      <c r="P30" s="27">
        <f t="shared" si="3"/>
        <v>0</v>
      </c>
      <c r="Q30" s="6" t="s">
        <v>190</v>
      </c>
      <c r="R30" s="6" t="s">
        <v>80</v>
      </c>
      <c r="S30" s="30" t="s">
        <v>97</v>
      </c>
      <c r="T30" s="30">
        <v>2021</v>
      </c>
    </row>
    <row r="31" spans="1:20" s="21" customFormat="1" ht="114.75" customHeight="1" thickBot="1" x14ac:dyDescent="0.25">
      <c r="A31" s="26">
        <v>22</v>
      </c>
      <c r="B31" s="38" t="s">
        <v>26</v>
      </c>
      <c r="C31" s="12" t="s">
        <v>179</v>
      </c>
      <c r="D31" s="58" t="s">
        <v>184</v>
      </c>
      <c r="E31" s="11" t="s">
        <v>30</v>
      </c>
      <c r="F31" s="11" t="s">
        <v>31</v>
      </c>
      <c r="G31" s="4" t="s">
        <v>32</v>
      </c>
      <c r="H31" s="6">
        <v>1</v>
      </c>
      <c r="I31" s="5">
        <v>44747</v>
      </c>
      <c r="J31" s="54">
        <v>44910</v>
      </c>
      <c r="K31" s="29">
        <f t="shared" si="0"/>
        <v>23.285714285714285</v>
      </c>
      <c r="L31" s="29">
        <v>0</v>
      </c>
      <c r="M31" s="28">
        <v>0</v>
      </c>
      <c r="N31" s="29">
        <f t="shared" si="1"/>
        <v>0</v>
      </c>
      <c r="O31" s="29">
        <f t="shared" si="2"/>
        <v>0</v>
      </c>
      <c r="P31" s="27">
        <f t="shared" si="3"/>
        <v>0</v>
      </c>
      <c r="Q31" s="6" t="s">
        <v>190</v>
      </c>
      <c r="R31" s="6" t="s">
        <v>80</v>
      </c>
      <c r="S31" s="30" t="s">
        <v>97</v>
      </c>
      <c r="T31" s="30">
        <v>2021</v>
      </c>
    </row>
    <row r="32" spans="1:20" s="21" customFormat="1" ht="114.75" customHeight="1" thickBot="1" x14ac:dyDescent="0.25">
      <c r="A32" s="26">
        <v>23</v>
      </c>
      <c r="B32" s="38" t="s">
        <v>191</v>
      </c>
      <c r="C32" s="12" t="s">
        <v>192</v>
      </c>
      <c r="D32" s="11" t="s">
        <v>193</v>
      </c>
      <c r="E32" s="11" t="s">
        <v>194</v>
      </c>
      <c r="F32" s="11" t="s">
        <v>195</v>
      </c>
      <c r="G32" s="4" t="s">
        <v>196</v>
      </c>
      <c r="H32" s="6">
        <v>1</v>
      </c>
      <c r="I32" s="5">
        <v>44747</v>
      </c>
      <c r="J32" s="54">
        <v>44910</v>
      </c>
      <c r="K32" s="29">
        <f t="shared" si="0"/>
        <v>23.285714285714285</v>
      </c>
      <c r="L32" s="29">
        <v>0</v>
      </c>
      <c r="M32" s="28">
        <v>0</v>
      </c>
      <c r="N32" s="29">
        <f t="shared" si="1"/>
        <v>0</v>
      </c>
      <c r="O32" s="29">
        <f t="shared" si="2"/>
        <v>0</v>
      </c>
      <c r="P32" s="27">
        <f t="shared" si="3"/>
        <v>0</v>
      </c>
      <c r="Q32" s="6" t="s">
        <v>170</v>
      </c>
      <c r="R32" s="6" t="s">
        <v>80</v>
      </c>
      <c r="S32" s="30" t="s">
        <v>97</v>
      </c>
      <c r="T32" s="30">
        <v>2021</v>
      </c>
    </row>
    <row r="33" spans="1:20" s="21" customFormat="1" ht="114.75" customHeight="1" thickBot="1" x14ac:dyDescent="0.25">
      <c r="A33" s="26">
        <v>24</v>
      </c>
      <c r="B33" s="38" t="s">
        <v>191</v>
      </c>
      <c r="C33" s="12" t="s">
        <v>192</v>
      </c>
      <c r="D33" s="58" t="s">
        <v>193</v>
      </c>
      <c r="E33" s="58" t="s">
        <v>197</v>
      </c>
      <c r="F33" s="58" t="s">
        <v>198</v>
      </c>
      <c r="G33" s="4" t="s">
        <v>199</v>
      </c>
      <c r="H33" s="6">
        <v>1</v>
      </c>
      <c r="I33" s="5">
        <v>44747</v>
      </c>
      <c r="J33" s="54">
        <v>44910</v>
      </c>
      <c r="K33" s="29">
        <f t="shared" si="0"/>
        <v>23.285714285714285</v>
      </c>
      <c r="L33" s="29">
        <v>0</v>
      </c>
      <c r="M33" s="28">
        <v>0</v>
      </c>
      <c r="N33" s="29">
        <f t="shared" si="1"/>
        <v>0</v>
      </c>
      <c r="O33" s="29">
        <f t="shared" si="2"/>
        <v>0</v>
      </c>
      <c r="P33" s="27">
        <f t="shared" si="3"/>
        <v>0</v>
      </c>
      <c r="Q33" s="6" t="s">
        <v>200</v>
      </c>
      <c r="R33" s="6" t="s">
        <v>80</v>
      </c>
      <c r="S33" s="30" t="s">
        <v>97</v>
      </c>
      <c r="T33" s="30">
        <v>2021</v>
      </c>
    </row>
    <row r="34" spans="1:20" s="21" customFormat="1" ht="114.75" customHeight="1" thickBot="1" x14ac:dyDescent="0.25">
      <c r="A34" s="26">
        <v>25</v>
      </c>
      <c r="B34" s="38" t="s">
        <v>191</v>
      </c>
      <c r="C34" s="12" t="s">
        <v>192</v>
      </c>
      <c r="D34" s="58" t="s">
        <v>193</v>
      </c>
      <c r="E34" s="58" t="s">
        <v>38</v>
      </c>
      <c r="F34" s="58" t="s">
        <v>175</v>
      </c>
      <c r="G34" s="4" t="s">
        <v>176</v>
      </c>
      <c r="H34" s="6">
        <v>5</v>
      </c>
      <c r="I34" s="5">
        <v>44747</v>
      </c>
      <c r="J34" s="54">
        <v>44910</v>
      </c>
      <c r="K34" s="29">
        <f t="shared" si="0"/>
        <v>23.285714285714285</v>
      </c>
      <c r="L34" s="29">
        <v>0</v>
      </c>
      <c r="M34" s="28">
        <v>0</v>
      </c>
      <c r="N34" s="29">
        <f t="shared" si="1"/>
        <v>0</v>
      </c>
      <c r="O34" s="29">
        <f t="shared" si="2"/>
        <v>0</v>
      </c>
      <c r="P34" s="27">
        <f t="shared" si="3"/>
        <v>0</v>
      </c>
      <c r="Q34" s="6" t="s">
        <v>200</v>
      </c>
      <c r="R34" s="6" t="s">
        <v>80</v>
      </c>
      <c r="S34" s="30" t="s">
        <v>97</v>
      </c>
      <c r="T34" s="30">
        <v>2021</v>
      </c>
    </row>
    <row r="35" spans="1:20" s="21" customFormat="1" ht="114.75" customHeight="1" thickBot="1" x14ac:dyDescent="0.25">
      <c r="A35" s="26">
        <v>26</v>
      </c>
      <c r="B35" s="38" t="s">
        <v>191</v>
      </c>
      <c r="C35" s="12" t="s">
        <v>192</v>
      </c>
      <c r="D35" s="58" t="s">
        <v>193</v>
      </c>
      <c r="E35" s="58" t="s">
        <v>201</v>
      </c>
      <c r="F35" s="58" t="s">
        <v>202</v>
      </c>
      <c r="G35" s="4" t="s">
        <v>16</v>
      </c>
      <c r="H35" s="6">
        <v>1</v>
      </c>
      <c r="I35" s="5">
        <v>44747</v>
      </c>
      <c r="J35" s="54">
        <v>44895</v>
      </c>
      <c r="K35" s="29">
        <f t="shared" si="0"/>
        <v>21.142857142857142</v>
      </c>
      <c r="L35" s="29">
        <v>0</v>
      </c>
      <c r="M35" s="28">
        <v>0</v>
      </c>
      <c r="N35" s="29">
        <f t="shared" si="1"/>
        <v>0</v>
      </c>
      <c r="O35" s="29">
        <f t="shared" si="2"/>
        <v>0</v>
      </c>
      <c r="P35" s="27">
        <f t="shared" si="3"/>
        <v>0</v>
      </c>
      <c r="Q35" s="6" t="s">
        <v>200</v>
      </c>
      <c r="R35" s="6" t="s">
        <v>80</v>
      </c>
      <c r="S35" s="30" t="s">
        <v>97</v>
      </c>
      <c r="T35" s="30">
        <v>2021</v>
      </c>
    </row>
    <row r="36" spans="1:20" s="21" customFormat="1" ht="114.75" customHeight="1" thickBot="1" x14ac:dyDescent="0.25">
      <c r="A36" s="26">
        <v>27</v>
      </c>
      <c r="B36" s="38" t="s">
        <v>191</v>
      </c>
      <c r="C36" s="12" t="s">
        <v>192</v>
      </c>
      <c r="D36" s="11" t="s">
        <v>193</v>
      </c>
      <c r="E36" s="58" t="s">
        <v>43</v>
      </c>
      <c r="F36" s="58" t="s">
        <v>43</v>
      </c>
      <c r="G36" s="4" t="s">
        <v>44</v>
      </c>
      <c r="H36" s="6">
        <v>1</v>
      </c>
      <c r="I36" s="5">
        <v>44747</v>
      </c>
      <c r="J36" s="54">
        <v>44910</v>
      </c>
      <c r="K36" s="29">
        <f t="shared" si="0"/>
        <v>23.285714285714285</v>
      </c>
      <c r="L36" s="29">
        <v>0</v>
      </c>
      <c r="M36" s="28">
        <v>0</v>
      </c>
      <c r="N36" s="29">
        <f t="shared" si="1"/>
        <v>0</v>
      </c>
      <c r="O36" s="29">
        <f t="shared" si="2"/>
        <v>0</v>
      </c>
      <c r="P36" s="27">
        <f t="shared" si="3"/>
        <v>0</v>
      </c>
      <c r="Q36" s="6" t="s">
        <v>200</v>
      </c>
      <c r="R36" s="6" t="s">
        <v>80</v>
      </c>
      <c r="S36" s="30" t="s">
        <v>97</v>
      </c>
      <c r="T36" s="30">
        <v>2021</v>
      </c>
    </row>
    <row r="37" spans="1:20" s="21" customFormat="1" ht="114.75" customHeight="1" thickBot="1" x14ac:dyDescent="0.25">
      <c r="A37" s="26">
        <v>28</v>
      </c>
      <c r="B37" s="38" t="s">
        <v>203</v>
      </c>
      <c r="C37" s="12" t="s">
        <v>204</v>
      </c>
      <c r="D37" s="11" t="s">
        <v>205</v>
      </c>
      <c r="E37" s="58" t="s">
        <v>197</v>
      </c>
      <c r="F37" s="58" t="s">
        <v>198</v>
      </c>
      <c r="G37" s="4" t="s">
        <v>199</v>
      </c>
      <c r="H37" s="6">
        <v>1</v>
      </c>
      <c r="I37" s="5">
        <v>44747</v>
      </c>
      <c r="J37" s="54">
        <v>44910</v>
      </c>
      <c r="K37" s="29">
        <f t="shared" si="0"/>
        <v>23.285714285714285</v>
      </c>
      <c r="L37" s="29">
        <v>0</v>
      </c>
      <c r="M37" s="28">
        <v>0</v>
      </c>
      <c r="N37" s="29">
        <f t="shared" si="1"/>
        <v>0</v>
      </c>
      <c r="O37" s="29">
        <f t="shared" si="2"/>
        <v>0</v>
      </c>
      <c r="P37" s="27">
        <f t="shared" si="3"/>
        <v>0</v>
      </c>
      <c r="Q37" s="6" t="s">
        <v>200</v>
      </c>
      <c r="R37" s="6" t="s">
        <v>80</v>
      </c>
      <c r="S37" s="30" t="s">
        <v>97</v>
      </c>
      <c r="T37" s="30">
        <v>2021</v>
      </c>
    </row>
    <row r="38" spans="1:20" s="21" customFormat="1" ht="114.75" customHeight="1" thickBot="1" x14ac:dyDescent="0.25">
      <c r="A38" s="26">
        <v>29</v>
      </c>
      <c r="B38" s="38" t="s">
        <v>203</v>
      </c>
      <c r="C38" s="12" t="s">
        <v>204</v>
      </c>
      <c r="D38" s="11" t="s">
        <v>205</v>
      </c>
      <c r="E38" s="58" t="s">
        <v>38</v>
      </c>
      <c r="F38" s="58" t="s">
        <v>175</v>
      </c>
      <c r="G38" s="4" t="s">
        <v>176</v>
      </c>
      <c r="H38" s="6">
        <v>5</v>
      </c>
      <c r="I38" s="5">
        <v>44747</v>
      </c>
      <c r="J38" s="54">
        <v>44910</v>
      </c>
      <c r="K38" s="29">
        <f t="shared" si="0"/>
        <v>23.285714285714285</v>
      </c>
      <c r="L38" s="29">
        <v>0</v>
      </c>
      <c r="M38" s="28">
        <v>0</v>
      </c>
      <c r="N38" s="29">
        <f t="shared" si="1"/>
        <v>0</v>
      </c>
      <c r="O38" s="29">
        <f t="shared" si="2"/>
        <v>0</v>
      </c>
      <c r="P38" s="27">
        <f t="shared" si="3"/>
        <v>0</v>
      </c>
      <c r="Q38" s="6" t="s">
        <v>200</v>
      </c>
      <c r="R38" s="6" t="s">
        <v>80</v>
      </c>
      <c r="S38" s="30" t="s">
        <v>97</v>
      </c>
      <c r="T38" s="30">
        <v>2021</v>
      </c>
    </row>
    <row r="39" spans="1:20" s="21" customFormat="1" ht="114.75" customHeight="1" thickBot="1" x14ac:dyDescent="0.25">
      <c r="A39" s="26">
        <v>30</v>
      </c>
      <c r="B39" s="38" t="s">
        <v>203</v>
      </c>
      <c r="C39" s="12" t="s">
        <v>204</v>
      </c>
      <c r="D39" s="11" t="s">
        <v>205</v>
      </c>
      <c r="E39" s="58" t="s">
        <v>201</v>
      </c>
      <c r="F39" s="58" t="s">
        <v>202</v>
      </c>
      <c r="G39" s="4" t="s">
        <v>16</v>
      </c>
      <c r="H39" s="6">
        <v>1</v>
      </c>
      <c r="I39" s="5">
        <v>44747</v>
      </c>
      <c r="J39" s="54">
        <v>44895</v>
      </c>
      <c r="K39" s="29">
        <f t="shared" si="0"/>
        <v>21.142857142857142</v>
      </c>
      <c r="L39" s="29">
        <v>0</v>
      </c>
      <c r="M39" s="28">
        <v>0</v>
      </c>
      <c r="N39" s="29">
        <f t="shared" si="1"/>
        <v>0</v>
      </c>
      <c r="O39" s="29">
        <f t="shared" si="2"/>
        <v>0</v>
      </c>
      <c r="P39" s="27">
        <f t="shared" si="3"/>
        <v>0</v>
      </c>
      <c r="Q39" s="6" t="s">
        <v>200</v>
      </c>
      <c r="R39" s="6" t="s">
        <v>80</v>
      </c>
      <c r="S39" s="30" t="s">
        <v>97</v>
      </c>
      <c r="T39" s="30">
        <v>2021</v>
      </c>
    </row>
    <row r="40" spans="1:20" s="21" customFormat="1" ht="114.75" customHeight="1" thickBot="1" x14ac:dyDescent="0.25">
      <c r="A40" s="26">
        <v>31</v>
      </c>
      <c r="B40" s="38" t="s">
        <v>203</v>
      </c>
      <c r="C40" s="12" t="s">
        <v>204</v>
      </c>
      <c r="D40" s="11" t="s">
        <v>205</v>
      </c>
      <c r="E40" s="58" t="s">
        <v>43</v>
      </c>
      <c r="F40" s="58" t="s">
        <v>43</v>
      </c>
      <c r="G40" s="4" t="s">
        <v>44</v>
      </c>
      <c r="H40" s="6">
        <v>1</v>
      </c>
      <c r="I40" s="5">
        <v>44747</v>
      </c>
      <c r="J40" s="54">
        <v>44910</v>
      </c>
      <c r="K40" s="29">
        <f t="shared" si="0"/>
        <v>23.285714285714285</v>
      </c>
      <c r="L40" s="29">
        <v>0</v>
      </c>
      <c r="M40" s="28">
        <v>0</v>
      </c>
      <c r="N40" s="29">
        <f t="shared" si="1"/>
        <v>0</v>
      </c>
      <c r="O40" s="29">
        <f t="shared" si="2"/>
        <v>0</v>
      </c>
      <c r="P40" s="27">
        <f t="shared" si="3"/>
        <v>0</v>
      </c>
      <c r="Q40" s="6" t="s">
        <v>200</v>
      </c>
      <c r="R40" s="6" t="s">
        <v>80</v>
      </c>
      <c r="S40" s="30" t="s">
        <v>97</v>
      </c>
      <c r="T40" s="30">
        <v>2021</v>
      </c>
    </row>
    <row r="41" spans="1:20" s="21" customFormat="1" ht="114.75" customHeight="1" thickBot="1" x14ac:dyDescent="0.25">
      <c r="A41" s="26">
        <v>32</v>
      </c>
      <c r="B41" s="38" t="s">
        <v>37</v>
      </c>
      <c r="C41" s="12" t="s">
        <v>206</v>
      </c>
      <c r="D41" s="11" t="s">
        <v>207</v>
      </c>
      <c r="E41" s="11" t="s">
        <v>208</v>
      </c>
      <c r="F41" s="11" t="s">
        <v>209</v>
      </c>
      <c r="G41" s="4" t="s">
        <v>210</v>
      </c>
      <c r="H41" s="6">
        <v>1</v>
      </c>
      <c r="I41" s="5">
        <v>44747</v>
      </c>
      <c r="J41" s="54">
        <v>44804</v>
      </c>
      <c r="K41" s="29">
        <f t="shared" si="0"/>
        <v>8.1428571428571423</v>
      </c>
      <c r="L41" s="29">
        <v>0</v>
      </c>
      <c r="M41" s="28">
        <v>0</v>
      </c>
      <c r="N41" s="29">
        <f t="shared" si="1"/>
        <v>0</v>
      </c>
      <c r="O41" s="29">
        <f t="shared" si="2"/>
        <v>0</v>
      </c>
      <c r="P41" s="27">
        <f t="shared" si="3"/>
        <v>0</v>
      </c>
      <c r="Q41" s="6" t="s">
        <v>29</v>
      </c>
      <c r="R41" s="6" t="s">
        <v>87</v>
      </c>
      <c r="S41" s="30" t="s">
        <v>97</v>
      </c>
      <c r="T41" s="30">
        <v>2021</v>
      </c>
    </row>
    <row r="42" spans="1:20" s="21" customFormat="1" ht="114.75" customHeight="1" thickBot="1" x14ac:dyDescent="0.25">
      <c r="A42" s="26">
        <v>33</v>
      </c>
      <c r="B42" s="38" t="s">
        <v>37</v>
      </c>
      <c r="C42" s="12" t="s">
        <v>206</v>
      </c>
      <c r="D42" s="11" t="s">
        <v>207</v>
      </c>
      <c r="E42" s="11" t="s">
        <v>211</v>
      </c>
      <c r="F42" s="11" t="s">
        <v>211</v>
      </c>
      <c r="G42" s="4" t="s">
        <v>212</v>
      </c>
      <c r="H42" s="6">
        <v>1</v>
      </c>
      <c r="I42" s="5">
        <v>44747</v>
      </c>
      <c r="J42" s="54">
        <v>44804</v>
      </c>
      <c r="K42" s="29">
        <f t="shared" si="0"/>
        <v>8.1428571428571423</v>
      </c>
      <c r="L42" s="29">
        <v>0</v>
      </c>
      <c r="M42" s="28">
        <v>0</v>
      </c>
      <c r="N42" s="29">
        <f t="shared" si="1"/>
        <v>0</v>
      </c>
      <c r="O42" s="29">
        <f t="shared" si="2"/>
        <v>0</v>
      </c>
      <c r="P42" s="27">
        <f t="shared" si="3"/>
        <v>0</v>
      </c>
      <c r="Q42" s="6" t="s">
        <v>213</v>
      </c>
      <c r="R42" s="6" t="s">
        <v>87</v>
      </c>
      <c r="S42" s="30" t="s">
        <v>97</v>
      </c>
      <c r="T42" s="30">
        <v>2021</v>
      </c>
    </row>
    <row r="43" spans="1:20" s="21" customFormat="1" ht="114.75" customHeight="1" thickBot="1" x14ac:dyDescent="0.25">
      <c r="A43" s="26">
        <v>34</v>
      </c>
      <c r="B43" s="38" t="s">
        <v>39</v>
      </c>
      <c r="C43" s="12" t="s">
        <v>214</v>
      </c>
      <c r="D43" s="11" t="s">
        <v>215</v>
      </c>
      <c r="E43" s="11" t="s">
        <v>216</v>
      </c>
      <c r="F43" s="11" t="s">
        <v>217</v>
      </c>
      <c r="G43" s="6" t="s">
        <v>218</v>
      </c>
      <c r="H43" s="30">
        <v>1</v>
      </c>
      <c r="I43" s="5">
        <v>44747</v>
      </c>
      <c r="J43" s="59">
        <v>44895</v>
      </c>
      <c r="K43" s="29">
        <f t="shared" si="0"/>
        <v>21.142857142857142</v>
      </c>
      <c r="L43" s="29">
        <v>0</v>
      </c>
      <c r="M43" s="28">
        <v>0</v>
      </c>
      <c r="N43" s="29">
        <f t="shared" si="1"/>
        <v>0</v>
      </c>
      <c r="O43" s="29">
        <f t="shared" si="2"/>
        <v>0</v>
      </c>
      <c r="P43" s="27">
        <f t="shared" si="3"/>
        <v>0</v>
      </c>
      <c r="Q43" s="6" t="s">
        <v>170</v>
      </c>
      <c r="R43" s="6" t="s">
        <v>80</v>
      </c>
      <c r="S43" s="30" t="s">
        <v>97</v>
      </c>
      <c r="T43" s="30">
        <v>2021</v>
      </c>
    </row>
    <row r="44" spans="1:20" s="21" customFormat="1" ht="114.75" customHeight="1" thickBot="1" x14ac:dyDescent="0.25">
      <c r="A44" s="26">
        <v>35</v>
      </c>
      <c r="B44" s="38" t="s">
        <v>39</v>
      </c>
      <c r="C44" s="12" t="s">
        <v>214</v>
      </c>
      <c r="D44" s="11" t="s">
        <v>215</v>
      </c>
      <c r="E44" s="11" t="s">
        <v>219</v>
      </c>
      <c r="F44" s="11" t="s">
        <v>220</v>
      </c>
      <c r="G44" s="6" t="s">
        <v>218</v>
      </c>
      <c r="H44" s="30">
        <v>1</v>
      </c>
      <c r="I44" s="5">
        <v>44747</v>
      </c>
      <c r="J44" s="59">
        <v>44895</v>
      </c>
      <c r="K44" s="29">
        <f t="shared" si="0"/>
        <v>21.142857142857142</v>
      </c>
      <c r="L44" s="29">
        <v>0</v>
      </c>
      <c r="M44" s="28">
        <v>0</v>
      </c>
      <c r="N44" s="29">
        <f t="shared" si="1"/>
        <v>0</v>
      </c>
      <c r="O44" s="29">
        <f t="shared" si="2"/>
        <v>0</v>
      </c>
      <c r="P44" s="27">
        <f t="shared" si="3"/>
        <v>0</v>
      </c>
      <c r="Q44" s="6" t="s">
        <v>170</v>
      </c>
      <c r="R44" s="6" t="s">
        <v>80</v>
      </c>
      <c r="S44" s="30" t="s">
        <v>97</v>
      </c>
      <c r="T44" s="30">
        <v>2021</v>
      </c>
    </row>
    <row r="45" spans="1:20" s="21" customFormat="1" ht="114.75" customHeight="1" thickBot="1" x14ac:dyDescent="0.25">
      <c r="A45" s="26">
        <v>36</v>
      </c>
      <c r="B45" s="38" t="s">
        <v>221</v>
      </c>
      <c r="C45" s="12" t="s">
        <v>222</v>
      </c>
      <c r="D45" s="11" t="s">
        <v>223</v>
      </c>
      <c r="E45" s="11" t="s">
        <v>224</v>
      </c>
      <c r="F45" s="11" t="s">
        <v>225</v>
      </c>
      <c r="G45" s="4" t="s">
        <v>226</v>
      </c>
      <c r="H45" s="30">
        <v>1</v>
      </c>
      <c r="I45" s="5">
        <v>44747</v>
      </c>
      <c r="J45" s="59">
        <v>44910</v>
      </c>
      <c r="K45" s="29">
        <f t="shared" si="0"/>
        <v>23.285714285714285</v>
      </c>
      <c r="L45" s="29">
        <v>0</v>
      </c>
      <c r="M45" s="28">
        <v>0</v>
      </c>
      <c r="N45" s="29">
        <f t="shared" si="1"/>
        <v>0</v>
      </c>
      <c r="O45" s="29">
        <f t="shared" si="2"/>
        <v>0</v>
      </c>
      <c r="P45" s="27">
        <f t="shared" si="3"/>
        <v>0</v>
      </c>
      <c r="Q45" s="6" t="s">
        <v>227</v>
      </c>
      <c r="R45" s="6" t="s">
        <v>80</v>
      </c>
      <c r="S45" s="30" t="s">
        <v>97</v>
      </c>
      <c r="T45" s="30">
        <v>2021</v>
      </c>
    </row>
    <row r="46" spans="1:20" s="21" customFormat="1" ht="114.75" customHeight="1" thickBot="1" x14ac:dyDescent="0.25">
      <c r="A46" s="26">
        <v>37</v>
      </c>
      <c r="B46" s="38" t="s">
        <v>221</v>
      </c>
      <c r="C46" s="12" t="s">
        <v>222</v>
      </c>
      <c r="D46" s="11" t="s">
        <v>228</v>
      </c>
      <c r="E46" s="11" t="s">
        <v>229</v>
      </c>
      <c r="F46" s="11" t="s">
        <v>230</v>
      </c>
      <c r="G46" s="4" t="s">
        <v>231</v>
      </c>
      <c r="H46" s="30">
        <v>1</v>
      </c>
      <c r="I46" s="5">
        <v>44747</v>
      </c>
      <c r="J46" s="59">
        <v>44865</v>
      </c>
      <c r="K46" s="29">
        <f t="shared" si="0"/>
        <v>16.857142857142858</v>
      </c>
      <c r="L46" s="29">
        <v>0</v>
      </c>
      <c r="M46" s="28">
        <v>0</v>
      </c>
      <c r="N46" s="29">
        <f t="shared" si="1"/>
        <v>0</v>
      </c>
      <c r="O46" s="29">
        <f t="shared" si="2"/>
        <v>0</v>
      </c>
      <c r="P46" s="27">
        <f t="shared" si="3"/>
        <v>0</v>
      </c>
      <c r="Q46" s="6" t="s">
        <v>170</v>
      </c>
      <c r="R46" s="6" t="s">
        <v>80</v>
      </c>
      <c r="S46" s="30" t="s">
        <v>97</v>
      </c>
      <c r="T46" s="30">
        <v>2021</v>
      </c>
    </row>
    <row r="47" spans="1:20" s="21" customFormat="1" ht="114.75" customHeight="1" thickBot="1" x14ac:dyDescent="0.25">
      <c r="A47" s="26">
        <v>38</v>
      </c>
      <c r="B47" s="38" t="s">
        <v>221</v>
      </c>
      <c r="C47" s="12" t="s">
        <v>222</v>
      </c>
      <c r="D47" s="11" t="s">
        <v>228</v>
      </c>
      <c r="E47" s="11" t="s">
        <v>232</v>
      </c>
      <c r="F47" s="11" t="s">
        <v>233</v>
      </c>
      <c r="G47" s="4" t="s">
        <v>218</v>
      </c>
      <c r="H47" s="30">
        <v>1</v>
      </c>
      <c r="I47" s="5">
        <v>44747</v>
      </c>
      <c r="J47" s="59">
        <v>44785</v>
      </c>
      <c r="K47" s="29">
        <f t="shared" si="0"/>
        <v>5.4285714285714288</v>
      </c>
      <c r="L47" s="29">
        <v>0</v>
      </c>
      <c r="M47" s="28">
        <v>0</v>
      </c>
      <c r="N47" s="29">
        <f t="shared" si="1"/>
        <v>0</v>
      </c>
      <c r="O47" s="29">
        <f t="shared" si="2"/>
        <v>0</v>
      </c>
      <c r="P47" s="27">
        <f t="shared" si="3"/>
        <v>0</v>
      </c>
      <c r="Q47" s="6" t="s">
        <v>170</v>
      </c>
      <c r="R47" s="6" t="s">
        <v>87</v>
      </c>
      <c r="S47" s="30" t="s">
        <v>97</v>
      </c>
      <c r="T47" s="30">
        <v>2021</v>
      </c>
    </row>
    <row r="48" spans="1:20" s="21" customFormat="1" ht="114.75" customHeight="1" thickBot="1" x14ac:dyDescent="0.25">
      <c r="A48" s="26">
        <v>39</v>
      </c>
      <c r="B48" s="38" t="s">
        <v>41</v>
      </c>
      <c r="C48" s="12" t="s">
        <v>234</v>
      </c>
      <c r="D48" s="11" t="s">
        <v>235</v>
      </c>
      <c r="E48" s="11" t="s">
        <v>236</v>
      </c>
      <c r="F48" s="11" t="s">
        <v>237</v>
      </c>
      <c r="G48" s="4" t="s">
        <v>238</v>
      </c>
      <c r="H48" s="6">
        <v>6</v>
      </c>
      <c r="I48" s="5">
        <v>44747</v>
      </c>
      <c r="J48" s="54">
        <v>44926</v>
      </c>
      <c r="K48" s="29">
        <f t="shared" si="0"/>
        <v>25.571428571428573</v>
      </c>
      <c r="L48" s="29">
        <v>0</v>
      </c>
      <c r="M48" s="28">
        <v>0</v>
      </c>
      <c r="N48" s="29">
        <f t="shared" si="1"/>
        <v>0</v>
      </c>
      <c r="O48" s="29">
        <f t="shared" si="2"/>
        <v>0</v>
      </c>
      <c r="P48" s="27">
        <f t="shared" si="3"/>
        <v>0</v>
      </c>
      <c r="Q48" s="6" t="s">
        <v>59</v>
      </c>
      <c r="R48" s="6" t="s">
        <v>80</v>
      </c>
      <c r="S48" s="30" t="s">
        <v>97</v>
      </c>
      <c r="T48" s="30">
        <v>2021</v>
      </c>
    </row>
    <row r="49" spans="1:20" s="21" customFormat="1" ht="114.75" customHeight="1" thickBot="1" x14ac:dyDescent="0.25">
      <c r="A49" s="26">
        <v>40</v>
      </c>
      <c r="B49" s="38" t="s">
        <v>42</v>
      </c>
      <c r="C49" s="12" t="s">
        <v>239</v>
      </c>
      <c r="D49" s="11" t="s">
        <v>240</v>
      </c>
      <c r="E49" s="11" t="s">
        <v>241</v>
      </c>
      <c r="F49" s="11" t="s">
        <v>242</v>
      </c>
      <c r="G49" s="4" t="s">
        <v>18</v>
      </c>
      <c r="H49" s="6">
        <v>6</v>
      </c>
      <c r="I49" s="5">
        <v>44747</v>
      </c>
      <c r="J49" s="54">
        <v>44926</v>
      </c>
      <c r="K49" s="29">
        <f t="shared" si="0"/>
        <v>25.571428571428573</v>
      </c>
      <c r="L49" s="29">
        <v>0</v>
      </c>
      <c r="M49" s="28">
        <v>0</v>
      </c>
      <c r="N49" s="29">
        <f t="shared" si="1"/>
        <v>0</v>
      </c>
      <c r="O49" s="29">
        <f t="shared" si="2"/>
        <v>0</v>
      </c>
      <c r="P49" s="27">
        <f t="shared" si="3"/>
        <v>0</v>
      </c>
      <c r="Q49" s="6" t="s">
        <v>59</v>
      </c>
      <c r="R49" s="6" t="s">
        <v>80</v>
      </c>
      <c r="S49" s="30" t="s">
        <v>97</v>
      </c>
      <c r="T49" s="30">
        <v>2021</v>
      </c>
    </row>
    <row r="50" spans="1:20" s="21" customFormat="1" ht="114.75" customHeight="1" thickBot="1" x14ac:dyDescent="0.25">
      <c r="A50" s="26">
        <v>41</v>
      </c>
      <c r="B50" s="38" t="s">
        <v>45</v>
      </c>
      <c r="C50" s="12" t="s">
        <v>243</v>
      </c>
      <c r="D50" s="11" t="s">
        <v>244</v>
      </c>
      <c r="E50" s="11" t="s">
        <v>245</v>
      </c>
      <c r="F50" s="11" t="s">
        <v>52</v>
      </c>
      <c r="G50" s="4" t="s">
        <v>18</v>
      </c>
      <c r="H50" s="4">
        <v>6</v>
      </c>
      <c r="I50" s="5">
        <v>44747</v>
      </c>
      <c r="J50" s="54">
        <v>44926</v>
      </c>
      <c r="K50" s="29">
        <f t="shared" si="0"/>
        <v>25.571428571428573</v>
      </c>
      <c r="L50" s="29">
        <v>0</v>
      </c>
      <c r="M50" s="28">
        <v>0</v>
      </c>
      <c r="N50" s="29">
        <f t="shared" si="1"/>
        <v>0</v>
      </c>
      <c r="O50" s="29">
        <f t="shared" si="2"/>
        <v>0</v>
      </c>
      <c r="P50" s="27">
        <f t="shared" si="3"/>
        <v>0</v>
      </c>
      <c r="Q50" s="6" t="s">
        <v>59</v>
      </c>
      <c r="R50" s="6" t="s">
        <v>80</v>
      </c>
      <c r="S50" s="30" t="s">
        <v>97</v>
      </c>
      <c r="T50" s="30">
        <v>2021</v>
      </c>
    </row>
    <row r="51" spans="1:20" s="21" customFormat="1" ht="114.75" customHeight="1" thickBot="1" x14ac:dyDescent="0.25">
      <c r="A51" s="26">
        <v>42</v>
      </c>
      <c r="B51" s="38" t="s">
        <v>246</v>
      </c>
      <c r="C51" s="12" t="s">
        <v>247</v>
      </c>
      <c r="D51" s="11" t="s">
        <v>248</v>
      </c>
      <c r="E51" s="11" t="s">
        <v>249</v>
      </c>
      <c r="F51" s="11" t="s">
        <v>250</v>
      </c>
      <c r="G51" s="4" t="s">
        <v>18</v>
      </c>
      <c r="H51" s="6">
        <v>6</v>
      </c>
      <c r="I51" s="5">
        <v>44747</v>
      </c>
      <c r="J51" s="54">
        <v>44926</v>
      </c>
      <c r="K51" s="29">
        <f t="shared" si="0"/>
        <v>25.571428571428573</v>
      </c>
      <c r="L51" s="29">
        <v>0</v>
      </c>
      <c r="M51" s="28">
        <v>0</v>
      </c>
      <c r="N51" s="29">
        <f t="shared" si="1"/>
        <v>0</v>
      </c>
      <c r="O51" s="29">
        <f t="shared" si="2"/>
        <v>0</v>
      </c>
      <c r="P51" s="27">
        <f t="shared" si="3"/>
        <v>0</v>
      </c>
      <c r="Q51" s="6" t="s">
        <v>59</v>
      </c>
      <c r="R51" s="6" t="s">
        <v>80</v>
      </c>
      <c r="S51" s="30" t="s">
        <v>97</v>
      </c>
      <c r="T51" s="30">
        <v>2021</v>
      </c>
    </row>
    <row r="52" spans="1:20" s="21" customFormat="1" ht="114.75" customHeight="1" thickBot="1" x14ac:dyDescent="0.25">
      <c r="A52" s="26">
        <v>43</v>
      </c>
      <c r="B52" s="38" t="s">
        <v>46</v>
      </c>
      <c r="C52" s="12" t="s">
        <v>251</v>
      </c>
      <c r="D52" s="11" t="s">
        <v>252</v>
      </c>
      <c r="E52" s="11" t="s">
        <v>241</v>
      </c>
      <c r="F52" s="11" t="s">
        <v>253</v>
      </c>
      <c r="G52" s="4" t="s">
        <v>18</v>
      </c>
      <c r="H52" s="6">
        <v>6</v>
      </c>
      <c r="I52" s="5">
        <v>44747</v>
      </c>
      <c r="J52" s="54">
        <v>44926</v>
      </c>
      <c r="K52" s="29">
        <f t="shared" si="0"/>
        <v>25.571428571428573</v>
      </c>
      <c r="L52" s="29">
        <v>0</v>
      </c>
      <c r="M52" s="28">
        <v>0</v>
      </c>
      <c r="N52" s="29">
        <f t="shared" si="1"/>
        <v>0</v>
      </c>
      <c r="O52" s="29">
        <f t="shared" si="2"/>
        <v>0</v>
      </c>
      <c r="P52" s="27">
        <f t="shared" si="3"/>
        <v>0</v>
      </c>
      <c r="Q52" s="6" t="s">
        <v>59</v>
      </c>
      <c r="R52" s="6" t="s">
        <v>80</v>
      </c>
      <c r="S52" s="30" t="s">
        <v>97</v>
      </c>
      <c r="T52" s="30">
        <v>2021</v>
      </c>
    </row>
    <row r="53" spans="1:20" s="21" customFormat="1" ht="114.75" customHeight="1" thickBot="1" x14ac:dyDescent="0.25">
      <c r="A53" s="26">
        <v>44</v>
      </c>
      <c r="B53" s="38" t="s">
        <v>47</v>
      </c>
      <c r="C53" s="12" t="s">
        <v>254</v>
      </c>
      <c r="D53" s="11" t="s">
        <v>255</v>
      </c>
      <c r="E53" s="11" t="s">
        <v>256</v>
      </c>
      <c r="F53" s="11" t="s">
        <v>257</v>
      </c>
      <c r="G53" s="4" t="s">
        <v>258</v>
      </c>
      <c r="H53" s="6">
        <v>6</v>
      </c>
      <c r="I53" s="5">
        <v>44747</v>
      </c>
      <c r="J53" s="54">
        <v>44926</v>
      </c>
      <c r="K53" s="29">
        <f t="shared" si="0"/>
        <v>25.571428571428573</v>
      </c>
      <c r="L53" s="29">
        <v>0</v>
      </c>
      <c r="M53" s="28">
        <v>0</v>
      </c>
      <c r="N53" s="29">
        <f t="shared" si="1"/>
        <v>0</v>
      </c>
      <c r="O53" s="29">
        <f t="shared" si="2"/>
        <v>0</v>
      </c>
      <c r="P53" s="27">
        <f t="shared" si="3"/>
        <v>0</v>
      </c>
      <c r="Q53" s="6" t="s">
        <v>59</v>
      </c>
      <c r="R53" s="6" t="s">
        <v>80</v>
      </c>
      <c r="S53" s="30" t="s">
        <v>97</v>
      </c>
      <c r="T53" s="30">
        <v>2021</v>
      </c>
    </row>
    <row r="54" spans="1:20" s="21" customFormat="1" ht="114.75" customHeight="1" thickBot="1" x14ac:dyDescent="0.25">
      <c r="A54" s="26">
        <v>45</v>
      </c>
      <c r="B54" s="38" t="s">
        <v>48</v>
      </c>
      <c r="C54" s="12" t="s">
        <v>259</v>
      </c>
      <c r="D54" s="11" t="s">
        <v>260</v>
      </c>
      <c r="E54" s="11" t="s">
        <v>241</v>
      </c>
      <c r="F54" s="11" t="s">
        <v>242</v>
      </c>
      <c r="G54" s="4" t="s">
        <v>18</v>
      </c>
      <c r="H54" s="6">
        <v>6</v>
      </c>
      <c r="I54" s="5">
        <v>44747</v>
      </c>
      <c r="J54" s="54">
        <v>44926</v>
      </c>
      <c r="K54" s="29">
        <f t="shared" si="0"/>
        <v>25.571428571428573</v>
      </c>
      <c r="L54" s="29">
        <v>0</v>
      </c>
      <c r="M54" s="28">
        <v>0</v>
      </c>
      <c r="N54" s="29">
        <f t="shared" si="1"/>
        <v>0</v>
      </c>
      <c r="O54" s="29">
        <f t="shared" si="2"/>
        <v>0</v>
      </c>
      <c r="P54" s="27">
        <f t="shared" si="3"/>
        <v>0</v>
      </c>
      <c r="Q54" s="6" t="s">
        <v>59</v>
      </c>
      <c r="R54" s="6" t="s">
        <v>80</v>
      </c>
      <c r="S54" s="30" t="s">
        <v>97</v>
      </c>
      <c r="T54" s="30">
        <v>2021</v>
      </c>
    </row>
    <row r="55" spans="1:20" s="21" customFormat="1" ht="114.75" customHeight="1" thickBot="1" x14ac:dyDescent="0.25">
      <c r="A55" s="26">
        <v>46</v>
      </c>
      <c r="B55" s="38" t="s">
        <v>261</v>
      </c>
      <c r="C55" s="12" t="s">
        <v>262</v>
      </c>
      <c r="D55" s="11" t="s">
        <v>263</v>
      </c>
      <c r="E55" s="11" t="s">
        <v>264</v>
      </c>
      <c r="F55" s="11" t="s">
        <v>265</v>
      </c>
      <c r="G55" s="4" t="s">
        <v>18</v>
      </c>
      <c r="H55" s="6">
        <v>6</v>
      </c>
      <c r="I55" s="5">
        <v>44747</v>
      </c>
      <c r="J55" s="59">
        <v>44926</v>
      </c>
      <c r="K55" s="29">
        <f t="shared" si="0"/>
        <v>25.571428571428573</v>
      </c>
      <c r="L55" s="29">
        <v>0</v>
      </c>
      <c r="M55" s="28">
        <v>0</v>
      </c>
      <c r="N55" s="29">
        <f t="shared" si="1"/>
        <v>0</v>
      </c>
      <c r="O55" s="29">
        <f t="shared" si="2"/>
        <v>0</v>
      </c>
      <c r="P55" s="27">
        <f t="shared" si="3"/>
        <v>0</v>
      </c>
      <c r="Q55" s="6" t="s">
        <v>59</v>
      </c>
      <c r="R55" s="6" t="s">
        <v>80</v>
      </c>
      <c r="S55" s="30" t="s">
        <v>97</v>
      </c>
      <c r="T55" s="30">
        <v>2021</v>
      </c>
    </row>
    <row r="56" spans="1:20" s="21" customFormat="1" ht="114.75" customHeight="1" thickBot="1" x14ac:dyDescent="0.25">
      <c r="A56" s="26">
        <v>47</v>
      </c>
      <c r="B56" s="38" t="s">
        <v>49</v>
      </c>
      <c r="C56" s="12" t="s">
        <v>266</v>
      </c>
      <c r="D56" s="11" t="s">
        <v>267</v>
      </c>
      <c r="E56" s="11" t="s">
        <v>58</v>
      </c>
      <c r="F56" s="11" t="s">
        <v>268</v>
      </c>
      <c r="G56" s="4" t="s">
        <v>54</v>
      </c>
      <c r="H56" s="6">
        <v>1</v>
      </c>
      <c r="I56" s="5">
        <v>44747</v>
      </c>
      <c r="J56" s="54">
        <v>44764</v>
      </c>
      <c r="K56" s="29">
        <f t="shared" si="0"/>
        <v>2.4285714285714284</v>
      </c>
      <c r="L56" s="29">
        <v>0</v>
      </c>
      <c r="M56" s="28">
        <v>0</v>
      </c>
      <c r="N56" s="29">
        <f t="shared" si="1"/>
        <v>0</v>
      </c>
      <c r="O56" s="29">
        <f t="shared" si="2"/>
        <v>0</v>
      </c>
      <c r="P56" s="27">
        <f t="shared" si="3"/>
        <v>0</v>
      </c>
      <c r="Q56" s="6" t="s">
        <v>40</v>
      </c>
      <c r="R56" s="6" t="s">
        <v>87</v>
      </c>
      <c r="S56" s="30" t="s">
        <v>97</v>
      </c>
      <c r="T56" s="30">
        <v>2021</v>
      </c>
    </row>
    <row r="57" spans="1:20" s="21" customFormat="1" ht="114.75" customHeight="1" thickBot="1" x14ac:dyDescent="0.25">
      <c r="A57" s="26">
        <v>48</v>
      </c>
      <c r="B57" s="38" t="s">
        <v>269</v>
      </c>
      <c r="C57" s="12" t="s">
        <v>270</v>
      </c>
      <c r="D57" s="11" t="s">
        <v>271</v>
      </c>
      <c r="E57" s="11" t="s">
        <v>272</v>
      </c>
      <c r="F57" s="11" t="s">
        <v>273</v>
      </c>
      <c r="G57" s="4" t="s">
        <v>274</v>
      </c>
      <c r="H57" s="6">
        <v>1</v>
      </c>
      <c r="I57" s="5">
        <v>44747</v>
      </c>
      <c r="J57" s="54">
        <v>44926</v>
      </c>
      <c r="K57" s="29">
        <f t="shared" si="0"/>
        <v>25.571428571428573</v>
      </c>
      <c r="L57" s="29">
        <v>0</v>
      </c>
      <c r="M57" s="28">
        <v>0</v>
      </c>
      <c r="N57" s="29">
        <f t="shared" si="1"/>
        <v>0</v>
      </c>
      <c r="O57" s="29">
        <f t="shared" si="2"/>
        <v>0</v>
      </c>
      <c r="P57" s="27">
        <f t="shared" si="3"/>
        <v>0</v>
      </c>
      <c r="Q57" s="6" t="s">
        <v>275</v>
      </c>
      <c r="R57" s="6" t="s">
        <v>80</v>
      </c>
      <c r="S57" s="30" t="s">
        <v>97</v>
      </c>
      <c r="T57" s="30">
        <v>2021</v>
      </c>
    </row>
    <row r="58" spans="1:20" s="21" customFormat="1" ht="114.75" customHeight="1" thickBot="1" x14ac:dyDescent="0.25">
      <c r="A58" s="26">
        <v>49</v>
      </c>
      <c r="B58" s="38" t="s">
        <v>269</v>
      </c>
      <c r="C58" s="12" t="s">
        <v>270</v>
      </c>
      <c r="D58" s="11" t="s">
        <v>276</v>
      </c>
      <c r="E58" s="11" t="s">
        <v>277</v>
      </c>
      <c r="F58" s="11" t="s">
        <v>278</v>
      </c>
      <c r="G58" s="4" t="s">
        <v>279</v>
      </c>
      <c r="H58" s="6">
        <v>1</v>
      </c>
      <c r="I58" s="5">
        <v>44747</v>
      </c>
      <c r="J58" s="54">
        <v>44926</v>
      </c>
      <c r="K58" s="29">
        <f t="shared" si="0"/>
        <v>25.571428571428573</v>
      </c>
      <c r="L58" s="29">
        <v>0</v>
      </c>
      <c r="M58" s="28">
        <v>0</v>
      </c>
      <c r="N58" s="29">
        <f t="shared" si="1"/>
        <v>0</v>
      </c>
      <c r="O58" s="29">
        <f t="shared" si="2"/>
        <v>0</v>
      </c>
      <c r="P58" s="27">
        <f t="shared" si="3"/>
        <v>0</v>
      </c>
      <c r="Q58" s="6" t="s">
        <v>275</v>
      </c>
      <c r="R58" s="6" t="s">
        <v>80</v>
      </c>
      <c r="S58" s="30" t="s">
        <v>97</v>
      </c>
      <c r="T58" s="30">
        <v>2021</v>
      </c>
    </row>
    <row r="59" spans="1:20" s="21" customFormat="1" ht="114.75" customHeight="1" thickBot="1" x14ac:dyDescent="0.25">
      <c r="A59" s="26">
        <v>50</v>
      </c>
      <c r="B59" s="38" t="s">
        <v>269</v>
      </c>
      <c r="C59" s="12" t="s">
        <v>270</v>
      </c>
      <c r="D59" s="11" t="s">
        <v>276</v>
      </c>
      <c r="E59" s="11" t="s">
        <v>280</v>
      </c>
      <c r="F59" s="11" t="s">
        <v>281</v>
      </c>
      <c r="G59" s="4" t="s">
        <v>282</v>
      </c>
      <c r="H59" s="6">
        <v>1</v>
      </c>
      <c r="I59" s="5">
        <v>44747</v>
      </c>
      <c r="J59" s="54">
        <v>44926</v>
      </c>
      <c r="K59" s="29">
        <f t="shared" si="0"/>
        <v>25.571428571428573</v>
      </c>
      <c r="L59" s="29">
        <v>0</v>
      </c>
      <c r="M59" s="28">
        <v>0</v>
      </c>
      <c r="N59" s="29">
        <f t="shared" si="1"/>
        <v>0</v>
      </c>
      <c r="O59" s="29">
        <f t="shared" si="2"/>
        <v>0</v>
      </c>
      <c r="P59" s="27">
        <f t="shared" si="3"/>
        <v>0</v>
      </c>
      <c r="Q59" s="6" t="s">
        <v>275</v>
      </c>
      <c r="R59" s="6" t="s">
        <v>80</v>
      </c>
      <c r="S59" s="30" t="s">
        <v>97</v>
      </c>
      <c r="T59" s="30">
        <v>2021</v>
      </c>
    </row>
    <row r="60" spans="1:20" s="21" customFormat="1" ht="114.75" customHeight="1" thickBot="1" x14ac:dyDescent="0.25">
      <c r="A60" s="26">
        <v>51</v>
      </c>
      <c r="B60" s="38" t="s">
        <v>269</v>
      </c>
      <c r="C60" s="12" t="s">
        <v>270</v>
      </c>
      <c r="D60" s="11" t="s">
        <v>276</v>
      </c>
      <c r="E60" s="11" t="s">
        <v>283</v>
      </c>
      <c r="F60" s="11" t="s">
        <v>284</v>
      </c>
      <c r="G60" s="4" t="s">
        <v>285</v>
      </c>
      <c r="H60" s="6">
        <v>2</v>
      </c>
      <c r="I60" s="5">
        <v>44747</v>
      </c>
      <c r="J60" s="54">
        <v>44895</v>
      </c>
      <c r="K60" s="29">
        <f t="shared" si="0"/>
        <v>21.142857142857142</v>
      </c>
      <c r="L60" s="29">
        <v>0</v>
      </c>
      <c r="M60" s="28">
        <v>0</v>
      </c>
      <c r="N60" s="29">
        <f t="shared" si="1"/>
        <v>0</v>
      </c>
      <c r="O60" s="29">
        <f t="shared" si="2"/>
        <v>0</v>
      </c>
      <c r="P60" s="27">
        <f t="shared" si="3"/>
        <v>0</v>
      </c>
      <c r="Q60" s="6" t="s">
        <v>275</v>
      </c>
      <c r="R60" s="6" t="s">
        <v>80</v>
      </c>
      <c r="S60" s="30" t="s">
        <v>97</v>
      </c>
      <c r="T60" s="30">
        <v>2021</v>
      </c>
    </row>
    <row r="61" spans="1:20" s="21" customFormat="1" ht="114.75" customHeight="1" thickBot="1" x14ac:dyDescent="0.25">
      <c r="A61" s="26">
        <v>52</v>
      </c>
      <c r="B61" s="38" t="s">
        <v>286</v>
      </c>
      <c r="C61" s="33" t="s">
        <v>287</v>
      </c>
      <c r="D61" s="11" t="s">
        <v>288</v>
      </c>
      <c r="E61" s="11" t="s">
        <v>272</v>
      </c>
      <c r="F61" s="11" t="s">
        <v>273</v>
      </c>
      <c r="G61" s="4" t="s">
        <v>274</v>
      </c>
      <c r="H61" s="6">
        <v>1</v>
      </c>
      <c r="I61" s="5">
        <v>44747</v>
      </c>
      <c r="J61" s="54">
        <v>44926</v>
      </c>
      <c r="K61" s="29">
        <f t="shared" si="0"/>
        <v>25.571428571428573</v>
      </c>
      <c r="L61" s="29">
        <v>0</v>
      </c>
      <c r="M61" s="28">
        <v>0</v>
      </c>
      <c r="N61" s="29">
        <f t="shared" si="1"/>
        <v>0</v>
      </c>
      <c r="O61" s="29">
        <f t="shared" si="2"/>
        <v>0</v>
      </c>
      <c r="P61" s="27">
        <f t="shared" si="3"/>
        <v>0</v>
      </c>
      <c r="Q61" s="6" t="s">
        <v>275</v>
      </c>
      <c r="R61" s="6" t="s">
        <v>80</v>
      </c>
      <c r="S61" s="30" t="s">
        <v>97</v>
      </c>
      <c r="T61" s="30">
        <v>2021</v>
      </c>
    </row>
    <row r="62" spans="1:20" s="21" customFormat="1" ht="114.75" customHeight="1" thickBot="1" x14ac:dyDescent="0.25">
      <c r="A62" s="26">
        <v>53</v>
      </c>
      <c r="B62" s="38" t="s">
        <v>286</v>
      </c>
      <c r="C62" s="33" t="s">
        <v>287</v>
      </c>
      <c r="D62" s="11" t="s">
        <v>288</v>
      </c>
      <c r="E62" s="11" t="s">
        <v>277</v>
      </c>
      <c r="F62" s="11" t="s">
        <v>278</v>
      </c>
      <c r="G62" s="4" t="s">
        <v>279</v>
      </c>
      <c r="H62" s="6">
        <v>1</v>
      </c>
      <c r="I62" s="5">
        <v>44747</v>
      </c>
      <c r="J62" s="54">
        <v>44926</v>
      </c>
      <c r="K62" s="29">
        <f t="shared" si="0"/>
        <v>25.571428571428573</v>
      </c>
      <c r="L62" s="29">
        <v>0</v>
      </c>
      <c r="M62" s="28">
        <v>0</v>
      </c>
      <c r="N62" s="29">
        <f t="shared" si="1"/>
        <v>0</v>
      </c>
      <c r="O62" s="29">
        <f t="shared" si="2"/>
        <v>0</v>
      </c>
      <c r="P62" s="27">
        <f t="shared" si="3"/>
        <v>0</v>
      </c>
      <c r="Q62" s="6" t="s">
        <v>275</v>
      </c>
      <c r="R62" s="6" t="s">
        <v>80</v>
      </c>
      <c r="S62" s="30" t="s">
        <v>97</v>
      </c>
      <c r="T62" s="30">
        <v>2021</v>
      </c>
    </row>
    <row r="63" spans="1:20" s="21" customFormat="1" ht="114.75" customHeight="1" thickBot="1" x14ac:dyDescent="0.25">
      <c r="A63" s="26">
        <v>54</v>
      </c>
      <c r="B63" s="38" t="s">
        <v>286</v>
      </c>
      <c r="C63" s="33" t="s">
        <v>287</v>
      </c>
      <c r="D63" s="11" t="s">
        <v>288</v>
      </c>
      <c r="E63" s="11" t="s">
        <v>280</v>
      </c>
      <c r="F63" s="11" t="s">
        <v>281</v>
      </c>
      <c r="G63" s="4" t="s">
        <v>282</v>
      </c>
      <c r="H63" s="6">
        <v>1</v>
      </c>
      <c r="I63" s="5">
        <v>44747</v>
      </c>
      <c r="J63" s="54">
        <v>44926</v>
      </c>
      <c r="K63" s="29">
        <f t="shared" si="0"/>
        <v>25.571428571428573</v>
      </c>
      <c r="L63" s="29">
        <v>0</v>
      </c>
      <c r="M63" s="28">
        <v>0</v>
      </c>
      <c r="N63" s="29">
        <f t="shared" si="1"/>
        <v>0</v>
      </c>
      <c r="O63" s="29">
        <f t="shared" si="2"/>
        <v>0</v>
      </c>
      <c r="P63" s="27">
        <f t="shared" si="3"/>
        <v>0</v>
      </c>
      <c r="Q63" s="6" t="s">
        <v>275</v>
      </c>
      <c r="R63" s="6" t="s">
        <v>80</v>
      </c>
      <c r="S63" s="30" t="s">
        <v>97</v>
      </c>
      <c r="T63" s="30">
        <v>2021</v>
      </c>
    </row>
    <row r="64" spans="1:20" s="21" customFormat="1" ht="114.75" customHeight="1" thickBot="1" x14ac:dyDescent="0.25">
      <c r="A64" s="26">
        <v>55</v>
      </c>
      <c r="B64" s="38" t="s">
        <v>286</v>
      </c>
      <c r="C64" s="33" t="s">
        <v>287</v>
      </c>
      <c r="D64" s="11" t="s">
        <v>288</v>
      </c>
      <c r="E64" s="11" t="s">
        <v>283</v>
      </c>
      <c r="F64" s="11" t="s">
        <v>284</v>
      </c>
      <c r="G64" s="4" t="s">
        <v>285</v>
      </c>
      <c r="H64" s="6">
        <v>2</v>
      </c>
      <c r="I64" s="5">
        <v>44747</v>
      </c>
      <c r="J64" s="54">
        <v>44895</v>
      </c>
      <c r="K64" s="29">
        <f t="shared" si="0"/>
        <v>21.142857142857142</v>
      </c>
      <c r="L64" s="29">
        <v>0</v>
      </c>
      <c r="M64" s="28">
        <v>0</v>
      </c>
      <c r="N64" s="29">
        <f t="shared" si="1"/>
        <v>0</v>
      </c>
      <c r="O64" s="29">
        <f t="shared" si="2"/>
        <v>0</v>
      </c>
      <c r="P64" s="27">
        <f t="shared" si="3"/>
        <v>0</v>
      </c>
      <c r="Q64" s="6" t="s">
        <v>275</v>
      </c>
      <c r="R64" s="6" t="s">
        <v>80</v>
      </c>
      <c r="S64" s="30" t="s">
        <v>97</v>
      </c>
      <c r="T64" s="30">
        <v>2021</v>
      </c>
    </row>
    <row r="65" spans="1:20" s="21" customFormat="1" ht="114.75" customHeight="1" thickBot="1" x14ac:dyDescent="0.25">
      <c r="A65" s="26">
        <v>56</v>
      </c>
      <c r="B65" s="119" t="s">
        <v>50</v>
      </c>
      <c r="C65" s="33" t="s">
        <v>289</v>
      </c>
      <c r="D65" s="60" t="s">
        <v>290</v>
      </c>
      <c r="E65" s="11" t="s">
        <v>272</v>
      </c>
      <c r="F65" s="11" t="s">
        <v>273</v>
      </c>
      <c r="G65" s="4" t="s">
        <v>274</v>
      </c>
      <c r="H65" s="6">
        <v>1</v>
      </c>
      <c r="I65" s="5">
        <v>44747</v>
      </c>
      <c r="J65" s="54">
        <v>44926</v>
      </c>
      <c r="K65" s="29">
        <f t="shared" si="0"/>
        <v>25.571428571428573</v>
      </c>
      <c r="L65" s="29">
        <v>0</v>
      </c>
      <c r="M65" s="28">
        <v>0</v>
      </c>
      <c r="N65" s="29">
        <f t="shared" si="1"/>
        <v>0</v>
      </c>
      <c r="O65" s="29">
        <f t="shared" si="2"/>
        <v>0</v>
      </c>
      <c r="P65" s="27">
        <f t="shared" si="3"/>
        <v>0</v>
      </c>
      <c r="Q65" s="6" t="s">
        <v>275</v>
      </c>
      <c r="R65" s="6" t="s">
        <v>80</v>
      </c>
      <c r="S65" s="30" t="s">
        <v>97</v>
      </c>
      <c r="T65" s="30">
        <v>2021</v>
      </c>
    </row>
    <row r="66" spans="1:20" s="21" customFormat="1" ht="114.75" customHeight="1" thickBot="1" x14ac:dyDescent="0.25">
      <c r="A66" s="26">
        <v>57</v>
      </c>
      <c r="B66" s="119" t="s">
        <v>50</v>
      </c>
      <c r="C66" s="33" t="s">
        <v>289</v>
      </c>
      <c r="D66" s="60" t="s">
        <v>290</v>
      </c>
      <c r="E66" s="11" t="s">
        <v>277</v>
      </c>
      <c r="F66" s="11" t="s">
        <v>278</v>
      </c>
      <c r="G66" s="4" t="s">
        <v>279</v>
      </c>
      <c r="H66" s="6">
        <v>1</v>
      </c>
      <c r="I66" s="5">
        <v>44747</v>
      </c>
      <c r="J66" s="54">
        <v>44926</v>
      </c>
      <c r="K66" s="29">
        <f t="shared" si="0"/>
        <v>25.571428571428573</v>
      </c>
      <c r="L66" s="29">
        <v>0</v>
      </c>
      <c r="M66" s="28">
        <v>0</v>
      </c>
      <c r="N66" s="29">
        <f t="shared" si="1"/>
        <v>0</v>
      </c>
      <c r="O66" s="29">
        <f t="shared" si="2"/>
        <v>0</v>
      </c>
      <c r="P66" s="27">
        <f t="shared" si="3"/>
        <v>0</v>
      </c>
      <c r="Q66" s="6" t="s">
        <v>275</v>
      </c>
      <c r="R66" s="6" t="s">
        <v>80</v>
      </c>
      <c r="S66" s="30" t="s">
        <v>97</v>
      </c>
      <c r="T66" s="30">
        <v>2021</v>
      </c>
    </row>
    <row r="67" spans="1:20" s="21" customFormat="1" ht="114.75" customHeight="1" thickBot="1" x14ac:dyDescent="0.25">
      <c r="A67" s="26">
        <v>58</v>
      </c>
      <c r="B67" s="119" t="s">
        <v>50</v>
      </c>
      <c r="C67" s="33" t="s">
        <v>289</v>
      </c>
      <c r="D67" s="60" t="s">
        <v>290</v>
      </c>
      <c r="E67" s="11" t="s">
        <v>280</v>
      </c>
      <c r="F67" s="11" t="s">
        <v>281</v>
      </c>
      <c r="G67" s="4" t="s">
        <v>282</v>
      </c>
      <c r="H67" s="6">
        <v>1</v>
      </c>
      <c r="I67" s="5">
        <v>44747</v>
      </c>
      <c r="J67" s="54">
        <v>44926</v>
      </c>
      <c r="K67" s="29">
        <f t="shared" si="0"/>
        <v>25.571428571428573</v>
      </c>
      <c r="L67" s="29">
        <v>0</v>
      </c>
      <c r="M67" s="28">
        <v>0</v>
      </c>
      <c r="N67" s="29">
        <f t="shared" si="1"/>
        <v>0</v>
      </c>
      <c r="O67" s="29">
        <f t="shared" si="2"/>
        <v>0</v>
      </c>
      <c r="P67" s="27">
        <f t="shared" si="3"/>
        <v>0</v>
      </c>
      <c r="Q67" s="6" t="s">
        <v>275</v>
      </c>
      <c r="R67" s="6" t="s">
        <v>80</v>
      </c>
      <c r="S67" s="30" t="s">
        <v>97</v>
      </c>
      <c r="T67" s="30">
        <v>2021</v>
      </c>
    </row>
    <row r="68" spans="1:20" s="21" customFormat="1" ht="114.75" customHeight="1" thickBot="1" x14ac:dyDescent="0.25">
      <c r="A68" s="26">
        <v>59</v>
      </c>
      <c r="B68" s="119" t="s">
        <v>50</v>
      </c>
      <c r="C68" s="33" t="s">
        <v>289</v>
      </c>
      <c r="D68" s="60" t="s">
        <v>290</v>
      </c>
      <c r="E68" s="11" t="s">
        <v>283</v>
      </c>
      <c r="F68" s="11" t="s">
        <v>284</v>
      </c>
      <c r="G68" s="4" t="s">
        <v>285</v>
      </c>
      <c r="H68" s="6">
        <v>2</v>
      </c>
      <c r="I68" s="5">
        <v>44747</v>
      </c>
      <c r="J68" s="54">
        <v>44895</v>
      </c>
      <c r="K68" s="29">
        <f t="shared" si="0"/>
        <v>21.142857142857142</v>
      </c>
      <c r="L68" s="29">
        <v>0</v>
      </c>
      <c r="M68" s="28">
        <v>0</v>
      </c>
      <c r="N68" s="29">
        <f t="shared" si="1"/>
        <v>0</v>
      </c>
      <c r="O68" s="29">
        <f t="shared" si="2"/>
        <v>0</v>
      </c>
      <c r="P68" s="27">
        <f t="shared" si="3"/>
        <v>0</v>
      </c>
      <c r="Q68" s="6" t="s">
        <v>275</v>
      </c>
      <c r="R68" s="6" t="s">
        <v>80</v>
      </c>
      <c r="S68" s="30" t="s">
        <v>97</v>
      </c>
      <c r="T68" s="30">
        <v>2021</v>
      </c>
    </row>
    <row r="69" spans="1:20" s="21" customFormat="1" ht="114.75" customHeight="1" thickBot="1" x14ac:dyDescent="0.25">
      <c r="A69" s="26">
        <v>60</v>
      </c>
      <c r="B69" s="119" t="s">
        <v>291</v>
      </c>
      <c r="C69" s="33" t="s">
        <v>292</v>
      </c>
      <c r="D69" s="11" t="s">
        <v>293</v>
      </c>
      <c r="E69" s="11" t="s">
        <v>294</v>
      </c>
      <c r="F69" s="11" t="s">
        <v>295</v>
      </c>
      <c r="G69" s="31" t="s">
        <v>33</v>
      </c>
      <c r="H69" s="32">
        <v>1</v>
      </c>
      <c r="I69" s="5">
        <v>44747</v>
      </c>
      <c r="J69" s="61">
        <v>44865</v>
      </c>
      <c r="K69" s="29">
        <f t="shared" si="0"/>
        <v>16.857142857142858</v>
      </c>
      <c r="L69" s="29">
        <v>0</v>
      </c>
      <c r="M69" s="28">
        <v>0</v>
      </c>
      <c r="N69" s="29">
        <f t="shared" si="1"/>
        <v>0</v>
      </c>
      <c r="O69" s="29">
        <f t="shared" si="2"/>
        <v>0</v>
      </c>
      <c r="P69" s="27">
        <f t="shared" si="3"/>
        <v>0</v>
      </c>
      <c r="Q69" s="6" t="s">
        <v>296</v>
      </c>
      <c r="R69" s="6" t="s">
        <v>80</v>
      </c>
      <c r="S69" s="30" t="s">
        <v>97</v>
      </c>
      <c r="T69" s="30">
        <v>2021</v>
      </c>
    </row>
    <row r="70" spans="1:20" s="21" customFormat="1" ht="114.75" customHeight="1" thickBot="1" x14ac:dyDescent="0.25">
      <c r="A70" s="26">
        <v>61</v>
      </c>
      <c r="B70" s="119" t="s">
        <v>291</v>
      </c>
      <c r="C70" s="33" t="s">
        <v>292</v>
      </c>
      <c r="D70" s="11" t="s">
        <v>297</v>
      </c>
      <c r="E70" s="11" t="s">
        <v>272</v>
      </c>
      <c r="F70" s="11" t="s">
        <v>273</v>
      </c>
      <c r="G70" s="4" t="s">
        <v>274</v>
      </c>
      <c r="H70" s="6">
        <v>1</v>
      </c>
      <c r="I70" s="5">
        <v>44747</v>
      </c>
      <c r="J70" s="54">
        <v>44926</v>
      </c>
      <c r="K70" s="29">
        <f t="shared" si="0"/>
        <v>25.571428571428573</v>
      </c>
      <c r="L70" s="29">
        <v>0</v>
      </c>
      <c r="M70" s="28">
        <v>0</v>
      </c>
      <c r="N70" s="29">
        <f t="shared" si="1"/>
        <v>0</v>
      </c>
      <c r="O70" s="29">
        <f t="shared" si="2"/>
        <v>0</v>
      </c>
      <c r="P70" s="27">
        <f t="shared" si="3"/>
        <v>0</v>
      </c>
      <c r="Q70" s="6" t="s">
        <v>275</v>
      </c>
      <c r="R70" s="6" t="s">
        <v>80</v>
      </c>
      <c r="S70" s="30" t="s">
        <v>97</v>
      </c>
      <c r="T70" s="30">
        <v>2021</v>
      </c>
    </row>
    <row r="71" spans="1:20" s="21" customFormat="1" ht="114.75" customHeight="1" thickBot="1" x14ac:dyDescent="0.25">
      <c r="A71" s="26">
        <v>62</v>
      </c>
      <c r="B71" s="119" t="s">
        <v>291</v>
      </c>
      <c r="C71" s="33" t="s">
        <v>292</v>
      </c>
      <c r="D71" s="11" t="s">
        <v>297</v>
      </c>
      <c r="E71" s="11" t="s">
        <v>277</v>
      </c>
      <c r="F71" s="11" t="s">
        <v>278</v>
      </c>
      <c r="G71" s="4" t="s">
        <v>279</v>
      </c>
      <c r="H71" s="6">
        <v>1</v>
      </c>
      <c r="I71" s="5">
        <v>44747</v>
      </c>
      <c r="J71" s="54">
        <v>44926</v>
      </c>
      <c r="K71" s="29">
        <f t="shared" si="0"/>
        <v>25.571428571428573</v>
      </c>
      <c r="L71" s="29">
        <v>0</v>
      </c>
      <c r="M71" s="28">
        <v>0</v>
      </c>
      <c r="N71" s="29">
        <f t="shared" si="1"/>
        <v>0</v>
      </c>
      <c r="O71" s="29">
        <f t="shared" si="2"/>
        <v>0</v>
      </c>
      <c r="P71" s="27">
        <f t="shared" si="3"/>
        <v>0</v>
      </c>
      <c r="Q71" s="6" t="s">
        <v>275</v>
      </c>
      <c r="R71" s="6" t="s">
        <v>80</v>
      </c>
      <c r="S71" s="30" t="s">
        <v>97</v>
      </c>
      <c r="T71" s="30">
        <v>2021</v>
      </c>
    </row>
    <row r="72" spans="1:20" s="21" customFormat="1" ht="114.75" customHeight="1" thickBot="1" x14ac:dyDescent="0.25">
      <c r="A72" s="26">
        <v>63</v>
      </c>
      <c r="B72" s="119" t="s">
        <v>291</v>
      </c>
      <c r="C72" s="33" t="s">
        <v>292</v>
      </c>
      <c r="D72" s="11" t="s">
        <v>297</v>
      </c>
      <c r="E72" s="11" t="s">
        <v>280</v>
      </c>
      <c r="F72" s="11" t="s">
        <v>281</v>
      </c>
      <c r="G72" s="4" t="s">
        <v>282</v>
      </c>
      <c r="H72" s="6">
        <v>1</v>
      </c>
      <c r="I72" s="5">
        <v>44747</v>
      </c>
      <c r="J72" s="54">
        <v>44926</v>
      </c>
      <c r="K72" s="29">
        <f t="shared" si="0"/>
        <v>25.571428571428573</v>
      </c>
      <c r="L72" s="29">
        <v>0</v>
      </c>
      <c r="M72" s="28">
        <v>0</v>
      </c>
      <c r="N72" s="29">
        <f t="shared" si="1"/>
        <v>0</v>
      </c>
      <c r="O72" s="29">
        <f t="shared" si="2"/>
        <v>0</v>
      </c>
      <c r="P72" s="27">
        <f t="shared" si="3"/>
        <v>0</v>
      </c>
      <c r="Q72" s="6" t="s">
        <v>275</v>
      </c>
      <c r="R72" s="6" t="s">
        <v>80</v>
      </c>
      <c r="S72" s="30" t="s">
        <v>97</v>
      </c>
      <c r="T72" s="30">
        <v>2021</v>
      </c>
    </row>
    <row r="73" spans="1:20" s="21" customFormat="1" ht="57.75" customHeight="1" thickBot="1" x14ac:dyDescent="0.25">
      <c r="A73" s="26">
        <v>64</v>
      </c>
      <c r="B73" s="119" t="s">
        <v>291</v>
      </c>
      <c r="C73" s="33" t="s">
        <v>292</v>
      </c>
      <c r="D73" s="11" t="s">
        <v>297</v>
      </c>
      <c r="E73" s="11" t="s">
        <v>283</v>
      </c>
      <c r="F73" s="11" t="s">
        <v>284</v>
      </c>
      <c r="G73" s="4" t="s">
        <v>285</v>
      </c>
      <c r="H73" s="6">
        <v>2</v>
      </c>
      <c r="I73" s="5">
        <v>44747</v>
      </c>
      <c r="J73" s="54">
        <v>44895</v>
      </c>
      <c r="K73" s="29">
        <f t="shared" si="0"/>
        <v>21.142857142857142</v>
      </c>
      <c r="L73" s="29">
        <v>0</v>
      </c>
      <c r="M73" s="28">
        <v>0</v>
      </c>
      <c r="N73" s="29">
        <f t="shared" si="1"/>
        <v>0</v>
      </c>
      <c r="O73" s="29">
        <f t="shared" si="2"/>
        <v>0</v>
      </c>
      <c r="P73" s="27">
        <f t="shared" si="3"/>
        <v>0</v>
      </c>
      <c r="Q73" s="6" t="s">
        <v>275</v>
      </c>
      <c r="R73" s="6" t="s">
        <v>80</v>
      </c>
      <c r="S73" s="30" t="s">
        <v>97</v>
      </c>
      <c r="T73" s="30">
        <v>2021</v>
      </c>
    </row>
    <row r="74" spans="1:20" s="21" customFormat="1" ht="84.75" customHeight="1" thickBot="1" x14ac:dyDescent="0.25">
      <c r="A74" s="26">
        <v>65</v>
      </c>
      <c r="B74" s="119" t="s">
        <v>298</v>
      </c>
      <c r="C74" s="12" t="s">
        <v>299</v>
      </c>
      <c r="D74" s="58" t="s">
        <v>300</v>
      </c>
      <c r="E74" s="58" t="s">
        <v>301</v>
      </c>
      <c r="F74" s="58" t="s">
        <v>302</v>
      </c>
      <c r="G74" s="58" t="s">
        <v>303</v>
      </c>
      <c r="H74" s="6">
        <v>1</v>
      </c>
      <c r="I74" s="5">
        <v>44747</v>
      </c>
      <c r="J74" s="54">
        <v>44926</v>
      </c>
      <c r="K74" s="29">
        <f t="shared" si="0"/>
        <v>25.571428571428573</v>
      </c>
      <c r="L74" s="29">
        <v>0</v>
      </c>
      <c r="M74" s="28">
        <v>0</v>
      </c>
      <c r="N74" s="29">
        <f t="shared" si="1"/>
        <v>0</v>
      </c>
      <c r="O74" s="29">
        <f t="shared" si="2"/>
        <v>0</v>
      </c>
      <c r="P74" s="27">
        <f t="shared" si="3"/>
        <v>0</v>
      </c>
      <c r="Q74" s="6" t="s">
        <v>304</v>
      </c>
      <c r="R74" s="6" t="s">
        <v>80</v>
      </c>
      <c r="S74" s="30" t="s">
        <v>97</v>
      </c>
      <c r="T74" s="30">
        <v>2021</v>
      </c>
    </row>
    <row r="75" spans="1:20" s="21" customFormat="1" ht="75.75" customHeight="1" thickBot="1" x14ac:dyDescent="0.25">
      <c r="A75" s="26">
        <v>66</v>
      </c>
      <c r="B75" s="119" t="s">
        <v>298</v>
      </c>
      <c r="C75" s="12" t="s">
        <v>299</v>
      </c>
      <c r="D75" s="58" t="s">
        <v>305</v>
      </c>
      <c r="E75" s="58" t="s">
        <v>34</v>
      </c>
      <c r="F75" s="58" t="s">
        <v>34</v>
      </c>
      <c r="G75" s="4" t="s">
        <v>35</v>
      </c>
      <c r="H75" s="6">
        <v>1</v>
      </c>
      <c r="I75" s="5">
        <v>44747</v>
      </c>
      <c r="J75" s="54">
        <v>44895</v>
      </c>
      <c r="K75" s="29">
        <f t="shared" ref="K75:K115" si="4">+(J75-I75)/7</f>
        <v>21.142857142857142</v>
      </c>
      <c r="L75" s="29">
        <v>0</v>
      </c>
      <c r="M75" s="28">
        <v>0</v>
      </c>
      <c r="N75" s="29">
        <f t="shared" ref="N75:N115" si="5">+M75*K75</f>
        <v>0</v>
      </c>
      <c r="O75" s="29">
        <f t="shared" ref="O75:O115" si="6">+IF(J75&lt;=$D$6,N75,0)</f>
        <v>0</v>
      </c>
      <c r="P75" s="27">
        <f t="shared" ref="P75:P115" si="7">+IF($D$6&gt;=J75,K75,0)</f>
        <v>0</v>
      </c>
      <c r="Q75" s="6" t="s">
        <v>306</v>
      </c>
      <c r="R75" s="6" t="s">
        <v>80</v>
      </c>
      <c r="S75" s="30" t="s">
        <v>97</v>
      </c>
      <c r="T75" s="30">
        <v>2021</v>
      </c>
    </row>
    <row r="76" spans="1:20" s="21" customFormat="1" ht="75.75" customHeight="1" thickBot="1" x14ac:dyDescent="0.25">
      <c r="A76" s="26">
        <v>67</v>
      </c>
      <c r="B76" s="119" t="s">
        <v>298</v>
      </c>
      <c r="C76" s="12" t="s">
        <v>299</v>
      </c>
      <c r="D76" s="58" t="s">
        <v>305</v>
      </c>
      <c r="E76" s="11" t="s">
        <v>307</v>
      </c>
      <c r="F76" s="58" t="s">
        <v>36</v>
      </c>
      <c r="G76" s="4" t="s">
        <v>308</v>
      </c>
      <c r="H76" s="6">
        <v>1</v>
      </c>
      <c r="I76" s="5">
        <v>44747</v>
      </c>
      <c r="J76" s="54">
        <v>44895</v>
      </c>
      <c r="K76" s="29">
        <f t="shared" si="4"/>
        <v>21.142857142857142</v>
      </c>
      <c r="L76" s="29">
        <v>0</v>
      </c>
      <c r="M76" s="28">
        <v>0</v>
      </c>
      <c r="N76" s="29">
        <f t="shared" si="5"/>
        <v>0</v>
      </c>
      <c r="O76" s="29">
        <f t="shared" si="6"/>
        <v>0</v>
      </c>
      <c r="P76" s="27">
        <f t="shared" si="7"/>
        <v>0</v>
      </c>
      <c r="Q76" s="6" t="s">
        <v>29</v>
      </c>
      <c r="R76" s="6" t="s">
        <v>80</v>
      </c>
      <c r="S76" s="30" t="s">
        <v>97</v>
      </c>
      <c r="T76" s="30">
        <v>2021</v>
      </c>
    </row>
    <row r="77" spans="1:20" s="21" customFormat="1" ht="75.75" customHeight="1" thickBot="1" x14ac:dyDescent="0.25">
      <c r="A77" s="26">
        <v>68</v>
      </c>
      <c r="B77" s="119" t="s">
        <v>309</v>
      </c>
      <c r="C77" s="12" t="s">
        <v>310</v>
      </c>
      <c r="D77" s="58" t="s">
        <v>311</v>
      </c>
      <c r="E77" s="62" t="s">
        <v>312</v>
      </c>
      <c r="F77" s="63" t="s">
        <v>313</v>
      </c>
      <c r="G77" s="4" t="s">
        <v>314</v>
      </c>
      <c r="H77" s="6">
        <v>1</v>
      </c>
      <c r="I77" s="5">
        <v>44747</v>
      </c>
      <c r="J77" s="54">
        <v>44926</v>
      </c>
      <c r="K77" s="29">
        <f t="shared" si="4"/>
        <v>25.571428571428573</v>
      </c>
      <c r="L77" s="29">
        <v>0</v>
      </c>
      <c r="M77" s="28">
        <v>0</v>
      </c>
      <c r="N77" s="29">
        <f t="shared" si="5"/>
        <v>0</v>
      </c>
      <c r="O77" s="29">
        <f t="shared" si="6"/>
        <v>0</v>
      </c>
      <c r="P77" s="27">
        <f t="shared" si="7"/>
        <v>0</v>
      </c>
      <c r="Q77" s="6" t="s">
        <v>56</v>
      </c>
      <c r="R77" s="6" t="s">
        <v>80</v>
      </c>
      <c r="S77" s="30" t="s">
        <v>97</v>
      </c>
      <c r="T77" s="30">
        <v>2021</v>
      </c>
    </row>
    <row r="78" spans="1:20" s="21" customFormat="1" ht="75.75" customHeight="1" thickBot="1" x14ac:dyDescent="0.25">
      <c r="A78" s="26">
        <v>69</v>
      </c>
      <c r="B78" s="119" t="s">
        <v>315</v>
      </c>
      <c r="C78" s="12" t="s">
        <v>316</v>
      </c>
      <c r="D78" s="11" t="s">
        <v>317</v>
      </c>
      <c r="E78" s="11" t="s">
        <v>318</v>
      </c>
      <c r="F78" s="11" t="s">
        <v>319</v>
      </c>
      <c r="G78" s="4" t="s">
        <v>320</v>
      </c>
      <c r="H78" s="6">
        <v>1</v>
      </c>
      <c r="I78" s="5">
        <v>44747</v>
      </c>
      <c r="J78" s="59">
        <v>44910</v>
      </c>
      <c r="K78" s="29">
        <f t="shared" si="4"/>
        <v>23.285714285714285</v>
      </c>
      <c r="L78" s="29">
        <v>0</v>
      </c>
      <c r="M78" s="28">
        <v>0</v>
      </c>
      <c r="N78" s="29">
        <f t="shared" si="5"/>
        <v>0</v>
      </c>
      <c r="O78" s="29">
        <f t="shared" si="6"/>
        <v>0</v>
      </c>
      <c r="P78" s="27">
        <f t="shared" si="7"/>
        <v>0</v>
      </c>
      <c r="Q78" s="6" t="s">
        <v>321</v>
      </c>
      <c r="R78" s="6" t="s">
        <v>80</v>
      </c>
      <c r="S78" s="30" t="s">
        <v>97</v>
      </c>
      <c r="T78" s="30">
        <v>2021</v>
      </c>
    </row>
    <row r="79" spans="1:20" s="21" customFormat="1" ht="45.75" customHeight="1" thickBot="1" x14ac:dyDescent="0.25">
      <c r="A79" s="26">
        <v>70</v>
      </c>
      <c r="B79" s="119" t="s">
        <v>315</v>
      </c>
      <c r="C79" s="12" t="s">
        <v>316</v>
      </c>
      <c r="D79" s="11" t="s">
        <v>322</v>
      </c>
      <c r="E79" s="11" t="s">
        <v>323</v>
      </c>
      <c r="F79" s="11" t="s">
        <v>324</v>
      </c>
      <c r="G79" s="4" t="s">
        <v>325</v>
      </c>
      <c r="H79" s="6">
        <v>1</v>
      </c>
      <c r="I79" s="5">
        <v>44747</v>
      </c>
      <c r="J79" s="59">
        <v>44910</v>
      </c>
      <c r="K79" s="29">
        <f t="shared" si="4"/>
        <v>23.285714285714285</v>
      </c>
      <c r="L79" s="29">
        <v>0</v>
      </c>
      <c r="M79" s="28">
        <v>0</v>
      </c>
      <c r="N79" s="29">
        <f t="shared" si="5"/>
        <v>0</v>
      </c>
      <c r="O79" s="29">
        <f t="shared" si="6"/>
        <v>0</v>
      </c>
      <c r="P79" s="27">
        <f t="shared" si="7"/>
        <v>0</v>
      </c>
      <c r="Q79" s="6" t="s">
        <v>275</v>
      </c>
      <c r="R79" s="6" t="s">
        <v>80</v>
      </c>
      <c r="S79" s="30" t="s">
        <v>97</v>
      </c>
      <c r="T79" s="30">
        <v>2021</v>
      </c>
    </row>
    <row r="80" spans="1:20" s="21" customFormat="1" ht="45.75" customHeight="1" thickBot="1" x14ac:dyDescent="0.25">
      <c r="A80" s="26">
        <v>71</v>
      </c>
      <c r="B80" s="119" t="s">
        <v>315</v>
      </c>
      <c r="C80" s="12" t="s">
        <v>316</v>
      </c>
      <c r="D80" s="12" t="s">
        <v>326</v>
      </c>
      <c r="E80" s="11" t="s">
        <v>58</v>
      </c>
      <c r="F80" s="11" t="s">
        <v>268</v>
      </c>
      <c r="G80" s="4" t="s">
        <v>54</v>
      </c>
      <c r="H80" s="6">
        <v>1</v>
      </c>
      <c r="I80" s="5">
        <v>44747</v>
      </c>
      <c r="J80" s="54">
        <v>44764</v>
      </c>
      <c r="K80" s="29">
        <f t="shared" si="4"/>
        <v>2.4285714285714284</v>
      </c>
      <c r="L80" s="29">
        <v>0</v>
      </c>
      <c r="M80" s="28">
        <v>0</v>
      </c>
      <c r="N80" s="29">
        <f t="shared" si="5"/>
        <v>0</v>
      </c>
      <c r="O80" s="29">
        <f t="shared" si="6"/>
        <v>0</v>
      </c>
      <c r="P80" s="27">
        <f t="shared" si="7"/>
        <v>0</v>
      </c>
      <c r="Q80" s="6" t="s">
        <v>327</v>
      </c>
      <c r="R80" s="6" t="s">
        <v>87</v>
      </c>
      <c r="S80" s="6" t="s">
        <v>328</v>
      </c>
      <c r="T80" s="30">
        <v>2021</v>
      </c>
    </row>
    <row r="81" spans="1:20" s="21" customFormat="1" ht="45.75" customHeight="1" thickBot="1" x14ac:dyDescent="0.25">
      <c r="A81" s="26">
        <v>72</v>
      </c>
      <c r="B81" s="119" t="s">
        <v>329</v>
      </c>
      <c r="C81" s="12" t="s">
        <v>330</v>
      </c>
      <c r="D81" s="12" t="s">
        <v>331</v>
      </c>
      <c r="E81" s="11" t="s">
        <v>104</v>
      </c>
      <c r="F81" s="11" t="s">
        <v>105</v>
      </c>
      <c r="G81" s="4" t="s">
        <v>106</v>
      </c>
      <c r="H81" s="6">
        <v>1</v>
      </c>
      <c r="I81" s="5">
        <v>44747</v>
      </c>
      <c r="J81" s="54">
        <v>44895</v>
      </c>
      <c r="K81" s="29">
        <f t="shared" si="4"/>
        <v>21.142857142857142</v>
      </c>
      <c r="L81" s="29">
        <v>0</v>
      </c>
      <c r="M81" s="28">
        <v>0</v>
      </c>
      <c r="N81" s="29">
        <f t="shared" si="5"/>
        <v>0</v>
      </c>
      <c r="O81" s="29">
        <f t="shared" si="6"/>
        <v>0</v>
      </c>
      <c r="P81" s="27">
        <f t="shared" si="7"/>
        <v>0</v>
      </c>
      <c r="Q81" s="6" t="s">
        <v>332</v>
      </c>
      <c r="R81" s="6" t="s">
        <v>80</v>
      </c>
      <c r="S81" s="6" t="s">
        <v>328</v>
      </c>
      <c r="T81" s="30">
        <v>2021</v>
      </c>
    </row>
    <row r="82" spans="1:20" s="21" customFormat="1" ht="45.75" customHeight="1" thickBot="1" x14ac:dyDescent="0.25">
      <c r="A82" s="26">
        <v>73</v>
      </c>
      <c r="B82" s="119" t="s">
        <v>329</v>
      </c>
      <c r="C82" s="12" t="s">
        <v>330</v>
      </c>
      <c r="D82" s="12" t="s">
        <v>331</v>
      </c>
      <c r="E82" s="11" t="s">
        <v>333</v>
      </c>
      <c r="F82" s="11" t="s">
        <v>334</v>
      </c>
      <c r="G82" s="4" t="s">
        <v>335</v>
      </c>
      <c r="H82" s="6">
        <v>6</v>
      </c>
      <c r="I82" s="5">
        <v>44747</v>
      </c>
      <c r="J82" s="54">
        <v>44926</v>
      </c>
      <c r="K82" s="29">
        <f t="shared" si="4"/>
        <v>25.571428571428573</v>
      </c>
      <c r="L82" s="29">
        <v>0</v>
      </c>
      <c r="M82" s="28">
        <v>0</v>
      </c>
      <c r="N82" s="29">
        <f t="shared" si="5"/>
        <v>0</v>
      </c>
      <c r="O82" s="29">
        <f t="shared" si="6"/>
        <v>0</v>
      </c>
      <c r="P82" s="27">
        <f t="shared" si="7"/>
        <v>0</v>
      </c>
      <c r="Q82" s="6" t="s">
        <v>336</v>
      </c>
      <c r="R82" s="6" t="s">
        <v>80</v>
      </c>
      <c r="S82" s="6" t="s">
        <v>328</v>
      </c>
      <c r="T82" s="30">
        <v>2021</v>
      </c>
    </row>
    <row r="83" spans="1:20" s="21" customFormat="1" ht="45.75" customHeight="1" thickBot="1" x14ac:dyDescent="0.25">
      <c r="A83" s="26">
        <v>74</v>
      </c>
      <c r="B83" s="119" t="s">
        <v>329</v>
      </c>
      <c r="C83" s="12" t="s">
        <v>330</v>
      </c>
      <c r="D83" s="12" t="s">
        <v>331</v>
      </c>
      <c r="E83" s="11" t="s">
        <v>337</v>
      </c>
      <c r="F83" s="11" t="s">
        <v>338</v>
      </c>
      <c r="G83" s="4" t="s">
        <v>110</v>
      </c>
      <c r="H83" s="6">
        <v>1</v>
      </c>
      <c r="I83" s="5">
        <v>44747</v>
      </c>
      <c r="J83" s="54">
        <v>44926</v>
      </c>
      <c r="K83" s="29">
        <f t="shared" si="4"/>
        <v>25.571428571428573</v>
      </c>
      <c r="L83" s="29">
        <v>0</v>
      </c>
      <c r="M83" s="28">
        <v>0</v>
      </c>
      <c r="N83" s="29">
        <f t="shared" si="5"/>
        <v>0</v>
      </c>
      <c r="O83" s="29">
        <f t="shared" si="6"/>
        <v>0</v>
      </c>
      <c r="P83" s="27">
        <f t="shared" si="7"/>
        <v>0</v>
      </c>
      <c r="Q83" s="6" t="s">
        <v>339</v>
      </c>
      <c r="R83" s="6" t="s">
        <v>80</v>
      </c>
      <c r="S83" s="6" t="s">
        <v>328</v>
      </c>
      <c r="T83" s="30">
        <v>2021</v>
      </c>
    </row>
    <row r="84" spans="1:20" s="21" customFormat="1" ht="45.75" customHeight="1" thickBot="1" x14ac:dyDescent="0.25">
      <c r="A84" s="26">
        <v>75</v>
      </c>
      <c r="B84" s="119" t="s">
        <v>340</v>
      </c>
      <c r="C84" s="12" t="s">
        <v>341</v>
      </c>
      <c r="D84" s="11" t="s">
        <v>342</v>
      </c>
      <c r="E84" s="11" t="s">
        <v>343</v>
      </c>
      <c r="F84" s="11" t="s">
        <v>344</v>
      </c>
      <c r="G84" s="4" t="s">
        <v>345</v>
      </c>
      <c r="H84" s="6">
        <v>5</v>
      </c>
      <c r="I84" s="5">
        <v>44747</v>
      </c>
      <c r="J84" s="54">
        <v>44910</v>
      </c>
      <c r="K84" s="29">
        <f t="shared" si="4"/>
        <v>23.285714285714285</v>
      </c>
      <c r="L84" s="29">
        <v>0</v>
      </c>
      <c r="M84" s="28">
        <v>0</v>
      </c>
      <c r="N84" s="29">
        <f t="shared" si="5"/>
        <v>0</v>
      </c>
      <c r="O84" s="29">
        <f t="shared" si="6"/>
        <v>0</v>
      </c>
      <c r="P84" s="27">
        <f t="shared" si="7"/>
        <v>0</v>
      </c>
      <c r="Q84" s="6" t="s">
        <v>96</v>
      </c>
      <c r="R84" s="6" t="s">
        <v>80</v>
      </c>
      <c r="S84" s="6" t="s">
        <v>328</v>
      </c>
      <c r="T84" s="30">
        <v>2021</v>
      </c>
    </row>
    <row r="85" spans="1:20" s="21" customFormat="1" ht="45.75" customHeight="1" thickBot="1" x14ac:dyDescent="0.25">
      <c r="A85" s="26">
        <v>76</v>
      </c>
      <c r="B85" s="119" t="s">
        <v>346</v>
      </c>
      <c r="C85" s="12" t="s">
        <v>347</v>
      </c>
      <c r="D85" s="11" t="s">
        <v>348</v>
      </c>
      <c r="E85" s="58" t="s">
        <v>349</v>
      </c>
      <c r="F85" s="58" t="s">
        <v>350</v>
      </c>
      <c r="G85" s="4" t="s">
        <v>20</v>
      </c>
      <c r="H85" s="6">
        <v>1</v>
      </c>
      <c r="I85" s="5">
        <v>44747</v>
      </c>
      <c r="J85" s="54">
        <v>44910</v>
      </c>
      <c r="K85" s="29">
        <f t="shared" si="4"/>
        <v>23.285714285714285</v>
      </c>
      <c r="L85" s="29">
        <v>0</v>
      </c>
      <c r="M85" s="28">
        <v>0</v>
      </c>
      <c r="N85" s="29">
        <f t="shared" si="5"/>
        <v>0</v>
      </c>
      <c r="O85" s="29">
        <f t="shared" si="6"/>
        <v>0</v>
      </c>
      <c r="P85" s="27">
        <f t="shared" si="7"/>
        <v>0</v>
      </c>
      <c r="Q85" s="6" t="s">
        <v>351</v>
      </c>
      <c r="R85" s="6" t="s">
        <v>80</v>
      </c>
      <c r="S85" s="6" t="s">
        <v>328</v>
      </c>
      <c r="T85" s="30">
        <v>2021</v>
      </c>
    </row>
    <row r="86" spans="1:20" s="21" customFormat="1" ht="45.75" customHeight="1" thickBot="1" x14ac:dyDescent="0.25">
      <c r="A86" s="26">
        <v>77</v>
      </c>
      <c r="B86" s="119" t="s">
        <v>346</v>
      </c>
      <c r="C86" s="12" t="s">
        <v>347</v>
      </c>
      <c r="D86" s="11" t="s">
        <v>348</v>
      </c>
      <c r="E86" s="58" t="s">
        <v>352</v>
      </c>
      <c r="F86" s="58" t="s">
        <v>353</v>
      </c>
      <c r="G86" s="4" t="s">
        <v>16</v>
      </c>
      <c r="H86" s="6">
        <v>1</v>
      </c>
      <c r="I86" s="5">
        <v>44747</v>
      </c>
      <c r="J86" s="54">
        <v>44895</v>
      </c>
      <c r="K86" s="29">
        <f t="shared" si="4"/>
        <v>21.142857142857142</v>
      </c>
      <c r="L86" s="29">
        <v>0</v>
      </c>
      <c r="M86" s="28">
        <v>0</v>
      </c>
      <c r="N86" s="29">
        <f t="shared" si="5"/>
        <v>0</v>
      </c>
      <c r="O86" s="29">
        <f t="shared" si="6"/>
        <v>0</v>
      </c>
      <c r="P86" s="27">
        <f t="shared" si="7"/>
        <v>0</v>
      </c>
      <c r="Q86" s="6" t="s">
        <v>351</v>
      </c>
      <c r="R86" s="6" t="s">
        <v>80</v>
      </c>
      <c r="S86" s="6" t="s">
        <v>328</v>
      </c>
      <c r="T86" s="30">
        <v>2021</v>
      </c>
    </row>
    <row r="87" spans="1:20" s="21" customFormat="1" ht="45.75" customHeight="1" thickBot="1" x14ac:dyDescent="0.25">
      <c r="A87" s="26">
        <v>78</v>
      </c>
      <c r="B87" s="119" t="s">
        <v>354</v>
      </c>
      <c r="C87" s="12" t="s">
        <v>355</v>
      </c>
      <c r="D87" s="58" t="s">
        <v>356</v>
      </c>
      <c r="E87" s="58" t="s">
        <v>171</v>
      </c>
      <c r="F87" s="58" t="s">
        <v>172</v>
      </c>
      <c r="G87" s="4" t="s">
        <v>173</v>
      </c>
      <c r="H87" s="6">
        <v>1</v>
      </c>
      <c r="I87" s="5">
        <v>44747</v>
      </c>
      <c r="J87" s="54">
        <v>44910</v>
      </c>
      <c r="K87" s="29">
        <f t="shared" si="4"/>
        <v>23.285714285714285</v>
      </c>
      <c r="L87" s="29">
        <v>0</v>
      </c>
      <c r="M87" s="28">
        <v>0</v>
      </c>
      <c r="N87" s="29">
        <f t="shared" si="5"/>
        <v>0</v>
      </c>
      <c r="O87" s="29">
        <f t="shared" si="6"/>
        <v>0</v>
      </c>
      <c r="P87" s="27">
        <f t="shared" si="7"/>
        <v>0</v>
      </c>
      <c r="Q87" s="6" t="s">
        <v>357</v>
      </c>
      <c r="R87" s="6" t="s">
        <v>80</v>
      </c>
      <c r="S87" s="6" t="s">
        <v>328</v>
      </c>
      <c r="T87" s="30">
        <v>2021</v>
      </c>
    </row>
    <row r="88" spans="1:20" s="21" customFormat="1" ht="45.75" customHeight="1" thickBot="1" x14ac:dyDescent="0.25">
      <c r="A88" s="26">
        <v>79</v>
      </c>
      <c r="B88" s="119" t="s">
        <v>354</v>
      </c>
      <c r="C88" s="12" t="s">
        <v>355</v>
      </c>
      <c r="D88" s="11" t="s">
        <v>356</v>
      </c>
      <c r="E88" s="58" t="s">
        <v>38</v>
      </c>
      <c r="F88" s="58" t="s">
        <v>175</v>
      </c>
      <c r="G88" s="4" t="s">
        <v>176</v>
      </c>
      <c r="H88" s="6">
        <v>5</v>
      </c>
      <c r="I88" s="5">
        <v>44747</v>
      </c>
      <c r="J88" s="54">
        <v>44910</v>
      </c>
      <c r="K88" s="29">
        <f t="shared" si="4"/>
        <v>23.285714285714285</v>
      </c>
      <c r="L88" s="29">
        <v>0</v>
      </c>
      <c r="M88" s="28">
        <v>0</v>
      </c>
      <c r="N88" s="29">
        <f t="shared" si="5"/>
        <v>0</v>
      </c>
      <c r="O88" s="29">
        <f t="shared" si="6"/>
        <v>0</v>
      </c>
      <c r="P88" s="27">
        <f t="shared" si="7"/>
        <v>0</v>
      </c>
      <c r="Q88" s="6" t="s">
        <v>358</v>
      </c>
      <c r="R88" s="6" t="s">
        <v>80</v>
      </c>
      <c r="S88" s="6" t="s">
        <v>328</v>
      </c>
      <c r="T88" s="30">
        <v>2021</v>
      </c>
    </row>
    <row r="89" spans="1:20" s="21" customFormat="1" ht="45.75" customHeight="1" thickBot="1" x14ac:dyDescent="0.25">
      <c r="A89" s="26">
        <v>80</v>
      </c>
      <c r="B89" s="119" t="s">
        <v>354</v>
      </c>
      <c r="C89" s="12" t="s">
        <v>355</v>
      </c>
      <c r="D89" s="11" t="s">
        <v>356</v>
      </c>
      <c r="E89" s="58" t="s">
        <v>177</v>
      </c>
      <c r="F89" s="58" t="s">
        <v>178</v>
      </c>
      <c r="G89" s="4" t="s">
        <v>16</v>
      </c>
      <c r="H89" s="6">
        <v>1</v>
      </c>
      <c r="I89" s="5">
        <v>44747</v>
      </c>
      <c r="J89" s="54">
        <v>44895</v>
      </c>
      <c r="K89" s="29">
        <f t="shared" si="4"/>
        <v>21.142857142857142</v>
      </c>
      <c r="L89" s="29">
        <v>0</v>
      </c>
      <c r="M89" s="28">
        <v>0</v>
      </c>
      <c r="N89" s="29">
        <f t="shared" si="5"/>
        <v>0</v>
      </c>
      <c r="O89" s="29">
        <f t="shared" si="6"/>
        <v>0</v>
      </c>
      <c r="P89" s="27">
        <f t="shared" si="7"/>
        <v>0</v>
      </c>
      <c r="Q89" s="6" t="s">
        <v>359</v>
      </c>
      <c r="R89" s="6" t="s">
        <v>80</v>
      </c>
      <c r="S89" s="6" t="s">
        <v>328</v>
      </c>
      <c r="T89" s="30">
        <v>2021</v>
      </c>
    </row>
    <row r="90" spans="1:20" s="21" customFormat="1" ht="45.75" customHeight="1" thickBot="1" x14ac:dyDescent="0.25">
      <c r="A90" s="26">
        <v>81</v>
      </c>
      <c r="B90" s="120" t="s">
        <v>360</v>
      </c>
      <c r="C90" s="12" t="s">
        <v>361</v>
      </c>
      <c r="D90" s="19" t="s">
        <v>585</v>
      </c>
      <c r="E90" s="19" t="s">
        <v>586</v>
      </c>
      <c r="F90" s="19" t="s">
        <v>587</v>
      </c>
      <c r="G90" s="15" t="s">
        <v>588</v>
      </c>
      <c r="H90" s="1">
        <v>1</v>
      </c>
      <c r="I90" s="20">
        <v>44747</v>
      </c>
      <c r="J90" s="20">
        <v>44865</v>
      </c>
      <c r="K90" s="29">
        <f t="shared" si="4"/>
        <v>16.857142857142858</v>
      </c>
      <c r="L90" s="29">
        <v>0</v>
      </c>
      <c r="M90" s="28">
        <v>0</v>
      </c>
      <c r="N90" s="29">
        <f t="shared" si="5"/>
        <v>0</v>
      </c>
      <c r="O90" s="29">
        <f t="shared" si="6"/>
        <v>0</v>
      </c>
      <c r="P90" s="27">
        <f t="shared" si="7"/>
        <v>0</v>
      </c>
      <c r="Q90" s="6" t="s">
        <v>332</v>
      </c>
      <c r="R90" s="6" t="s">
        <v>80</v>
      </c>
      <c r="S90" s="6" t="s">
        <v>328</v>
      </c>
      <c r="T90" s="30">
        <v>2021</v>
      </c>
    </row>
    <row r="91" spans="1:20" s="21" customFormat="1" ht="45.75" customHeight="1" thickBot="1" x14ac:dyDescent="0.25">
      <c r="A91" s="26">
        <v>82</v>
      </c>
      <c r="B91" s="119" t="s">
        <v>362</v>
      </c>
      <c r="C91" s="12" t="s">
        <v>363</v>
      </c>
      <c r="D91" s="12" t="s">
        <v>364</v>
      </c>
      <c r="E91" s="11" t="s">
        <v>333</v>
      </c>
      <c r="F91" s="11" t="s">
        <v>334</v>
      </c>
      <c r="G91" s="4" t="s">
        <v>57</v>
      </c>
      <c r="H91" s="6">
        <v>6</v>
      </c>
      <c r="I91" s="5">
        <v>44747</v>
      </c>
      <c r="J91" s="54">
        <v>44926</v>
      </c>
      <c r="K91" s="29">
        <f t="shared" si="4"/>
        <v>25.571428571428573</v>
      </c>
      <c r="L91" s="29">
        <v>0</v>
      </c>
      <c r="M91" s="28">
        <v>0</v>
      </c>
      <c r="N91" s="29">
        <f t="shared" si="5"/>
        <v>0</v>
      </c>
      <c r="O91" s="29">
        <f t="shared" si="6"/>
        <v>0</v>
      </c>
      <c r="P91" s="27">
        <f t="shared" si="7"/>
        <v>0</v>
      </c>
      <c r="Q91" s="6" t="s">
        <v>365</v>
      </c>
      <c r="R91" s="6" t="s">
        <v>80</v>
      </c>
      <c r="S91" s="6" t="s">
        <v>328</v>
      </c>
      <c r="T91" s="30">
        <v>2021</v>
      </c>
    </row>
    <row r="92" spans="1:20" s="21" customFormat="1" ht="45.75" customHeight="1" thickBot="1" x14ac:dyDescent="0.25">
      <c r="A92" s="26">
        <v>83</v>
      </c>
      <c r="B92" s="119" t="s">
        <v>362</v>
      </c>
      <c r="C92" s="12" t="s">
        <v>363</v>
      </c>
      <c r="D92" s="12" t="s">
        <v>364</v>
      </c>
      <c r="E92" s="11" t="s">
        <v>337</v>
      </c>
      <c r="F92" s="11" t="s">
        <v>338</v>
      </c>
      <c r="G92" s="4" t="s">
        <v>110</v>
      </c>
      <c r="H92" s="6">
        <v>1</v>
      </c>
      <c r="I92" s="5">
        <v>44747</v>
      </c>
      <c r="J92" s="54">
        <v>44926</v>
      </c>
      <c r="K92" s="29">
        <f t="shared" si="4"/>
        <v>25.571428571428573</v>
      </c>
      <c r="L92" s="29">
        <v>0</v>
      </c>
      <c r="M92" s="28">
        <v>0</v>
      </c>
      <c r="N92" s="29">
        <f t="shared" si="5"/>
        <v>0</v>
      </c>
      <c r="O92" s="29">
        <f t="shared" si="6"/>
        <v>0</v>
      </c>
      <c r="P92" s="27">
        <f t="shared" si="7"/>
        <v>0</v>
      </c>
      <c r="Q92" s="6" t="s">
        <v>365</v>
      </c>
      <c r="R92" s="6" t="s">
        <v>80</v>
      </c>
      <c r="S92" s="6" t="s">
        <v>328</v>
      </c>
      <c r="T92" s="30">
        <v>2021</v>
      </c>
    </row>
    <row r="93" spans="1:20" s="21" customFormat="1" ht="45.75" customHeight="1" thickBot="1" x14ac:dyDescent="0.25">
      <c r="A93" s="26">
        <v>84</v>
      </c>
      <c r="B93" s="119" t="s">
        <v>366</v>
      </c>
      <c r="C93" s="12" t="s">
        <v>367</v>
      </c>
      <c r="D93" s="11" t="s">
        <v>368</v>
      </c>
      <c r="E93" s="11" t="s">
        <v>349</v>
      </c>
      <c r="F93" s="11" t="s">
        <v>369</v>
      </c>
      <c r="G93" s="4" t="s">
        <v>20</v>
      </c>
      <c r="H93" s="6">
        <v>1</v>
      </c>
      <c r="I93" s="5">
        <v>44747</v>
      </c>
      <c r="J93" s="54">
        <v>44895</v>
      </c>
      <c r="K93" s="29">
        <f t="shared" si="4"/>
        <v>21.142857142857142</v>
      </c>
      <c r="L93" s="29">
        <v>0</v>
      </c>
      <c r="M93" s="28">
        <v>0</v>
      </c>
      <c r="N93" s="29">
        <f t="shared" si="5"/>
        <v>0</v>
      </c>
      <c r="O93" s="29">
        <f t="shared" si="6"/>
        <v>0</v>
      </c>
      <c r="P93" s="27">
        <f t="shared" si="7"/>
        <v>0</v>
      </c>
      <c r="Q93" s="6" t="s">
        <v>351</v>
      </c>
      <c r="R93" s="6" t="s">
        <v>80</v>
      </c>
      <c r="S93" s="6" t="s">
        <v>328</v>
      </c>
      <c r="T93" s="30">
        <v>2021</v>
      </c>
    </row>
    <row r="94" spans="1:20" s="21" customFormat="1" ht="45.75" customHeight="1" thickBot="1" x14ac:dyDescent="0.25">
      <c r="A94" s="26">
        <v>85</v>
      </c>
      <c r="B94" s="119" t="s">
        <v>366</v>
      </c>
      <c r="C94" s="12" t="s">
        <v>367</v>
      </c>
      <c r="D94" s="11" t="s">
        <v>368</v>
      </c>
      <c r="E94" s="11" t="s">
        <v>352</v>
      </c>
      <c r="F94" s="58" t="s">
        <v>353</v>
      </c>
      <c r="G94" s="4" t="s">
        <v>16</v>
      </c>
      <c r="H94" s="6">
        <v>1</v>
      </c>
      <c r="I94" s="5">
        <v>44747</v>
      </c>
      <c r="J94" s="54">
        <v>44895</v>
      </c>
      <c r="K94" s="29">
        <f t="shared" si="4"/>
        <v>21.142857142857142</v>
      </c>
      <c r="L94" s="29">
        <v>0</v>
      </c>
      <c r="M94" s="28">
        <v>0</v>
      </c>
      <c r="N94" s="29">
        <f t="shared" si="5"/>
        <v>0</v>
      </c>
      <c r="O94" s="29">
        <f t="shared" si="6"/>
        <v>0</v>
      </c>
      <c r="P94" s="27">
        <f t="shared" si="7"/>
        <v>0</v>
      </c>
      <c r="Q94" s="6" t="s">
        <v>351</v>
      </c>
      <c r="R94" s="6" t="s">
        <v>80</v>
      </c>
      <c r="S94" s="6" t="s">
        <v>328</v>
      </c>
      <c r="T94" s="30">
        <v>2021</v>
      </c>
    </row>
    <row r="95" spans="1:20" s="21" customFormat="1" ht="45.75" customHeight="1" thickBot="1" x14ac:dyDescent="0.25">
      <c r="A95" s="26">
        <v>86</v>
      </c>
      <c r="B95" s="120" t="s">
        <v>370</v>
      </c>
      <c r="C95" s="12" t="s">
        <v>371</v>
      </c>
      <c r="D95" s="12" t="s">
        <v>372</v>
      </c>
      <c r="E95" s="11" t="s">
        <v>373</v>
      </c>
      <c r="F95" s="11" t="s">
        <v>374</v>
      </c>
      <c r="G95" s="4" t="s">
        <v>375</v>
      </c>
      <c r="H95" s="6">
        <v>2</v>
      </c>
      <c r="I95" s="5">
        <v>44747</v>
      </c>
      <c r="J95" s="54">
        <v>44895</v>
      </c>
      <c r="K95" s="29">
        <f t="shared" si="4"/>
        <v>21.142857142857142</v>
      </c>
      <c r="L95" s="29">
        <v>0</v>
      </c>
      <c r="M95" s="28">
        <v>0</v>
      </c>
      <c r="N95" s="29">
        <f t="shared" si="5"/>
        <v>0</v>
      </c>
      <c r="O95" s="29">
        <f t="shared" si="6"/>
        <v>0</v>
      </c>
      <c r="P95" s="27">
        <f t="shared" si="7"/>
        <v>0</v>
      </c>
      <c r="Q95" s="6" t="s">
        <v>376</v>
      </c>
      <c r="R95" s="6" t="s">
        <v>80</v>
      </c>
      <c r="S95" s="6" t="s">
        <v>328</v>
      </c>
      <c r="T95" s="30">
        <v>2021</v>
      </c>
    </row>
    <row r="96" spans="1:20" s="21" customFormat="1" ht="45.75" customHeight="1" thickBot="1" x14ac:dyDescent="0.25">
      <c r="A96" s="26">
        <v>87</v>
      </c>
      <c r="B96" s="120" t="s">
        <v>377</v>
      </c>
      <c r="C96" s="12" t="s">
        <v>378</v>
      </c>
      <c r="D96" s="64" t="s">
        <v>379</v>
      </c>
      <c r="E96" s="11" t="s">
        <v>380</v>
      </c>
      <c r="F96" s="64" t="s">
        <v>23</v>
      </c>
      <c r="G96" s="4" t="s">
        <v>20</v>
      </c>
      <c r="H96" s="6">
        <v>1</v>
      </c>
      <c r="I96" s="5">
        <v>44747</v>
      </c>
      <c r="J96" s="54">
        <v>44926</v>
      </c>
      <c r="K96" s="29">
        <f t="shared" si="4"/>
        <v>25.571428571428573</v>
      </c>
      <c r="L96" s="29">
        <v>0</v>
      </c>
      <c r="M96" s="28">
        <v>0</v>
      </c>
      <c r="N96" s="29">
        <f t="shared" si="5"/>
        <v>0</v>
      </c>
      <c r="O96" s="29">
        <f t="shared" si="6"/>
        <v>0</v>
      </c>
      <c r="P96" s="27">
        <f t="shared" si="7"/>
        <v>0</v>
      </c>
      <c r="Q96" s="6" t="s">
        <v>51</v>
      </c>
      <c r="R96" s="6" t="s">
        <v>80</v>
      </c>
      <c r="S96" s="6" t="s">
        <v>328</v>
      </c>
      <c r="T96" s="30">
        <v>2021</v>
      </c>
    </row>
    <row r="97" spans="1:20" s="21" customFormat="1" ht="45.75" customHeight="1" thickBot="1" x14ac:dyDescent="0.25">
      <c r="A97" s="26">
        <v>88</v>
      </c>
      <c r="B97" s="120" t="s">
        <v>377</v>
      </c>
      <c r="C97" s="12" t="s">
        <v>378</v>
      </c>
      <c r="D97" s="64" t="s">
        <v>379</v>
      </c>
      <c r="E97" s="11" t="s">
        <v>381</v>
      </c>
      <c r="F97" s="64" t="s">
        <v>24</v>
      </c>
      <c r="G97" s="4" t="s">
        <v>20</v>
      </c>
      <c r="H97" s="6">
        <v>1</v>
      </c>
      <c r="I97" s="5">
        <v>44747</v>
      </c>
      <c r="J97" s="54">
        <v>44926</v>
      </c>
      <c r="K97" s="29">
        <f t="shared" si="4"/>
        <v>25.571428571428573</v>
      </c>
      <c r="L97" s="29">
        <v>0</v>
      </c>
      <c r="M97" s="28">
        <v>0</v>
      </c>
      <c r="N97" s="29">
        <f t="shared" si="5"/>
        <v>0</v>
      </c>
      <c r="O97" s="29">
        <f t="shared" si="6"/>
        <v>0</v>
      </c>
      <c r="P97" s="27">
        <f t="shared" si="7"/>
        <v>0</v>
      </c>
      <c r="Q97" s="6" t="s">
        <v>51</v>
      </c>
      <c r="R97" s="6" t="s">
        <v>80</v>
      </c>
      <c r="S97" s="6" t="s">
        <v>328</v>
      </c>
      <c r="T97" s="30">
        <v>2021</v>
      </c>
    </row>
    <row r="98" spans="1:20" ht="100.5" customHeight="1" thickBot="1" x14ac:dyDescent="0.25">
      <c r="A98" s="26">
        <v>89</v>
      </c>
      <c r="B98" s="119" t="s">
        <v>15</v>
      </c>
      <c r="C98" s="13" t="s">
        <v>382</v>
      </c>
      <c r="D98" s="11" t="s">
        <v>383</v>
      </c>
      <c r="E98" s="11" t="s">
        <v>384</v>
      </c>
      <c r="F98" s="12" t="s">
        <v>385</v>
      </c>
      <c r="G98" s="6" t="s">
        <v>386</v>
      </c>
      <c r="H98" s="65">
        <v>1</v>
      </c>
      <c r="I98" s="5">
        <v>44747</v>
      </c>
      <c r="J98" s="54">
        <v>44771</v>
      </c>
      <c r="K98" s="29">
        <f t="shared" si="4"/>
        <v>3.4285714285714284</v>
      </c>
      <c r="L98" s="29">
        <v>0</v>
      </c>
      <c r="M98" s="28">
        <v>0</v>
      </c>
      <c r="N98" s="29">
        <f t="shared" si="5"/>
        <v>0</v>
      </c>
      <c r="O98" s="29">
        <f t="shared" si="6"/>
        <v>0</v>
      </c>
      <c r="P98" s="27">
        <f t="shared" si="7"/>
        <v>0</v>
      </c>
      <c r="Q98" s="6" t="s">
        <v>387</v>
      </c>
      <c r="R98" s="6" t="s">
        <v>87</v>
      </c>
      <c r="S98" s="6" t="s">
        <v>388</v>
      </c>
      <c r="T98" s="30">
        <v>2021</v>
      </c>
    </row>
    <row r="99" spans="1:20" ht="100.5" customHeight="1" thickBot="1" x14ac:dyDescent="0.25">
      <c r="A99" s="26">
        <v>90</v>
      </c>
      <c r="B99" s="119" t="s">
        <v>17</v>
      </c>
      <c r="C99" s="13" t="s">
        <v>389</v>
      </c>
      <c r="D99" s="60" t="s">
        <v>390</v>
      </c>
      <c r="E99" s="11" t="s">
        <v>391</v>
      </c>
      <c r="F99" s="11" t="s">
        <v>392</v>
      </c>
      <c r="G99" s="4" t="s">
        <v>393</v>
      </c>
      <c r="H99" s="6">
        <v>1</v>
      </c>
      <c r="I99" s="5">
        <v>44747</v>
      </c>
      <c r="J99" s="54">
        <v>44771</v>
      </c>
      <c r="K99" s="29">
        <f t="shared" si="4"/>
        <v>3.4285714285714284</v>
      </c>
      <c r="L99" s="29">
        <v>0</v>
      </c>
      <c r="M99" s="28">
        <v>0</v>
      </c>
      <c r="N99" s="29">
        <f t="shared" si="5"/>
        <v>0</v>
      </c>
      <c r="O99" s="29">
        <f t="shared" si="6"/>
        <v>0</v>
      </c>
      <c r="P99" s="27">
        <f t="shared" si="7"/>
        <v>0</v>
      </c>
      <c r="Q99" s="6" t="s">
        <v>387</v>
      </c>
      <c r="R99" s="6" t="s">
        <v>87</v>
      </c>
      <c r="S99" s="6" t="s">
        <v>388</v>
      </c>
      <c r="T99" s="30">
        <v>2021</v>
      </c>
    </row>
    <row r="100" spans="1:20" ht="100.5" customHeight="1" thickBot="1" x14ac:dyDescent="0.25">
      <c r="A100" s="26">
        <v>91</v>
      </c>
      <c r="B100" s="119" t="s">
        <v>17</v>
      </c>
      <c r="C100" s="13" t="s">
        <v>389</v>
      </c>
      <c r="D100" s="60" t="s">
        <v>390</v>
      </c>
      <c r="E100" s="11" t="s">
        <v>394</v>
      </c>
      <c r="F100" s="13" t="s">
        <v>395</v>
      </c>
      <c r="G100" s="4" t="s">
        <v>396</v>
      </c>
      <c r="H100" s="6">
        <v>1</v>
      </c>
      <c r="I100" s="5">
        <v>44747</v>
      </c>
      <c r="J100" s="54">
        <v>44771</v>
      </c>
      <c r="K100" s="29">
        <f t="shared" si="4"/>
        <v>3.4285714285714284</v>
      </c>
      <c r="L100" s="29">
        <v>0</v>
      </c>
      <c r="M100" s="28">
        <v>0</v>
      </c>
      <c r="N100" s="29">
        <f t="shared" si="5"/>
        <v>0</v>
      </c>
      <c r="O100" s="29">
        <f t="shared" si="6"/>
        <v>0</v>
      </c>
      <c r="P100" s="27">
        <f t="shared" si="7"/>
        <v>0</v>
      </c>
      <c r="Q100" s="6" t="s">
        <v>397</v>
      </c>
      <c r="R100" s="6" t="s">
        <v>87</v>
      </c>
      <c r="S100" s="6" t="s">
        <v>388</v>
      </c>
      <c r="T100" s="30">
        <v>2021</v>
      </c>
    </row>
    <row r="101" spans="1:20" ht="100.5" customHeight="1" thickBot="1" x14ac:dyDescent="0.25">
      <c r="A101" s="26">
        <v>92</v>
      </c>
      <c r="B101" s="119" t="s">
        <v>17</v>
      </c>
      <c r="C101" s="13" t="s">
        <v>389</v>
      </c>
      <c r="D101" s="60" t="s">
        <v>390</v>
      </c>
      <c r="E101" s="11" t="s">
        <v>394</v>
      </c>
      <c r="F101" s="8" t="s">
        <v>398</v>
      </c>
      <c r="G101" s="14" t="s">
        <v>399</v>
      </c>
      <c r="H101" s="9">
        <v>1</v>
      </c>
      <c r="I101" s="5">
        <v>44747</v>
      </c>
      <c r="J101" s="54">
        <v>44926</v>
      </c>
      <c r="K101" s="29">
        <f t="shared" si="4"/>
        <v>25.571428571428573</v>
      </c>
      <c r="L101" s="29">
        <v>0</v>
      </c>
      <c r="M101" s="28">
        <v>0</v>
      </c>
      <c r="N101" s="29">
        <f t="shared" si="5"/>
        <v>0</v>
      </c>
      <c r="O101" s="29">
        <f t="shared" si="6"/>
        <v>0</v>
      </c>
      <c r="P101" s="27">
        <f t="shared" si="7"/>
        <v>0</v>
      </c>
      <c r="Q101" s="6" t="s">
        <v>387</v>
      </c>
      <c r="R101" s="6" t="s">
        <v>80</v>
      </c>
      <c r="S101" s="6" t="s">
        <v>388</v>
      </c>
      <c r="T101" s="30">
        <v>2021</v>
      </c>
    </row>
    <row r="102" spans="1:20" ht="100.5" customHeight="1" thickBot="1" x14ac:dyDescent="0.25">
      <c r="A102" s="26">
        <v>93</v>
      </c>
      <c r="B102" s="119" t="s">
        <v>17</v>
      </c>
      <c r="C102" s="13" t="s">
        <v>389</v>
      </c>
      <c r="D102" s="60" t="s">
        <v>390</v>
      </c>
      <c r="E102" s="11" t="s">
        <v>394</v>
      </c>
      <c r="F102" s="11" t="s">
        <v>400</v>
      </c>
      <c r="G102" s="4" t="s">
        <v>401</v>
      </c>
      <c r="H102" s="6">
        <v>1</v>
      </c>
      <c r="I102" s="5">
        <v>44747</v>
      </c>
      <c r="J102" s="54">
        <v>44926</v>
      </c>
      <c r="K102" s="29">
        <f t="shared" si="4"/>
        <v>25.571428571428573</v>
      </c>
      <c r="L102" s="29">
        <v>0</v>
      </c>
      <c r="M102" s="28">
        <v>0</v>
      </c>
      <c r="N102" s="29">
        <f t="shared" si="5"/>
        <v>0</v>
      </c>
      <c r="O102" s="29">
        <f t="shared" si="6"/>
        <v>0</v>
      </c>
      <c r="P102" s="27">
        <f t="shared" si="7"/>
        <v>0</v>
      </c>
      <c r="Q102" s="6" t="s">
        <v>387</v>
      </c>
      <c r="R102" s="6" t="s">
        <v>80</v>
      </c>
      <c r="S102" s="6" t="s">
        <v>388</v>
      </c>
      <c r="T102" s="30">
        <v>2021</v>
      </c>
    </row>
    <row r="103" spans="1:20" ht="100.5" customHeight="1" thickBot="1" x14ac:dyDescent="0.25">
      <c r="A103" s="26">
        <v>94</v>
      </c>
      <c r="B103" s="119" t="s">
        <v>19</v>
      </c>
      <c r="C103" s="13" t="s">
        <v>402</v>
      </c>
      <c r="D103" s="11" t="s">
        <v>403</v>
      </c>
      <c r="E103" s="11" t="s">
        <v>404</v>
      </c>
      <c r="F103" s="11" t="s">
        <v>405</v>
      </c>
      <c r="G103" s="4" t="s">
        <v>406</v>
      </c>
      <c r="H103" s="6">
        <v>1</v>
      </c>
      <c r="I103" s="5">
        <v>44747</v>
      </c>
      <c r="J103" s="54">
        <v>44926</v>
      </c>
      <c r="K103" s="29">
        <f t="shared" si="4"/>
        <v>25.571428571428573</v>
      </c>
      <c r="L103" s="29">
        <v>0</v>
      </c>
      <c r="M103" s="28">
        <v>0</v>
      </c>
      <c r="N103" s="29">
        <f t="shared" si="5"/>
        <v>0</v>
      </c>
      <c r="O103" s="29">
        <f t="shared" si="6"/>
        <v>0</v>
      </c>
      <c r="P103" s="27">
        <f t="shared" si="7"/>
        <v>0</v>
      </c>
      <c r="Q103" s="6" t="s">
        <v>407</v>
      </c>
      <c r="R103" s="6" t="s">
        <v>80</v>
      </c>
      <c r="S103" s="6" t="s">
        <v>388</v>
      </c>
      <c r="T103" s="30">
        <v>2021</v>
      </c>
    </row>
    <row r="104" spans="1:20" ht="100.5" customHeight="1" thickBot="1" x14ac:dyDescent="0.25">
      <c r="A104" s="26">
        <v>95</v>
      </c>
      <c r="B104" s="119" t="s">
        <v>21</v>
      </c>
      <c r="C104" s="13" t="s">
        <v>408</v>
      </c>
      <c r="D104" s="12" t="s">
        <v>409</v>
      </c>
      <c r="E104" s="12" t="s">
        <v>410</v>
      </c>
      <c r="F104" s="12" t="s">
        <v>411</v>
      </c>
      <c r="G104" s="6" t="s">
        <v>412</v>
      </c>
      <c r="H104" s="6">
        <v>1</v>
      </c>
      <c r="I104" s="5">
        <v>44747</v>
      </c>
      <c r="J104" s="54">
        <v>44926</v>
      </c>
      <c r="K104" s="29">
        <f t="shared" si="4"/>
        <v>25.571428571428573</v>
      </c>
      <c r="L104" s="29">
        <v>0</v>
      </c>
      <c r="M104" s="28">
        <v>0</v>
      </c>
      <c r="N104" s="29">
        <f t="shared" si="5"/>
        <v>0</v>
      </c>
      <c r="O104" s="29">
        <f t="shared" si="6"/>
        <v>0</v>
      </c>
      <c r="P104" s="27">
        <f t="shared" si="7"/>
        <v>0</v>
      </c>
      <c r="Q104" s="6" t="s">
        <v>387</v>
      </c>
      <c r="R104" s="6" t="s">
        <v>80</v>
      </c>
      <c r="S104" s="6" t="s">
        <v>388</v>
      </c>
      <c r="T104" s="30">
        <v>2021</v>
      </c>
    </row>
    <row r="105" spans="1:20" ht="100.5" customHeight="1" thickBot="1" x14ac:dyDescent="0.25">
      <c r="A105" s="26">
        <v>96</v>
      </c>
      <c r="B105" s="119" t="s">
        <v>413</v>
      </c>
      <c r="C105" s="13" t="s">
        <v>414</v>
      </c>
      <c r="D105" s="13" t="s">
        <v>415</v>
      </c>
      <c r="E105" s="13" t="s">
        <v>416</v>
      </c>
      <c r="F105" s="11" t="s">
        <v>417</v>
      </c>
      <c r="G105" s="4" t="s">
        <v>386</v>
      </c>
      <c r="H105" s="6">
        <v>1</v>
      </c>
      <c r="I105" s="5">
        <v>44747</v>
      </c>
      <c r="J105" s="54">
        <v>44771</v>
      </c>
      <c r="K105" s="29">
        <f t="shared" si="4"/>
        <v>3.4285714285714284</v>
      </c>
      <c r="L105" s="29">
        <v>0</v>
      </c>
      <c r="M105" s="28">
        <v>0</v>
      </c>
      <c r="N105" s="29">
        <f t="shared" si="5"/>
        <v>0</v>
      </c>
      <c r="O105" s="29">
        <f t="shared" si="6"/>
        <v>0</v>
      </c>
      <c r="P105" s="27">
        <f t="shared" si="7"/>
        <v>0</v>
      </c>
      <c r="Q105" s="6" t="s">
        <v>407</v>
      </c>
      <c r="R105" s="6" t="s">
        <v>87</v>
      </c>
      <c r="S105" s="6" t="s">
        <v>388</v>
      </c>
      <c r="T105" s="30">
        <v>2021</v>
      </c>
    </row>
    <row r="106" spans="1:20" ht="100.5" customHeight="1" thickBot="1" x14ac:dyDescent="0.25">
      <c r="A106" s="26">
        <v>97</v>
      </c>
      <c r="B106" s="119" t="s">
        <v>418</v>
      </c>
      <c r="C106" s="13" t="s">
        <v>419</v>
      </c>
      <c r="D106" s="13" t="s">
        <v>420</v>
      </c>
      <c r="E106" s="11" t="s">
        <v>384</v>
      </c>
      <c r="F106" s="11" t="s">
        <v>421</v>
      </c>
      <c r="G106" s="4" t="s">
        <v>422</v>
      </c>
      <c r="H106" s="6">
        <v>1</v>
      </c>
      <c r="I106" s="5">
        <v>44747</v>
      </c>
      <c r="J106" s="54">
        <v>44771</v>
      </c>
      <c r="K106" s="29">
        <f t="shared" si="4"/>
        <v>3.4285714285714284</v>
      </c>
      <c r="L106" s="29">
        <v>0</v>
      </c>
      <c r="M106" s="28">
        <v>0</v>
      </c>
      <c r="N106" s="29">
        <f t="shared" si="5"/>
        <v>0</v>
      </c>
      <c r="O106" s="29">
        <f t="shared" si="6"/>
        <v>0</v>
      </c>
      <c r="P106" s="27">
        <f t="shared" si="7"/>
        <v>0</v>
      </c>
      <c r="Q106" s="6" t="s">
        <v>423</v>
      </c>
      <c r="R106" s="6" t="s">
        <v>87</v>
      </c>
      <c r="S106" s="6" t="s">
        <v>388</v>
      </c>
      <c r="T106" s="30">
        <v>2021</v>
      </c>
    </row>
    <row r="107" spans="1:20" ht="100.5" customHeight="1" thickBot="1" x14ac:dyDescent="0.25">
      <c r="A107" s="26">
        <v>98</v>
      </c>
      <c r="B107" s="119" t="s">
        <v>424</v>
      </c>
      <c r="C107" s="66" t="s">
        <v>425</v>
      </c>
      <c r="D107" s="66" t="s">
        <v>426</v>
      </c>
      <c r="E107" s="13" t="s">
        <v>427</v>
      </c>
      <c r="F107" s="13" t="s">
        <v>428</v>
      </c>
      <c r="G107" s="6" t="s">
        <v>429</v>
      </c>
      <c r="H107" s="6">
        <v>1</v>
      </c>
      <c r="I107" s="5">
        <v>44747</v>
      </c>
      <c r="J107" s="54">
        <v>44926</v>
      </c>
      <c r="K107" s="29">
        <f t="shared" si="4"/>
        <v>25.571428571428573</v>
      </c>
      <c r="L107" s="29">
        <v>0</v>
      </c>
      <c r="M107" s="28">
        <v>0</v>
      </c>
      <c r="N107" s="29">
        <f t="shared" si="5"/>
        <v>0</v>
      </c>
      <c r="O107" s="29">
        <f t="shared" si="6"/>
        <v>0</v>
      </c>
      <c r="P107" s="27">
        <f t="shared" si="7"/>
        <v>0</v>
      </c>
      <c r="Q107" s="6" t="s">
        <v>387</v>
      </c>
      <c r="R107" s="6" t="s">
        <v>80</v>
      </c>
      <c r="S107" s="6" t="s">
        <v>388</v>
      </c>
      <c r="T107" s="30">
        <v>2021</v>
      </c>
    </row>
    <row r="108" spans="1:20" ht="100.5" customHeight="1" thickBot="1" x14ac:dyDescent="0.25">
      <c r="A108" s="26">
        <v>99</v>
      </c>
      <c r="B108" s="119" t="s">
        <v>424</v>
      </c>
      <c r="C108" s="66" t="s">
        <v>425</v>
      </c>
      <c r="D108" s="66" t="s">
        <v>426</v>
      </c>
      <c r="E108" s="13" t="s">
        <v>430</v>
      </c>
      <c r="F108" s="13" t="s">
        <v>431</v>
      </c>
      <c r="G108" s="6" t="s">
        <v>432</v>
      </c>
      <c r="H108" s="6">
        <v>1</v>
      </c>
      <c r="I108" s="5">
        <v>44747</v>
      </c>
      <c r="J108" s="54">
        <v>44926</v>
      </c>
      <c r="K108" s="29">
        <f t="shared" si="4"/>
        <v>25.571428571428573</v>
      </c>
      <c r="L108" s="29">
        <v>0</v>
      </c>
      <c r="M108" s="28">
        <v>0</v>
      </c>
      <c r="N108" s="29">
        <f t="shared" si="5"/>
        <v>0</v>
      </c>
      <c r="O108" s="29">
        <f t="shared" si="6"/>
        <v>0</v>
      </c>
      <c r="P108" s="27">
        <f t="shared" si="7"/>
        <v>0</v>
      </c>
      <c r="Q108" s="6" t="s">
        <v>387</v>
      </c>
      <c r="R108" s="6" t="s">
        <v>80</v>
      </c>
      <c r="S108" s="6" t="s">
        <v>388</v>
      </c>
      <c r="T108" s="30">
        <v>2021</v>
      </c>
    </row>
    <row r="109" spans="1:20" ht="100.5" customHeight="1" thickBot="1" x14ac:dyDescent="0.25">
      <c r="A109" s="26">
        <v>100</v>
      </c>
      <c r="B109" s="119" t="s">
        <v>424</v>
      </c>
      <c r="C109" s="66" t="s">
        <v>425</v>
      </c>
      <c r="D109" s="66" t="s">
        <v>426</v>
      </c>
      <c r="E109" s="13" t="s">
        <v>433</v>
      </c>
      <c r="F109" s="13" t="s">
        <v>434</v>
      </c>
      <c r="G109" s="6" t="s">
        <v>435</v>
      </c>
      <c r="H109" s="67">
        <v>1</v>
      </c>
      <c r="I109" s="5">
        <v>44747</v>
      </c>
      <c r="J109" s="54">
        <v>44926</v>
      </c>
      <c r="K109" s="29">
        <f t="shared" si="4"/>
        <v>25.571428571428573</v>
      </c>
      <c r="L109" s="29">
        <v>0</v>
      </c>
      <c r="M109" s="28">
        <v>0</v>
      </c>
      <c r="N109" s="29">
        <f t="shared" si="5"/>
        <v>0</v>
      </c>
      <c r="O109" s="29">
        <f t="shared" si="6"/>
        <v>0</v>
      </c>
      <c r="P109" s="27">
        <f t="shared" si="7"/>
        <v>0</v>
      </c>
      <c r="Q109" s="68" t="s">
        <v>387</v>
      </c>
      <c r="R109" s="6" t="s">
        <v>80</v>
      </c>
      <c r="S109" s="6" t="s">
        <v>388</v>
      </c>
      <c r="T109" s="30">
        <v>2021</v>
      </c>
    </row>
    <row r="110" spans="1:20" ht="100.5" customHeight="1" thickBot="1" x14ac:dyDescent="0.25">
      <c r="A110" s="26">
        <v>101</v>
      </c>
      <c r="B110" s="119" t="s">
        <v>436</v>
      </c>
      <c r="C110" s="13" t="s">
        <v>437</v>
      </c>
      <c r="D110" s="11" t="s">
        <v>438</v>
      </c>
      <c r="E110" s="69" t="s">
        <v>439</v>
      </c>
      <c r="F110" s="13" t="s">
        <v>440</v>
      </c>
      <c r="G110" s="4" t="s">
        <v>386</v>
      </c>
      <c r="H110" s="6">
        <v>1</v>
      </c>
      <c r="I110" s="5">
        <v>44747</v>
      </c>
      <c r="J110" s="54">
        <v>44771</v>
      </c>
      <c r="K110" s="29">
        <f t="shared" si="4"/>
        <v>3.4285714285714284</v>
      </c>
      <c r="L110" s="29">
        <v>0</v>
      </c>
      <c r="M110" s="28">
        <v>0</v>
      </c>
      <c r="N110" s="29">
        <f t="shared" si="5"/>
        <v>0</v>
      </c>
      <c r="O110" s="29">
        <f t="shared" si="6"/>
        <v>0</v>
      </c>
      <c r="P110" s="27">
        <f t="shared" si="7"/>
        <v>0</v>
      </c>
      <c r="Q110" s="4" t="s">
        <v>441</v>
      </c>
      <c r="R110" s="6" t="s">
        <v>87</v>
      </c>
      <c r="S110" s="6" t="s">
        <v>388</v>
      </c>
      <c r="T110" s="30">
        <v>2021</v>
      </c>
    </row>
    <row r="111" spans="1:20" ht="100.5" customHeight="1" thickBot="1" x14ac:dyDescent="0.25">
      <c r="A111" s="26">
        <v>102</v>
      </c>
      <c r="B111" s="119" t="s">
        <v>442</v>
      </c>
      <c r="C111" s="12" t="s">
        <v>443</v>
      </c>
      <c r="D111" s="11" t="s">
        <v>444</v>
      </c>
      <c r="E111" s="11" t="s">
        <v>445</v>
      </c>
      <c r="F111" s="11" t="s">
        <v>446</v>
      </c>
      <c r="G111" s="4" t="s">
        <v>386</v>
      </c>
      <c r="H111" s="6">
        <v>1</v>
      </c>
      <c r="I111" s="5">
        <v>44747</v>
      </c>
      <c r="J111" s="54">
        <v>44771</v>
      </c>
      <c r="K111" s="29">
        <f t="shared" si="4"/>
        <v>3.4285714285714284</v>
      </c>
      <c r="L111" s="29">
        <v>0</v>
      </c>
      <c r="M111" s="28">
        <v>0</v>
      </c>
      <c r="N111" s="29">
        <f t="shared" si="5"/>
        <v>0</v>
      </c>
      <c r="O111" s="29">
        <f t="shared" si="6"/>
        <v>0</v>
      </c>
      <c r="P111" s="27">
        <f t="shared" si="7"/>
        <v>0</v>
      </c>
      <c r="Q111" s="6" t="s">
        <v>441</v>
      </c>
      <c r="R111" s="6" t="s">
        <v>87</v>
      </c>
      <c r="S111" s="6" t="s">
        <v>388</v>
      </c>
      <c r="T111" s="30">
        <v>2021</v>
      </c>
    </row>
    <row r="112" spans="1:20" ht="78.75" customHeight="1" thickBot="1" x14ac:dyDescent="0.25">
      <c r="A112" s="26">
        <v>103</v>
      </c>
      <c r="B112" s="119" t="s">
        <v>447</v>
      </c>
      <c r="C112" s="37" t="s">
        <v>448</v>
      </c>
      <c r="D112" s="58" t="s">
        <v>449</v>
      </c>
      <c r="E112" s="11" t="s">
        <v>450</v>
      </c>
      <c r="F112" s="11" t="s">
        <v>451</v>
      </c>
      <c r="G112" s="31" t="s">
        <v>452</v>
      </c>
      <c r="H112" s="6">
        <v>1</v>
      </c>
      <c r="I112" s="70">
        <v>44406</v>
      </c>
      <c r="J112" s="71">
        <v>44712</v>
      </c>
      <c r="K112" s="29">
        <f t="shared" si="4"/>
        <v>43.714285714285715</v>
      </c>
      <c r="L112" s="6">
        <v>1</v>
      </c>
      <c r="M112" s="55">
        <f>+L112/H112</f>
        <v>1</v>
      </c>
      <c r="N112" s="29">
        <f t="shared" si="5"/>
        <v>43.714285714285715</v>
      </c>
      <c r="O112" s="29">
        <f t="shared" si="6"/>
        <v>43.714285714285715</v>
      </c>
      <c r="P112" s="27">
        <f t="shared" si="7"/>
        <v>43.714285714285715</v>
      </c>
      <c r="Q112" s="14" t="s">
        <v>453</v>
      </c>
      <c r="R112" s="14" t="s">
        <v>79</v>
      </c>
      <c r="S112" s="72" t="s">
        <v>454</v>
      </c>
      <c r="T112" s="73">
        <v>2021</v>
      </c>
    </row>
    <row r="113" spans="1:20" ht="95.25" customHeight="1" thickBot="1" x14ac:dyDescent="0.25">
      <c r="A113" s="26">
        <v>104</v>
      </c>
      <c r="B113" s="119" t="s">
        <v>447</v>
      </c>
      <c r="C113" s="37" t="s">
        <v>448</v>
      </c>
      <c r="D113" s="58" t="s">
        <v>449</v>
      </c>
      <c r="E113" s="58" t="s">
        <v>456</v>
      </c>
      <c r="F113" s="58" t="s">
        <v>457</v>
      </c>
      <c r="G113" s="31" t="s">
        <v>458</v>
      </c>
      <c r="H113" s="75">
        <v>1</v>
      </c>
      <c r="I113" s="70">
        <v>44406</v>
      </c>
      <c r="J113" s="61">
        <v>45046</v>
      </c>
      <c r="K113" s="29">
        <f t="shared" si="4"/>
        <v>91.428571428571431</v>
      </c>
      <c r="L113" s="29">
        <v>0</v>
      </c>
      <c r="M113" s="55">
        <f t="shared" ref="M113:M115" si="8">+L113/H113</f>
        <v>0</v>
      </c>
      <c r="N113" s="29">
        <f t="shared" si="5"/>
        <v>0</v>
      </c>
      <c r="O113" s="29">
        <f t="shared" si="6"/>
        <v>0</v>
      </c>
      <c r="P113" s="27">
        <f t="shared" si="7"/>
        <v>0</v>
      </c>
      <c r="Q113" s="14" t="s">
        <v>453</v>
      </c>
      <c r="R113" s="6" t="s">
        <v>80</v>
      </c>
      <c r="S113" s="72" t="s">
        <v>454</v>
      </c>
      <c r="T113" s="73">
        <v>2021</v>
      </c>
    </row>
    <row r="114" spans="1:20" ht="102" customHeight="1" thickBot="1" x14ac:dyDescent="0.25">
      <c r="A114" s="26">
        <v>105</v>
      </c>
      <c r="B114" s="2" t="s">
        <v>460</v>
      </c>
      <c r="C114" s="12" t="s">
        <v>461</v>
      </c>
      <c r="D114" s="58" t="s">
        <v>462</v>
      </c>
      <c r="E114" s="11" t="s">
        <v>450</v>
      </c>
      <c r="F114" s="11" t="s">
        <v>451</v>
      </c>
      <c r="G114" s="31" t="s">
        <v>452</v>
      </c>
      <c r="H114" s="6">
        <v>1</v>
      </c>
      <c r="I114" s="70">
        <v>44406</v>
      </c>
      <c r="J114" s="71">
        <v>44712</v>
      </c>
      <c r="K114" s="29">
        <f t="shared" si="4"/>
        <v>43.714285714285715</v>
      </c>
      <c r="L114" s="6">
        <v>1</v>
      </c>
      <c r="M114" s="55">
        <f t="shared" si="8"/>
        <v>1</v>
      </c>
      <c r="N114" s="29">
        <f t="shared" si="5"/>
        <v>43.714285714285715</v>
      </c>
      <c r="O114" s="29">
        <f t="shared" si="6"/>
        <v>43.714285714285715</v>
      </c>
      <c r="P114" s="27">
        <f t="shared" si="7"/>
        <v>43.714285714285715</v>
      </c>
      <c r="Q114" s="14" t="s">
        <v>453</v>
      </c>
      <c r="R114" s="14" t="s">
        <v>79</v>
      </c>
      <c r="S114" s="72" t="s">
        <v>454</v>
      </c>
      <c r="T114" s="73">
        <v>2021</v>
      </c>
    </row>
    <row r="115" spans="1:20" ht="76.5" customHeight="1" thickBot="1" x14ac:dyDescent="0.25">
      <c r="A115" s="26">
        <v>106</v>
      </c>
      <c r="B115" s="121" t="s">
        <v>460</v>
      </c>
      <c r="C115" s="49" t="s">
        <v>461</v>
      </c>
      <c r="D115" s="76" t="s">
        <v>462</v>
      </c>
      <c r="E115" s="39" t="s">
        <v>456</v>
      </c>
      <c r="F115" s="39" t="s">
        <v>457</v>
      </c>
      <c r="G115" s="77" t="s">
        <v>458</v>
      </c>
      <c r="H115" s="78">
        <v>1</v>
      </c>
      <c r="I115" s="79">
        <v>44406</v>
      </c>
      <c r="J115" s="80">
        <v>45046</v>
      </c>
      <c r="K115" s="48">
        <f t="shared" si="4"/>
        <v>91.428571428571431</v>
      </c>
      <c r="L115" s="48">
        <v>0</v>
      </c>
      <c r="M115" s="81">
        <f t="shared" si="8"/>
        <v>0</v>
      </c>
      <c r="N115" s="48">
        <f t="shared" si="5"/>
        <v>0</v>
      </c>
      <c r="O115" s="48">
        <f t="shared" si="6"/>
        <v>0</v>
      </c>
      <c r="P115" s="47">
        <f t="shared" si="7"/>
        <v>0</v>
      </c>
      <c r="Q115" s="46" t="s">
        <v>453</v>
      </c>
      <c r="R115" s="6" t="s">
        <v>80</v>
      </c>
      <c r="S115" s="82" t="s">
        <v>454</v>
      </c>
      <c r="T115" s="83">
        <v>2021</v>
      </c>
    </row>
    <row r="116" spans="1:20" ht="31.5" customHeight="1" thickBot="1" x14ac:dyDescent="0.25">
      <c r="A116" s="84"/>
      <c r="B116" s="84"/>
      <c r="C116" s="84"/>
      <c r="D116" s="84"/>
      <c r="E116" s="84"/>
      <c r="F116" s="84"/>
      <c r="G116" s="84"/>
      <c r="H116" s="84"/>
      <c r="I116" s="84"/>
      <c r="J116" s="84"/>
      <c r="K116" s="84"/>
      <c r="L116" s="84"/>
      <c r="M116" s="85">
        <f>+AVERAGE(M10:M115)</f>
        <v>1.8867924528301886E-2</v>
      </c>
      <c r="N116" s="86">
        <f>SUM(N10:N115)</f>
        <v>87.428571428571431</v>
      </c>
      <c r="O116" s="86">
        <f t="shared" ref="O116:P116" si="9">SUM(O10:O115)</f>
        <v>87.428571428571431</v>
      </c>
      <c r="P116" s="86">
        <f t="shared" si="9"/>
        <v>87.428571428571431</v>
      </c>
      <c r="Q116" s="84"/>
      <c r="R116" s="84"/>
      <c r="S116" s="84"/>
      <c r="T116" s="84"/>
    </row>
    <row r="117" spans="1:20" ht="15.75" thickBot="1" x14ac:dyDescent="0.25"/>
    <row r="118" spans="1:20" ht="15.75" thickBot="1" x14ac:dyDescent="0.25">
      <c r="G118" s="122" t="s">
        <v>81</v>
      </c>
      <c r="H118" s="123"/>
      <c r="I118" s="123"/>
      <c r="J118" s="123"/>
      <c r="K118" s="123"/>
      <c r="L118" s="123"/>
      <c r="M118" s="124"/>
    </row>
    <row r="119" spans="1:20" x14ac:dyDescent="0.25">
      <c r="G119" s="41"/>
      <c r="H119" s="41"/>
      <c r="I119" s="41"/>
      <c r="J119" s="41"/>
      <c r="K119" s="41"/>
      <c r="L119" s="41"/>
      <c r="M119" s="42"/>
    </row>
    <row r="120" spans="1:20" ht="15.75" thickBot="1" x14ac:dyDescent="0.3">
      <c r="G120" s="23" t="s">
        <v>82</v>
      </c>
      <c r="H120" s="23"/>
      <c r="I120" s="23"/>
      <c r="J120" s="23"/>
      <c r="K120" s="23"/>
      <c r="L120" s="23"/>
      <c r="M120" s="42"/>
    </row>
    <row r="121" spans="1:20" ht="15.75" thickBot="1" x14ac:dyDescent="0.3">
      <c r="G121" s="125" t="s">
        <v>83</v>
      </c>
      <c r="H121" s="126"/>
      <c r="I121" s="126"/>
      <c r="J121" s="127"/>
      <c r="K121" s="43" t="s">
        <v>84</v>
      </c>
      <c r="L121" s="43"/>
      <c r="M121" s="44">
        <f>+O116/P116</f>
        <v>1</v>
      </c>
    </row>
    <row r="122" spans="1:20" ht="15.75" thickBot="1" x14ac:dyDescent="0.3">
      <c r="G122" s="125" t="s">
        <v>85</v>
      </c>
      <c r="H122" s="126"/>
      <c r="I122" s="126"/>
      <c r="J122" s="127"/>
      <c r="K122" s="43" t="s">
        <v>86</v>
      </c>
      <c r="L122" s="43"/>
      <c r="M122" s="45">
        <f>+M116</f>
        <v>1.8867924528301886E-2</v>
      </c>
    </row>
  </sheetData>
  <sheetProtection algorithmName="SHA-512" hashValue="2LOHIuYhNNT7Aiqd9+2/d+9BWAskki7MoqMLeHteOzOw/ceDtk7YC3VUJzPqWyTZZJ7Rdxw/20FYGecI5qyVxQ==" saltValue="fv7we0oklM2IDoVr3HogRg==" spinCount="100000" sheet="1" objects="1" scenarios="1"/>
  <autoFilter ref="A9:T116" xr:uid="{00000000-0001-0000-0000-000000000000}"/>
  <mergeCells count="3">
    <mergeCell ref="G118:M118"/>
    <mergeCell ref="G121:J121"/>
    <mergeCell ref="G122:J122"/>
  </mergeCells>
  <pageMargins left="0.7" right="0.7" top="0.75" bottom="0.75" header="0.3" footer="0.3"/>
  <pageSetup orientation="portrait" verticalDpi="300" r:id="rId1"/>
  <headerFooter>
    <oddFooter>&amp;L&amp;1#&amp;"Calibri"&amp;10&amp;K000000Pública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196C4-829A-4B08-BA64-CAE80B6D3EBB}">
  <dimension ref="A1:W31"/>
  <sheetViews>
    <sheetView zoomScale="70" zoomScaleNormal="70" workbookViewId="0">
      <pane xSplit="2" ySplit="11" topLeftCell="F30" activePane="bottomRight" state="frozen"/>
      <selection pane="topRight" activeCell="C1" sqref="C1"/>
      <selection pane="bottomLeft" activeCell="A12" sqref="A12"/>
      <selection pane="bottomRight" activeCell="R3" sqref="R3"/>
    </sheetView>
  </sheetViews>
  <sheetFormatPr baseColWidth="10" defaultRowHeight="15" x14ac:dyDescent="0.2"/>
  <cols>
    <col min="1" max="1" width="5.85546875" style="3" customWidth="1"/>
    <col min="2" max="2" width="16.28515625" style="7" customWidth="1"/>
    <col min="3" max="3" width="43.7109375" style="7" customWidth="1"/>
    <col min="4" max="4" width="45" style="7" customWidth="1"/>
    <col min="5" max="5" width="46.42578125" style="7" customWidth="1"/>
    <col min="6" max="6" width="31.85546875" style="7" customWidth="1"/>
    <col min="7" max="7" width="23.140625" style="7" customWidth="1"/>
    <col min="8" max="8" width="14.5703125" style="7" customWidth="1"/>
    <col min="9" max="9" width="19.140625" style="7" customWidth="1"/>
    <col min="10" max="10" width="16.7109375" style="7" customWidth="1"/>
    <col min="11" max="11" width="11.42578125" style="7" customWidth="1"/>
    <col min="12" max="12" width="12.140625" style="7" customWidth="1"/>
    <col min="13" max="13" width="9.5703125" style="7" customWidth="1"/>
    <col min="14" max="14" width="7.85546875" style="7" customWidth="1"/>
    <col min="15" max="15" width="8.140625" style="7" customWidth="1"/>
    <col min="16" max="16" width="11.42578125" style="7" customWidth="1"/>
    <col min="17" max="18" width="32.42578125" style="7" customWidth="1"/>
    <col min="19" max="19" width="15.28515625" style="88" customWidth="1"/>
    <col min="20" max="20" width="10.140625" style="88" customWidth="1"/>
    <col min="21" max="21" width="10.28515625" style="88" customWidth="1"/>
    <col min="22" max="22" width="9.85546875" style="89" customWidth="1"/>
    <col min="23" max="23" width="9.5703125" style="89" hidden="1" customWidth="1"/>
    <col min="24" max="16384" width="11.42578125" style="7"/>
  </cols>
  <sheetData>
    <row r="1" spans="1:23" x14ac:dyDescent="0.2">
      <c r="C1" s="87" t="s">
        <v>60</v>
      </c>
      <c r="D1" s="87">
        <v>53</v>
      </c>
      <c r="E1" s="87" t="s">
        <v>61</v>
      </c>
      <c r="U1" s="88" t="s">
        <v>463</v>
      </c>
    </row>
    <row r="2" spans="1:23" x14ac:dyDescent="0.2">
      <c r="C2" s="87" t="s">
        <v>62</v>
      </c>
      <c r="D2" s="87">
        <v>400</v>
      </c>
      <c r="E2" s="87" t="s">
        <v>63</v>
      </c>
    </row>
    <row r="3" spans="1:23" x14ac:dyDescent="0.2">
      <c r="C3" s="87" t="s">
        <v>68</v>
      </c>
      <c r="D3" s="87">
        <v>1</v>
      </c>
    </row>
    <row r="4" spans="1:23" x14ac:dyDescent="0.2">
      <c r="C4" s="87" t="s">
        <v>64</v>
      </c>
      <c r="D4" s="87">
        <v>330</v>
      </c>
      <c r="E4" s="87" t="s">
        <v>88</v>
      </c>
    </row>
    <row r="5" spans="1:23" x14ac:dyDescent="0.2">
      <c r="C5" s="87" t="s">
        <v>69</v>
      </c>
      <c r="D5" s="90">
        <v>44349</v>
      </c>
    </row>
    <row r="6" spans="1:23" x14ac:dyDescent="0.2">
      <c r="C6" s="87" t="s">
        <v>70</v>
      </c>
      <c r="D6" s="87">
        <v>0</v>
      </c>
    </row>
    <row r="7" spans="1:23" x14ac:dyDescent="0.25">
      <c r="C7" s="87" t="s">
        <v>71</v>
      </c>
      <c r="D7" s="91">
        <v>44386</v>
      </c>
      <c r="E7" s="92"/>
      <c r="F7" s="92"/>
      <c r="G7" s="92"/>
      <c r="H7" s="92"/>
      <c r="I7" s="92"/>
      <c r="J7" s="92"/>
      <c r="K7" s="92"/>
      <c r="L7" s="92"/>
      <c r="M7" s="92"/>
      <c r="N7" s="92"/>
      <c r="O7" s="92"/>
      <c r="P7" s="92"/>
      <c r="Q7" s="92"/>
      <c r="R7" s="92"/>
    </row>
    <row r="8" spans="1:23" x14ac:dyDescent="0.25">
      <c r="C8" s="93" t="s">
        <v>72</v>
      </c>
      <c r="D8" s="94">
        <v>44561</v>
      </c>
      <c r="E8" s="92"/>
      <c r="F8" s="92"/>
      <c r="G8" s="92"/>
      <c r="H8" s="92"/>
      <c r="I8" s="92"/>
      <c r="J8" s="92"/>
      <c r="K8" s="92"/>
      <c r="L8" s="92"/>
      <c r="M8" s="92"/>
      <c r="N8" s="92"/>
      <c r="O8" s="92"/>
      <c r="P8" s="92"/>
      <c r="Q8" s="92"/>
      <c r="R8" s="92"/>
    </row>
    <row r="9" spans="1:23" ht="15.75" thickBot="1" x14ac:dyDescent="0.25"/>
    <row r="10" spans="1:23" ht="15.75" thickBot="1" x14ac:dyDescent="0.3">
      <c r="A10" s="92"/>
      <c r="B10" s="95">
        <v>8</v>
      </c>
      <c r="C10" s="95">
        <v>12</v>
      </c>
      <c r="D10" s="95">
        <v>16</v>
      </c>
      <c r="E10" s="95">
        <v>20</v>
      </c>
      <c r="F10" s="95">
        <v>24</v>
      </c>
      <c r="G10" s="95">
        <v>28</v>
      </c>
      <c r="H10" s="95">
        <v>31</v>
      </c>
      <c r="I10" s="95">
        <v>32</v>
      </c>
      <c r="J10" s="95">
        <v>36</v>
      </c>
      <c r="K10" s="95">
        <v>40</v>
      </c>
      <c r="L10" s="95">
        <v>44</v>
      </c>
      <c r="M10" s="95"/>
      <c r="N10" s="95"/>
      <c r="O10" s="95"/>
      <c r="P10" s="95"/>
      <c r="Q10" s="95">
        <v>48</v>
      </c>
      <c r="R10" s="118"/>
      <c r="V10" s="96"/>
    </row>
    <row r="11" spans="1:23" ht="29.25" customHeight="1" thickBot="1" x14ac:dyDescent="0.3">
      <c r="A11" s="92"/>
      <c r="B11" s="95" t="s">
        <v>0</v>
      </c>
      <c r="C11" s="95" t="s">
        <v>1</v>
      </c>
      <c r="D11" s="95" t="s">
        <v>2</v>
      </c>
      <c r="E11" s="95" t="s">
        <v>3</v>
      </c>
      <c r="F11" s="95" t="s">
        <v>73</v>
      </c>
      <c r="G11" s="95" t="s">
        <v>5</v>
      </c>
      <c r="H11" s="95" t="s">
        <v>6</v>
      </c>
      <c r="I11" s="95" t="s">
        <v>7</v>
      </c>
      <c r="J11" s="95" t="s">
        <v>8</v>
      </c>
      <c r="K11" s="95" t="s">
        <v>9</v>
      </c>
      <c r="L11" s="95" t="s">
        <v>10</v>
      </c>
      <c r="M11" s="97" t="s">
        <v>11</v>
      </c>
      <c r="N11" s="97" t="s">
        <v>12</v>
      </c>
      <c r="O11" s="97" t="s">
        <v>13</v>
      </c>
      <c r="P11" s="97" t="s">
        <v>14</v>
      </c>
      <c r="Q11" s="95" t="s">
        <v>74</v>
      </c>
      <c r="R11" s="25" t="s">
        <v>89</v>
      </c>
      <c r="S11" s="98" t="s">
        <v>75</v>
      </c>
      <c r="T11" s="98" t="s">
        <v>76</v>
      </c>
      <c r="U11" s="98" t="s">
        <v>77</v>
      </c>
      <c r="V11" s="98" t="s">
        <v>464</v>
      </c>
      <c r="W11" s="99" t="s">
        <v>78</v>
      </c>
    </row>
    <row r="12" spans="1:23" ht="43.5" customHeight="1" thickBot="1" x14ac:dyDescent="0.25">
      <c r="A12" s="10">
        <v>1</v>
      </c>
      <c r="B12" s="38" t="s">
        <v>465</v>
      </c>
      <c r="C12" s="100" t="s">
        <v>466</v>
      </c>
      <c r="D12" s="100" t="s">
        <v>467</v>
      </c>
      <c r="E12" s="100" t="s">
        <v>468</v>
      </c>
      <c r="F12" s="101" t="s">
        <v>469</v>
      </c>
      <c r="G12" s="32" t="s">
        <v>470</v>
      </c>
      <c r="H12" s="32">
        <v>1</v>
      </c>
      <c r="I12" s="70">
        <v>44229</v>
      </c>
      <c r="J12" s="102">
        <v>44377</v>
      </c>
      <c r="K12" s="103">
        <f t="shared" ref="K12:K31" si="0">+(J12-I12)/7</f>
        <v>21.142857142857142</v>
      </c>
      <c r="L12" s="29">
        <v>1</v>
      </c>
      <c r="M12" s="55">
        <f t="shared" ref="M12:M31" si="1">+L12/H12</f>
        <v>1</v>
      </c>
      <c r="N12" s="29">
        <f t="shared" ref="N12:N31" si="2">+M12*K12</f>
        <v>21.142857142857142</v>
      </c>
      <c r="O12" s="29">
        <f t="shared" ref="O12:O30" si="3">+IF(J12&lt;=$D$8,N12,0)</f>
        <v>21.142857142857142</v>
      </c>
      <c r="P12" s="27">
        <f t="shared" ref="P12:P30" si="4">+IF($D$8&gt;=J12,K12,0)</f>
        <v>21.142857142857142</v>
      </c>
      <c r="Q12" s="6" t="s">
        <v>471</v>
      </c>
      <c r="R12" s="6" t="s">
        <v>79</v>
      </c>
      <c r="S12" s="73" t="s">
        <v>472</v>
      </c>
      <c r="T12" s="73" t="s">
        <v>473</v>
      </c>
      <c r="U12" s="116">
        <v>670</v>
      </c>
      <c r="V12" s="74" t="s">
        <v>474</v>
      </c>
      <c r="W12" s="74">
        <v>1</v>
      </c>
    </row>
    <row r="13" spans="1:23" ht="43.5" customHeight="1" thickBot="1" x14ac:dyDescent="0.25">
      <c r="A13" s="10">
        <v>2</v>
      </c>
      <c r="B13" s="38" t="s">
        <v>475</v>
      </c>
      <c r="C13" s="100" t="s">
        <v>476</v>
      </c>
      <c r="D13" s="100" t="s">
        <v>477</v>
      </c>
      <c r="E13" s="100" t="s">
        <v>478</v>
      </c>
      <c r="F13" s="101" t="s">
        <v>469</v>
      </c>
      <c r="G13" s="32" t="s">
        <v>470</v>
      </c>
      <c r="H13" s="32">
        <v>1</v>
      </c>
      <c r="I13" s="70">
        <v>44229</v>
      </c>
      <c r="J13" s="102">
        <v>44377</v>
      </c>
      <c r="K13" s="103">
        <f t="shared" si="0"/>
        <v>21.142857142857142</v>
      </c>
      <c r="L13" s="29">
        <v>1</v>
      </c>
      <c r="M13" s="55">
        <f t="shared" si="1"/>
        <v>1</v>
      </c>
      <c r="N13" s="29">
        <f t="shared" si="2"/>
        <v>21.142857142857142</v>
      </c>
      <c r="O13" s="29">
        <f t="shared" si="3"/>
        <v>21.142857142857142</v>
      </c>
      <c r="P13" s="27">
        <f t="shared" si="4"/>
        <v>21.142857142857142</v>
      </c>
      <c r="Q13" s="6" t="s">
        <v>471</v>
      </c>
      <c r="R13" s="6" t="s">
        <v>79</v>
      </c>
      <c r="S13" s="73" t="s">
        <v>472</v>
      </c>
      <c r="T13" s="73" t="s">
        <v>473</v>
      </c>
      <c r="U13" s="116">
        <v>671</v>
      </c>
      <c r="V13" s="74" t="s">
        <v>474</v>
      </c>
      <c r="W13" s="74">
        <v>2</v>
      </c>
    </row>
    <row r="14" spans="1:23" ht="43.5" customHeight="1" thickBot="1" x14ac:dyDescent="0.25">
      <c r="A14" s="10">
        <v>3</v>
      </c>
      <c r="B14" s="38" t="s">
        <v>479</v>
      </c>
      <c r="C14" s="100" t="s">
        <v>480</v>
      </c>
      <c r="D14" s="100" t="s">
        <v>481</v>
      </c>
      <c r="E14" s="100" t="s">
        <v>482</v>
      </c>
      <c r="F14" s="101" t="s">
        <v>483</v>
      </c>
      <c r="G14" s="32" t="s">
        <v>484</v>
      </c>
      <c r="H14" s="32">
        <v>1</v>
      </c>
      <c r="I14" s="70">
        <v>44229</v>
      </c>
      <c r="J14" s="102">
        <v>44407</v>
      </c>
      <c r="K14" s="103">
        <f t="shared" si="0"/>
        <v>25.428571428571427</v>
      </c>
      <c r="L14" s="29">
        <v>1</v>
      </c>
      <c r="M14" s="55">
        <f t="shared" si="1"/>
        <v>1</v>
      </c>
      <c r="N14" s="29">
        <f t="shared" si="2"/>
        <v>25.428571428571427</v>
      </c>
      <c r="O14" s="29">
        <f t="shared" si="3"/>
        <v>25.428571428571427</v>
      </c>
      <c r="P14" s="27">
        <f t="shared" si="4"/>
        <v>25.428571428571427</v>
      </c>
      <c r="Q14" s="6" t="s">
        <v>485</v>
      </c>
      <c r="R14" s="6" t="s">
        <v>79</v>
      </c>
      <c r="S14" s="73" t="s">
        <v>472</v>
      </c>
      <c r="T14" s="73" t="s">
        <v>473</v>
      </c>
      <c r="U14" s="116">
        <v>672</v>
      </c>
      <c r="V14" s="74" t="s">
        <v>474</v>
      </c>
      <c r="W14" s="74">
        <v>3</v>
      </c>
    </row>
    <row r="15" spans="1:23" ht="43.5" customHeight="1" thickBot="1" x14ac:dyDescent="0.25">
      <c r="A15" s="10">
        <v>4</v>
      </c>
      <c r="B15" s="38" t="s">
        <v>486</v>
      </c>
      <c r="C15" s="100" t="s">
        <v>487</v>
      </c>
      <c r="D15" s="100" t="s">
        <v>488</v>
      </c>
      <c r="E15" s="100" t="s">
        <v>489</v>
      </c>
      <c r="F15" s="101" t="s">
        <v>490</v>
      </c>
      <c r="G15" s="32" t="s">
        <v>491</v>
      </c>
      <c r="H15" s="32">
        <v>1</v>
      </c>
      <c r="I15" s="70">
        <v>44229</v>
      </c>
      <c r="J15" s="102">
        <v>44377</v>
      </c>
      <c r="K15" s="103">
        <f t="shared" si="0"/>
        <v>21.142857142857142</v>
      </c>
      <c r="L15" s="29">
        <v>1</v>
      </c>
      <c r="M15" s="55">
        <f t="shared" si="1"/>
        <v>1</v>
      </c>
      <c r="N15" s="29">
        <f t="shared" si="2"/>
        <v>21.142857142857142</v>
      </c>
      <c r="O15" s="29">
        <f t="shared" si="3"/>
        <v>21.142857142857142</v>
      </c>
      <c r="P15" s="27">
        <f t="shared" si="4"/>
        <v>21.142857142857142</v>
      </c>
      <c r="Q15" s="6" t="s">
        <v>471</v>
      </c>
      <c r="R15" s="6" t="s">
        <v>79</v>
      </c>
      <c r="S15" s="73" t="s">
        <v>472</v>
      </c>
      <c r="T15" s="73" t="s">
        <v>473</v>
      </c>
      <c r="U15" s="116">
        <v>673</v>
      </c>
      <c r="V15" s="74" t="s">
        <v>474</v>
      </c>
      <c r="W15" s="74">
        <v>4</v>
      </c>
    </row>
    <row r="16" spans="1:23" ht="43.5" customHeight="1" thickBot="1" x14ac:dyDescent="0.25">
      <c r="A16" s="10">
        <v>5</v>
      </c>
      <c r="B16" s="38" t="s">
        <v>492</v>
      </c>
      <c r="C16" s="100" t="s">
        <v>493</v>
      </c>
      <c r="D16" s="100" t="s">
        <v>494</v>
      </c>
      <c r="E16" s="100" t="s">
        <v>495</v>
      </c>
      <c r="F16" s="101" t="s">
        <v>496</v>
      </c>
      <c r="G16" s="32" t="s">
        <v>279</v>
      </c>
      <c r="H16" s="32">
        <v>1</v>
      </c>
      <c r="I16" s="70">
        <v>44229</v>
      </c>
      <c r="J16" s="102">
        <v>44253</v>
      </c>
      <c r="K16" s="103">
        <f t="shared" si="0"/>
        <v>3.4285714285714284</v>
      </c>
      <c r="L16" s="29">
        <v>1</v>
      </c>
      <c r="M16" s="55">
        <f t="shared" si="1"/>
        <v>1</v>
      </c>
      <c r="N16" s="29">
        <f t="shared" si="2"/>
        <v>3.4285714285714284</v>
      </c>
      <c r="O16" s="29">
        <f t="shared" si="3"/>
        <v>3.4285714285714284</v>
      </c>
      <c r="P16" s="27">
        <f t="shared" si="4"/>
        <v>3.4285714285714284</v>
      </c>
      <c r="Q16" s="6" t="s">
        <v>497</v>
      </c>
      <c r="R16" s="6" t="s">
        <v>79</v>
      </c>
      <c r="S16" s="73" t="s">
        <v>472</v>
      </c>
      <c r="T16" s="73" t="s">
        <v>473</v>
      </c>
      <c r="U16" s="116">
        <v>668</v>
      </c>
      <c r="V16" s="74" t="s">
        <v>474</v>
      </c>
      <c r="W16" s="74">
        <v>5</v>
      </c>
    </row>
    <row r="17" spans="1:23" ht="43.5" customHeight="1" thickBot="1" x14ac:dyDescent="0.25">
      <c r="A17" s="10">
        <v>6</v>
      </c>
      <c r="B17" s="38" t="s">
        <v>498</v>
      </c>
      <c r="C17" s="100" t="s">
        <v>499</v>
      </c>
      <c r="D17" s="100" t="s">
        <v>500</v>
      </c>
      <c r="E17" s="100" t="s">
        <v>501</v>
      </c>
      <c r="F17" s="101" t="s">
        <v>502</v>
      </c>
      <c r="G17" s="32" t="s">
        <v>503</v>
      </c>
      <c r="H17" s="32">
        <v>1</v>
      </c>
      <c r="I17" s="70">
        <v>44229</v>
      </c>
      <c r="J17" s="102">
        <v>44255</v>
      </c>
      <c r="K17" s="103">
        <f t="shared" si="0"/>
        <v>3.7142857142857144</v>
      </c>
      <c r="L17" s="29">
        <v>1</v>
      </c>
      <c r="M17" s="55">
        <f t="shared" si="1"/>
        <v>1</v>
      </c>
      <c r="N17" s="29">
        <f t="shared" si="2"/>
        <v>3.7142857142857144</v>
      </c>
      <c r="O17" s="29">
        <f t="shared" si="3"/>
        <v>3.7142857142857144</v>
      </c>
      <c r="P17" s="27">
        <f t="shared" si="4"/>
        <v>3.7142857142857144</v>
      </c>
      <c r="Q17" s="6" t="s">
        <v>504</v>
      </c>
      <c r="R17" s="6" t="s">
        <v>79</v>
      </c>
      <c r="S17" s="73" t="s">
        <v>472</v>
      </c>
      <c r="T17" s="73" t="s">
        <v>473</v>
      </c>
      <c r="U17" s="116">
        <v>664</v>
      </c>
      <c r="V17" s="74" t="s">
        <v>474</v>
      </c>
      <c r="W17" s="74">
        <v>6</v>
      </c>
    </row>
    <row r="18" spans="1:23" ht="43.5" customHeight="1" thickBot="1" x14ac:dyDescent="0.25">
      <c r="A18" s="10">
        <v>8</v>
      </c>
      <c r="B18" s="38" t="s">
        <v>505</v>
      </c>
      <c r="C18" s="100" t="s">
        <v>506</v>
      </c>
      <c r="D18" s="100" t="s">
        <v>507</v>
      </c>
      <c r="E18" s="100" t="s">
        <v>508</v>
      </c>
      <c r="F18" s="104" t="s">
        <v>509</v>
      </c>
      <c r="G18" s="32" t="s">
        <v>510</v>
      </c>
      <c r="H18" s="32">
        <v>1</v>
      </c>
      <c r="I18" s="70">
        <v>44229</v>
      </c>
      <c r="J18" s="102">
        <v>44561</v>
      </c>
      <c r="K18" s="103">
        <f t="shared" si="0"/>
        <v>47.428571428571431</v>
      </c>
      <c r="L18" s="29">
        <v>1</v>
      </c>
      <c r="M18" s="55">
        <f t="shared" si="1"/>
        <v>1</v>
      </c>
      <c r="N18" s="29">
        <f t="shared" si="2"/>
        <v>47.428571428571431</v>
      </c>
      <c r="O18" s="29">
        <f t="shared" si="3"/>
        <v>47.428571428571431</v>
      </c>
      <c r="P18" s="27">
        <f t="shared" si="4"/>
        <v>47.428571428571431</v>
      </c>
      <c r="Q18" s="6" t="s">
        <v>511</v>
      </c>
      <c r="R18" s="6" t="s">
        <v>79</v>
      </c>
      <c r="S18" s="73" t="s">
        <v>472</v>
      </c>
      <c r="T18" s="73" t="s">
        <v>473</v>
      </c>
      <c r="U18" s="116">
        <v>665</v>
      </c>
      <c r="V18" s="74" t="s">
        <v>474</v>
      </c>
      <c r="W18" s="74">
        <v>8</v>
      </c>
    </row>
    <row r="19" spans="1:23" ht="43.5" customHeight="1" thickBot="1" x14ac:dyDescent="0.25">
      <c r="A19" s="10">
        <v>19</v>
      </c>
      <c r="B19" s="105" t="s">
        <v>53</v>
      </c>
      <c r="C19" s="34" t="s">
        <v>512</v>
      </c>
      <c r="D19" s="11" t="s">
        <v>513</v>
      </c>
      <c r="E19" s="11" t="s">
        <v>514</v>
      </c>
      <c r="F19" s="11" t="s">
        <v>515</v>
      </c>
      <c r="G19" s="31" t="s">
        <v>25</v>
      </c>
      <c r="H19" s="32">
        <v>1</v>
      </c>
      <c r="I19" s="106">
        <v>44387</v>
      </c>
      <c r="J19" s="107">
        <v>44545</v>
      </c>
      <c r="K19" s="36">
        <f t="shared" si="0"/>
        <v>22.571428571428573</v>
      </c>
      <c r="L19" s="4">
        <v>1</v>
      </c>
      <c r="M19" s="28">
        <f t="shared" si="1"/>
        <v>1</v>
      </c>
      <c r="N19" s="29">
        <f t="shared" si="2"/>
        <v>22.571428571428573</v>
      </c>
      <c r="O19" s="29">
        <f t="shared" si="3"/>
        <v>22.571428571428573</v>
      </c>
      <c r="P19" s="27">
        <f t="shared" si="4"/>
        <v>22.571428571428573</v>
      </c>
      <c r="Q19" s="6" t="s">
        <v>351</v>
      </c>
      <c r="R19" s="6" t="s">
        <v>79</v>
      </c>
      <c r="S19" s="73" t="s">
        <v>516</v>
      </c>
      <c r="T19" s="73">
        <v>2020</v>
      </c>
      <c r="U19" s="117">
        <v>707</v>
      </c>
      <c r="V19" s="108" t="s">
        <v>517</v>
      </c>
      <c r="W19" s="74">
        <v>13</v>
      </c>
    </row>
    <row r="20" spans="1:23" ht="43.5" customHeight="1" thickBot="1" x14ac:dyDescent="0.25">
      <c r="A20" s="10">
        <v>40</v>
      </c>
      <c r="B20" s="105" t="s">
        <v>518</v>
      </c>
      <c r="C20" s="34" t="s">
        <v>519</v>
      </c>
      <c r="D20" s="11" t="s">
        <v>520</v>
      </c>
      <c r="E20" s="39" t="s">
        <v>521</v>
      </c>
      <c r="F20" s="11" t="s">
        <v>522</v>
      </c>
      <c r="G20" s="31" t="s">
        <v>523</v>
      </c>
      <c r="H20" s="32">
        <v>1</v>
      </c>
      <c r="I20" s="106">
        <v>44387</v>
      </c>
      <c r="J20" s="107">
        <v>44530</v>
      </c>
      <c r="K20" s="36">
        <f t="shared" si="0"/>
        <v>20.428571428571427</v>
      </c>
      <c r="L20" s="4">
        <v>1</v>
      </c>
      <c r="M20" s="28">
        <f t="shared" si="1"/>
        <v>1</v>
      </c>
      <c r="N20" s="29">
        <f t="shared" si="2"/>
        <v>20.428571428571427</v>
      </c>
      <c r="O20" s="29">
        <f t="shared" si="3"/>
        <v>20.428571428571427</v>
      </c>
      <c r="P20" s="27">
        <f t="shared" si="4"/>
        <v>20.428571428571427</v>
      </c>
      <c r="Q20" s="6" t="s">
        <v>524</v>
      </c>
      <c r="R20" s="6" t="s">
        <v>79</v>
      </c>
      <c r="S20" s="73" t="s">
        <v>516</v>
      </c>
      <c r="T20" s="73">
        <v>2020</v>
      </c>
      <c r="U20" s="116">
        <v>805</v>
      </c>
      <c r="V20" s="108" t="s">
        <v>474</v>
      </c>
      <c r="W20" s="74">
        <v>23</v>
      </c>
    </row>
    <row r="21" spans="1:23" ht="43.5" customHeight="1" thickBot="1" x14ac:dyDescent="0.25">
      <c r="A21" s="10">
        <v>41</v>
      </c>
      <c r="B21" s="105" t="s">
        <v>518</v>
      </c>
      <c r="C21" s="34" t="s">
        <v>519</v>
      </c>
      <c r="D21" s="11" t="s">
        <v>525</v>
      </c>
      <c r="E21" s="11" t="s">
        <v>526</v>
      </c>
      <c r="F21" s="11" t="s">
        <v>527</v>
      </c>
      <c r="G21" s="31" t="s">
        <v>528</v>
      </c>
      <c r="H21" s="32">
        <v>3</v>
      </c>
      <c r="I21" s="106">
        <v>44387</v>
      </c>
      <c r="J21" s="107">
        <v>44530</v>
      </c>
      <c r="K21" s="36">
        <f t="shared" si="0"/>
        <v>20.428571428571427</v>
      </c>
      <c r="L21" s="4">
        <v>3</v>
      </c>
      <c r="M21" s="28">
        <f t="shared" si="1"/>
        <v>1</v>
      </c>
      <c r="N21" s="29">
        <f t="shared" si="2"/>
        <v>20.428571428571427</v>
      </c>
      <c r="O21" s="29">
        <f t="shared" si="3"/>
        <v>20.428571428571427</v>
      </c>
      <c r="P21" s="27">
        <f t="shared" si="4"/>
        <v>20.428571428571427</v>
      </c>
      <c r="Q21" s="6" t="s">
        <v>524</v>
      </c>
      <c r="R21" s="6" t="s">
        <v>79</v>
      </c>
      <c r="S21" s="73" t="s">
        <v>516</v>
      </c>
      <c r="T21" s="73">
        <v>2020</v>
      </c>
      <c r="U21" s="116">
        <v>806</v>
      </c>
      <c r="V21" s="74" t="s">
        <v>455</v>
      </c>
      <c r="W21" s="74">
        <v>23</v>
      </c>
    </row>
    <row r="22" spans="1:23" ht="43.5" customHeight="1" thickBot="1" x14ac:dyDescent="0.25">
      <c r="A22" s="10">
        <v>42</v>
      </c>
      <c r="B22" s="105" t="s">
        <v>518</v>
      </c>
      <c r="C22" s="34" t="s">
        <v>519</v>
      </c>
      <c r="D22" s="11" t="s">
        <v>529</v>
      </c>
      <c r="E22" s="11" t="s">
        <v>530</v>
      </c>
      <c r="F22" s="11" t="s">
        <v>531</v>
      </c>
      <c r="G22" s="31" t="s">
        <v>532</v>
      </c>
      <c r="H22" s="32">
        <v>5</v>
      </c>
      <c r="I22" s="106">
        <v>44387</v>
      </c>
      <c r="J22" s="107">
        <v>44530</v>
      </c>
      <c r="K22" s="36">
        <f t="shared" si="0"/>
        <v>20.428571428571427</v>
      </c>
      <c r="L22" s="4">
        <v>5</v>
      </c>
      <c r="M22" s="28">
        <f t="shared" si="1"/>
        <v>1</v>
      </c>
      <c r="N22" s="29">
        <f t="shared" si="2"/>
        <v>20.428571428571427</v>
      </c>
      <c r="O22" s="29">
        <f t="shared" si="3"/>
        <v>20.428571428571427</v>
      </c>
      <c r="P22" s="27">
        <f t="shared" si="4"/>
        <v>20.428571428571427</v>
      </c>
      <c r="Q22" s="6" t="s">
        <v>524</v>
      </c>
      <c r="R22" s="6" t="s">
        <v>79</v>
      </c>
      <c r="S22" s="73" t="s">
        <v>516</v>
      </c>
      <c r="T22" s="73">
        <v>2020</v>
      </c>
      <c r="U22" s="116">
        <v>807</v>
      </c>
      <c r="V22" s="74" t="s">
        <v>459</v>
      </c>
      <c r="W22" s="74">
        <v>23</v>
      </c>
    </row>
    <row r="23" spans="1:23" ht="43.5" customHeight="1" thickBot="1" x14ac:dyDescent="0.25">
      <c r="A23" s="10">
        <v>43</v>
      </c>
      <c r="B23" s="105" t="s">
        <v>55</v>
      </c>
      <c r="C23" s="34" t="s">
        <v>533</v>
      </c>
      <c r="D23" s="11" t="s">
        <v>534</v>
      </c>
      <c r="E23" s="11" t="s">
        <v>535</v>
      </c>
      <c r="F23" s="11" t="s">
        <v>536</v>
      </c>
      <c r="G23" s="31" t="s">
        <v>528</v>
      </c>
      <c r="H23" s="32">
        <v>2</v>
      </c>
      <c r="I23" s="106">
        <v>44387</v>
      </c>
      <c r="J23" s="107">
        <v>44530</v>
      </c>
      <c r="K23" s="36">
        <f t="shared" si="0"/>
        <v>20.428571428571427</v>
      </c>
      <c r="L23" s="4">
        <v>2</v>
      </c>
      <c r="M23" s="28">
        <f t="shared" si="1"/>
        <v>1</v>
      </c>
      <c r="N23" s="29">
        <f t="shared" si="2"/>
        <v>20.428571428571427</v>
      </c>
      <c r="O23" s="29">
        <f t="shared" si="3"/>
        <v>20.428571428571427</v>
      </c>
      <c r="P23" s="27">
        <f t="shared" si="4"/>
        <v>20.428571428571427</v>
      </c>
      <c r="Q23" s="6" t="s">
        <v>524</v>
      </c>
      <c r="R23" s="6" t="s">
        <v>79</v>
      </c>
      <c r="S23" s="73" t="s">
        <v>516</v>
      </c>
      <c r="T23" s="73">
        <v>2020</v>
      </c>
      <c r="U23" s="116">
        <v>808</v>
      </c>
      <c r="V23" s="108" t="s">
        <v>474</v>
      </c>
      <c r="W23" s="74">
        <v>24</v>
      </c>
    </row>
    <row r="24" spans="1:23" ht="43.5" customHeight="1" thickBot="1" x14ac:dyDescent="0.25">
      <c r="A24" s="10">
        <v>44</v>
      </c>
      <c r="B24" s="105" t="s">
        <v>55</v>
      </c>
      <c r="C24" s="34" t="s">
        <v>533</v>
      </c>
      <c r="D24" s="11" t="s">
        <v>537</v>
      </c>
      <c r="E24" s="11" t="s">
        <v>538</v>
      </c>
      <c r="F24" s="11" t="s">
        <v>539</v>
      </c>
      <c r="G24" s="31" t="s">
        <v>540</v>
      </c>
      <c r="H24" s="32">
        <v>2</v>
      </c>
      <c r="I24" s="106">
        <v>44387</v>
      </c>
      <c r="J24" s="107">
        <v>44530</v>
      </c>
      <c r="K24" s="36">
        <f t="shared" si="0"/>
        <v>20.428571428571427</v>
      </c>
      <c r="L24" s="4">
        <v>2</v>
      </c>
      <c r="M24" s="28">
        <f t="shared" si="1"/>
        <v>1</v>
      </c>
      <c r="N24" s="29">
        <f t="shared" si="2"/>
        <v>20.428571428571427</v>
      </c>
      <c r="O24" s="29">
        <f t="shared" si="3"/>
        <v>20.428571428571427</v>
      </c>
      <c r="P24" s="27">
        <f t="shared" si="4"/>
        <v>20.428571428571427</v>
      </c>
      <c r="Q24" s="6" t="s">
        <v>524</v>
      </c>
      <c r="R24" s="6" t="s">
        <v>79</v>
      </c>
      <c r="S24" s="73" t="s">
        <v>516</v>
      </c>
      <c r="T24" s="73">
        <v>2020</v>
      </c>
      <c r="U24" s="116">
        <v>808</v>
      </c>
      <c r="V24" s="74" t="s">
        <v>455</v>
      </c>
      <c r="W24" s="74">
        <v>24</v>
      </c>
    </row>
    <row r="25" spans="1:23" ht="43.5" customHeight="1" thickBot="1" x14ac:dyDescent="0.25">
      <c r="A25" s="10">
        <v>45</v>
      </c>
      <c r="B25" s="105" t="s">
        <v>541</v>
      </c>
      <c r="C25" s="109" t="s">
        <v>542</v>
      </c>
      <c r="D25" s="11" t="s">
        <v>543</v>
      </c>
      <c r="E25" s="11" t="s">
        <v>544</v>
      </c>
      <c r="F25" s="11" t="s">
        <v>545</v>
      </c>
      <c r="G25" s="31" t="s">
        <v>546</v>
      </c>
      <c r="H25" s="32">
        <v>1</v>
      </c>
      <c r="I25" s="106">
        <v>44387</v>
      </c>
      <c r="J25" s="107">
        <v>44550</v>
      </c>
      <c r="K25" s="36">
        <f t="shared" si="0"/>
        <v>23.285714285714285</v>
      </c>
      <c r="L25" s="4">
        <v>1</v>
      </c>
      <c r="M25" s="28">
        <f t="shared" si="1"/>
        <v>1</v>
      </c>
      <c r="N25" s="29">
        <f t="shared" si="2"/>
        <v>23.285714285714285</v>
      </c>
      <c r="O25" s="29">
        <f t="shared" si="3"/>
        <v>23.285714285714285</v>
      </c>
      <c r="P25" s="27">
        <f t="shared" si="4"/>
        <v>23.285714285714285</v>
      </c>
      <c r="Q25" s="6" t="s">
        <v>547</v>
      </c>
      <c r="R25" s="6" t="s">
        <v>79</v>
      </c>
      <c r="S25" s="73" t="s">
        <v>516</v>
      </c>
      <c r="T25" s="73">
        <v>2020</v>
      </c>
      <c r="U25" s="117">
        <v>783</v>
      </c>
      <c r="V25" s="108" t="s">
        <v>474</v>
      </c>
      <c r="W25" s="74">
        <v>25</v>
      </c>
    </row>
    <row r="26" spans="1:23" ht="43.5" customHeight="1" thickBot="1" x14ac:dyDescent="0.25">
      <c r="A26" s="10">
        <v>46</v>
      </c>
      <c r="B26" s="105" t="s">
        <v>541</v>
      </c>
      <c r="C26" s="109" t="s">
        <v>542</v>
      </c>
      <c r="D26" s="11" t="s">
        <v>543</v>
      </c>
      <c r="E26" s="11" t="s">
        <v>548</v>
      </c>
      <c r="F26" s="11" t="s">
        <v>549</v>
      </c>
      <c r="G26" s="31" t="s">
        <v>25</v>
      </c>
      <c r="H26" s="32">
        <v>1</v>
      </c>
      <c r="I26" s="106">
        <v>44387</v>
      </c>
      <c r="J26" s="107">
        <v>44550</v>
      </c>
      <c r="K26" s="36">
        <f t="shared" si="0"/>
        <v>23.285714285714285</v>
      </c>
      <c r="L26" s="4">
        <v>1</v>
      </c>
      <c r="M26" s="28">
        <f t="shared" si="1"/>
        <v>1</v>
      </c>
      <c r="N26" s="29">
        <f t="shared" si="2"/>
        <v>23.285714285714285</v>
      </c>
      <c r="O26" s="29">
        <f t="shared" si="3"/>
        <v>23.285714285714285</v>
      </c>
      <c r="P26" s="27">
        <f t="shared" si="4"/>
        <v>23.285714285714285</v>
      </c>
      <c r="Q26" s="6" t="s">
        <v>550</v>
      </c>
      <c r="R26" s="6" t="s">
        <v>79</v>
      </c>
      <c r="S26" s="73" t="s">
        <v>516</v>
      </c>
      <c r="T26" s="73">
        <v>2020</v>
      </c>
      <c r="U26" s="117">
        <v>783</v>
      </c>
      <c r="V26" s="74" t="s">
        <v>455</v>
      </c>
      <c r="W26" s="74">
        <v>25</v>
      </c>
    </row>
    <row r="27" spans="1:23" ht="43.5" customHeight="1" thickBot="1" x14ac:dyDescent="0.25">
      <c r="A27" s="10">
        <v>48</v>
      </c>
      <c r="B27" s="105" t="s">
        <v>551</v>
      </c>
      <c r="C27" s="109" t="s">
        <v>552</v>
      </c>
      <c r="D27" s="35" t="s">
        <v>553</v>
      </c>
      <c r="E27" s="35" t="s">
        <v>554</v>
      </c>
      <c r="F27" s="35" t="s">
        <v>555</v>
      </c>
      <c r="G27" s="31" t="s">
        <v>556</v>
      </c>
      <c r="H27" s="32">
        <v>6</v>
      </c>
      <c r="I27" s="106">
        <v>44387</v>
      </c>
      <c r="J27" s="110">
        <v>44561</v>
      </c>
      <c r="K27" s="36">
        <f t="shared" si="0"/>
        <v>24.857142857142858</v>
      </c>
      <c r="L27" s="4">
        <v>3</v>
      </c>
      <c r="M27" s="28">
        <f t="shared" si="1"/>
        <v>0.5</v>
      </c>
      <c r="N27" s="29">
        <f t="shared" si="2"/>
        <v>12.428571428571429</v>
      </c>
      <c r="O27" s="29">
        <f t="shared" si="3"/>
        <v>12.428571428571429</v>
      </c>
      <c r="P27" s="27">
        <f t="shared" si="4"/>
        <v>24.857142857142858</v>
      </c>
      <c r="Q27" s="6" t="s">
        <v>40</v>
      </c>
      <c r="R27" s="6" t="s">
        <v>583</v>
      </c>
      <c r="S27" s="73" t="s">
        <v>516</v>
      </c>
      <c r="T27" s="73">
        <v>2020</v>
      </c>
      <c r="U27" s="117">
        <v>833</v>
      </c>
      <c r="V27" s="108" t="s">
        <v>474</v>
      </c>
      <c r="W27" s="74">
        <v>27</v>
      </c>
    </row>
    <row r="28" spans="1:23" ht="43.5" customHeight="1" thickBot="1" x14ac:dyDescent="0.25">
      <c r="A28" s="10">
        <v>49</v>
      </c>
      <c r="B28" s="111" t="s">
        <v>557</v>
      </c>
      <c r="C28" s="34" t="s">
        <v>558</v>
      </c>
      <c r="D28" s="35" t="s">
        <v>559</v>
      </c>
      <c r="E28" s="112" t="s">
        <v>560</v>
      </c>
      <c r="F28" s="112" t="s">
        <v>561</v>
      </c>
      <c r="G28" s="113" t="s">
        <v>562</v>
      </c>
      <c r="H28" s="114">
        <v>2</v>
      </c>
      <c r="I28" s="106">
        <v>44387</v>
      </c>
      <c r="J28" s="115">
        <v>44547</v>
      </c>
      <c r="K28" s="36">
        <f t="shared" si="0"/>
        <v>22.857142857142858</v>
      </c>
      <c r="L28" s="4">
        <v>2</v>
      </c>
      <c r="M28" s="28">
        <f t="shared" si="1"/>
        <v>1</v>
      </c>
      <c r="N28" s="29">
        <f t="shared" si="2"/>
        <v>22.857142857142858</v>
      </c>
      <c r="O28" s="29">
        <f t="shared" si="3"/>
        <v>22.857142857142858</v>
      </c>
      <c r="P28" s="27">
        <f t="shared" si="4"/>
        <v>22.857142857142858</v>
      </c>
      <c r="Q28" s="6" t="s">
        <v>563</v>
      </c>
      <c r="R28" s="6" t="s">
        <v>79</v>
      </c>
      <c r="S28" s="72" t="s">
        <v>564</v>
      </c>
      <c r="T28" s="73">
        <v>2020</v>
      </c>
      <c r="U28" s="116">
        <v>702</v>
      </c>
      <c r="V28" s="108" t="s">
        <v>474</v>
      </c>
      <c r="W28" s="74">
        <v>28</v>
      </c>
    </row>
    <row r="29" spans="1:23" ht="43.5" customHeight="1" thickBot="1" x14ac:dyDescent="0.25">
      <c r="A29" s="10">
        <v>54</v>
      </c>
      <c r="B29" s="111" t="s">
        <v>565</v>
      </c>
      <c r="C29" s="34" t="s">
        <v>566</v>
      </c>
      <c r="D29" s="35" t="s">
        <v>567</v>
      </c>
      <c r="E29" s="35" t="s">
        <v>568</v>
      </c>
      <c r="F29" s="35" t="s">
        <v>555</v>
      </c>
      <c r="G29" s="31" t="s">
        <v>556</v>
      </c>
      <c r="H29" s="32">
        <v>6</v>
      </c>
      <c r="I29" s="106">
        <v>44387</v>
      </c>
      <c r="J29" s="110">
        <v>44561</v>
      </c>
      <c r="K29" s="36">
        <f t="shared" si="0"/>
        <v>24.857142857142858</v>
      </c>
      <c r="L29" s="4">
        <v>3</v>
      </c>
      <c r="M29" s="28">
        <f t="shared" si="1"/>
        <v>0.5</v>
      </c>
      <c r="N29" s="29">
        <f t="shared" si="2"/>
        <v>12.428571428571429</v>
      </c>
      <c r="O29" s="29">
        <f t="shared" si="3"/>
        <v>12.428571428571429</v>
      </c>
      <c r="P29" s="27">
        <f t="shared" si="4"/>
        <v>24.857142857142858</v>
      </c>
      <c r="Q29" s="32" t="s">
        <v>569</v>
      </c>
      <c r="R29" s="6" t="s">
        <v>583</v>
      </c>
      <c r="S29" s="72" t="s">
        <v>564</v>
      </c>
      <c r="T29" s="73">
        <v>2020</v>
      </c>
      <c r="U29" s="117">
        <v>834</v>
      </c>
      <c r="V29" s="108" t="s">
        <v>474</v>
      </c>
      <c r="W29" s="74">
        <v>31</v>
      </c>
    </row>
    <row r="30" spans="1:23" ht="43.5" customHeight="1" thickBot="1" x14ac:dyDescent="0.25">
      <c r="A30" s="10">
        <v>60</v>
      </c>
      <c r="B30" s="111" t="s">
        <v>570</v>
      </c>
      <c r="C30" s="34" t="s">
        <v>571</v>
      </c>
      <c r="D30" s="35" t="s">
        <v>572</v>
      </c>
      <c r="E30" s="11" t="s">
        <v>573</v>
      </c>
      <c r="F30" s="11" t="s">
        <v>574</v>
      </c>
      <c r="G30" s="31" t="s">
        <v>575</v>
      </c>
      <c r="H30" s="32">
        <v>1</v>
      </c>
      <c r="I30" s="106">
        <v>44387</v>
      </c>
      <c r="J30" s="107">
        <v>44561</v>
      </c>
      <c r="K30" s="36">
        <f t="shared" si="0"/>
        <v>24.857142857142858</v>
      </c>
      <c r="L30" s="4">
        <v>1</v>
      </c>
      <c r="M30" s="28">
        <f t="shared" si="1"/>
        <v>1</v>
      </c>
      <c r="N30" s="29">
        <f t="shared" si="2"/>
        <v>24.857142857142858</v>
      </c>
      <c r="O30" s="29">
        <f t="shared" si="3"/>
        <v>24.857142857142858</v>
      </c>
      <c r="P30" s="27">
        <f t="shared" si="4"/>
        <v>24.857142857142858</v>
      </c>
      <c r="Q30" s="32" t="s">
        <v>111</v>
      </c>
      <c r="R30" s="6" t="s">
        <v>79</v>
      </c>
      <c r="S30" s="72" t="s">
        <v>564</v>
      </c>
      <c r="T30" s="73">
        <v>2020</v>
      </c>
      <c r="U30" s="117">
        <v>836</v>
      </c>
      <c r="V30" s="74" t="s">
        <v>474</v>
      </c>
      <c r="W30" s="74">
        <v>34</v>
      </c>
    </row>
    <row r="31" spans="1:23" ht="116.25" customHeight="1" thickBot="1" x14ac:dyDescent="0.25">
      <c r="A31" s="10">
        <v>1</v>
      </c>
      <c r="B31" s="111" t="s">
        <v>576</v>
      </c>
      <c r="C31" s="13" t="s">
        <v>577</v>
      </c>
      <c r="D31" s="100" t="s">
        <v>578</v>
      </c>
      <c r="E31" s="100" t="s">
        <v>579</v>
      </c>
      <c r="F31" s="100" t="s">
        <v>580</v>
      </c>
      <c r="G31" s="32" t="s">
        <v>581</v>
      </c>
      <c r="H31" s="32">
        <v>1</v>
      </c>
      <c r="I31" s="70">
        <v>44006</v>
      </c>
      <c r="J31" s="102">
        <v>44344</v>
      </c>
      <c r="K31" s="103">
        <f t="shared" si="0"/>
        <v>48.285714285714285</v>
      </c>
      <c r="L31" s="29">
        <v>1</v>
      </c>
      <c r="M31" s="55">
        <f t="shared" si="1"/>
        <v>1</v>
      </c>
      <c r="N31" s="29">
        <f t="shared" si="2"/>
        <v>48.285714285714285</v>
      </c>
      <c r="O31" s="29">
        <f>+IF(J31&lt;=$C$8,N31,0)</f>
        <v>48.285714285714285</v>
      </c>
      <c r="P31" s="27">
        <f>+IF($C$8&gt;=J31,K31,0)</f>
        <v>48.285714285714285</v>
      </c>
      <c r="Q31" s="6" t="s">
        <v>453</v>
      </c>
      <c r="R31" s="6" t="s">
        <v>79</v>
      </c>
      <c r="S31" s="72" t="s">
        <v>582</v>
      </c>
      <c r="T31" s="73">
        <v>2020</v>
      </c>
      <c r="U31" s="116">
        <v>573</v>
      </c>
      <c r="V31" s="74" t="s">
        <v>474</v>
      </c>
      <c r="W31" s="74">
        <v>36</v>
      </c>
    </row>
  </sheetData>
  <sheetProtection algorithmName="SHA-512" hashValue="bP8UGrMdRP2dUUjMLqxF5NnBhlLX09y4k0SjLSvrixWe577DqQWy2KxrhsgnC2M4g625NdbtwEMLXpA2bxS6Tw==" saltValue="4/3J9gXFNrU9rSjMP0BwRg==" spinCount="100000" sheet="1" objects="1" scenarios="1"/>
  <autoFilter ref="A11:W31" xr:uid="{00000000-0009-0000-0000-000001000000}">
    <sortState xmlns:xlrd2="http://schemas.microsoft.com/office/spreadsheetml/2017/richdata2" ref="A12:W31">
      <sortCondition ref="A12:A31"/>
    </sortState>
  </autoFilter>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MinTIC Vigente</vt:lpstr>
      <vt:lpstr>PM MinTIC Terminado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2022-07-18T13:58:18Z</cp:lastPrinted>
  <dcterms:created xsi:type="dcterms:W3CDTF">2022-06-28T14:55:41Z</dcterms:created>
  <dcterms:modified xsi:type="dcterms:W3CDTF">2022-08-02T20:44:45Z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2022-07-07T16:09:22Z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5502945d-ff89-4636-b43b-a545f311f2b9</vt:lpwstr>
  </property>
  <property fmtid="{D5CDD505-2E9C-101B-9397-08002B2CF9AE}" pid="8" name="MSIP_Label_f8da2c01-e402-4fc9-beb9-bac87f3a3b75_ContentBits">
    <vt:lpwstr>2</vt:lpwstr>
  </property>
</Properties>
</file>