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tic-my.sharepoint.com/personal/cgarzon_mintic_gov_co/Documents/MinTIC Carlos/VARIOS/PAAC 2022/"/>
    </mc:Choice>
  </mc:AlternateContent>
  <xr:revisionPtr revIDLastSave="16" documentId="8_{DE370E9E-B81D-4C75-B281-8E6CC71AFA4F}" xr6:coauthVersionLast="47" xr6:coauthVersionMax="47" xr10:uidLastSave="{B13E13D7-2A94-4E66-B387-896823331347}"/>
  <bookViews>
    <workbookView xWindow="-120" yWindow="-120" windowWidth="20730" windowHeight="11160" xr2:uid="{E34EAB9C-9A21-4565-A0DE-A4DBAB6456B0}"/>
  </bookViews>
  <sheets>
    <sheet name="Detalle Fichas Septiembre 30" sheetId="1" r:id="rId1"/>
  </sheets>
  <externalReferences>
    <externalReference r:id="rId2"/>
  </externalReferences>
  <definedNames>
    <definedName name="AREASOLICITANTE">'[1]Listas Despeglables'!$B$79:$B$98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9" i="1" l="1"/>
  <c r="I29" i="1"/>
  <c r="J28" i="1"/>
  <c r="I28" i="1"/>
  <c r="D7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G7" i="1"/>
  <c r="F7" i="1"/>
  <c r="J7" i="1"/>
  <c r="E7" i="1"/>
  <c r="I7" i="1"/>
  <c r="K29" i="1"/>
  <c r="K28" i="1"/>
  <c r="K7" i="1"/>
  <c r="H7" i="1"/>
</calcChain>
</file>

<file path=xl/sharedStrings.xml><?xml version="1.0" encoding="utf-8"?>
<sst xmlns="http://schemas.openxmlformats.org/spreadsheetml/2006/main" count="83" uniqueCount="59">
  <si>
    <t>EJECUCIÓN INVERSIÓN - FONDO ÚNICO DE TECNOLOGÍAS DE LA INFORMACIÓN Y LAS COMUNICACIONES 2022</t>
  </si>
  <si>
    <t>Detalle por fichas de inversión</t>
  </si>
  <si>
    <t>Cifras en Millones de Pesos</t>
  </si>
  <si>
    <t>Fuente: SIIF</t>
  </si>
  <si>
    <t>Dependencia</t>
  </si>
  <si>
    <t>Área</t>
  </si>
  <si>
    <t>Ficha</t>
  </si>
  <si>
    <t>Apropiación Vigente</t>
  </si>
  <si>
    <t>Saldo por Comprometer</t>
  </si>
  <si>
    <t>¿Cuánto falta por obligar? Compromisos menos Obligaciones</t>
  </si>
  <si>
    <t xml:space="preserve">Porcentaje de Ejecución </t>
  </si>
  <si>
    <t xml:space="preserve">Porcentaje de Participación </t>
  </si>
  <si>
    <t xml:space="preserve">TOTAL </t>
  </si>
  <si>
    <t>Viceministerio de Conectividad</t>
  </si>
  <si>
    <t xml:space="preserve">Dirección de Vigilancia Inspección y control </t>
  </si>
  <si>
    <t xml:space="preserve">Analisis y control en los servicios de telecomunicaciones y servicios postales a nivel nacional </t>
  </si>
  <si>
    <t>Dirección de Infraestructura</t>
  </si>
  <si>
    <t>Ampliación programa de telecomunicaciones sociales nacional</t>
  </si>
  <si>
    <t>Apoyo financiero para el suministro de terminales a nivel nacional</t>
  </si>
  <si>
    <t xml:space="preserve">Viceministerio de Conectividad </t>
  </si>
  <si>
    <t>Dirección de industria de comunicaciones</t>
  </si>
  <si>
    <t>Generación de políticas y estrategías difrigidas a mejorar la competitividad de la industria de comunicaciones nacional.</t>
  </si>
  <si>
    <t>Extensión, descentralización y cobertura de la radio pública nacional</t>
  </si>
  <si>
    <t>Dirección de infraestructura</t>
  </si>
  <si>
    <t>Implementación soluciones de acceso comunitario a las tecnologias de la información y las comunicaciones nacional.</t>
  </si>
  <si>
    <t xml:space="preserve">Desarrollo masificación acceso a internet nacional </t>
  </si>
  <si>
    <t>Despacho Ministra</t>
  </si>
  <si>
    <t>Oficina de fomento regional de Tecnologías de la Información y las Comunicaciones</t>
  </si>
  <si>
    <t>Fortalecimiento de capacidades regionales en desarrollo de política pública TIC orientada hacia el cierre de brecha digital regional nacional.</t>
  </si>
  <si>
    <t>Aprovechamiento y promoción de soluciones tecnologicas de acceso público en las regiones del territorio nacional.</t>
  </si>
  <si>
    <t>Grupo interno de trabajo del Fortalecimiento del sistema de medios públicos.</t>
  </si>
  <si>
    <t>Apoyo a operadores públicos del servicio de televisión nacional</t>
  </si>
  <si>
    <t xml:space="preserve">Fortalecimiento y modernización del modelo de inspección, vigilancia y control del sector tic .nacional </t>
  </si>
  <si>
    <t>Fortalecimiento del modelo convergente de la televisión pública regional y nacional.</t>
  </si>
  <si>
    <t>Viceministerio de Transformación Digital</t>
  </si>
  <si>
    <t>Dirección de Economía Digital</t>
  </si>
  <si>
    <t xml:space="preserve">Fortalecimiento a la transformación digital de las empresas a nivel nacional </t>
  </si>
  <si>
    <t>Viceministerio de transformación digital</t>
  </si>
  <si>
    <t>Dirección de Gobierno Digital</t>
  </si>
  <si>
    <t>Aprovechamiento y uso de las tecnologías de la información y las comunicaciones en el sector público nacional.</t>
  </si>
  <si>
    <t xml:space="preserve">Viceministerio de transformación digital </t>
  </si>
  <si>
    <t>Fortalecimiento de la industria de TI nacional</t>
  </si>
  <si>
    <t>Dirección de Apropiación de Tecnologías de la Información y las Comunicaciones.</t>
  </si>
  <si>
    <t>Servicio de asistencia, capacitación y apoyo para el uso y apropiación de las TIC, con enfoque diferencial y en beneficio de la comunidad para participar en la economía digital nacional.</t>
  </si>
  <si>
    <t>Oficina Asesora de Prensa</t>
  </si>
  <si>
    <t>Difusión proyectos para el uso y apropiación de las TIC. Nacional</t>
  </si>
  <si>
    <t>Secretaría General</t>
  </si>
  <si>
    <t xml:space="preserve">Subdirección Administrativa </t>
  </si>
  <si>
    <t>Consolidación del valor  compartido en el Mintic Bogota.</t>
  </si>
  <si>
    <t xml:space="preserve">Oficina Asesora de Planeación y Estudios Sectoriales </t>
  </si>
  <si>
    <t>Fortalecimiento de la información estadistica del sector Tic. Nacional</t>
  </si>
  <si>
    <t>Fortalecimiento y apropiación del modelo de gestión institucional del ministerio Tic Bogota.</t>
  </si>
  <si>
    <t>Oficina de Tecnologías de la Información</t>
  </si>
  <si>
    <t>Fortalecimiento en la calidad y disponibilidad de la información para la toma de decisiones del sector Tic y los ciudadanos Nacional.</t>
  </si>
  <si>
    <t>Conservación de la información historica del sector Tic .Bogota</t>
  </si>
  <si>
    <t>Compromisos corte cierre Septiembre 2022</t>
  </si>
  <si>
    <t>Obligaciones corte cierre Septiembre 2022</t>
  </si>
  <si>
    <t>Pagos con corte  cierre Septiembre 2022</t>
  </si>
  <si>
    <t>Septiembre 30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</si>
</sst>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_(* #,##0.00_);_(* \(#,##0.00\);_(* &quot;-&quot;??_);_(@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indexed="8"/>
      <name val="Arial Narrow"/>
      <family val="2"/>
    </font>
    <font>
      <b/>
      <i/>
      <sz val="10"/>
      <color rgb="FFFF000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8"/>
      <color indexed="8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8"/>
      <color theme="1"/>
      <name val="Arial Narrow"/>
      <family val="2"/>
    </font>
    <font>
      <b/>
      <sz val="14"/>
      <name val="Arial Narrow"/>
      <family val="2"/>
    </font>
    <font>
      <b/>
      <sz val="14"/>
      <color indexed="8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0000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2" borderId="0" xfId="3" applyFont="1" applyFill="1" applyAlignment="1">
      <alignment horizontal="center" vertical="center"/>
    </xf>
    <xf numFmtId="0" fontId="3" fillId="2" borderId="0" xfId="3" applyFont="1" applyFill="1"/>
    <xf numFmtId="10" fontId="4" fillId="3" borderId="0" xfId="3" applyNumberFormat="1" applyFont="1" applyFill="1" applyAlignment="1">
      <alignment horizontal="right" vertical="center"/>
    </xf>
    <xf numFmtId="0" fontId="5" fillId="2" borderId="0" xfId="3" applyFont="1" applyFill="1"/>
    <xf numFmtId="0" fontId="3" fillId="0" borderId="0" xfId="3" applyFont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0" fontId="3" fillId="2" borderId="0" xfId="3" applyFont="1" applyFill="1" applyAlignment="1">
      <alignment horizontal="left"/>
    </xf>
    <xf numFmtId="0" fontId="5" fillId="2" borderId="0" xfId="3" applyFont="1" applyFill="1" applyAlignment="1">
      <alignment horizontal="left"/>
    </xf>
    <xf numFmtId="0" fontId="6" fillId="2" borderId="0" xfId="3" applyFont="1" applyFill="1"/>
    <xf numFmtId="0" fontId="6" fillId="2" borderId="0" xfId="3" applyFont="1" applyFill="1" applyAlignment="1">
      <alignment horizontal="left"/>
    </xf>
    <xf numFmtId="164" fontId="5" fillId="2" borderId="0" xfId="3" applyNumberFormat="1" applyFont="1" applyFill="1"/>
    <xf numFmtId="164" fontId="6" fillId="2" borderId="0" xfId="3" applyNumberFormat="1" applyFont="1" applyFill="1"/>
    <xf numFmtId="0" fontId="7" fillId="2" borderId="0" xfId="3" applyFont="1" applyFill="1"/>
    <xf numFmtId="166" fontId="8" fillId="2" borderId="0" xfId="1" applyNumberFormat="1" applyFont="1" applyFill="1" applyBorder="1" applyAlignment="1"/>
    <xf numFmtId="10" fontId="5" fillId="3" borderId="0" xfId="3" applyNumberFormat="1" applyFont="1" applyFill="1" applyAlignment="1">
      <alignment horizontal="right" vertical="center"/>
    </xf>
    <xf numFmtId="0" fontId="7" fillId="4" borderId="1" xfId="3" applyFont="1" applyFill="1" applyBorder="1" applyAlignment="1">
      <alignment horizontal="center" vertical="center" wrapText="1"/>
    </xf>
    <xf numFmtId="0" fontId="7" fillId="0" borderId="0" xfId="3" applyFont="1"/>
    <xf numFmtId="164" fontId="3" fillId="0" borderId="2" xfId="3" applyNumberFormat="1" applyFont="1" applyBorder="1" applyAlignment="1">
      <alignment horizontal="center" vertical="center"/>
    </xf>
    <xf numFmtId="0" fontId="3" fillId="0" borderId="2" xfId="3" applyFont="1" applyBorder="1" applyAlignment="1">
      <alignment horizontal="center" vertical="center" wrapText="1"/>
    </xf>
    <xf numFmtId="164" fontId="5" fillId="0" borderId="2" xfId="3" applyNumberFormat="1" applyFont="1" applyBorder="1" applyAlignment="1">
      <alignment horizontal="center" vertical="center"/>
    </xf>
    <xf numFmtId="10" fontId="5" fillId="0" borderId="2" xfId="3" applyNumberFormat="1" applyFont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 readingOrder="1"/>
    </xf>
    <xf numFmtId="0" fontId="9" fillId="6" borderId="2" xfId="0" applyFont="1" applyFill="1" applyBorder="1" applyAlignment="1">
      <alignment horizontal="center" vertical="center" wrapText="1" readingOrder="1"/>
    </xf>
    <xf numFmtId="164" fontId="8" fillId="6" borderId="2" xfId="3" applyNumberFormat="1" applyFont="1" applyFill="1" applyBorder="1" applyAlignment="1">
      <alignment horizontal="center" vertical="center"/>
    </xf>
    <xf numFmtId="10" fontId="8" fillId="6" borderId="2" xfId="3" applyNumberFormat="1" applyFont="1" applyFill="1" applyBorder="1" applyAlignment="1">
      <alignment horizontal="center" vertical="center"/>
    </xf>
    <xf numFmtId="0" fontId="10" fillId="2" borderId="0" xfId="3" applyFont="1" applyFill="1"/>
    <xf numFmtId="164" fontId="8" fillId="0" borderId="2" xfId="3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 readingOrder="1"/>
    </xf>
    <xf numFmtId="164" fontId="8" fillId="0" borderId="2" xfId="3" applyNumberFormat="1" applyFont="1" applyBorder="1" applyAlignment="1">
      <alignment horizontal="center" vertical="center"/>
    </xf>
    <xf numFmtId="10" fontId="8" fillId="0" borderId="2" xfId="3" applyNumberFormat="1" applyFont="1" applyBorder="1" applyAlignment="1">
      <alignment horizontal="center" vertical="center"/>
    </xf>
    <xf numFmtId="0" fontId="10" fillId="0" borderId="0" xfId="3" applyFont="1"/>
    <xf numFmtId="0" fontId="9" fillId="5" borderId="2" xfId="0" applyFont="1" applyFill="1" applyBorder="1" applyAlignment="1">
      <alignment horizontal="center" vertical="center" wrapText="1" readingOrder="1"/>
    </xf>
    <xf numFmtId="0" fontId="11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0" fontId="8" fillId="7" borderId="2" xfId="3" applyNumberFormat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13" fillId="2" borderId="0" xfId="3" applyFont="1" applyFill="1"/>
    <xf numFmtId="3" fontId="11" fillId="6" borderId="2" xfId="0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4" fillId="0" borderId="0" xfId="3" applyFont="1"/>
    <xf numFmtId="10" fontId="15" fillId="0" borderId="0" xfId="3" applyNumberFormat="1" applyFont="1" applyAlignment="1">
      <alignment horizontal="right" vertical="center"/>
    </xf>
    <xf numFmtId="10" fontId="15" fillId="9" borderId="0" xfId="3" applyNumberFormat="1" applyFont="1" applyFill="1" applyAlignment="1">
      <alignment horizontal="right" vertical="center"/>
    </xf>
    <xf numFmtId="0" fontId="3" fillId="0" borderId="0" xfId="3" applyFont="1" applyAlignment="1">
      <alignment horizontal="left" vertical="center"/>
    </xf>
    <xf numFmtId="0" fontId="7" fillId="10" borderId="1" xfId="3" applyFont="1" applyFill="1" applyBorder="1" applyAlignment="1">
      <alignment horizontal="center" vertical="center" wrapText="1"/>
    </xf>
    <xf numFmtId="0" fontId="5" fillId="0" borderId="0" xfId="3" applyFont="1"/>
    <xf numFmtId="3" fontId="16" fillId="6" borderId="2" xfId="2" applyNumberFormat="1" applyFont="1" applyFill="1" applyBorder="1" applyAlignment="1">
      <alignment horizontal="center" vertical="center"/>
    </xf>
    <xf numFmtId="3" fontId="16" fillId="0" borderId="2" xfId="2" applyNumberFormat="1" applyFont="1" applyBorder="1" applyAlignment="1">
      <alignment horizontal="center" vertical="center"/>
    </xf>
    <xf numFmtId="0" fontId="10" fillId="8" borderId="0" xfId="3" applyFont="1" applyFill="1"/>
  </cellXfs>
  <cellStyles count="4">
    <cellStyle name="Millares" xfId="1" builtinId="3"/>
    <cellStyle name="Normal" xfId="0" builtinId="0"/>
    <cellStyle name="Normal 2" xfId="3" xr:uid="{4A4BE559-CE41-4595-94AE-283D6CC4403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uerreroo\Documents\OAPES%202018\Grupo%20de%20%20Planeaci&#243;n%20y%20Seguimiento%20Presupuestal\Tramites%20Presupuestales\Seguimiento%20a%20Tramites%20Presupuestales%20Septiembre%2013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guimiento"/>
      <sheetName val="Listas"/>
      <sheetName val="Listas Despeglables"/>
    </sheetNames>
    <sheetDataSet>
      <sheetData sheetId="0"/>
      <sheetData sheetId="1"/>
      <sheetData sheetId="2">
        <row r="2">
          <cell r="B2" t="str">
            <v>VIGENCIA EXPIRADA</v>
          </cell>
        </row>
        <row r="79">
          <cell r="B79" t="str">
            <v>DESPACHO DE MINISTRO</v>
          </cell>
        </row>
        <row r="80">
          <cell r="B80" t="str">
            <v>OFICINA ASESORA DE PRENSA</v>
          </cell>
        </row>
        <row r="81">
          <cell r="B81" t="str">
            <v>OFICINA DE TECNOLOGIAS DE LA INFORMACION</v>
          </cell>
        </row>
        <row r="82">
          <cell r="B82" t="str">
            <v>OFICINA PARA LA GESTIÓN DE INGRESOS DEL FONDO</v>
          </cell>
        </row>
        <row r="83">
          <cell r="B83" t="str">
            <v>DIRECCIÓN DE INFRAESTRUCTURA</v>
          </cell>
        </row>
        <row r="84">
          <cell r="B84" t="str">
            <v>DIRECCIÓN DE INDUSTRIA DE COMUNICACIONES</v>
          </cell>
        </row>
        <row r="85">
          <cell r="B85" t="str">
            <v>DIRECCIÓN DE VIGILANCIA Y CONTROL</v>
          </cell>
        </row>
        <row r="86">
          <cell r="B86" t="str">
            <v>DIRECCIÓN DE PROMOCIÓN DE TECNOLOGIAS DE LA INFORMACION Y LAS COMUNICACIONES</v>
          </cell>
        </row>
        <row r="87">
          <cell r="B87" t="str">
            <v>DIRECCIÓN DE APROPIACION DE TECNOLOGIAS DE LA INFORMACION Y LAS COMUNICACIONES</v>
          </cell>
        </row>
        <row r="88">
          <cell r="B88" t="str">
            <v>DIRECCIÓN DE GOBIERNO DIGITAL</v>
          </cell>
        </row>
        <row r="89">
          <cell r="B89" t="str">
            <v>DIRECCIÓN DE DESARROLLO DE LA INDUSTRIA TI</v>
          </cell>
        </row>
        <row r="90">
          <cell r="B90" t="str">
            <v>DIRECCIÓN DE TRANSFORMACIÓN DIGITAL</v>
          </cell>
        </row>
        <row r="91">
          <cell r="B91" t="str">
            <v>SUBDIRECCIÓN ADMINISTRATIVA Y DE GESTIÓN HUMANA</v>
          </cell>
        </row>
        <row r="92">
          <cell r="B92" t="str">
            <v>CRC</v>
          </cell>
        </row>
        <row r="93">
          <cell r="B93" t="str">
            <v>ANE</v>
          </cell>
        </row>
        <row r="94">
          <cell r="B94" t="str">
            <v>ANTV</v>
          </cell>
        </row>
        <row r="95">
          <cell r="B95" t="str">
            <v>RTVC</v>
          </cell>
        </row>
        <row r="96">
          <cell r="B96" t="str">
            <v>CPE</v>
          </cell>
        </row>
        <row r="97">
          <cell r="B97"/>
        </row>
        <row r="98">
          <cell r="B98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54CE9-6DF2-421D-993F-E667A9A8AD01}">
  <sheetPr>
    <tabColor theme="2" tint="-9.9978637043366805E-2"/>
  </sheetPr>
  <dimension ref="A1:IQ65"/>
  <sheetViews>
    <sheetView tabSelected="1" zoomScale="112" zoomScaleNormal="112" workbookViewId="0">
      <selection activeCell="F7" sqref="F7"/>
    </sheetView>
  </sheetViews>
  <sheetFormatPr baseColWidth="10" defaultColWidth="9.28515625" defaultRowHeight="23.25" x14ac:dyDescent="0.35"/>
  <cols>
    <col min="1" max="1" width="19" style="43" customWidth="1"/>
    <col min="2" max="2" width="19.42578125" style="43" customWidth="1"/>
    <col min="3" max="3" width="24.140625" style="44" customWidth="1"/>
    <col min="4" max="4" width="16.7109375" style="31" customWidth="1"/>
    <col min="5" max="5" width="13" style="52" customWidth="1"/>
    <col min="6" max="6" width="13.85546875" style="31" customWidth="1"/>
    <col min="7" max="7" width="12.42578125" style="31" customWidth="1"/>
    <col min="8" max="8" width="11.7109375" style="31" customWidth="1"/>
    <col min="9" max="9" width="14.5703125" style="31" customWidth="1"/>
    <col min="10" max="10" width="13.7109375" style="46" customWidth="1"/>
    <col min="11" max="249" width="11.42578125" style="31" customWidth="1"/>
    <col min="250" max="16384" width="9.28515625" style="31"/>
  </cols>
  <sheetData>
    <row r="1" spans="1:251" s="49" customFormat="1" ht="12.75" x14ac:dyDescent="0.2">
      <c r="A1" s="47" t="s">
        <v>0</v>
      </c>
      <c r="B1" s="5"/>
      <c r="C1" s="2"/>
      <c r="D1" s="4"/>
      <c r="E1" s="4"/>
      <c r="F1" s="4"/>
      <c r="G1" s="4"/>
      <c r="H1" s="4"/>
      <c r="I1" s="4"/>
      <c r="J1" s="3"/>
    </row>
    <row r="2" spans="1:251" s="49" customFormat="1" ht="12.75" x14ac:dyDescent="0.2">
      <c r="A2" s="6" t="s">
        <v>1</v>
      </c>
      <c r="B2" s="1"/>
      <c r="C2" s="7"/>
      <c r="D2" s="8"/>
      <c r="E2" s="4"/>
      <c r="F2" s="9"/>
      <c r="G2" s="9"/>
      <c r="H2" s="10"/>
      <c r="I2" s="4"/>
      <c r="J2" s="3"/>
    </row>
    <row r="3" spans="1:251" s="49" customFormat="1" ht="12.75" x14ac:dyDescent="0.2">
      <c r="A3" s="6" t="s">
        <v>2</v>
      </c>
      <c r="B3" s="1"/>
      <c r="C3" s="2"/>
      <c r="D3" s="4"/>
      <c r="E3" s="11"/>
      <c r="F3" s="12"/>
      <c r="G3" s="12"/>
      <c r="H3" s="11"/>
      <c r="I3" s="4"/>
      <c r="J3" s="3"/>
    </row>
    <row r="4" spans="1:251" s="49" customFormat="1" ht="12.75" x14ac:dyDescent="0.2">
      <c r="A4" s="6" t="s">
        <v>3</v>
      </c>
      <c r="B4" s="1"/>
      <c r="C4" s="2"/>
      <c r="D4" s="13"/>
      <c r="E4" s="14"/>
      <c r="F4" s="14"/>
      <c r="G4" s="14"/>
      <c r="H4" s="11"/>
      <c r="I4" s="4"/>
      <c r="J4" s="3"/>
    </row>
    <row r="5" spans="1:251" s="49" customFormat="1" ht="13.5" thickBot="1" x14ac:dyDescent="0.25">
      <c r="A5" s="6" t="s">
        <v>58</v>
      </c>
      <c r="B5" s="1"/>
      <c r="C5" s="2"/>
      <c r="D5" s="4"/>
      <c r="E5" s="4"/>
      <c r="F5" s="4"/>
      <c r="G5" s="4"/>
      <c r="H5" s="4"/>
      <c r="I5" s="4"/>
      <c r="J5" s="15"/>
    </row>
    <row r="6" spans="1:251" s="17" customFormat="1" ht="72.75" customHeight="1" x14ac:dyDescent="0.2">
      <c r="A6" s="48" t="s">
        <v>4</v>
      </c>
      <c r="B6" s="16" t="s">
        <v>5</v>
      </c>
      <c r="C6" s="16" t="s">
        <v>6</v>
      </c>
      <c r="D6" s="16" t="s">
        <v>7</v>
      </c>
      <c r="E6" s="16" t="s">
        <v>55</v>
      </c>
      <c r="F6" s="16" t="s">
        <v>56</v>
      </c>
      <c r="G6" s="16" t="s">
        <v>57</v>
      </c>
      <c r="H6" s="16" t="s">
        <v>8</v>
      </c>
      <c r="I6" s="16" t="s">
        <v>9</v>
      </c>
      <c r="J6" s="16" t="s">
        <v>10</v>
      </c>
      <c r="K6" s="16" t="s">
        <v>11</v>
      </c>
    </row>
    <row r="7" spans="1:251" x14ac:dyDescent="0.35">
      <c r="A7" s="18"/>
      <c r="B7" s="18"/>
      <c r="C7" s="19" t="s">
        <v>12</v>
      </c>
      <c r="D7" s="20">
        <f>SUM(D8:D29)</f>
        <v>1347527</v>
      </c>
      <c r="E7" s="20">
        <f>SUM(E8:E29)</f>
        <v>1246436.4047066099</v>
      </c>
      <c r="F7" s="20">
        <f>SUM(F8:F29)</f>
        <v>472116.86207779002</v>
      </c>
      <c r="G7" s="20">
        <f>SUM(G8:G29)</f>
        <v>726957.6445194399</v>
      </c>
      <c r="H7" s="20">
        <f t="shared" ref="H7:I27" si="0">+D7-E7</f>
        <v>101090.5952933901</v>
      </c>
      <c r="I7" s="20">
        <f t="shared" si="0"/>
        <v>774319.54262881982</v>
      </c>
      <c r="J7" s="21">
        <f>SUM(F7)/D7</f>
        <v>0.35035799807928897</v>
      </c>
      <c r="K7" s="21">
        <f>SUM(K8:K29)</f>
        <v>0.99999999999999989</v>
      </c>
    </row>
    <row r="8" spans="1:251" s="26" customFormat="1" ht="60.75" customHeight="1" x14ac:dyDescent="0.35">
      <c r="A8" s="22" t="s">
        <v>13</v>
      </c>
      <c r="B8" s="23" t="s">
        <v>14</v>
      </c>
      <c r="C8" s="23" t="s">
        <v>15</v>
      </c>
      <c r="D8" s="50">
        <v>7420.0468179999998</v>
      </c>
      <c r="E8" s="24">
        <v>7419.8159130000004</v>
      </c>
      <c r="F8" s="24">
        <v>3395.695005</v>
      </c>
      <c r="G8" s="24">
        <v>5128.7985840000001</v>
      </c>
      <c r="H8" s="24">
        <v>4753.9730090000003</v>
      </c>
      <c r="I8" s="24">
        <f t="shared" si="0"/>
        <v>4024.1209080000003</v>
      </c>
      <c r="J8" s="25">
        <f>+F8/$D8</f>
        <v>0.45763794869360086</v>
      </c>
      <c r="K8" s="25">
        <f>SUM(D8)/$D$7</f>
        <v>5.506417918156742E-3</v>
      </c>
    </row>
    <row r="9" spans="1:251" ht="54" customHeight="1" x14ac:dyDescent="0.35">
      <c r="A9" s="27" t="s">
        <v>13</v>
      </c>
      <c r="B9" s="28" t="s">
        <v>16</v>
      </c>
      <c r="C9" s="28" t="s">
        <v>17</v>
      </c>
      <c r="D9" s="51">
        <v>26030.015169999999</v>
      </c>
      <c r="E9" s="29">
        <v>23829.035839</v>
      </c>
      <c r="F9" s="29">
        <v>4812.6872869999997</v>
      </c>
      <c r="G9" s="29">
        <v>8194.3491470000008</v>
      </c>
      <c r="H9" s="29">
        <v>7559.0503660000004</v>
      </c>
      <c r="I9" s="29">
        <f t="shared" si="0"/>
        <v>19016.348551999999</v>
      </c>
      <c r="J9" s="30">
        <f t="shared" ref="J9:J29" si="1">+F9/$D9</f>
        <v>0.18488991479907771</v>
      </c>
      <c r="K9" s="30">
        <f t="shared" ref="K9:K29" si="2">SUM(D9)/$D$7</f>
        <v>1.9316878377947159E-2</v>
      </c>
    </row>
    <row r="10" spans="1:251" ht="68.45" customHeight="1" x14ac:dyDescent="0.35">
      <c r="A10" s="32" t="s">
        <v>13</v>
      </c>
      <c r="B10" s="23" t="s">
        <v>16</v>
      </c>
      <c r="C10" s="23" t="s">
        <v>18</v>
      </c>
      <c r="D10" s="50">
        <v>130000</v>
      </c>
      <c r="E10" s="24">
        <v>130000</v>
      </c>
      <c r="F10" s="24">
        <v>91000</v>
      </c>
      <c r="G10" s="24">
        <v>91000</v>
      </c>
      <c r="H10" s="24">
        <v>91000</v>
      </c>
      <c r="I10" s="24">
        <f t="shared" si="0"/>
        <v>39000</v>
      </c>
      <c r="J10" s="25">
        <f t="shared" si="1"/>
        <v>0.7</v>
      </c>
      <c r="K10" s="25">
        <f t="shared" si="2"/>
        <v>9.6473020577695287E-2</v>
      </c>
    </row>
    <row r="11" spans="1:251" ht="54" customHeight="1" x14ac:dyDescent="0.35">
      <c r="A11" s="33" t="s">
        <v>19</v>
      </c>
      <c r="B11" s="34" t="s">
        <v>20</v>
      </c>
      <c r="C11" s="34" t="s">
        <v>21</v>
      </c>
      <c r="D11" s="51">
        <v>11497.075939</v>
      </c>
      <c r="E11" s="29">
        <v>6437.13546408</v>
      </c>
      <c r="F11" s="29">
        <v>2259.0405209099999</v>
      </c>
      <c r="G11" s="29">
        <v>4138.6352176399996</v>
      </c>
      <c r="H11" s="29">
        <v>3699.7589020400001</v>
      </c>
      <c r="I11" s="29">
        <f t="shared" si="0"/>
        <v>4178.0949431700001</v>
      </c>
      <c r="J11" s="30">
        <f t="shared" si="1"/>
        <v>0.1964882664858251</v>
      </c>
      <c r="K11" s="30">
        <f t="shared" si="2"/>
        <v>8.5319818742036341E-3</v>
      </c>
    </row>
    <row r="12" spans="1:251" ht="60" customHeight="1" x14ac:dyDescent="0.35">
      <c r="A12" s="32" t="s">
        <v>19</v>
      </c>
      <c r="B12" s="35" t="s">
        <v>20</v>
      </c>
      <c r="C12" s="35" t="s">
        <v>22</v>
      </c>
      <c r="D12" s="50">
        <v>10034.970007</v>
      </c>
      <c r="E12" s="24">
        <v>10034.970007</v>
      </c>
      <c r="F12" s="24">
        <v>10034.970007</v>
      </c>
      <c r="G12" s="24">
        <v>10034.970007</v>
      </c>
      <c r="H12" s="24">
        <v>10034.970007</v>
      </c>
      <c r="I12" s="24">
        <f t="shared" si="0"/>
        <v>0</v>
      </c>
      <c r="J12" s="25">
        <f t="shared" si="1"/>
        <v>1</v>
      </c>
      <c r="K12" s="25">
        <f t="shared" si="2"/>
        <v>7.4469528306297383E-3</v>
      </c>
    </row>
    <row r="13" spans="1:251" ht="54" customHeight="1" x14ac:dyDescent="0.35">
      <c r="A13" s="33" t="s">
        <v>19</v>
      </c>
      <c r="B13" s="36" t="s">
        <v>23</v>
      </c>
      <c r="C13" s="36" t="s">
        <v>24</v>
      </c>
      <c r="D13" s="51">
        <v>319725.71703499998</v>
      </c>
      <c r="E13" s="29">
        <v>310157.16088413994</v>
      </c>
      <c r="F13" s="29">
        <v>6980.3865241399999</v>
      </c>
      <c r="G13" s="29">
        <v>89195.534184050004</v>
      </c>
      <c r="H13" s="29">
        <v>84999.562424050004</v>
      </c>
      <c r="I13" s="29">
        <f t="shared" si="0"/>
        <v>303176.77435999992</v>
      </c>
      <c r="J13" s="30">
        <f t="shared" si="1"/>
        <v>2.1832421204253223E-2</v>
      </c>
      <c r="K13" s="30">
        <f t="shared" si="2"/>
        <v>0.23726850522104564</v>
      </c>
    </row>
    <row r="14" spans="1:251" s="26" customFormat="1" ht="70.5" customHeight="1" x14ac:dyDescent="0.35">
      <c r="A14" s="32" t="s">
        <v>19</v>
      </c>
      <c r="B14" s="35" t="s">
        <v>23</v>
      </c>
      <c r="C14" s="35" t="s">
        <v>25</v>
      </c>
      <c r="D14" s="50">
        <v>212965.11598199999</v>
      </c>
      <c r="E14" s="24">
        <v>171284.870066</v>
      </c>
      <c r="F14" s="24">
        <v>24571.221394</v>
      </c>
      <c r="G14" s="24">
        <v>59460.178750999999</v>
      </c>
      <c r="H14" s="24">
        <v>50691.201501000003</v>
      </c>
      <c r="I14" s="24">
        <f t="shared" si="0"/>
        <v>146713.64867200001</v>
      </c>
      <c r="J14" s="25">
        <f t="shared" si="1"/>
        <v>0.11537674271535055</v>
      </c>
      <c r="K14" s="25">
        <f t="shared" si="2"/>
        <v>0.15804144628048269</v>
      </c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</row>
    <row r="15" spans="1:251" ht="66.75" customHeight="1" x14ac:dyDescent="0.35">
      <c r="A15" s="33" t="s">
        <v>26</v>
      </c>
      <c r="B15" s="36" t="s">
        <v>27</v>
      </c>
      <c r="C15" s="36" t="s">
        <v>28</v>
      </c>
      <c r="D15" s="51">
        <v>6000</v>
      </c>
      <c r="E15" s="29">
        <v>4367.5822593999992</v>
      </c>
      <c r="F15" s="29">
        <v>2093.2983471500002</v>
      </c>
      <c r="G15" s="29">
        <v>3498.5257821199998</v>
      </c>
      <c r="H15" s="29">
        <v>3490.8024301199998</v>
      </c>
      <c r="I15" s="29">
        <f t="shared" si="0"/>
        <v>2274.283912249999</v>
      </c>
      <c r="J15" s="30">
        <f t="shared" si="1"/>
        <v>0.34888305785833335</v>
      </c>
      <c r="K15" s="30">
        <f t="shared" si="2"/>
        <v>4.4526009497397826E-3</v>
      </c>
    </row>
    <row r="16" spans="1:251" ht="66.75" customHeight="1" x14ac:dyDescent="0.35">
      <c r="A16" s="35" t="s">
        <v>13</v>
      </c>
      <c r="B16" s="37" t="s">
        <v>16</v>
      </c>
      <c r="C16" s="37" t="s">
        <v>29</v>
      </c>
      <c r="D16" s="50">
        <v>4896.3954100000001</v>
      </c>
      <c r="E16" s="24">
        <v>4112.5417419899995</v>
      </c>
      <c r="F16" s="24">
        <v>1243.4227489899999</v>
      </c>
      <c r="G16" s="24">
        <v>2715.3020669899997</v>
      </c>
      <c r="H16" s="24">
        <v>2102.03553599</v>
      </c>
      <c r="I16" s="24">
        <f t="shared" si="0"/>
        <v>2869.1189929999996</v>
      </c>
      <c r="J16" s="25">
        <f t="shared" si="1"/>
        <v>0.25394655555197493</v>
      </c>
      <c r="K16" s="38">
        <f t="shared" si="2"/>
        <v>3.6336158088112521E-3</v>
      </c>
    </row>
    <row r="17" spans="1:251" s="26" customFormat="1" ht="54" customHeight="1" x14ac:dyDescent="0.35">
      <c r="A17" s="28" t="s">
        <v>19</v>
      </c>
      <c r="B17" s="28" t="s">
        <v>30</v>
      </c>
      <c r="C17" s="28" t="s">
        <v>31</v>
      </c>
      <c r="D17" s="51">
        <v>180391.882637</v>
      </c>
      <c r="E17" s="29">
        <v>180380.27850399999</v>
      </c>
      <c r="F17" s="29">
        <v>169302.469752</v>
      </c>
      <c r="G17" s="29">
        <v>180380.27850399999</v>
      </c>
      <c r="H17" s="29">
        <v>174180.27850399999</v>
      </c>
      <c r="I17" s="29">
        <f t="shared" si="0"/>
        <v>11077.808751999983</v>
      </c>
      <c r="J17" s="30">
        <f t="shared" si="1"/>
        <v>0.93852598729558656</v>
      </c>
      <c r="K17" s="30">
        <f t="shared" si="2"/>
        <v>0.13386884465914226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</row>
    <row r="18" spans="1:251" ht="67.5" customHeight="1" x14ac:dyDescent="0.35">
      <c r="A18" s="35" t="s">
        <v>19</v>
      </c>
      <c r="B18" s="39" t="s">
        <v>14</v>
      </c>
      <c r="C18" s="39" t="s">
        <v>32</v>
      </c>
      <c r="D18" s="50">
        <v>17935.569507</v>
      </c>
      <c r="E18" s="24">
        <v>17146.76487123</v>
      </c>
      <c r="F18" s="24">
        <v>5310.5550837000001</v>
      </c>
      <c r="G18" s="24">
        <v>9422.7955196700004</v>
      </c>
      <c r="H18" s="24">
        <v>9422.7955196700004</v>
      </c>
      <c r="I18" s="24">
        <f t="shared" si="0"/>
        <v>11836.209787529999</v>
      </c>
      <c r="J18" s="25">
        <f t="shared" si="1"/>
        <v>0.29609068625489504</v>
      </c>
      <c r="K18" s="25">
        <f t="shared" si="2"/>
        <v>1.3309988970165347E-2</v>
      </c>
    </row>
    <row r="19" spans="1:251" ht="67.5" customHeight="1" x14ac:dyDescent="0.35">
      <c r="A19" s="33" t="s">
        <v>19</v>
      </c>
      <c r="B19" s="28" t="s">
        <v>30</v>
      </c>
      <c r="C19" s="40" t="s">
        <v>33</v>
      </c>
      <c r="D19" s="51">
        <v>40947.529247999999</v>
      </c>
      <c r="E19" s="29">
        <v>39945.335767999997</v>
      </c>
      <c r="F19" s="29">
        <v>14711.583933</v>
      </c>
      <c r="G19" s="29">
        <v>32315.643008999999</v>
      </c>
      <c r="H19" s="29">
        <v>32236.443008999999</v>
      </c>
      <c r="I19" s="29">
        <f t="shared" si="0"/>
        <v>25233.751834999995</v>
      </c>
      <c r="J19" s="30">
        <f t="shared" si="1"/>
        <v>0.35927891629062231</v>
      </c>
      <c r="K19" s="30">
        <f t="shared" si="2"/>
        <v>3.0387167936523719E-2</v>
      </c>
    </row>
    <row r="20" spans="1:251" ht="67.5" customHeight="1" x14ac:dyDescent="0.35">
      <c r="A20" s="35" t="s">
        <v>34</v>
      </c>
      <c r="B20" s="35" t="s">
        <v>35</v>
      </c>
      <c r="C20" s="35" t="s">
        <v>36</v>
      </c>
      <c r="D20" s="50">
        <v>29996.438067999999</v>
      </c>
      <c r="E20" s="24">
        <v>27441.224894999999</v>
      </c>
      <c r="F20" s="24">
        <v>8416.2469309999997</v>
      </c>
      <c r="G20" s="24">
        <v>26411.918892000002</v>
      </c>
      <c r="H20" s="24">
        <v>26411.918892000002</v>
      </c>
      <c r="I20" s="24">
        <f t="shared" si="0"/>
        <v>19024.977963999998</v>
      </c>
      <c r="J20" s="25">
        <f t="shared" si="1"/>
        <v>0.28057487732113084</v>
      </c>
      <c r="K20" s="25">
        <f t="shared" si="2"/>
        <v>2.2260361438397894E-2</v>
      </c>
    </row>
    <row r="21" spans="1:251" ht="68.45" customHeight="1" x14ac:dyDescent="0.35">
      <c r="A21" s="33" t="s">
        <v>37</v>
      </c>
      <c r="B21" s="33" t="s">
        <v>38</v>
      </c>
      <c r="C21" s="33" t="s">
        <v>39</v>
      </c>
      <c r="D21" s="51">
        <v>71547.750585999995</v>
      </c>
      <c r="E21" s="29">
        <v>63529.407382580001</v>
      </c>
      <c r="F21" s="29">
        <v>32504.944648200002</v>
      </c>
      <c r="G21" s="29">
        <v>43959.685157489999</v>
      </c>
      <c r="H21" s="29">
        <v>43947.311355489997</v>
      </c>
      <c r="I21" s="29">
        <f t="shared" si="0"/>
        <v>31024.462734379998</v>
      </c>
      <c r="J21" s="30">
        <f t="shared" si="1"/>
        <v>0.45431120310524986</v>
      </c>
      <c r="K21" s="30">
        <f t="shared" si="2"/>
        <v>5.3095597035161445E-2</v>
      </c>
    </row>
    <row r="22" spans="1:251" ht="73.150000000000006" customHeight="1" x14ac:dyDescent="0.35">
      <c r="A22" s="23" t="s">
        <v>40</v>
      </c>
      <c r="B22" s="23" t="s">
        <v>35</v>
      </c>
      <c r="C22" s="23" t="s">
        <v>41</v>
      </c>
      <c r="D22" s="50">
        <v>148886.903483</v>
      </c>
      <c r="E22" s="24">
        <v>143622.92757092</v>
      </c>
      <c r="F22" s="24">
        <v>56223.429112279999</v>
      </c>
      <c r="G22" s="24">
        <v>95389.137120250001</v>
      </c>
      <c r="H22" s="24">
        <v>94594.104642249993</v>
      </c>
      <c r="I22" s="24">
        <f t="shared" si="0"/>
        <v>87399.49845864001</v>
      </c>
      <c r="J22" s="25">
        <f t="shared" si="1"/>
        <v>0.37762508183736676</v>
      </c>
      <c r="K22" s="25">
        <f t="shared" si="2"/>
        <v>0.11048899464203686</v>
      </c>
    </row>
    <row r="23" spans="1:251" ht="73.150000000000006" customHeight="1" x14ac:dyDescent="0.35">
      <c r="A23" s="28" t="s">
        <v>34</v>
      </c>
      <c r="B23" s="28" t="s">
        <v>42</v>
      </c>
      <c r="C23" s="28" t="s">
        <v>43</v>
      </c>
      <c r="D23" s="51">
        <v>38204.449594999998</v>
      </c>
      <c r="E23" s="29">
        <v>32893.735586000003</v>
      </c>
      <c r="F23" s="29">
        <v>11762.771118000001</v>
      </c>
      <c r="G23" s="29">
        <v>20092.84230534</v>
      </c>
      <c r="H23" s="29">
        <v>19542.641058339999</v>
      </c>
      <c r="I23" s="29">
        <f t="shared" si="0"/>
        <v>21130.964468000002</v>
      </c>
      <c r="J23" s="30">
        <f t="shared" si="1"/>
        <v>0.30789008198509554</v>
      </c>
      <c r="K23" s="30">
        <f t="shared" si="2"/>
        <v>2.835152809183044E-2</v>
      </c>
    </row>
    <row r="24" spans="1:251" s="41" customFormat="1" ht="54" customHeight="1" x14ac:dyDescent="0.35">
      <c r="A24" s="35" t="s">
        <v>26</v>
      </c>
      <c r="B24" s="23" t="s">
        <v>44</v>
      </c>
      <c r="C24" s="35" t="s">
        <v>45</v>
      </c>
      <c r="D24" s="50">
        <v>11912.478719999999</v>
      </c>
      <c r="E24" s="24">
        <v>10758.7030684</v>
      </c>
      <c r="F24" s="24">
        <v>2753.582519</v>
      </c>
      <c r="G24" s="24">
        <v>5514.3242694</v>
      </c>
      <c r="H24" s="24">
        <v>5514.3242694</v>
      </c>
      <c r="I24" s="24">
        <f t="shared" si="0"/>
        <v>8005.1205494000005</v>
      </c>
      <c r="J24" s="24">
        <f>+F24/$D24</f>
        <v>0.23115109657043736</v>
      </c>
      <c r="K24" s="24">
        <f t="shared" si="2"/>
        <v>8.8402523437378245E-3</v>
      </c>
    </row>
    <row r="25" spans="1:251" ht="62.1" customHeight="1" x14ac:dyDescent="0.35">
      <c r="A25" s="33" t="s">
        <v>46</v>
      </c>
      <c r="B25" s="33" t="s">
        <v>47</v>
      </c>
      <c r="C25" s="33" t="s">
        <v>48</v>
      </c>
      <c r="D25" s="51">
        <v>3022.7142130000002</v>
      </c>
      <c r="E25" s="29">
        <v>2352.7414624499997</v>
      </c>
      <c r="F25" s="29">
        <v>737.35879545</v>
      </c>
      <c r="G25" s="29">
        <v>1434.8106096199999</v>
      </c>
      <c r="H25" s="29">
        <v>1284.1931344500001</v>
      </c>
      <c r="I25" s="29">
        <f t="shared" si="0"/>
        <v>1615.3826669999999</v>
      </c>
      <c r="J25" s="30">
        <f t="shared" si="1"/>
        <v>0.24393930206130274</v>
      </c>
      <c r="K25" s="30">
        <f t="shared" si="2"/>
        <v>2.2431566959326232E-3</v>
      </c>
    </row>
    <row r="26" spans="1:251" ht="62.1" customHeight="1" x14ac:dyDescent="0.35">
      <c r="A26" s="35" t="s">
        <v>26</v>
      </c>
      <c r="B26" s="35" t="s">
        <v>49</v>
      </c>
      <c r="C26" s="35" t="s">
        <v>50</v>
      </c>
      <c r="D26" s="50">
        <v>10364.493736</v>
      </c>
      <c r="E26" s="42">
        <v>4124.9040969999996</v>
      </c>
      <c r="F26" s="42">
        <v>3319.4247650000002</v>
      </c>
      <c r="G26" s="42">
        <v>3539.48522</v>
      </c>
      <c r="H26" s="24">
        <v>3539.48522</v>
      </c>
      <c r="I26" s="24">
        <f t="shared" si="0"/>
        <v>805.47933199999943</v>
      </c>
      <c r="J26" s="25">
        <f t="shared" si="1"/>
        <v>0.32026887656560787</v>
      </c>
      <c r="K26" s="25">
        <f t="shared" si="2"/>
        <v>7.6914924420809381E-3</v>
      </c>
    </row>
    <row r="27" spans="1:251" ht="79.5" customHeight="1" x14ac:dyDescent="0.35">
      <c r="A27" s="28" t="s">
        <v>26</v>
      </c>
      <c r="B27" s="33" t="s">
        <v>49</v>
      </c>
      <c r="C27" s="33" t="s">
        <v>51</v>
      </c>
      <c r="D27" s="51">
        <v>21577.815211000001</v>
      </c>
      <c r="E27" s="29">
        <v>18173.511224009999</v>
      </c>
      <c r="F27" s="29">
        <v>5571.2150453800004</v>
      </c>
      <c r="G27" s="29">
        <v>10787.83673495</v>
      </c>
      <c r="H27" s="29">
        <v>10721.70793495</v>
      </c>
      <c r="I27" s="29">
        <f t="shared" si="0"/>
        <v>12602.296178629998</v>
      </c>
      <c r="J27" s="30">
        <f t="shared" si="1"/>
        <v>0.25819180444829698</v>
      </c>
      <c r="K27" s="30">
        <f t="shared" si="2"/>
        <v>1.601290008363469E-2</v>
      </c>
    </row>
    <row r="28" spans="1:251" ht="72.599999999999994" customHeight="1" x14ac:dyDescent="0.35">
      <c r="A28" s="23" t="s">
        <v>26</v>
      </c>
      <c r="B28" s="23" t="s">
        <v>52</v>
      </c>
      <c r="C28" s="23" t="s">
        <v>53</v>
      </c>
      <c r="D28" s="50">
        <v>40000</v>
      </c>
      <c r="E28" s="24">
        <v>34601.589353410003</v>
      </c>
      <c r="F28" s="24">
        <v>13722.678996590001</v>
      </c>
      <c r="G28" s="24">
        <v>21910.304234919997</v>
      </c>
      <c r="H28" s="24">
        <v>19426.12740763</v>
      </c>
      <c r="I28" s="24">
        <f t="shared" ref="H28:I29" si="3">+E28-F28</f>
        <v>20878.910356820001</v>
      </c>
      <c r="J28" s="25">
        <f t="shared" si="1"/>
        <v>0.34306697491475002</v>
      </c>
      <c r="K28" s="25">
        <f t="shared" si="2"/>
        <v>2.968400633159855E-2</v>
      </c>
    </row>
    <row r="29" spans="1:251" ht="65.45" customHeight="1" x14ac:dyDescent="0.35">
      <c r="A29" s="34" t="s">
        <v>46</v>
      </c>
      <c r="B29" s="40" t="s">
        <v>47</v>
      </c>
      <c r="C29" s="40" t="s">
        <v>54</v>
      </c>
      <c r="D29" s="51">
        <v>4169.6386350000002</v>
      </c>
      <c r="E29" s="29">
        <v>3822.1687489999999</v>
      </c>
      <c r="F29" s="29">
        <v>1389.8795439999999</v>
      </c>
      <c r="G29" s="29">
        <v>2432.2892029999998</v>
      </c>
      <c r="H29" s="29">
        <v>2432.2892029999998</v>
      </c>
      <c r="I29" s="29">
        <f t="shared" si="3"/>
        <v>2432.289205</v>
      </c>
      <c r="J29" s="30">
        <f t="shared" si="1"/>
        <v>0.33333333309350432</v>
      </c>
      <c r="K29" s="30">
        <f t="shared" si="2"/>
        <v>3.0942894910454487E-3</v>
      </c>
    </row>
    <row r="30" spans="1:251" x14ac:dyDescent="0.35">
      <c r="E30" s="31"/>
      <c r="J30" s="45"/>
    </row>
    <row r="31" spans="1:251" x14ac:dyDescent="0.35">
      <c r="E31" s="31"/>
      <c r="J31" s="45"/>
    </row>
    <row r="32" spans="1:251" x14ac:dyDescent="0.35">
      <c r="E32" s="31"/>
      <c r="J32" s="45"/>
    </row>
    <row r="33" spans="5:10" x14ac:dyDescent="0.35">
      <c r="E33" s="31"/>
      <c r="J33" s="45"/>
    </row>
    <row r="34" spans="5:10" x14ac:dyDescent="0.35">
      <c r="E34" s="31"/>
      <c r="J34" s="45"/>
    </row>
    <row r="35" spans="5:10" x14ac:dyDescent="0.35">
      <c r="E35" s="31"/>
      <c r="J35" s="45"/>
    </row>
    <row r="36" spans="5:10" x14ac:dyDescent="0.35">
      <c r="E36" s="31"/>
      <c r="J36" s="45"/>
    </row>
    <row r="37" spans="5:10" x14ac:dyDescent="0.35">
      <c r="E37" s="31"/>
      <c r="J37" s="45"/>
    </row>
    <row r="38" spans="5:10" x14ac:dyDescent="0.35">
      <c r="E38" s="31"/>
      <c r="J38" s="45"/>
    </row>
    <row r="39" spans="5:10" x14ac:dyDescent="0.35">
      <c r="E39" s="31"/>
      <c r="J39" s="45"/>
    </row>
    <row r="40" spans="5:10" x14ac:dyDescent="0.35">
      <c r="E40" s="31"/>
      <c r="J40" s="45"/>
    </row>
    <row r="41" spans="5:10" x14ac:dyDescent="0.35">
      <c r="E41" s="31"/>
      <c r="J41" s="45"/>
    </row>
    <row r="42" spans="5:10" x14ac:dyDescent="0.35">
      <c r="E42" s="31"/>
      <c r="J42" s="45"/>
    </row>
    <row r="43" spans="5:10" x14ac:dyDescent="0.35">
      <c r="E43" s="31"/>
      <c r="J43" s="45"/>
    </row>
    <row r="44" spans="5:10" x14ac:dyDescent="0.35">
      <c r="E44" s="31"/>
      <c r="J44" s="45"/>
    </row>
    <row r="45" spans="5:10" x14ac:dyDescent="0.35">
      <c r="E45" s="31"/>
      <c r="J45" s="45"/>
    </row>
    <row r="46" spans="5:10" x14ac:dyDescent="0.35">
      <c r="E46" s="31"/>
      <c r="J46" s="45"/>
    </row>
    <row r="47" spans="5:10" x14ac:dyDescent="0.35">
      <c r="E47" s="31"/>
      <c r="J47" s="45"/>
    </row>
    <row r="48" spans="5:10" x14ac:dyDescent="0.35">
      <c r="E48" s="31"/>
      <c r="J48" s="45"/>
    </row>
    <row r="49" spans="5:10" x14ac:dyDescent="0.35">
      <c r="E49" s="31"/>
      <c r="J49" s="45"/>
    </row>
    <row r="50" spans="5:10" x14ac:dyDescent="0.35">
      <c r="E50" s="31"/>
      <c r="J50" s="45"/>
    </row>
    <row r="51" spans="5:10" x14ac:dyDescent="0.35">
      <c r="E51" s="31"/>
      <c r="J51" s="45"/>
    </row>
    <row r="52" spans="5:10" x14ac:dyDescent="0.35">
      <c r="E52" s="31"/>
      <c r="J52" s="45"/>
    </row>
    <row r="53" spans="5:10" x14ac:dyDescent="0.35">
      <c r="E53" s="31"/>
      <c r="J53" s="45"/>
    </row>
    <row r="54" spans="5:10" x14ac:dyDescent="0.35">
      <c r="E54" s="31"/>
      <c r="J54" s="45"/>
    </row>
    <row r="55" spans="5:10" x14ac:dyDescent="0.35">
      <c r="E55" s="31"/>
      <c r="J55" s="45"/>
    </row>
    <row r="56" spans="5:10" x14ac:dyDescent="0.35">
      <c r="E56" s="31"/>
      <c r="J56" s="45"/>
    </row>
    <row r="57" spans="5:10" x14ac:dyDescent="0.35">
      <c r="E57" s="31"/>
      <c r="J57" s="45"/>
    </row>
    <row r="58" spans="5:10" x14ac:dyDescent="0.35">
      <c r="E58" s="31"/>
      <c r="J58" s="45"/>
    </row>
    <row r="59" spans="5:10" x14ac:dyDescent="0.35">
      <c r="E59" s="31"/>
      <c r="J59" s="45"/>
    </row>
    <row r="60" spans="5:10" x14ac:dyDescent="0.35">
      <c r="E60" s="31"/>
      <c r="J60" s="45"/>
    </row>
    <row r="61" spans="5:10" x14ac:dyDescent="0.35">
      <c r="E61" s="31"/>
      <c r="J61" s="45"/>
    </row>
    <row r="62" spans="5:10" x14ac:dyDescent="0.35">
      <c r="E62" s="31"/>
      <c r="J62" s="45"/>
    </row>
    <row r="63" spans="5:10" x14ac:dyDescent="0.35">
      <c r="E63" s="31"/>
      <c r="J63" s="45"/>
    </row>
    <row r="64" spans="5:10" x14ac:dyDescent="0.35">
      <c r="E64" s="31"/>
      <c r="J64" s="45"/>
    </row>
    <row r="65" spans="5:10" x14ac:dyDescent="0.35">
      <c r="E65" s="31"/>
      <c r="J65" s="45"/>
    </row>
  </sheetData>
  <dataValidations count="1">
    <dataValidation type="list" allowBlank="1" showInputMessage="1" showErrorMessage="1" sqref="A29:B29 A9 A20:B21 A8:B8 B11:B12 B27 A22:A27 A24:B24 A11:A19" xr:uid="{3330E9F3-E398-422C-B1BB-C17CFF20E9FB}">
      <formula1>AREASOLICITANTE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Fichas Septiembre 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OAPES</dc:creator>
  <cp:lastModifiedBy>OAPES</cp:lastModifiedBy>
  <dcterms:created xsi:type="dcterms:W3CDTF">2022-08-05T19:44:33Z</dcterms:created>
  <dcterms:modified xsi:type="dcterms:W3CDTF">2022-11-11T14:47:13Z</dcterms:modified>
</cp:coreProperties>
</file>