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eonardo Oliveros\Documents\Ejecución\Mensual Fondo\"/>
    </mc:Choice>
  </mc:AlternateContent>
  <xr:revisionPtr revIDLastSave="0" documentId="8_{AFD58D15-D010-4725-B060-57534E5C3EA5}" xr6:coauthVersionLast="41" xr6:coauthVersionMax="41" xr10:uidLastSave="{00000000-0000-0000-0000-000000000000}"/>
  <bookViews>
    <workbookView xWindow="20370" yWindow="-120" windowWidth="29040" windowHeight="15840" xr2:uid="{D5992B25-4516-4BB3-B79A-8F02E575F2B0}"/>
  </bookViews>
  <sheets>
    <sheet name="Des Fon" sheetId="1" r:id="rId1"/>
  </sheets>
  <definedNames>
    <definedName name="_xlnm._FilterDatabase" localSheetId="0" hidden="1">'Des Fon'!$A$7:$S$138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38" i="1" l="1"/>
  <c r="P138" i="1"/>
  <c r="R137" i="1"/>
  <c r="P137" i="1"/>
  <c r="R136" i="1"/>
  <c r="P136" i="1"/>
  <c r="R135" i="1"/>
  <c r="P135" i="1"/>
  <c r="R134" i="1"/>
  <c r="P134" i="1"/>
  <c r="R133" i="1"/>
  <c r="P133" i="1"/>
  <c r="R132" i="1"/>
  <c r="P132" i="1"/>
  <c r="R131" i="1"/>
  <c r="P131" i="1"/>
  <c r="R130" i="1"/>
  <c r="P130" i="1"/>
  <c r="R129" i="1"/>
  <c r="P129" i="1"/>
  <c r="R128" i="1"/>
  <c r="P128" i="1"/>
  <c r="R127" i="1"/>
  <c r="P127" i="1"/>
  <c r="R126" i="1"/>
  <c r="P126" i="1"/>
  <c r="R125" i="1"/>
  <c r="P125" i="1"/>
  <c r="R124" i="1"/>
  <c r="P124" i="1"/>
  <c r="R123" i="1"/>
  <c r="P123" i="1"/>
  <c r="R122" i="1"/>
  <c r="P122" i="1"/>
  <c r="R121" i="1"/>
  <c r="P121" i="1"/>
  <c r="R120" i="1"/>
  <c r="P120" i="1"/>
  <c r="R119" i="1"/>
  <c r="P119" i="1"/>
  <c r="R118" i="1"/>
  <c r="P118" i="1"/>
  <c r="R117" i="1"/>
  <c r="P117" i="1"/>
  <c r="R116" i="1"/>
  <c r="P116" i="1"/>
  <c r="R115" i="1"/>
  <c r="P115" i="1"/>
  <c r="R114" i="1"/>
  <c r="P114" i="1"/>
  <c r="R113" i="1"/>
  <c r="P113" i="1"/>
  <c r="R112" i="1"/>
  <c r="P112" i="1"/>
  <c r="R111" i="1"/>
  <c r="P111" i="1"/>
  <c r="R110" i="1"/>
  <c r="P110" i="1"/>
  <c r="R109" i="1"/>
  <c r="P109" i="1"/>
  <c r="R108" i="1"/>
  <c r="P108" i="1"/>
  <c r="R107" i="1"/>
  <c r="P107" i="1"/>
  <c r="R106" i="1"/>
  <c r="P106" i="1"/>
  <c r="R105" i="1"/>
  <c r="P105" i="1"/>
  <c r="R104" i="1"/>
  <c r="P104" i="1"/>
  <c r="R103" i="1"/>
  <c r="P103" i="1"/>
  <c r="R102" i="1"/>
  <c r="P102" i="1"/>
  <c r="R101" i="1"/>
  <c r="P101" i="1"/>
  <c r="R100" i="1"/>
  <c r="P100" i="1"/>
  <c r="R99" i="1"/>
  <c r="P99" i="1"/>
  <c r="R98" i="1"/>
  <c r="P98" i="1"/>
  <c r="R97" i="1"/>
  <c r="P97" i="1"/>
  <c r="R96" i="1"/>
  <c r="P96" i="1"/>
  <c r="R95" i="1"/>
  <c r="P95" i="1"/>
  <c r="R94" i="1"/>
  <c r="P94" i="1"/>
  <c r="R93" i="1"/>
  <c r="P93" i="1"/>
  <c r="R92" i="1"/>
  <c r="P92" i="1"/>
  <c r="R91" i="1"/>
  <c r="P91" i="1"/>
  <c r="R90" i="1"/>
  <c r="P90" i="1"/>
  <c r="R89" i="1"/>
  <c r="P89" i="1"/>
  <c r="R88" i="1"/>
  <c r="P88" i="1"/>
  <c r="R87" i="1"/>
  <c r="P87" i="1"/>
  <c r="R86" i="1"/>
  <c r="P86" i="1"/>
  <c r="R85" i="1"/>
  <c r="P85" i="1"/>
  <c r="R84" i="1"/>
  <c r="P84" i="1"/>
  <c r="R83" i="1"/>
  <c r="P83" i="1"/>
  <c r="R82" i="1"/>
  <c r="P82" i="1"/>
  <c r="R81" i="1"/>
  <c r="P81" i="1"/>
  <c r="R80" i="1"/>
  <c r="P80" i="1"/>
  <c r="R79" i="1"/>
  <c r="P79" i="1"/>
  <c r="R78" i="1"/>
  <c r="P78" i="1"/>
  <c r="R77" i="1"/>
  <c r="P77" i="1"/>
  <c r="R76" i="1"/>
  <c r="P76" i="1"/>
  <c r="R75" i="1"/>
  <c r="P75" i="1"/>
  <c r="R74" i="1"/>
  <c r="P74" i="1"/>
  <c r="R73" i="1"/>
  <c r="P73" i="1"/>
  <c r="R72" i="1"/>
  <c r="P72" i="1"/>
  <c r="R71" i="1"/>
  <c r="P71" i="1"/>
  <c r="R70" i="1"/>
  <c r="P70" i="1"/>
  <c r="R69" i="1"/>
  <c r="P69" i="1"/>
  <c r="R68" i="1"/>
  <c r="P68" i="1"/>
  <c r="R67" i="1"/>
  <c r="P67" i="1"/>
  <c r="R66" i="1"/>
  <c r="P66" i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S54" i="1"/>
  <c r="Q54" i="1"/>
  <c r="O54" i="1"/>
  <c r="P54" i="1" s="1"/>
  <c r="N54" i="1"/>
  <c r="M54" i="1"/>
  <c r="L54" i="1"/>
  <c r="K54" i="1"/>
  <c r="R54" i="1" s="1"/>
  <c r="R53" i="1"/>
  <c r="P53" i="1"/>
  <c r="S52" i="1"/>
  <c r="Q52" i="1"/>
  <c r="R52" i="1" s="1"/>
  <c r="P52" i="1"/>
  <c r="O52" i="1"/>
  <c r="N52" i="1"/>
  <c r="M52" i="1"/>
  <c r="L52" i="1"/>
  <c r="K52" i="1"/>
  <c r="R51" i="1"/>
  <c r="P51" i="1"/>
  <c r="R50" i="1"/>
  <c r="P50" i="1"/>
  <c r="R49" i="1"/>
  <c r="P49" i="1"/>
  <c r="R48" i="1"/>
  <c r="P48" i="1"/>
  <c r="S47" i="1"/>
  <c r="Q47" i="1"/>
  <c r="O47" i="1"/>
  <c r="P47" i="1" s="1"/>
  <c r="N47" i="1"/>
  <c r="M47" i="1"/>
  <c r="L47" i="1"/>
  <c r="K47" i="1"/>
  <c r="R47" i="1" s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S31" i="1"/>
  <c r="Q31" i="1"/>
  <c r="R31" i="1" s="1"/>
  <c r="O31" i="1"/>
  <c r="P31" i="1" s="1"/>
  <c r="N31" i="1"/>
  <c r="N9" i="1" s="1"/>
  <c r="N8" i="1" s="1"/>
  <c r="M31" i="1"/>
  <c r="L31" i="1"/>
  <c r="K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S9" i="1"/>
  <c r="S8" i="1" s="1"/>
  <c r="Q9" i="1"/>
  <c r="Q8" i="1" s="1"/>
  <c r="R8" i="1" s="1"/>
  <c r="P9" i="1"/>
  <c r="O9" i="1"/>
  <c r="O8" i="1" s="1"/>
  <c r="M9" i="1"/>
  <c r="L9" i="1"/>
  <c r="K9" i="1"/>
  <c r="K8" i="1" s="1"/>
  <c r="M8" i="1"/>
  <c r="L8" i="1"/>
  <c r="P8" i="1" l="1"/>
  <c r="R9" i="1"/>
</calcChain>
</file>

<file path=xl/sharedStrings.xml><?xml version="1.0" encoding="utf-8"?>
<sst xmlns="http://schemas.openxmlformats.org/spreadsheetml/2006/main" count="1064" uniqueCount="251">
  <si>
    <t>FONDO ÚNICO DE TECNOLOGÍAS DE LA INFORMACIÓN Y LAS COMUNICACIONES</t>
  </si>
  <si>
    <t>SECCIÓN 23-06-00</t>
  </si>
  <si>
    <t>INFORME DE EJECUCIÓN DEL PRESUPUESTO DE GASTOS</t>
  </si>
  <si>
    <t>VIGENCIA FISCAL 2023</t>
  </si>
  <si>
    <t>ENERO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</si>
  <si>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</si>
  <si>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</si>
  <si>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</si>
  <si>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</si>
  <si>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</si>
  <si>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</si>
  <si>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</si>
  <si>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</si>
  <si>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</si>
  <si>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</si>
  <si>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</si>
  <si>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</si>
  <si>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</si>
  <si>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</si>
  <si>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</si>
  <si>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</si>
  <si>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</si>
  <si>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</si>
  <si>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</si>
  <si>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</si>
  <si>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</si>
  <si>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</si>
  <si>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</si>
  <si>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</si>
  <si>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</si>
  <si>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</si>
  <si>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</si>
  <si>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002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</si>
  <si>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</si>
  <si>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</si>
  <si>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</si>
  <si>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</si>
  <si>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</si>
  <si>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</si>
  <si>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008</t>
  </si>
  <si>
    <t>OTROS BIENES TRANSPORTABLES N.C.P.</t>
  </si>
  <si>
    <t>004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</si>
  <si>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</si>
  <si>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</si>
  <si>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</si>
  <si>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</si>
  <si>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</si>
  <si>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</si>
  <si>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</si>
  <si>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007</t>
  </si>
  <si>
    <t>001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</si>
  <si>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</si>
  <si>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</si>
  <si>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</si>
  <si>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</si>
  <si>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</si>
  <si>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</si>
  <si>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</si>
  <si>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</si>
  <si>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</si>
  <si>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</si>
  <si>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</si>
  <si>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</si>
  <si>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</si>
  <si>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</si>
  <si>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</si>
  <si>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</si>
  <si>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</si>
  <si>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</si>
  <si>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</si>
  <si>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</si>
  <si>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</si>
  <si>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</si>
  <si>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</si>
  <si>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</si>
  <si>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</si>
  <si>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</si>
  <si>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</si>
  <si>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</si>
  <si>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</si>
  <si>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</si>
  <si>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</si>
  <si>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</si>
  <si>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</si>
  <si>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</si>
  <si>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</si>
  <si>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</si>
  <si>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</si>
  <si>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</si>
  <si>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</si>
  <si>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</si>
  <si>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</si>
  <si>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</si>
  <si>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</si>
  <si>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</si>
  <si>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</si>
  <si>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</si>
  <si>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</si>
  <si>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</si>
  <si>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</si>
  <si>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</si>
  <si>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</si>
  <si>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</si>
  <si>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</si>
  <si>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</si>
  <si>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</si>
  <si>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</si>
  <si>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12</t>
  </si>
  <si>
    <t>AMPLIACIÓN PROGRAMA DE TELECOMUNICACIONES SOCIALES  NACIONAL</t>
  </si>
  <si>
    <t>2301031</t>
  </si>
  <si>
    <t>ADQUISICIÓN DE BIENES Y SERVICIOS - SERVICIO DE EDUCACIÓN INFORMAL EN USO BÁSICO DE TECNOLOGÍAS DE LA INFORMACIÓN Y LAS COMUNICACIONES - 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</si>
  <si>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</si>
  <si>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</si>
  <si>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</si>
  <si>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</si>
  <si>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</si>
  <si>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</si>
  <si>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</si>
  <si>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</si>
  <si>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</si>
  <si>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</si>
  <si>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</si>
  <si>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</si>
  <si>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</si>
  <si>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</si>
  <si>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</si>
  <si>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</si>
  <si>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</si>
  <si>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</si>
  <si>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</si>
  <si>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</si>
  <si>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</si>
  <si>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</si>
  <si>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</si>
  <si>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</si>
  <si>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</si>
  <si>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</si>
  <si>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</si>
  <si>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</si>
  <si>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</si>
  <si>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</si>
  <si>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</si>
  <si>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</si>
  <si>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</si>
  <si>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</si>
  <si>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</si>
  <si>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</si>
  <si>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</si>
  <si>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</si>
  <si>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</si>
  <si>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</si>
  <si>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</si>
  <si>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</si>
  <si>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</si>
  <si>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</si>
  <si>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</si>
  <si>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</si>
  <si>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</si>
  <si>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</si>
  <si>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</si>
  <si>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</si>
  <si>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</si>
  <si>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</si>
  <si>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</si>
  <si>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</si>
  <si>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</si>
  <si>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</si>
  <si>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</si>
  <si>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</si>
  <si>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</si>
  <si>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</si>
  <si>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</si>
  <si>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</si>
  <si>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</si>
  <si>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</si>
  <si>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</si>
  <si>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</si>
  <si>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</si>
  <si>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</si>
  <si>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</si>
  <si>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</si>
  <si>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</si>
  <si>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</si>
  <si>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</si>
  <si>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</si>
  <si>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</si>
  <si>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</si>
  <si>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</si>
  <si>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</si>
  <si>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</si>
  <si>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</si>
  <si>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2302017</t>
  </si>
  <si>
    <t>TRANSFERENCIAS CORRIENTES - SERVICIO DE APOYO FINANCIERO PARA INCENTIVAR LA EDUCACIÓN EN TECNOLOGÍAS DE LA INFORMACIÓN  - FORTALECIMIENTO DE LA INDUSTRIA DE TI  NACIONAL</t>
  </si>
  <si>
    <t>2302022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</si>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</sst>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4" fillId="0" borderId="0" xfId="0" applyFont="1" applyFill="1" applyBorder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center" vertical="center" wrapText="1" readingOrder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</cellXfs>
  <cellStyles count="3">
    <cellStyle name="Normal" xfId="0" builtinId="0"/>
    <cellStyle name="Normal 5" xfId="2" xr:uid="{95093DB7-659D-47B3-874C-15A22EA6C52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</xdr:rowOff>
    </xdr:from>
    <xdr:to>
      <xdr:col>9</xdr:col>
      <xdr:colOff>190501</xdr:colOff>
      <xdr:row>3</xdr:row>
      <xdr:rowOff>135932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D02C7-1088-42E2-B27B-CBA2230D5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38129"/>
          <a:ext cx="3714751" cy="602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70E8-6922-4679-A227-0D366DAF683F}">
  <dimension ref="A1:T141"/>
  <sheetViews>
    <sheetView showGridLines="0" tabSelected="1" zoomScale="90" zoomScaleNormal="90" workbookViewId="0">
      <pane ySplit="7" topLeftCell="A8" activePane="bottomLeft" state="frozen"/>
      <selection pane="bottomLeft" activeCell="A6" sqref="A6"/>
    </sheetView>
  </sheetViews>
  <sheetFormatPr baseColWidth="10" defaultRowHeight="15" x14ac:dyDescent="0.25"/>
  <cols>
    <col min="1" max="5" width="5.42578125" style="11" customWidth="1"/>
    <col min="6" max="6" width="9" style="11" customWidth="1"/>
    <col min="7" max="8" width="5.42578125" style="11" customWidth="1"/>
    <col min="9" max="9" width="8" style="11" customWidth="1"/>
    <col min="10" max="10" width="43.5703125" style="11" customWidth="1"/>
    <col min="11" max="15" width="24.42578125" style="11" customWidth="1"/>
    <col min="16" max="16" width="12.140625" style="11" customWidth="1"/>
    <col min="17" max="17" width="24.42578125" style="11" customWidth="1"/>
    <col min="18" max="18" width="12.140625" style="11" customWidth="1"/>
    <col min="19" max="19" width="18.85546875" style="11" customWidth="1"/>
    <col min="20" max="20" width="9.42578125" style="11" customWidth="1"/>
    <col min="21" max="21" width="6.42578125" style="11" customWidth="1"/>
    <col min="22" max="16384" width="11.42578125" style="11"/>
  </cols>
  <sheetData>
    <row r="1" spans="1:19" s="4" customFormat="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8" customHeigh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8.75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s="4" customFormat="1" ht="18.75" x14ac:dyDescent="0.3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9" s="4" customFormat="1" ht="19.5" thickBot="1" x14ac:dyDescent="0.35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 s="11" customFormat="1" x14ac:dyDescent="0.25"/>
    <row r="7" spans="1:19" s="11" customFormat="1" ht="24" x14ac:dyDescent="0.25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2" t="s">
        <v>23</v>
      </c>
    </row>
    <row r="8" spans="1:19" s="11" customFormat="1" ht="15.75" x14ac:dyDescent="0.25">
      <c r="A8" s="13"/>
      <c r="B8" s="13"/>
      <c r="C8" s="13"/>
      <c r="D8" s="13"/>
      <c r="E8" s="13"/>
      <c r="F8" s="13"/>
      <c r="G8" s="13"/>
      <c r="H8" s="13"/>
      <c r="I8" s="13"/>
      <c r="J8" s="14" t="s">
        <v>24</v>
      </c>
      <c r="K8" s="15">
        <f>+K9+K52+K54</f>
        <v>2092628646034</v>
      </c>
      <c r="L8" s="15">
        <f t="shared" ref="L8:S8" si="0">+L9+L52+L54</f>
        <v>7528986679</v>
      </c>
      <c r="M8" s="15">
        <f t="shared" si="0"/>
        <v>898192291162.06995</v>
      </c>
      <c r="N8" s="15">
        <f t="shared" si="0"/>
        <v>1186907368192.9302</v>
      </c>
      <c r="O8" s="15">
        <f t="shared" si="0"/>
        <v>759304018708.36011</v>
      </c>
      <c r="P8" s="16">
        <f>+O8/K8</f>
        <v>0.36284699635905843</v>
      </c>
      <c r="Q8" s="15">
        <f t="shared" si="0"/>
        <v>155146394675.03</v>
      </c>
      <c r="R8" s="16">
        <f>+Q8/K8</f>
        <v>7.4139477622590697E-2</v>
      </c>
      <c r="S8" s="15">
        <f t="shared" si="0"/>
        <v>82313204.030000001</v>
      </c>
    </row>
    <row r="9" spans="1:19" s="11" customFormat="1" ht="15.75" x14ac:dyDescent="0.25">
      <c r="A9" s="17" t="s">
        <v>25</v>
      </c>
      <c r="B9" s="17"/>
      <c r="C9" s="17"/>
      <c r="D9" s="17"/>
      <c r="E9" s="17"/>
      <c r="F9" s="17"/>
      <c r="G9" s="17"/>
      <c r="H9" s="17"/>
      <c r="I9" s="17"/>
      <c r="J9" s="18" t="s">
        <v>26</v>
      </c>
      <c r="K9" s="19">
        <f>+K10+K31+K47</f>
        <v>781114307679</v>
      </c>
      <c r="L9" s="19">
        <f t="shared" ref="L9:S9" si="1">+L10+L31+L47</f>
        <v>7528986679</v>
      </c>
      <c r="M9" s="19">
        <f t="shared" si="1"/>
        <v>300433853895.10999</v>
      </c>
      <c r="N9" s="19">
        <f t="shared" si="1"/>
        <v>473151467104.89001</v>
      </c>
      <c r="O9" s="19">
        <f t="shared" si="1"/>
        <v>297450602582.14001</v>
      </c>
      <c r="P9" s="20">
        <f t="shared" ref="P9:P72" si="2">+O9/K9</f>
        <v>0.38080291150469842</v>
      </c>
      <c r="Q9" s="19">
        <f t="shared" si="1"/>
        <v>154690542524.03</v>
      </c>
      <c r="R9" s="20">
        <f t="shared" ref="R9:R72" si="3">+Q9/K9</f>
        <v>0.19803829094319994</v>
      </c>
      <c r="S9" s="19">
        <f t="shared" si="1"/>
        <v>82313204.030000001</v>
      </c>
    </row>
    <row r="10" spans="1:19" s="11" customFormat="1" ht="31.5" x14ac:dyDescent="0.25">
      <c r="A10" s="21" t="s">
        <v>25</v>
      </c>
      <c r="B10" s="21" t="s">
        <v>27</v>
      </c>
      <c r="C10" s="21"/>
      <c r="D10" s="21"/>
      <c r="E10" s="21"/>
      <c r="F10" s="21"/>
      <c r="G10" s="21"/>
      <c r="H10" s="21"/>
      <c r="I10" s="21" t="s">
        <v>28</v>
      </c>
      <c r="J10" s="22" t="s">
        <v>29</v>
      </c>
      <c r="K10" s="23">
        <v>10821888000</v>
      </c>
      <c r="L10" s="23">
        <v>0</v>
      </c>
      <c r="M10" s="23">
        <v>8154160864.1099997</v>
      </c>
      <c r="N10" s="23">
        <v>2667727135.8899999</v>
      </c>
      <c r="O10" s="23">
        <v>5170909551.1400003</v>
      </c>
      <c r="P10" s="24">
        <f t="shared" si="2"/>
        <v>0.47781954046650643</v>
      </c>
      <c r="Q10" s="23">
        <v>83492101.030000001</v>
      </c>
      <c r="R10" s="24">
        <f t="shared" si="3"/>
        <v>7.715114130732087E-3</v>
      </c>
      <c r="S10" s="23">
        <v>82313204.030000001</v>
      </c>
    </row>
    <row r="11" spans="1:19" s="11" customFormat="1" ht="47.25" x14ac:dyDescent="0.25">
      <c r="A11" s="25" t="s">
        <v>25</v>
      </c>
      <c r="B11" s="25" t="s">
        <v>27</v>
      </c>
      <c r="C11" s="25" t="s">
        <v>27</v>
      </c>
      <c r="D11" s="25" t="s">
        <v>30</v>
      </c>
      <c r="E11" s="25" t="s">
        <v>31</v>
      </c>
      <c r="F11" s="25" t="s">
        <v>32</v>
      </c>
      <c r="G11" s="25"/>
      <c r="H11" s="25"/>
      <c r="I11" s="25" t="s">
        <v>28</v>
      </c>
      <c r="J11" s="26" t="s">
        <v>33</v>
      </c>
      <c r="K11" s="27">
        <v>1851644</v>
      </c>
      <c r="L11" s="27">
        <v>0</v>
      </c>
      <c r="M11" s="27">
        <v>0</v>
      </c>
      <c r="N11" s="27">
        <v>1851644</v>
      </c>
      <c r="O11" s="27">
        <v>0</v>
      </c>
      <c r="P11" s="24">
        <f t="shared" si="2"/>
        <v>0</v>
      </c>
      <c r="Q11" s="27">
        <v>0</v>
      </c>
      <c r="R11" s="24">
        <f t="shared" si="3"/>
        <v>0</v>
      </c>
      <c r="S11" s="27">
        <v>0</v>
      </c>
    </row>
    <row r="12" spans="1:19" s="11" customFormat="1" ht="47.25" x14ac:dyDescent="0.25">
      <c r="A12" s="25" t="s">
        <v>25</v>
      </c>
      <c r="B12" s="25" t="s">
        <v>27</v>
      </c>
      <c r="C12" s="25" t="s">
        <v>27</v>
      </c>
      <c r="D12" s="25" t="s">
        <v>30</v>
      </c>
      <c r="E12" s="25" t="s">
        <v>31</v>
      </c>
      <c r="F12" s="25" t="s">
        <v>31</v>
      </c>
      <c r="G12" s="25"/>
      <c r="H12" s="25"/>
      <c r="I12" s="25" t="s">
        <v>28</v>
      </c>
      <c r="J12" s="26" t="s">
        <v>34</v>
      </c>
      <c r="K12" s="27">
        <v>90988548</v>
      </c>
      <c r="L12" s="27">
        <v>0</v>
      </c>
      <c r="M12" s="27">
        <v>33299109</v>
      </c>
      <c r="N12" s="27">
        <v>57689439</v>
      </c>
      <c r="O12" s="27">
        <v>28465428</v>
      </c>
      <c r="P12" s="24">
        <f t="shared" si="2"/>
        <v>0.31284627159892692</v>
      </c>
      <c r="Q12" s="27">
        <v>4000000</v>
      </c>
      <c r="R12" s="24">
        <f t="shared" si="3"/>
        <v>4.3961576351344789E-2</v>
      </c>
      <c r="S12" s="27">
        <v>4000000</v>
      </c>
    </row>
    <row r="13" spans="1:19" s="11" customFormat="1" ht="63" x14ac:dyDescent="0.25">
      <c r="A13" s="25" t="s">
        <v>25</v>
      </c>
      <c r="B13" s="25" t="s">
        <v>27</v>
      </c>
      <c r="C13" s="25" t="s">
        <v>27</v>
      </c>
      <c r="D13" s="25" t="s">
        <v>30</v>
      </c>
      <c r="E13" s="25" t="s">
        <v>31</v>
      </c>
      <c r="F13" s="25" t="s">
        <v>35</v>
      </c>
      <c r="G13" s="25"/>
      <c r="H13" s="25"/>
      <c r="I13" s="25" t="s">
        <v>28</v>
      </c>
      <c r="J13" s="26" t="s">
        <v>36</v>
      </c>
      <c r="K13" s="27">
        <v>92850469</v>
      </c>
      <c r="L13" s="27">
        <v>0</v>
      </c>
      <c r="M13" s="27">
        <v>33911292.670000002</v>
      </c>
      <c r="N13" s="27">
        <v>58939176.329999998</v>
      </c>
      <c r="O13" s="27">
        <v>33911292.670000002</v>
      </c>
      <c r="P13" s="24">
        <f t="shared" si="2"/>
        <v>0.36522478599434971</v>
      </c>
      <c r="Q13" s="27">
        <v>0</v>
      </c>
      <c r="R13" s="24">
        <f t="shared" si="3"/>
        <v>0</v>
      </c>
      <c r="S13" s="27">
        <v>0</v>
      </c>
    </row>
    <row r="14" spans="1:19" s="11" customFormat="1" ht="15.75" x14ac:dyDescent="0.25">
      <c r="A14" s="25" t="s">
        <v>25</v>
      </c>
      <c r="B14" s="25" t="s">
        <v>27</v>
      </c>
      <c r="C14" s="25" t="s">
        <v>27</v>
      </c>
      <c r="D14" s="25" t="s">
        <v>30</v>
      </c>
      <c r="E14" s="25" t="s">
        <v>31</v>
      </c>
      <c r="F14" s="25" t="s">
        <v>37</v>
      </c>
      <c r="G14" s="25"/>
      <c r="H14" s="25"/>
      <c r="I14" s="25" t="s">
        <v>28</v>
      </c>
      <c r="J14" s="26" t="s">
        <v>38</v>
      </c>
      <c r="K14" s="27">
        <v>3572004</v>
      </c>
      <c r="L14" s="27">
        <v>0</v>
      </c>
      <c r="M14" s="27">
        <v>3572004</v>
      </c>
      <c r="N14" s="27">
        <v>0</v>
      </c>
      <c r="O14" s="27">
        <v>3572004</v>
      </c>
      <c r="P14" s="24">
        <f t="shared" si="2"/>
        <v>1</v>
      </c>
      <c r="Q14" s="27">
        <v>0</v>
      </c>
      <c r="R14" s="24">
        <f t="shared" si="3"/>
        <v>0</v>
      </c>
      <c r="S14" s="27">
        <v>0</v>
      </c>
    </row>
    <row r="15" spans="1:19" s="11" customFormat="1" ht="31.5" x14ac:dyDescent="0.25">
      <c r="A15" s="25" t="s">
        <v>25</v>
      </c>
      <c r="B15" s="25" t="s">
        <v>27</v>
      </c>
      <c r="C15" s="25" t="s">
        <v>27</v>
      </c>
      <c r="D15" s="25" t="s">
        <v>30</v>
      </c>
      <c r="E15" s="25" t="s">
        <v>31</v>
      </c>
      <c r="F15" s="25" t="s">
        <v>39</v>
      </c>
      <c r="G15" s="25"/>
      <c r="H15" s="25"/>
      <c r="I15" s="25" t="s">
        <v>28</v>
      </c>
      <c r="J15" s="26" t="s">
        <v>40</v>
      </c>
      <c r="K15" s="27">
        <v>309000</v>
      </c>
      <c r="L15" s="27">
        <v>0</v>
      </c>
      <c r="M15" s="27">
        <v>300000</v>
      </c>
      <c r="N15" s="27">
        <v>9000</v>
      </c>
      <c r="O15" s="27">
        <v>300000</v>
      </c>
      <c r="P15" s="24">
        <f t="shared" si="2"/>
        <v>0.970873786407767</v>
      </c>
      <c r="Q15" s="27">
        <v>300000</v>
      </c>
      <c r="R15" s="24">
        <f t="shared" si="3"/>
        <v>0.970873786407767</v>
      </c>
      <c r="S15" s="27">
        <v>300000</v>
      </c>
    </row>
    <row r="16" spans="1:19" s="11" customFormat="1" ht="47.25" x14ac:dyDescent="0.25">
      <c r="A16" s="25" t="s">
        <v>25</v>
      </c>
      <c r="B16" s="25" t="s">
        <v>27</v>
      </c>
      <c r="C16" s="25" t="s">
        <v>27</v>
      </c>
      <c r="D16" s="25" t="s">
        <v>30</v>
      </c>
      <c r="E16" s="25" t="s">
        <v>41</v>
      </c>
      <c r="F16" s="25" t="s">
        <v>32</v>
      </c>
      <c r="G16" s="25"/>
      <c r="H16" s="25"/>
      <c r="I16" s="25" t="s">
        <v>28</v>
      </c>
      <c r="J16" s="26" t="s">
        <v>42</v>
      </c>
      <c r="K16" s="27">
        <v>80210140</v>
      </c>
      <c r="L16" s="27">
        <v>0</v>
      </c>
      <c r="M16" s="27">
        <v>80110978.040000007</v>
      </c>
      <c r="N16" s="27">
        <v>99161.96</v>
      </c>
      <c r="O16" s="27">
        <v>80110978.040000007</v>
      </c>
      <c r="P16" s="24">
        <f t="shared" si="2"/>
        <v>0.99876372289089643</v>
      </c>
      <c r="Q16" s="27">
        <v>0</v>
      </c>
      <c r="R16" s="24">
        <f t="shared" si="3"/>
        <v>0</v>
      </c>
      <c r="S16" s="27">
        <v>0</v>
      </c>
    </row>
    <row r="17" spans="1:19" s="11" customFormat="1" ht="15.75" x14ac:dyDescent="0.25">
      <c r="A17" s="25" t="s">
        <v>25</v>
      </c>
      <c r="B17" s="25" t="s">
        <v>27</v>
      </c>
      <c r="C17" s="25" t="s">
        <v>27</v>
      </c>
      <c r="D17" s="25" t="s">
        <v>27</v>
      </c>
      <c r="E17" s="25" t="s">
        <v>35</v>
      </c>
      <c r="F17" s="25" t="s">
        <v>41</v>
      </c>
      <c r="G17" s="25"/>
      <c r="H17" s="25"/>
      <c r="I17" s="25" t="s">
        <v>28</v>
      </c>
      <c r="J17" s="26" t="s">
        <v>43</v>
      </c>
      <c r="K17" s="27">
        <v>346771684</v>
      </c>
      <c r="L17" s="27">
        <v>0</v>
      </c>
      <c r="M17" s="27">
        <v>337746791</v>
      </c>
      <c r="N17" s="27">
        <v>9024893</v>
      </c>
      <c r="O17" s="27">
        <v>337746791</v>
      </c>
      <c r="P17" s="24">
        <f t="shared" si="2"/>
        <v>0.9739745388207649</v>
      </c>
      <c r="Q17" s="27">
        <v>0</v>
      </c>
      <c r="R17" s="24">
        <f t="shared" si="3"/>
        <v>0</v>
      </c>
      <c r="S17" s="27">
        <v>0</v>
      </c>
    </row>
    <row r="18" spans="1:19" s="11" customFormat="1" ht="31.5" x14ac:dyDescent="0.25">
      <c r="A18" s="25" t="s">
        <v>25</v>
      </c>
      <c r="B18" s="25" t="s">
        <v>27</v>
      </c>
      <c r="C18" s="25" t="s">
        <v>27</v>
      </c>
      <c r="D18" s="25" t="s">
        <v>27</v>
      </c>
      <c r="E18" s="25" t="s">
        <v>37</v>
      </c>
      <c r="F18" s="25" t="s">
        <v>31</v>
      </c>
      <c r="G18" s="25"/>
      <c r="H18" s="25"/>
      <c r="I18" s="25" t="s">
        <v>28</v>
      </c>
      <c r="J18" s="26" t="s">
        <v>44</v>
      </c>
      <c r="K18" s="27">
        <v>181858530</v>
      </c>
      <c r="L18" s="27">
        <v>0</v>
      </c>
      <c r="M18" s="27">
        <v>11125453.08</v>
      </c>
      <c r="N18" s="27">
        <v>170733076.91999999</v>
      </c>
      <c r="O18" s="27">
        <v>11125453.08</v>
      </c>
      <c r="P18" s="24">
        <f t="shared" si="2"/>
        <v>6.1176415975648761E-2</v>
      </c>
      <c r="Q18" s="27">
        <v>3000000</v>
      </c>
      <c r="R18" s="24">
        <f t="shared" si="3"/>
        <v>1.6496339214883131E-2</v>
      </c>
      <c r="S18" s="27">
        <v>3000000</v>
      </c>
    </row>
    <row r="19" spans="1:19" s="11" customFormat="1" ht="31.5" x14ac:dyDescent="0.25">
      <c r="A19" s="25" t="s">
        <v>25</v>
      </c>
      <c r="B19" s="25" t="s">
        <v>27</v>
      </c>
      <c r="C19" s="25" t="s">
        <v>27</v>
      </c>
      <c r="D19" s="25" t="s">
        <v>27</v>
      </c>
      <c r="E19" s="25" t="s">
        <v>37</v>
      </c>
      <c r="F19" s="25" t="s">
        <v>41</v>
      </c>
      <c r="G19" s="25"/>
      <c r="H19" s="25"/>
      <c r="I19" s="25" t="s">
        <v>28</v>
      </c>
      <c r="J19" s="26" t="s">
        <v>45</v>
      </c>
      <c r="K19" s="27">
        <v>31020169</v>
      </c>
      <c r="L19" s="27">
        <v>0</v>
      </c>
      <c r="M19" s="27">
        <v>25787434</v>
      </c>
      <c r="N19" s="27">
        <v>5232735</v>
      </c>
      <c r="O19" s="27">
        <v>2800000</v>
      </c>
      <c r="P19" s="24">
        <f t="shared" si="2"/>
        <v>9.0263853817172945E-2</v>
      </c>
      <c r="Q19" s="27">
        <v>2500000</v>
      </c>
      <c r="R19" s="24">
        <f t="shared" si="3"/>
        <v>8.0592726622475852E-2</v>
      </c>
      <c r="S19" s="27">
        <v>2500000</v>
      </c>
    </row>
    <row r="20" spans="1:19" s="11" customFormat="1" ht="31.5" x14ac:dyDescent="0.25">
      <c r="A20" s="25" t="s">
        <v>25</v>
      </c>
      <c r="B20" s="25" t="s">
        <v>27</v>
      </c>
      <c r="C20" s="25" t="s">
        <v>27</v>
      </c>
      <c r="D20" s="25" t="s">
        <v>27</v>
      </c>
      <c r="E20" s="25" t="s">
        <v>37</v>
      </c>
      <c r="F20" s="25" t="s">
        <v>39</v>
      </c>
      <c r="G20" s="25"/>
      <c r="H20" s="25"/>
      <c r="I20" s="25" t="s">
        <v>28</v>
      </c>
      <c r="J20" s="26" t="s">
        <v>46</v>
      </c>
      <c r="K20" s="27">
        <v>393614782</v>
      </c>
      <c r="L20" s="27">
        <v>0</v>
      </c>
      <c r="M20" s="27">
        <v>393599782</v>
      </c>
      <c r="N20" s="27">
        <v>15000</v>
      </c>
      <c r="O20" s="27">
        <v>393599782</v>
      </c>
      <c r="P20" s="24">
        <f t="shared" si="2"/>
        <v>0.99996189167509464</v>
      </c>
      <c r="Q20" s="27">
        <v>500000</v>
      </c>
      <c r="R20" s="24">
        <f t="shared" si="3"/>
        <v>1.270277496844618E-3</v>
      </c>
      <c r="S20" s="27">
        <v>500000</v>
      </c>
    </row>
    <row r="21" spans="1:19" s="11" customFormat="1" ht="47.25" x14ac:dyDescent="0.25">
      <c r="A21" s="25" t="s">
        <v>25</v>
      </c>
      <c r="B21" s="25" t="s">
        <v>27</v>
      </c>
      <c r="C21" s="25" t="s">
        <v>27</v>
      </c>
      <c r="D21" s="25" t="s">
        <v>27</v>
      </c>
      <c r="E21" s="25" t="s">
        <v>37</v>
      </c>
      <c r="F21" s="25" t="s">
        <v>47</v>
      </c>
      <c r="G21" s="25"/>
      <c r="H21" s="25"/>
      <c r="I21" s="25" t="s">
        <v>28</v>
      </c>
      <c r="J21" s="26" t="s">
        <v>48</v>
      </c>
      <c r="K21" s="27">
        <v>239114980</v>
      </c>
      <c r="L21" s="27">
        <v>0</v>
      </c>
      <c r="M21" s="27">
        <v>239114980</v>
      </c>
      <c r="N21" s="27">
        <v>0</v>
      </c>
      <c r="O21" s="27">
        <v>40319310</v>
      </c>
      <c r="P21" s="24">
        <f t="shared" si="2"/>
        <v>0.16861892132395886</v>
      </c>
      <c r="Q21" s="27">
        <v>40319310</v>
      </c>
      <c r="R21" s="24">
        <f t="shared" si="3"/>
        <v>0.16861892132395886</v>
      </c>
      <c r="S21" s="27">
        <v>40319310</v>
      </c>
    </row>
    <row r="22" spans="1:19" s="11" customFormat="1" ht="31.5" x14ac:dyDescent="0.25">
      <c r="A22" s="25" t="s">
        <v>25</v>
      </c>
      <c r="B22" s="25" t="s">
        <v>27</v>
      </c>
      <c r="C22" s="25" t="s">
        <v>27</v>
      </c>
      <c r="D22" s="25" t="s">
        <v>27</v>
      </c>
      <c r="E22" s="25" t="s">
        <v>49</v>
      </c>
      <c r="F22" s="25" t="s">
        <v>50</v>
      </c>
      <c r="G22" s="25"/>
      <c r="H22" s="25"/>
      <c r="I22" s="25" t="s">
        <v>28</v>
      </c>
      <c r="J22" s="26" t="s">
        <v>51</v>
      </c>
      <c r="K22" s="27">
        <v>3290097692</v>
      </c>
      <c r="L22" s="27">
        <v>0</v>
      </c>
      <c r="M22" s="27">
        <v>3267907452</v>
      </c>
      <c r="N22" s="27">
        <v>22190240</v>
      </c>
      <c r="O22" s="27">
        <v>689918652</v>
      </c>
      <c r="P22" s="24">
        <f t="shared" si="2"/>
        <v>0.20969549131552048</v>
      </c>
      <c r="Q22" s="27">
        <v>200000</v>
      </c>
      <c r="R22" s="24">
        <f t="shared" si="3"/>
        <v>6.0788468526727264E-5</v>
      </c>
      <c r="S22" s="27">
        <v>200000</v>
      </c>
    </row>
    <row r="23" spans="1:19" s="11" customFormat="1" ht="15.75" x14ac:dyDescent="0.25">
      <c r="A23" s="25" t="s">
        <v>25</v>
      </c>
      <c r="B23" s="25" t="s">
        <v>27</v>
      </c>
      <c r="C23" s="25" t="s">
        <v>27</v>
      </c>
      <c r="D23" s="25" t="s">
        <v>27</v>
      </c>
      <c r="E23" s="25" t="s">
        <v>49</v>
      </c>
      <c r="F23" s="25" t="s">
        <v>32</v>
      </c>
      <c r="G23" s="25"/>
      <c r="H23" s="25"/>
      <c r="I23" s="25" t="s">
        <v>28</v>
      </c>
      <c r="J23" s="26" t="s">
        <v>52</v>
      </c>
      <c r="K23" s="27">
        <v>66842610</v>
      </c>
      <c r="L23" s="27">
        <v>0</v>
      </c>
      <c r="M23" s="27">
        <v>4794972</v>
      </c>
      <c r="N23" s="27">
        <v>62047638</v>
      </c>
      <c r="O23" s="27">
        <v>0</v>
      </c>
      <c r="P23" s="24">
        <f t="shared" si="2"/>
        <v>0</v>
      </c>
      <c r="Q23" s="27">
        <v>0</v>
      </c>
      <c r="R23" s="24">
        <f t="shared" si="3"/>
        <v>0</v>
      </c>
      <c r="S23" s="27">
        <v>0</v>
      </c>
    </row>
    <row r="24" spans="1:19" s="11" customFormat="1" ht="31.5" x14ac:dyDescent="0.25">
      <c r="A24" s="25" t="s">
        <v>25</v>
      </c>
      <c r="B24" s="25" t="s">
        <v>27</v>
      </c>
      <c r="C24" s="25" t="s">
        <v>27</v>
      </c>
      <c r="D24" s="25" t="s">
        <v>27</v>
      </c>
      <c r="E24" s="25" t="s">
        <v>39</v>
      </c>
      <c r="F24" s="25" t="s">
        <v>31</v>
      </c>
      <c r="G24" s="25"/>
      <c r="H24" s="25"/>
      <c r="I24" s="25" t="s">
        <v>28</v>
      </c>
      <c r="J24" s="26" t="s">
        <v>53</v>
      </c>
      <c r="K24" s="27">
        <v>206000</v>
      </c>
      <c r="L24" s="27">
        <v>0</v>
      </c>
      <c r="M24" s="27">
        <v>200000</v>
      </c>
      <c r="N24" s="27">
        <v>6000</v>
      </c>
      <c r="O24" s="27">
        <v>200000</v>
      </c>
      <c r="P24" s="24">
        <f t="shared" si="2"/>
        <v>0.970873786407767</v>
      </c>
      <c r="Q24" s="27">
        <v>200000</v>
      </c>
      <c r="R24" s="24">
        <f t="shared" si="3"/>
        <v>0.970873786407767</v>
      </c>
      <c r="S24" s="27">
        <v>200000</v>
      </c>
    </row>
    <row r="25" spans="1:19" s="11" customFormat="1" ht="63" x14ac:dyDescent="0.25">
      <c r="A25" s="25" t="s">
        <v>25</v>
      </c>
      <c r="B25" s="25" t="s">
        <v>27</v>
      </c>
      <c r="C25" s="25" t="s">
        <v>27</v>
      </c>
      <c r="D25" s="25" t="s">
        <v>27</v>
      </c>
      <c r="E25" s="25" t="s">
        <v>39</v>
      </c>
      <c r="F25" s="25" t="s">
        <v>41</v>
      </c>
      <c r="G25" s="25"/>
      <c r="H25" s="25"/>
      <c r="I25" s="25" t="s">
        <v>28</v>
      </c>
      <c r="J25" s="26" t="s">
        <v>54</v>
      </c>
      <c r="K25" s="27">
        <v>2229047303</v>
      </c>
      <c r="L25" s="27">
        <v>0</v>
      </c>
      <c r="M25" s="27">
        <v>2229047303</v>
      </c>
      <c r="N25" s="27">
        <v>0</v>
      </c>
      <c r="O25" s="27">
        <v>2157989732.54</v>
      </c>
      <c r="P25" s="24">
        <f t="shared" si="2"/>
        <v>0.96812199976000235</v>
      </c>
      <c r="Q25" s="27">
        <v>18274503.539999999</v>
      </c>
      <c r="R25" s="24">
        <f t="shared" si="3"/>
        <v>8.1983471213935011E-3</v>
      </c>
      <c r="S25" s="27">
        <v>18274503.539999999</v>
      </c>
    </row>
    <row r="26" spans="1:19" s="11" customFormat="1" ht="15.75" x14ac:dyDescent="0.25">
      <c r="A26" s="25" t="s">
        <v>25</v>
      </c>
      <c r="B26" s="25" t="s">
        <v>27</v>
      </c>
      <c r="C26" s="25" t="s">
        <v>27</v>
      </c>
      <c r="D26" s="25" t="s">
        <v>27</v>
      </c>
      <c r="E26" s="25" t="s">
        <v>39</v>
      </c>
      <c r="F26" s="25" t="s">
        <v>35</v>
      </c>
      <c r="G26" s="25"/>
      <c r="H26" s="25"/>
      <c r="I26" s="25" t="s">
        <v>28</v>
      </c>
      <c r="J26" s="26" t="s">
        <v>55</v>
      </c>
      <c r="K26" s="27">
        <v>3248569840</v>
      </c>
      <c r="L26" s="27">
        <v>0</v>
      </c>
      <c r="M26" s="27">
        <v>1256359584.3699999</v>
      </c>
      <c r="N26" s="27">
        <v>1992210255.6300001</v>
      </c>
      <c r="O26" s="27">
        <v>1256359584.3699999</v>
      </c>
      <c r="P26" s="24">
        <f t="shared" si="2"/>
        <v>0.38674236548659208</v>
      </c>
      <c r="Q26" s="27">
        <v>1000000</v>
      </c>
      <c r="R26" s="24">
        <f t="shared" si="3"/>
        <v>3.0782776706441382E-4</v>
      </c>
      <c r="S26" s="27">
        <v>1000000</v>
      </c>
    </row>
    <row r="27" spans="1:19" s="11" customFormat="1" ht="63" x14ac:dyDescent="0.25">
      <c r="A27" s="25" t="s">
        <v>25</v>
      </c>
      <c r="B27" s="25" t="s">
        <v>27</v>
      </c>
      <c r="C27" s="25" t="s">
        <v>27</v>
      </c>
      <c r="D27" s="25" t="s">
        <v>27</v>
      </c>
      <c r="E27" s="25" t="s">
        <v>39</v>
      </c>
      <c r="F27" s="25" t="s">
        <v>49</v>
      </c>
      <c r="G27" s="25"/>
      <c r="H27" s="25"/>
      <c r="I27" s="25" t="s">
        <v>28</v>
      </c>
      <c r="J27" s="26" t="s">
        <v>56</v>
      </c>
      <c r="K27" s="27">
        <v>379469550</v>
      </c>
      <c r="L27" s="27">
        <v>0</v>
      </c>
      <c r="M27" s="27">
        <v>113370051.95</v>
      </c>
      <c r="N27" s="27">
        <v>266099498.05000001</v>
      </c>
      <c r="O27" s="27">
        <v>113370051.95</v>
      </c>
      <c r="P27" s="24">
        <f t="shared" si="2"/>
        <v>0.29875928635117099</v>
      </c>
      <c r="Q27" s="27">
        <v>500000</v>
      </c>
      <c r="R27" s="24">
        <f t="shared" si="3"/>
        <v>1.31762877943698E-3</v>
      </c>
      <c r="S27" s="27">
        <v>500000</v>
      </c>
    </row>
    <row r="28" spans="1:19" s="11" customFormat="1" ht="63" x14ac:dyDescent="0.25">
      <c r="A28" s="25" t="s">
        <v>25</v>
      </c>
      <c r="B28" s="25" t="s">
        <v>27</v>
      </c>
      <c r="C28" s="25" t="s">
        <v>27</v>
      </c>
      <c r="D28" s="25" t="s">
        <v>27</v>
      </c>
      <c r="E28" s="25" t="s">
        <v>39</v>
      </c>
      <c r="F28" s="25" t="s">
        <v>47</v>
      </c>
      <c r="G28" s="25"/>
      <c r="H28" s="25"/>
      <c r="I28" s="25" t="s">
        <v>28</v>
      </c>
      <c r="J28" s="26" t="s">
        <v>57</v>
      </c>
      <c r="K28" s="27">
        <v>45673112</v>
      </c>
      <c r="L28" s="27">
        <v>0</v>
      </c>
      <c r="M28" s="27">
        <v>45120284</v>
      </c>
      <c r="N28" s="27">
        <v>552828</v>
      </c>
      <c r="O28" s="27">
        <v>1000000</v>
      </c>
      <c r="P28" s="24">
        <f t="shared" si="2"/>
        <v>2.1894720026960284E-2</v>
      </c>
      <c r="Q28" s="27">
        <v>1000000</v>
      </c>
      <c r="R28" s="24">
        <f t="shared" si="3"/>
        <v>2.1894720026960284E-2</v>
      </c>
      <c r="S28" s="27">
        <v>1000000</v>
      </c>
    </row>
    <row r="29" spans="1:19" s="11" customFormat="1" ht="78.75" x14ac:dyDescent="0.25">
      <c r="A29" s="25" t="s">
        <v>25</v>
      </c>
      <c r="B29" s="25" t="s">
        <v>27</v>
      </c>
      <c r="C29" s="25" t="s">
        <v>27</v>
      </c>
      <c r="D29" s="25" t="s">
        <v>27</v>
      </c>
      <c r="E29" s="25" t="s">
        <v>47</v>
      </c>
      <c r="F29" s="25" t="s">
        <v>41</v>
      </c>
      <c r="G29" s="25"/>
      <c r="H29" s="25"/>
      <c r="I29" s="25" t="s">
        <v>28</v>
      </c>
      <c r="J29" s="26" t="s">
        <v>58</v>
      </c>
      <c r="K29" s="27">
        <v>25338192</v>
      </c>
      <c r="L29" s="27">
        <v>0</v>
      </c>
      <c r="M29" s="27">
        <v>25338192</v>
      </c>
      <c r="N29" s="27">
        <v>0</v>
      </c>
      <c r="O29" s="27">
        <v>3762530.49</v>
      </c>
      <c r="P29" s="24">
        <f t="shared" si="2"/>
        <v>0.14849246110377567</v>
      </c>
      <c r="Q29" s="27">
        <v>519390.49</v>
      </c>
      <c r="R29" s="24">
        <f t="shared" si="3"/>
        <v>2.0498324821281645E-2</v>
      </c>
      <c r="S29" s="27">
        <v>519390.49</v>
      </c>
    </row>
    <row r="30" spans="1:19" s="11" customFormat="1" ht="31.5" x14ac:dyDescent="0.25">
      <c r="A30" s="25" t="s">
        <v>25</v>
      </c>
      <c r="B30" s="25" t="s">
        <v>27</v>
      </c>
      <c r="C30" s="25" t="s">
        <v>27</v>
      </c>
      <c r="D30" s="25" t="s">
        <v>27</v>
      </c>
      <c r="E30" s="25" t="s">
        <v>59</v>
      </c>
      <c r="F30" s="25"/>
      <c r="G30" s="25"/>
      <c r="H30" s="25"/>
      <c r="I30" s="25" t="s">
        <v>28</v>
      </c>
      <c r="J30" s="26" t="s">
        <v>60</v>
      </c>
      <c r="K30" s="27">
        <v>74481751</v>
      </c>
      <c r="L30" s="27">
        <v>0</v>
      </c>
      <c r="M30" s="27">
        <v>53455201</v>
      </c>
      <c r="N30" s="27">
        <v>21026550</v>
      </c>
      <c r="O30" s="27">
        <v>16357961</v>
      </c>
      <c r="P30" s="24">
        <f t="shared" si="2"/>
        <v>0.21962374380806379</v>
      </c>
      <c r="Q30" s="27">
        <v>11178897</v>
      </c>
      <c r="R30" s="24">
        <f t="shared" si="3"/>
        <v>0.15008907349667439</v>
      </c>
      <c r="S30" s="27">
        <v>10000000</v>
      </c>
    </row>
    <row r="31" spans="1:19" s="11" customFormat="1" ht="15.75" x14ac:dyDescent="0.25">
      <c r="A31" s="21" t="s">
        <v>25</v>
      </c>
      <c r="B31" s="21" t="s">
        <v>61</v>
      </c>
      <c r="C31" s="21"/>
      <c r="D31" s="21"/>
      <c r="E31" s="21"/>
      <c r="F31" s="21"/>
      <c r="G31" s="21"/>
      <c r="H31" s="21"/>
      <c r="I31" s="21"/>
      <c r="J31" s="22" t="s">
        <v>62</v>
      </c>
      <c r="K31" s="23">
        <f>+K32+K34+K35+K36+K37+K38+K39+K40+K41+K42+K44+K45+K46</f>
        <v>765273910679</v>
      </c>
      <c r="L31" s="23">
        <f t="shared" ref="L31:S31" si="4">+L32+L34+L35+L36+L37+L38+L39+L40+L41+L42+L44+L45+L46</f>
        <v>7528986679</v>
      </c>
      <c r="M31" s="23">
        <f t="shared" si="4"/>
        <v>292279693031</v>
      </c>
      <c r="N31" s="23">
        <f t="shared" si="4"/>
        <v>465465230969</v>
      </c>
      <c r="O31" s="23">
        <f t="shared" si="4"/>
        <v>292279693031</v>
      </c>
      <c r="P31" s="24">
        <f t="shared" si="2"/>
        <v>0.3819282076030408</v>
      </c>
      <c r="Q31" s="23">
        <f t="shared" si="4"/>
        <v>154607050423</v>
      </c>
      <c r="R31" s="24">
        <f t="shared" si="3"/>
        <v>0.20202838260332528</v>
      </c>
      <c r="S31" s="23">
        <f t="shared" si="4"/>
        <v>0</v>
      </c>
    </row>
    <row r="32" spans="1:19" s="11" customFormat="1" ht="31.5" x14ac:dyDescent="0.25">
      <c r="A32" s="21" t="s">
        <v>25</v>
      </c>
      <c r="B32" s="21" t="s">
        <v>61</v>
      </c>
      <c r="C32" s="21" t="s">
        <v>27</v>
      </c>
      <c r="D32" s="21" t="s">
        <v>27</v>
      </c>
      <c r="E32" s="21"/>
      <c r="F32" s="21"/>
      <c r="G32" s="21"/>
      <c r="H32" s="21"/>
      <c r="I32" s="21" t="s">
        <v>28</v>
      </c>
      <c r="J32" s="22" t="s">
        <v>63</v>
      </c>
      <c r="K32" s="23">
        <v>1885536000</v>
      </c>
      <c r="L32" s="23">
        <v>0</v>
      </c>
      <c r="M32" s="23">
        <v>0</v>
      </c>
      <c r="N32" s="23">
        <v>1885536000</v>
      </c>
      <c r="O32" s="23">
        <v>0</v>
      </c>
      <c r="P32" s="24">
        <f t="shared" si="2"/>
        <v>0</v>
      </c>
      <c r="Q32" s="23">
        <v>0</v>
      </c>
      <c r="R32" s="24">
        <f t="shared" si="3"/>
        <v>0</v>
      </c>
      <c r="S32" s="23">
        <v>0</v>
      </c>
    </row>
    <row r="33" spans="1:19" s="11" customFormat="1" ht="15.75" x14ac:dyDescent="0.25">
      <c r="A33" s="25" t="s">
        <v>25</v>
      </c>
      <c r="B33" s="25" t="s">
        <v>61</v>
      </c>
      <c r="C33" s="25" t="s">
        <v>27</v>
      </c>
      <c r="D33" s="25" t="s">
        <v>27</v>
      </c>
      <c r="E33" s="25" t="s">
        <v>64</v>
      </c>
      <c r="F33" s="25" t="s">
        <v>50</v>
      </c>
      <c r="G33" s="25"/>
      <c r="H33" s="25"/>
      <c r="I33" s="25" t="s">
        <v>28</v>
      </c>
      <c r="J33" s="26" t="s">
        <v>65</v>
      </c>
      <c r="K33" s="27">
        <v>1885536000</v>
      </c>
      <c r="L33" s="27">
        <v>0</v>
      </c>
      <c r="M33" s="27">
        <v>0</v>
      </c>
      <c r="N33" s="27">
        <v>1885536000</v>
      </c>
      <c r="O33" s="27">
        <v>0</v>
      </c>
      <c r="P33" s="24">
        <f t="shared" si="2"/>
        <v>0</v>
      </c>
      <c r="Q33" s="27">
        <v>0</v>
      </c>
      <c r="R33" s="24">
        <f t="shared" si="3"/>
        <v>0</v>
      </c>
      <c r="S33" s="27">
        <v>0</v>
      </c>
    </row>
    <row r="34" spans="1:19" s="11" customFormat="1" ht="47.25" x14ac:dyDescent="0.25">
      <c r="A34" s="25" t="s">
        <v>25</v>
      </c>
      <c r="B34" s="25" t="s">
        <v>61</v>
      </c>
      <c r="C34" s="25" t="s">
        <v>61</v>
      </c>
      <c r="D34" s="25" t="s">
        <v>30</v>
      </c>
      <c r="E34" s="25" t="s">
        <v>41</v>
      </c>
      <c r="F34" s="25"/>
      <c r="G34" s="25"/>
      <c r="H34" s="25"/>
      <c r="I34" s="25" t="s">
        <v>28</v>
      </c>
      <c r="J34" s="26" t="s">
        <v>66</v>
      </c>
      <c r="K34" s="27">
        <v>1698004000</v>
      </c>
      <c r="L34" s="27">
        <v>0</v>
      </c>
      <c r="M34" s="27">
        <v>0</v>
      </c>
      <c r="N34" s="27">
        <v>1698004000</v>
      </c>
      <c r="O34" s="27">
        <v>0</v>
      </c>
      <c r="P34" s="24">
        <f t="shared" si="2"/>
        <v>0</v>
      </c>
      <c r="Q34" s="27">
        <v>0</v>
      </c>
      <c r="R34" s="24">
        <f t="shared" si="3"/>
        <v>0</v>
      </c>
      <c r="S34" s="27">
        <v>0</v>
      </c>
    </row>
    <row r="35" spans="1:19" s="11" customFormat="1" ht="63" x14ac:dyDescent="0.25">
      <c r="A35" s="25" t="s">
        <v>25</v>
      </c>
      <c r="B35" s="25" t="s">
        <v>61</v>
      </c>
      <c r="C35" s="25" t="s">
        <v>61</v>
      </c>
      <c r="D35" s="25" t="s">
        <v>30</v>
      </c>
      <c r="E35" s="25" t="s">
        <v>67</v>
      </c>
      <c r="F35" s="25"/>
      <c r="G35" s="25"/>
      <c r="H35" s="25"/>
      <c r="I35" s="25" t="s">
        <v>28</v>
      </c>
      <c r="J35" s="26" t="s">
        <v>68</v>
      </c>
      <c r="K35" s="27">
        <v>38287269000</v>
      </c>
      <c r="L35" s="27">
        <v>0</v>
      </c>
      <c r="M35" s="27">
        <v>35399715271</v>
      </c>
      <c r="N35" s="27">
        <v>2887553729</v>
      </c>
      <c r="O35" s="27">
        <v>35399715271</v>
      </c>
      <c r="P35" s="24">
        <f t="shared" si="2"/>
        <v>0.92458188310584388</v>
      </c>
      <c r="Q35" s="27">
        <v>7303556533</v>
      </c>
      <c r="R35" s="24">
        <f t="shared" si="3"/>
        <v>0.1907567900181128</v>
      </c>
      <c r="S35" s="27">
        <v>0</v>
      </c>
    </row>
    <row r="36" spans="1:19" s="11" customFormat="1" ht="63" x14ac:dyDescent="0.25">
      <c r="A36" s="25" t="s">
        <v>25</v>
      </c>
      <c r="B36" s="25" t="s">
        <v>61</v>
      </c>
      <c r="C36" s="25" t="s">
        <v>61</v>
      </c>
      <c r="D36" s="25" t="s">
        <v>30</v>
      </c>
      <c r="E36" s="25" t="s">
        <v>69</v>
      </c>
      <c r="F36" s="25"/>
      <c r="G36" s="25"/>
      <c r="H36" s="25"/>
      <c r="I36" s="25" t="s">
        <v>28</v>
      </c>
      <c r="J36" s="26" t="s">
        <v>70</v>
      </c>
      <c r="K36" s="27">
        <v>6018000000</v>
      </c>
      <c r="L36" s="27">
        <v>0</v>
      </c>
      <c r="M36" s="27">
        <v>0</v>
      </c>
      <c r="N36" s="27">
        <v>6018000000</v>
      </c>
      <c r="O36" s="27">
        <v>0</v>
      </c>
      <c r="P36" s="24">
        <f t="shared" si="2"/>
        <v>0</v>
      </c>
      <c r="Q36" s="27">
        <v>0</v>
      </c>
      <c r="R36" s="24">
        <f t="shared" si="3"/>
        <v>0</v>
      </c>
      <c r="S36" s="27">
        <v>0</v>
      </c>
    </row>
    <row r="37" spans="1:19" s="11" customFormat="1" ht="31.5" x14ac:dyDescent="0.25">
      <c r="A37" s="25" t="s">
        <v>25</v>
      </c>
      <c r="B37" s="25" t="s">
        <v>61</v>
      </c>
      <c r="C37" s="25" t="s">
        <v>61</v>
      </c>
      <c r="D37" s="25" t="s">
        <v>30</v>
      </c>
      <c r="E37" s="25" t="s">
        <v>71</v>
      </c>
      <c r="F37" s="25"/>
      <c r="G37" s="25"/>
      <c r="H37" s="25"/>
      <c r="I37" s="25" t="s">
        <v>28</v>
      </c>
      <c r="J37" s="26" t="s">
        <v>72</v>
      </c>
      <c r="K37" s="27">
        <v>115020423000</v>
      </c>
      <c r="L37" s="27">
        <v>0</v>
      </c>
      <c r="M37" s="27">
        <v>0</v>
      </c>
      <c r="N37" s="27">
        <v>115020423000</v>
      </c>
      <c r="O37" s="27">
        <v>0</v>
      </c>
      <c r="P37" s="24">
        <f t="shared" si="2"/>
        <v>0</v>
      </c>
      <c r="Q37" s="27">
        <v>0</v>
      </c>
      <c r="R37" s="24">
        <f t="shared" si="3"/>
        <v>0</v>
      </c>
      <c r="S37" s="27">
        <v>0</v>
      </c>
    </row>
    <row r="38" spans="1:19" s="11" customFormat="1" ht="31.5" x14ac:dyDescent="0.25">
      <c r="A38" s="25" t="s">
        <v>25</v>
      </c>
      <c r="B38" s="25" t="s">
        <v>61</v>
      </c>
      <c r="C38" s="25" t="s">
        <v>61</v>
      </c>
      <c r="D38" s="25" t="s">
        <v>30</v>
      </c>
      <c r="E38" s="25" t="s">
        <v>73</v>
      </c>
      <c r="F38" s="25"/>
      <c r="G38" s="25"/>
      <c r="H38" s="25"/>
      <c r="I38" s="25" t="s">
        <v>28</v>
      </c>
      <c r="J38" s="26" t="s">
        <v>74</v>
      </c>
      <c r="K38" s="27">
        <v>99631000000</v>
      </c>
      <c r="L38" s="27">
        <v>0</v>
      </c>
      <c r="M38" s="27">
        <v>99631000000</v>
      </c>
      <c r="N38" s="27">
        <v>0</v>
      </c>
      <c r="O38" s="27">
        <v>99631000000</v>
      </c>
      <c r="P38" s="24">
        <f t="shared" si="2"/>
        <v>1</v>
      </c>
      <c r="Q38" s="27">
        <v>0</v>
      </c>
      <c r="R38" s="24">
        <f t="shared" si="3"/>
        <v>0</v>
      </c>
      <c r="S38" s="27">
        <v>0</v>
      </c>
    </row>
    <row r="39" spans="1:19" s="11" customFormat="1" ht="47.25" x14ac:dyDescent="0.25">
      <c r="A39" s="25" t="s">
        <v>25</v>
      </c>
      <c r="B39" s="25" t="s">
        <v>61</v>
      </c>
      <c r="C39" s="25" t="s">
        <v>61</v>
      </c>
      <c r="D39" s="25" t="s">
        <v>30</v>
      </c>
      <c r="E39" s="25" t="s">
        <v>75</v>
      </c>
      <c r="F39" s="25"/>
      <c r="G39" s="25"/>
      <c r="H39" s="25"/>
      <c r="I39" s="25" t="s">
        <v>28</v>
      </c>
      <c r="J39" s="26" t="s">
        <v>76</v>
      </c>
      <c r="K39" s="27">
        <v>7528986679</v>
      </c>
      <c r="L39" s="27">
        <v>7528986679</v>
      </c>
      <c r="M39" s="27">
        <v>0</v>
      </c>
      <c r="N39" s="27">
        <v>0</v>
      </c>
      <c r="O39" s="27">
        <v>0</v>
      </c>
      <c r="P39" s="24">
        <f t="shared" si="2"/>
        <v>0</v>
      </c>
      <c r="Q39" s="27">
        <v>0</v>
      </c>
      <c r="R39" s="24">
        <f t="shared" si="3"/>
        <v>0</v>
      </c>
      <c r="S39" s="27">
        <v>0</v>
      </c>
    </row>
    <row r="40" spans="1:19" s="11" customFormat="1" ht="47.25" x14ac:dyDescent="0.25">
      <c r="A40" s="25" t="s">
        <v>25</v>
      </c>
      <c r="B40" s="25" t="s">
        <v>61</v>
      </c>
      <c r="C40" s="25" t="s">
        <v>61</v>
      </c>
      <c r="D40" s="25" t="s">
        <v>77</v>
      </c>
      <c r="E40" s="25" t="s">
        <v>37</v>
      </c>
      <c r="F40" s="25"/>
      <c r="G40" s="25"/>
      <c r="H40" s="25"/>
      <c r="I40" s="25" t="s">
        <v>78</v>
      </c>
      <c r="J40" s="26" t="s">
        <v>79</v>
      </c>
      <c r="K40" s="27">
        <v>297545310000</v>
      </c>
      <c r="L40" s="27">
        <v>0</v>
      </c>
      <c r="M40" s="27">
        <v>0</v>
      </c>
      <c r="N40" s="27">
        <v>297545310000</v>
      </c>
      <c r="O40" s="27">
        <v>0</v>
      </c>
      <c r="P40" s="24">
        <f t="shared" si="2"/>
        <v>0</v>
      </c>
      <c r="Q40" s="27">
        <v>0</v>
      </c>
      <c r="R40" s="24">
        <f t="shared" si="3"/>
        <v>0</v>
      </c>
      <c r="S40" s="27">
        <v>0</v>
      </c>
    </row>
    <row r="41" spans="1:19" s="11" customFormat="1" ht="31.5" x14ac:dyDescent="0.25">
      <c r="A41" s="25" t="s">
        <v>25</v>
      </c>
      <c r="B41" s="25" t="s">
        <v>61</v>
      </c>
      <c r="C41" s="25" t="s">
        <v>77</v>
      </c>
      <c r="D41" s="25" t="s">
        <v>27</v>
      </c>
      <c r="E41" s="25" t="s">
        <v>80</v>
      </c>
      <c r="F41" s="25"/>
      <c r="G41" s="25"/>
      <c r="H41" s="25"/>
      <c r="I41" s="25" t="s">
        <v>28</v>
      </c>
      <c r="J41" s="26" t="s">
        <v>81</v>
      </c>
      <c r="K41" s="27">
        <v>11967648000</v>
      </c>
      <c r="L41" s="27">
        <v>0</v>
      </c>
      <c r="M41" s="27">
        <v>10793003760</v>
      </c>
      <c r="N41" s="27">
        <v>1174644240</v>
      </c>
      <c r="O41" s="27">
        <v>10793003760</v>
      </c>
      <c r="P41" s="24">
        <f t="shared" si="2"/>
        <v>0.90184836318715256</v>
      </c>
      <c r="Q41" s="27">
        <v>847519890</v>
      </c>
      <c r="R41" s="24">
        <f t="shared" si="3"/>
        <v>7.0817581700263907E-2</v>
      </c>
      <c r="S41" s="27">
        <v>0</v>
      </c>
    </row>
    <row r="42" spans="1:19" s="11" customFormat="1" ht="15.75" x14ac:dyDescent="0.25">
      <c r="A42" s="21" t="s">
        <v>25</v>
      </c>
      <c r="B42" s="21" t="s">
        <v>61</v>
      </c>
      <c r="C42" s="21" t="s">
        <v>82</v>
      </c>
      <c r="D42" s="21"/>
      <c r="E42" s="21"/>
      <c r="F42" s="21"/>
      <c r="G42" s="21"/>
      <c r="H42" s="21"/>
      <c r="I42" s="21" t="s">
        <v>28</v>
      </c>
      <c r="J42" s="22" t="s">
        <v>83</v>
      </c>
      <c r="K42" s="23">
        <v>1168760000</v>
      </c>
      <c r="L42" s="23">
        <v>0</v>
      </c>
      <c r="M42" s="23">
        <v>0</v>
      </c>
      <c r="N42" s="23">
        <v>1168760000</v>
      </c>
      <c r="O42" s="23">
        <v>0</v>
      </c>
      <c r="P42" s="24">
        <f t="shared" si="2"/>
        <v>0</v>
      </c>
      <c r="Q42" s="23">
        <v>0</v>
      </c>
      <c r="R42" s="24">
        <f t="shared" si="3"/>
        <v>0</v>
      </c>
      <c r="S42" s="23">
        <v>0</v>
      </c>
    </row>
    <row r="43" spans="1:19" s="11" customFormat="1" ht="15.75" x14ac:dyDescent="0.25">
      <c r="A43" s="25" t="s">
        <v>25</v>
      </c>
      <c r="B43" s="25" t="s">
        <v>61</v>
      </c>
      <c r="C43" s="25" t="s">
        <v>82</v>
      </c>
      <c r="D43" s="25" t="s">
        <v>30</v>
      </c>
      <c r="E43" s="25" t="s">
        <v>50</v>
      </c>
      <c r="F43" s="25"/>
      <c r="G43" s="25"/>
      <c r="H43" s="25"/>
      <c r="I43" s="25" t="s">
        <v>28</v>
      </c>
      <c r="J43" s="26" t="s">
        <v>84</v>
      </c>
      <c r="K43" s="27">
        <v>1168760000</v>
      </c>
      <c r="L43" s="27">
        <v>0</v>
      </c>
      <c r="M43" s="27">
        <v>0</v>
      </c>
      <c r="N43" s="27">
        <v>1168760000</v>
      </c>
      <c r="O43" s="27">
        <v>0</v>
      </c>
      <c r="P43" s="24">
        <f t="shared" si="2"/>
        <v>0</v>
      </c>
      <c r="Q43" s="27">
        <v>0</v>
      </c>
      <c r="R43" s="24">
        <f t="shared" si="3"/>
        <v>0</v>
      </c>
      <c r="S43" s="27">
        <v>0</v>
      </c>
    </row>
    <row r="44" spans="1:19" s="11" customFormat="1" ht="47.25" x14ac:dyDescent="0.25">
      <c r="A44" s="25" t="s">
        <v>25</v>
      </c>
      <c r="B44" s="25" t="s">
        <v>61</v>
      </c>
      <c r="C44" s="25" t="s">
        <v>85</v>
      </c>
      <c r="D44" s="25" t="s">
        <v>86</v>
      </c>
      <c r="E44" s="25" t="s">
        <v>50</v>
      </c>
      <c r="F44" s="25"/>
      <c r="G44" s="25"/>
      <c r="H44" s="25"/>
      <c r="I44" s="25" t="s">
        <v>28</v>
      </c>
      <c r="J44" s="26" t="s">
        <v>87</v>
      </c>
      <c r="K44" s="27">
        <v>30626000000</v>
      </c>
      <c r="L44" s="27">
        <v>0</v>
      </c>
      <c r="M44" s="27">
        <v>0</v>
      </c>
      <c r="N44" s="27">
        <v>30626000000</v>
      </c>
      <c r="O44" s="27">
        <v>0</v>
      </c>
      <c r="P44" s="24">
        <f t="shared" si="2"/>
        <v>0</v>
      </c>
      <c r="Q44" s="27">
        <v>0</v>
      </c>
      <c r="R44" s="24">
        <f t="shared" si="3"/>
        <v>0</v>
      </c>
      <c r="S44" s="27">
        <v>0</v>
      </c>
    </row>
    <row r="45" spans="1:19" s="11" customFormat="1" ht="47.25" x14ac:dyDescent="0.25">
      <c r="A45" s="25" t="s">
        <v>25</v>
      </c>
      <c r="B45" s="25" t="s">
        <v>61</v>
      </c>
      <c r="C45" s="25" t="s">
        <v>85</v>
      </c>
      <c r="D45" s="25" t="s">
        <v>86</v>
      </c>
      <c r="E45" s="25" t="s">
        <v>32</v>
      </c>
      <c r="F45" s="25"/>
      <c r="G45" s="25"/>
      <c r="H45" s="25"/>
      <c r="I45" s="25" t="s">
        <v>28</v>
      </c>
      <c r="J45" s="26" t="s">
        <v>88</v>
      </c>
      <c r="K45" s="27">
        <v>7441000000</v>
      </c>
      <c r="L45" s="27">
        <v>0</v>
      </c>
      <c r="M45" s="27">
        <v>0</v>
      </c>
      <c r="N45" s="27">
        <v>7441000000</v>
      </c>
      <c r="O45" s="27">
        <v>0</v>
      </c>
      <c r="P45" s="24">
        <f t="shared" si="2"/>
        <v>0</v>
      </c>
      <c r="Q45" s="27">
        <v>0</v>
      </c>
      <c r="R45" s="24">
        <f t="shared" si="3"/>
        <v>0</v>
      </c>
      <c r="S45" s="27">
        <v>0</v>
      </c>
    </row>
    <row r="46" spans="1:19" s="11" customFormat="1" ht="47.25" x14ac:dyDescent="0.25">
      <c r="A46" s="25" t="s">
        <v>25</v>
      </c>
      <c r="B46" s="25" t="s">
        <v>61</v>
      </c>
      <c r="C46" s="25" t="s">
        <v>85</v>
      </c>
      <c r="D46" s="25" t="s">
        <v>86</v>
      </c>
      <c r="E46" s="25" t="s">
        <v>31</v>
      </c>
      <c r="F46" s="25"/>
      <c r="G46" s="25"/>
      <c r="H46" s="25"/>
      <c r="I46" s="25" t="s">
        <v>28</v>
      </c>
      <c r="J46" s="26" t="s">
        <v>89</v>
      </c>
      <c r="K46" s="27">
        <v>146455974000</v>
      </c>
      <c r="L46" s="27">
        <v>0</v>
      </c>
      <c r="M46" s="27">
        <v>146455974000</v>
      </c>
      <c r="N46" s="27">
        <v>0</v>
      </c>
      <c r="O46" s="27">
        <v>146455974000</v>
      </c>
      <c r="P46" s="24">
        <f t="shared" si="2"/>
        <v>1</v>
      </c>
      <c r="Q46" s="27">
        <v>146455974000</v>
      </c>
      <c r="R46" s="24">
        <f t="shared" si="3"/>
        <v>1</v>
      </c>
      <c r="S46" s="27">
        <v>0</v>
      </c>
    </row>
    <row r="47" spans="1:19" s="11" customFormat="1" ht="31.5" x14ac:dyDescent="0.25">
      <c r="A47" s="21" t="s">
        <v>25</v>
      </c>
      <c r="B47" s="21" t="s">
        <v>90</v>
      </c>
      <c r="C47" s="21"/>
      <c r="D47" s="21"/>
      <c r="E47" s="21"/>
      <c r="F47" s="21"/>
      <c r="G47" s="21"/>
      <c r="H47" s="21"/>
      <c r="I47" s="21"/>
      <c r="J47" s="22" t="s">
        <v>91</v>
      </c>
      <c r="K47" s="23">
        <f>+K48+K51</f>
        <v>5018509000</v>
      </c>
      <c r="L47" s="23">
        <f t="shared" ref="L47:S47" si="5">+L48+L51</f>
        <v>0</v>
      </c>
      <c r="M47" s="23">
        <f t="shared" si="5"/>
        <v>0</v>
      </c>
      <c r="N47" s="23">
        <f t="shared" si="5"/>
        <v>5018509000</v>
      </c>
      <c r="O47" s="23">
        <f t="shared" si="5"/>
        <v>0</v>
      </c>
      <c r="P47" s="24">
        <f t="shared" si="2"/>
        <v>0</v>
      </c>
      <c r="Q47" s="23">
        <f t="shared" si="5"/>
        <v>0</v>
      </c>
      <c r="R47" s="24">
        <f t="shared" si="3"/>
        <v>0</v>
      </c>
      <c r="S47" s="23">
        <f t="shared" si="5"/>
        <v>0</v>
      </c>
    </row>
    <row r="48" spans="1:19" s="11" customFormat="1" ht="15.75" x14ac:dyDescent="0.25">
      <c r="A48" s="21" t="s">
        <v>25</v>
      </c>
      <c r="B48" s="21" t="s">
        <v>90</v>
      </c>
      <c r="C48" s="21" t="s">
        <v>30</v>
      </c>
      <c r="D48" s="21"/>
      <c r="E48" s="21"/>
      <c r="F48" s="21"/>
      <c r="G48" s="21"/>
      <c r="H48" s="21"/>
      <c r="I48" s="21" t="s">
        <v>28</v>
      </c>
      <c r="J48" s="22" t="s">
        <v>92</v>
      </c>
      <c r="K48" s="23">
        <v>224928000</v>
      </c>
      <c r="L48" s="23">
        <v>0</v>
      </c>
      <c r="M48" s="23">
        <v>0</v>
      </c>
      <c r="N48" s="23">
        <v>224928000</v>
      </c>
      <c r="O48" s="23">
        <v>0</v>
      </c>
      <c r="P48" s="24">
        <f t="shared" si="2"/>
        <v>0</v>
      </c>
      <c r="Q48" s="23">
        <v>0</v>
      </c>
      <c r="R48" s="24">
        <f t="shared" si="3"/>
        <v>0</v>
      </c>
      <c r="S48" s="23">
        <v>0</v>
      </c>
    </row>
    <row r="49" spans="1:19" s="11" customFormat="1" ht="31.5" x14ac:dyDescent="0.25">
      <c r="A49" s="25" t="s">
        <v>25</v>
      </c>
      <c r="B49" s="25" t="s">
        <v>90</v>
      </c>
      <c r="C49" s="25" t="s">
        <v>30</v>
      </c>
      <c r="D49" s="25" t="s">
        <v>27</v>
      </c>
      <c r="E49" s="25" t="s">
        <v>50</v>
      </c>
      <c r="F49" s="25"/>
      <c r="G49" s="25"/>
      <c r="H49" s="25"/>
      <c r="I49" s="25" t="s">
        <v>28</v>
      </c>
      <c r="J49" s="26" t="s">
        <v>93</v>
      </c>
      <c r="K49" s="27">
        <v>223428000</v>
      </c>
      <c r="L49" s="27">
        <v>0</v>
      </c>
      <c r="M49" s="27">
        <v>0</v>
      </c>
      <c r="N49" s="27">
        <v>223428000</v>
      </c>
      <c r="O49" s="27">
        <v>0</v>
      </c>
      <c r="P49" s="24">
        <f t="shared" si="2"/>
        <v>0</v>
      </c>
      <c r="Q49" s="27">
        <v>0</v>
      </c>
      <c r="R49" s="24">
        <f t="shared" si="3"/>
        <v>0</v>
      </c>
      <c r="S49" s="27">
        <v>0</v>
      </c>
    </row>
    <row r="50" spans="1:19" s="11" customFormat="1" ht="31.5" x14ac:dyDescent="0.25">
      <c r="A50" s="25" t="s">
        <v>25</v>
      </c>
      <c r="B50" s="25" t="s">
        <v>90</v>
      </c>
      <c r="C50" s="25" t="s">
        <v>30</v>
      </c>
      <c r="D50" s="25" t="s">
        <v>27</v>
      </c>
      <c r="E50" s="25" t="s">
        <v>37</v>
      </c>
      <c r="F50" s="25"/>
      <c r="G50" s="25"/>
      <c r="H50" s="25"/>
      <c r="I50" s="25" t="s">
        <v>28</v>
      </c>
      <c r="J50" s="26" t="s">
        <v>94</v>
      </c>
      <c r="K50" s="27">
        <v>1500000</v>
      </c>
      <c r="L50" s="27">
        <v>0</v>
      </c>
      <c r="M50" s="27">
        <v>0</v>
      </c>
      <c r="N50" s="27">
        <v>1500000</v>
      </c>
      <c r="O50" s="27">
        <v>0</v>
      </c>
      <c r="P50" s="24">
        <f t="shared" si="2"/>
        <v>0</v>
      </c>
      <c r="Q50" s="27">
        <v>0</v>
      </c>
      <c r="R50" s="24">
        <f t="shared" si="3"/>
        <v>0</v>
      </c>
      <c r="S50" s="27">
        <v>0</v>
      </c>
    </row>
    <row r="51" spans="1:19" s="11" customFormat="1" ht="31.5" x14ac:dyDescent="0.25">
      <c r="A51" s="21" t="s">
        <v>25</v>
      </c>
      <c r="B51" s="21" t="s">
        <v>90</v>
      </c>
      <c r="C51" s="21" t="s">
        <v>77</v>
      </c>
      <c r="D51" s="21" t="s">
        <v>30</v>
      </c>
      <c r="E51" s="21"/>
      <c r="F51" s="21"/>
      <c r="G51" s="21"/>
      <c r="H51" s="21"/>
      <c r="I51" s="21" t="s">
        <v>28</v>
      </c>
      <c r="J51" s="22" t="s">
        <v>95</v>
      </c>
      <c r="K51" s="23">
        <v>4793581000</v>
      </c>
      <c r="L51" s="23">
        <v>0</v>
      </c>
      <c r="M51" s="23">
        <v>0</v>
      </c>
      <c r="N51" s="23">
        <v>4793581000</v>
      </c>
      <c r="O51" s="23">
        <v>0</v>
      </c>
      <c r="P51" s="24">
        <f t="shared" si="2"/>
        <v>0</v>
      </c>
      <c r="Q51" s="23">
        <v>0</v>
      </c>
      <c r="R51" s="24">
        <f t="shared" si="3"/>
        <v>0</v>
      </c>
      <c r="S51" s="23">
        <v>0</v>
      </c>
    </row>
    <row r="52" spans="1:19" s="11" customFormat="1" ht="15.75" x14ac:dyDescent="0.25">
      <c r="A52" s="17" t="s">
        <v>96</v>
      </c>
      <c r="B52" s="17"/>
      <c r="C52" s="17"/>
      <c r="D52" s="17"/>
      <c r="E52" s="17"/>
      <c r="F52" s="17"/>
      <c r="G52" s="17"/>
      <c r="H52" s="17"/>
      <c r="I52" s="17"/>
      <c r="J52" s="18" t="s">
        <v>97</v>
      </c>
      <c r="K52" s="19">
        <f>+K53</f>
        <v>8003324468</v>
      </c>
      <c r="L52" s="19">
        <f t="shared" ref="L52:S52" si="6">+L53</f>
        <v>0</v>
      </c>
      <c r="M52" s="19">
        <f t="shared" si="6"/>
        <v>0</v>
      </c>
      <c r="N52" s="19">
        <f t="shared" si="6"/>
        <v>8003324468</v>
      </c>
      <c r="O52" s="19">
        <f t="shared" si="6"/>
        <v>0</v>
      </c>
      <c r="P52" s="20">
        <f t="shared" si="2"/>
        <v>0</v>
      </c>
      <c r="Q52" s="19">
        <f t="shared" si="6"/>
        <v>0</v>
      </c>
      <c r="R52" s="20">
        <f t="shared" si="3"/>
        <v>0</v>
      </c>
      <c r="S52" s="19">
        <f t="shared" si="6"/>
        <v>0</v>
      </c>
    </row>
    <row r="53" spans="1:19" s="11" customFormat="1" ht="31.5" x14ac:dyDescent="0.25">
      <c r="A53" s="25" t="s">
        <v>96</v>
      </c>
      <c r="B53" s="25" t="s">
        <v>82</v>
      </c>
      <c r="C53" s="25" t="s">
        <v>77</v>
      </c>
      <c r="D53" s="25" t="s">
        <v>30</v>
      </c>
      <c r="E53" s="25"/>
      <c r="F53" s="25"/>
      <c r="G53" s="25"/>
      <c r="H53" s="25"/>
      <c r="I53" s="25" t="s">
        <v>28</v>
      </c>
      <c r="J53" s="26" t="s">
        <v>98</v>
      </c>
      <c r="K53" s="27">
        <v>8003324468</v>
      </c>
      <c r="L53" s="27">
        <v>0</v>
      </c>
      <c r="M53" s="27">
        <v>0</v>
      </c>
      <c r="N53" s="27">
        <v>8003324468</v>
      </c>
      <c r="O53" s="27">
        <v>0</v>
      </c>
      <c r="P53" s="28">
        <f t="shared" si="2"/>
        <v>0</v>
      </c>
      <c r="Q53" s="27">
        <v>0</v>
      </c>
      <c r="R53" s="28">
        <f t="shared" si="3"/>
        <v>0</v>
      </c>
      <c r="S53" s="27">
        <v>0</v>
      </c>
    </row>
    <row r="54" spans="1:19" s="11" customFormat="1" ht="15.75" x14ac:dyDescent="0.25">
      <c r="A54" s="17" t="s">
        <v>99</v>
      </c>
      <c r="B54" s="17"/>
      <c r="C54" s="17"/>
      <c r="D54" s="17"/>
      <c r="E54" s="17"/>
      <c r="F54" s="17"/>
      <c r="G54" s="17"/>
      <c r="H54" s="17"/>
      <c r="I54" s="17"/>
      <c r="J54" s="18" t="s">
        <v>100</v>
      </c>
      <c r="K54" s="19">
        <f>+K55+K57+K63+K68+K71+K75+K78+K80+K82+K86+K91+K95+K105+K109+K119+K121+K126+K130+K134+K137</f>
        <v>1303511013887</v>
      </c>
      <c r="L54" s="19">
        <f t="shared" ref="L54:S54" si="7">+L55+L57+L63+L68+L71+L75+L78+L80+L82+L86+L91+L95+L105+L109+L119+L121+L126+L130+L134+L137</f>
        <v>0</v>
      </c>
      <c r="M54" s="19">
        <f t="shared" si="7"/>
        <v>597758437266.95996</v>
      </c>
      <c r="N54" s="19">
        <f t="shared" si="7"/>
        <v>705752576620.04004</v>
      </c>
      <c r="O54" s="19">
        <f t="shared" si="7"/>
        <v>461853416126.22003</v>
      </c>
      <c r="P54" s="20">
        <f t="shared" si="2"/>
        <v>0.35431493190763147</v>
      </c>
      <c r="Q54" s="19">
        <f t="shared" si="7"/>
        <v>455852151</v>
      </c>
      <c r="R54" s="20">
        <f t="shared" si="3"/>
        <v>3.4971100830262519E-4</v>
      </c>
      <c r="S54" s="19">
        <f t="shared" si="7"/>
        <v>0</v>
      </c>
    </row>
    <row r="55" spans="1:19" s="11" customFormat="1" ht="78.75" x14ac:dyDescent="0.25">
      <c r="A55" s="21" t="s">
        <v>99</v>
      </c>
      <c r="B55" s="21" t="s">
        <v>101</v>
      </c>
      <c r="C55" s="21" t="s">
        <v>102</v>
      </c>
      <c r="D55" s="21" t="s">
        <v>85</v>
      </c>
      <c r="E55" s="21"/>
      <c r="F55" s="21"/>
      <c r="G55" s="21"/>
      <c r="H55" s="21"/>
      <c r="I55" s="21" t="s">
        <v>28</v>
      </c>
      <c r="J55" s="22" t="s">
        <v>103</v>
      </c>
      <c r="K55" s="23">
        <v>2179228346</v>
      </c>
      <c r="L55" s="23">
        <v>0</v>
      </c>
      <c r="M55" s="23">
        <v>36000000</v>
      </c>
      <c r="N55" s="23">
        <v>2143228346</v>
      </c>
      <c r="O55" s="23">
        <v>0</v>
      </c>
      <c r="P55" s="24">
        <f t="shared" si="2"/>
        <v>0</v>
      </c>
      <c r="Q55" s="23">
        <v>0</v>
      </c>
      <c r="R55" s="24">
        <f t="shared" si="3"/>
        <v>0</v>
      </c>
      <c r="S55" s="23">
        <v>0</v>
      </c>
    </row>
    <row r="56" spans="1:19" s="11" customFormat="1" ht="110.25" x14ac:dyDescent="0.25">
      <c r="A56" s="25" t="s">
        <v>99</v>
      </c>
      <c r="B56" s="25" t="s">
        <v>101</v>
      </c>
      <c r="C56" s="25" t="s">
        <v>102</v>
      </c>
      <c r="D56" s="25" t="s">
        <v>85</v>
      </c>
      <c r="E56" s="25" t="s">
        <v>104</v>
      </c>
      <c r="F56" s="25" t="s">
        <v>105</v>
      </c>
      <c r="G56" s="25" t="s">
        <v>27</v>
      </c>
      <c r="H56" s="25"/>
      <c r="I56" s="25" t="s">
        <v>28</v>
      </c>
      <c r="J56" s="26" t="s">
        <v>106</v>
      </c>
      <c r="K56" s="27">
        <v>2179228346</v>
      </c>
      <c r="L56" s="27">
        <v>0</v>
      </c>
      <c r="M56" s="27">
        <v>36000000</v>
      </c>
      <c r="N56" s="27">
        <v>2143228346</v>
      </c>
      <c r="O56" s="27">
        <v>0</v>
      </c>
      <c r="P56" s="24">
        <f t="shared" si="2"/>
        <v>0</v>
      </c>
      <c r="Q56" s="27">
        <v>0</v>
      </c>
      <c r="R56" s="24">
        <f t="shared" si="3"/>
        <v>0</v>
      </c>
      <c r="S56" s="27">
        <v>0</v>
      </c>
    </row>
    <row r="57" spans="1:19" s="11" customFormat="1" ht="47.25" x14ac:dyDescent="0.25">
      <c r="A57" s="21" t="s">
        <v>99</v>
      </c>
      <c r="B57" s="21" t="s">
        <v>101</v>
      </c>
      <c r="C57" s="21" t="s">
        <v>102</v>
      </c>
      <c r="D57" s="21" t="s">
        <v>107</v>
      </c>
      <c r="E57" s="21"/>
      <c r="F57" s="21"/>
      <c r="G57" s="21"/>
      <c r="H57" s="21"/>
      <c r="I57" s="21" t="s">
        <v>28</v>
      </c>
      <c r="J57" s="22" t="s">
        <v>108</v>
      </c>
      <c r="K57" s="23">
        <v>30236903811</v>
      </c>
      <c r="L57" s="23">
        <v>0</v>
      </c>
      <c r="M57" s="23">
        <v>23531357073</v>
      </c>
      <c r="N57" s="23">
        <v>6705546738</v>
      </c>
      <c r="O57" s="23">
        <v>23120557073</v>
      </c>
      <c r="P57" s="24">
        <f t="shared" si="2"/>
        <v>0.76464697634117162</v>
      </c>
      <c r="Q57" s="23">
        <v>0</v>
      </c>
      <c r="R57" s="24">
        <f t="shared" si="3"/>
        <v>0</v>
      </c>
      <c r="S57" s="23">
        <v>0</v>
      </c>
    </row>
    <row r="58" spans="1:19" s="11" customFormat="1" ht="126" x14ac:dyDescent="0.25">
      <c r="A58" s="25" t="s">
        <v>99</v>
      </c>
      <c r="B58" s="25" t="s">
        <v>101</v>
      </c>
      <c r="C58" s="25" t="s">
        <v>102</v>
      </c>
      <c r="D58" s="25" t="s">
        <v>107</v>
      </c>
      <c r="E58" s="25" t="s">
        <v>104</v>
      </c>
      <c r="F58" s="25" t="s">
        <v>109</v>
      </c>
      <c r="G58" s="25" t="s">
        <v>27</v>
      </c>
      <c r="H58" s="25"/>
      <c r="I58" s="25" t="s">
        <v>28</v>
      </c>
      <c r="J58" s="26" t="s">
        <v>110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4" t="e">
        <f t="shared" si="2"/>
        <v>#DIV/0!</v>
      </c>
      <c r="Q58" s="27">
        <v>0</v>
      </c>
      <c r="R58" s="24" t="e">
        <f t="shared" si="3"/>
        <v>#DIV/0!</v>
      </c>
      <c r="S58" s="27">
        <v>0</v>
      </c>
    </row>
    <row r="59" spans="1:19" s="11" customFormat="1" ht="94.5" x14ac:dyDescent="0.25">
      <c r="A59" s="25" t="s">
        <v>99</v>
      </c>
      <c r="B59" s="25" t="s">
        <v>101</v>
      </c>
      <c r="C59" s="25" t="s">
        <v>102</v>
      </c>
      <c r="D59" s="25" t="s">
        <v>107</v>
      </c>
      <c r="E59" s="25" t="s">
        <v>104</v>
      </c>
      <c r="F59" s="25" t="s">
        <v>111</v>
      </c>
      <c r="G59" s="25" t="s">
        <v>27</v>
      </c>
      <c r="H59" s="25"/>
      <c r="I59" s="25" t="s">
        <v>28</v>
      </c>
      <c r="J59" s="26" t="s">
        <v>112</v>
      </c>
      <c r="K59" s="27">
        <v>16990417380</v>
      </c>
      <c r="L59" s="27">
        <v>0</v>
      </c>
      <c r="M59" s="27">
        <v>10284870642</v>
      </c>
      <c r="N59" s="27">
        <v>6705546738</v>
      </c>
      <c r="O59" s="27">
        <v>9874070642</v>
      </c>
      <c r="P59" s="24">
        <f t="shared" si="2"/>
        <v>0.58115527247865639</v>
      </c>
      <c r="Q59" s="27">
        <v>0</v>
      </c>
      <c r="R59" s="24">
        <f t="shared" si="3"/>
        <v>0</v>
      </c>
      <c r="S59" s="27">
        <v>0</v>
      </c>
    </row>
    <row r="60" spans="1:19" s="11" customFormat="1" ht="110.25" x14ac:dyDescent="0.25">
      <c r="A60" s="25" t="s">
        <v>99</v>
      </c>
      <c r="B60" s="25" t="s">
        <v>101</v>
      </c>
      <c r="C60" s="25" t="s">
        <v>102</v>
      </c>
      <c r="D60" s="25" t="s">
        <v>107</v>
      </c>
      <c r="E60" s="25" t="s">
        <v>104</v>
      </c>
      <c r="F60" s="25" t="s">
        <v>113</v>
      </c>
      <c r="G60" s="25" t="s">
        <v>61</v>
      </c>
      <c r="H60" s="25"/>
      <c r="I60" s="25" t="s">
        <v>28</v>
      </c>
      <c r="J60" s="26" t="s">
        <v>114</v>
      </c>
      <c r="K60" s="27">
        <v>4390658251</v>
      </c>
      <c r="L60" s="27">
        <v>0</v>
      </c>
      <c r="M60" s="27">
        <v>4390658251</v>
      </c>
      <c r="N60" s="27">
        <v>0</v>
      </c>
      <c r="O60" s="27">
        <v>4390658251</v>
      </c>
      <c r="P60" s="24">
        <f t="shared" si="2"/>
        <v>1</v>
      </c>
      <c r="Q60" s="27">
        <v>0</v>
      </c>
      <c r="R60" s="24">
        <f t="shared" si="3"/>
        <v>0</v>
      </c>
      <c r="S60" s="27">
        <v>0</v>
      </c>
    </row>
    <row r="61" spans="1:19" s="11" customFormat="1" ht="94.5" x14ac:dyDescent="0.25">
      <c r="A61" s="25" t="s">
        <v>99</v>
      </c>
      <c r="B61" s="25" t="s">
        <v>101</v>
      </c>
      <c r="C61" s="25" t="s">
        <v>102</v>
      </c>
      <c r="D61" s="25" t="s">
        <v>107</v>
      </c>
      <c r="E61" s="25" t="s">
        <v>104</v>
      </c>
      <c r="F61" s="25" t="s">
        <v>111</v>
      </c>
      <c r="G61" s="25" t="s">
        <v>61</v>
      </c>
      <c r="H61" s="25"/>
      <c r="I61" s="25" t="s">
        <v>28</v>
      </c>
      <c r="J61" s="26" t="s">
        <v>115</v>
      </c>
      <c r="K61" s="27">
        <v>6388500612</v>
      </c>
      <c r="L61" s="27">
        <v>0</v>
      </c>
      <c r="M61" s="27">
        <v>6388500612</v>
      </c>
      <c r="N61" s="27">
        <v>0</v>
      </c>
      <c r="O61" s="27">
        <v>6388500612</v>
      </c>
      <c r="P61" s="24">
        <f t="shared" si="2"/>
        <v>1</v>
      </c>
      <c r="Q61" s="27">
        <v>0</v>
      </c>
      <c r="R61" s="24">
        <f t="shared" si="3"/>
        <v>0</v>
      </c>
      <c r="S61" s="27">
        <v>0</v>
      </c>
    </row>
    <row r="62" spans="1:19" s="11" customFormat="1" ht="126" x14ac:dyDescent="0.25">
      <c r="A62" s="25" t="s">
        <v>99</v>
      </c>
      <c r="B62" s="25" t="s">
        <v>101</v>
      </c>
      <c r="C62" s="25" t="s">
        <v>102</v>
      </c>
      <c r="D62" s="25" t="s">
        <v>107</v>
      </c>
      <c r="E62" s="25" t="s">
        <v>104</v>
      </c>
      <c r="F62" s="25" t="s">
        <v>109</v>
      </c>
      <c r="G62" s="25" t="s">
        <v>61</v>
      </c>
      <c r="H62" s="25"/>
      <c r="I62" s="25" t="s">
        <v>28</v>
      </c>
      <c r="J62" s="26" t="s">
        <v>116</v>
      </c>
      <c r="K62" s="27">
        <v>2467327568</v>
      </c>
      <c r="L62" s="27">
        <v>0</v>
      </c>
      <c r="M62" s="27">
        <v>2467327568</v>
      </c>
      <c r="N62" s="27">
        <v>0</v>
      </c>
      <c r="O62" s="27">
        <v>2467327568</v>
      </c>
      <c r="P62" s="24">
        <f t="shared" si="2"/>
        <v>1</v>
      </c>
      <c r="Q62" s="27">
        <v>0</v>
      </c>
      <c r="R62" s="24">
        <f t="shared" si="3"/>
        <v>0</v>
      </c>
      <c r="S62" s="27">
        <v>0</v>
      </c>
    </row>
    <row r="63" spans="1:19" s="11" customFormat="1" ht="78.75" x14ac:dyDescent="0.25">
      <c r="A63" s="21" t="s">
        <v>99</v>
      </c>
      <c r="B63" s="21" t="s">
        <v>101</v>
      </c>
      <c r="C63" s="21" t="s">
        <v>102</v>
      </c>
      <c r="D63" s="21" t="s">
        <v>117</v>
      </c>
      <c r="E63" s="21"/>
      <c r="F63" s="21"/>
      <c r="G63" s="21"/>
      <c r="H63" s="21"/>
      <c r="I63" s="21" t="s">
        <v>28</v>
      </c>
      <c r="J63" s="22" t="s">
        <v>118</v>
      </c>
      <c r="K63" s="23">
        <v>11705453873</v>
      </c>
      <c r="L63" s="23">
        <v>0</v>
      </c>
      <c r="M63" s="23">
        <v>3342616666</v>
      </c>
      <c r="N63" s="23">
        <v>8362837207</v>
      </c>
      <c r="O63" s="23">
        <v>2341250001</v>
      </c>
      <c r="P63" s="24">
        <f t="shared" si="2"/>
        <v>0.20001360275318902</v>
      </c>
      <c r="Q63" s="23">
        <v>0</v>
      </c>
      <c r="R63" s="24">
        <f t="shared" si="3"/>
        <v>0</v>
      </c>
      <c r="S63" s="23">
        <v>0</v>
      </c>
    </row>
    <row r="64" spans="1:19" s="11" customFormat="1" ht="110.25" x14ac:dyDescent="0.25">
      <c r="A64" s="25" t="s">
        <v>99</v>
      </c>
      <c r="B64" s="25" t="s">
        <v>101</v>
      </c>
      <c r="C64" s="25" t="s">
        <v>102</v>
      </c>
      <c r="D64" s="25" t="s">
        <v>117</v>
      </c>
      <c r="E64" s="25" t="s">
        <v>104</v>
      </c>
      <c r="F64" s="25" t="s">
        <v>119</v>
      </c>
      <c r="G64" s="25" t="s">
        <v>27</v>
      </c>
      <c r="H64" s="25"/>
      <c r="I64" s="25" t="s">
        <v>28</v>
      </c>
      <c r="J64" s="26" t="s">
        <v>120</v>
      </c>
      <c r="K64" s="27">
        <v>5624248208</v>
      </c>
      <c r="L64" s="27">
        <v>0</v>
      </c>
      <c r="M64" s="27">
        <v>1186883333</v>
      </c>
      <c r="N64" s="27">
        <v>4437364875</v>
      </c>
      <c r="O64" s="27">
        <v>904216667</v>
      </c>
      <c r="P64" s="24">
        <f t="shared" si="2"/>
        <v>0.16077111705593489</v>
      </c>
      <c r="Q64" s="27">
        <v>0</v>
      </c>
      <c r="R64" s="24">
        <f t="shared" si="3"/>
        <v>0</v>
      </c>
      <c r="S64" s="27">
        <v>0</v>
      </c>
    </row>
    <row r="65" spans="1:19" s="11" customFormat="1" ht="141.75" x14ac:dyDescent="0.25">
      <c r="A65" s="25" t="s">
        <v>99</v>
      </c>
      <c r="B65" s="25" t="s">
        <v>101</v>
      </c>
      <c r="C65" s="25" t="s">
        <v>102</v>
      </c>
      <c r="D65" s="25" t="s">
        <v>117</v>
      </c>
      <c r="E65" s="25" t="s">
        <v>104</v>
      </c>
      <c r="F65" s="25" t="s">
        <v>121</v>
      </c>
      <c r="G65" s="25" t="s">
        <v>27</v>
      </c>
      <c r="H65" s="25"/>
      <c r="I65" s="25" t="s">
        <v>28</v>
      </c>
      <c r="J65" s="26" t="s">
        <v>122</v>
      </c>
      <c r="K65" s="27">
        <v>58561226</v>
      </c>
      <c r="L65" s="27">
        <v>0</v>
      </c>
      <c r="M65" s="27">
        <v>0</v>
      </c>
      <c r="N65" s="27">
        <v>58561226</v>
      </c>
      <c r="O65" s="27">
        <v>0</v>
      </c>
      <c r="P65" s="24">
        <f t="shared" si="2"/>
        <v>0</v>
      </c>
      <c r="Q65" s="27">
        <v>0</v>
      </c>
      <c r="R65" s="24">
        <f t="shared" si="3"/>
        <v>0</v>
      </c>
      <c r="S65" s="27">
        <v>0</v>
      </c>
    </row>
    <row r="66" spans="1:19" s="11" customFormat="1" ht="141.75" x14ac:dyDescent="0.25">
      <c r="A66" s="25" t="s">
        <v>99</v>
      </c>
      <c r="B66" s="25" t="s">
        <v>101</v>
      </c>
      <c r="C66" s="25" t="s">
        <v>102</v>
      </c>
      <c r="D66" s="25" t="s">
        <v>117</v>
      </c>
      <c r="E66" s="25" t="s">
        <v>104</v>
      </c>
      <c r="F66" s="25" t="s">
        <v>123</v>
      </c>
      <c r="G66" s="25" t="s">
        <v>27</v>
      </c>
      <c r="H66" s="25"/>
      <c r="I66" s="25" t="s">
        <v>28</v>
      </c>
      <c r="J66" s="26" t="s">
        <v>124</v>
      </c>
      <c r="K66" s="27">
        <v>5340114292</v>
      </c>
      <c r="L66" s="27">
        <v>0</v>
      </c>
      <c r="M66" s="27">
        <v>2155733333</v>
      </c>
      <c r="N66" s="27">
        <v>3184380959</v>
      </c>
      <c r="O66" s="27">
        <v>1437033334</v>
      </c>
      <c r="P66" s="24">
        <f t="shared" si="2"/>
        <v>0.26910160633693042</v>
      </c>
      <c r="Q66" s="27">
        <v>0</v>
      </c>
      <c r="R66" s="24">
        <f t="shared" si="3"/>
        <v>0</v>
      </c>
      <c r="S66" s="27">
        <v>0</v>
      </c>
    </row>
    <row r="67" spans="1:19" s="11" customFormat="1" ht="141.75" x14ac:dyDescent="0.25">
      <c r="A67" s="25" t="s">
        <v>99</v>
      </c>
      <c r="B67" s="25" t="s">
        <v>101</v>
      </c>
      <c r="C67" s="25" t="s">
        <v>102</v>
      </c>
      <c r="D67" s="25" t="s">
        <v>117</v>
      </c>
      <c r="E67" s="25" t="s">
        <v>104</v>
      </c>
      <c r="F67" s="25" t="s">
        <v>121</v>
      </c>
      <c r="G67" s="25" t="s">
        <v>61</v>
      </c>
      <c r="H67" s="25" t="s">
        <v>125</v>
      </c>
      <c r="I67" s="25" t="s">
        <v>28</v>
      </c>
      <c r="J67" s="26" t="s">
        <v>126</v>
      </c>
      <c r="K67" s="27">
        <v>682530147</v>
      </c>
      <c r="L67" s="27">
        <v>0</v>
      </c>
      <c r="M67" s="27">
        <v>0</v>
      </c>
      <c r="N67" s="27">
        <v>682530147</v>
      </c>
      <c r="O67" s="27">
        <v>0</v>
      </c>
      <c r="P67" s="24">
        <f t="shared" si="2"/>
        <v>0</v>
      </c>
      <c r="Q67" s="27">
        <v>0</v>
      </c>
      <c r="R67" s="24">
        <f t="shared" si="3"/>
        <v>0</v>
      </c>
      <c r="S67" s="27">
        <v>0</v>
      </c>
    </row>
    <row r="68" spans="1:19" s="11" customFormat="1" ht="47.25" x14ac:dyDescent="0.25">
      <c r="A68" s="21" t="s">
        <v>99</v>
      </c>
      <c r="B68" s="21" t="s">
        <v>101</v>
      </c>
      <c r="C68" s="21" t="s">
        <v>102</v>
      </c>
      <c r="D68" s="21" t="s">
        <v>127</v>
      </c>
      <c r="E68" s="21"/>
      <c r="F68" s="21"/>
      <c r="G68" s="21"/>
      <c r="H68" s="21"/>
      <c r="I68" s="21" t="s">
        <v>28</v>
      </c>
      <c r="J68" s="22" t="s">
        <v>128</v>
      </c>
      <c r="K68" s="23">
        <v>11416661327</v>
      </c>
      <c r="L68" s="23">
        <v>0</v>
      </c>
      <c r="M68" s="23">
        <v>11416661327</v>
      </c>
      <c r="N68" s="23">
        <v>0</v>
      </c>
      <c r="O68" s="23">
        <v>0</v>
      </c>
      <c r="P68" s="24">
        <f t="shared" si="2"/>
        <v>0</v>
      </c>
      <c r="Q68" s="23">
        <v>0</v>
      </c>
      <c r="R68" s="24">
        <f t="shared" si="3"/>
        <v>0</v>
      </c>
      <c r="S68" s="23">
        <v>0</v>
      </c>
    </row>
    <row r="69" spans="1:19" s="11" customFormat="1" ht="78.75" x14ac:dyDescent="0.25">
      <c r="A69" s="25" t="s">
        <v>99</v>
      </c>
      <c r="B69" s="25" t="s">
        <v>101</v>
      </c>
      <c r="C69" s="25" t="s">
        <v>102</v>
      </c>
      <c r="D69" s="25" t="s">
        <v>127</v>
      </c>
      <c r="E69" s="25" t="s">
        <v>104</v>
      </c>
      <c r="F69" s="25" t="s">
        <v>129</v>
      </c>
      <c r="G69" s="25" t="s">
        <v>61</v>
      </c>
      <c r="H69" s="25" t="s">
        <v>125</v>
      </c>
      <c r="I69" s="25" t="s">
        <v>28</v>
      </c>
      <c r="J69" s="26" t="s">
        <v>130</v>
      </c>
      <c r="K69" s="27">
        <v>6116161298</v>
      </c>
      <c r="L69" s="27">
        <v>0</v>
      </c>
      <c r="M69" s="27">
        <v>6116161298</v>
      </c>
      <c r="N69" s="27">
        <v>0</v>
      </c>
      <c r="O69" s="27">
        <v>0</v>
      </c>
      <c r="P69" s="24">
        <f t="shared" si="2"/>
        <v>0</v>
      </c>
      <c r="Q69" s="27">
        <v>0</v>
      </c>
      <c r="R69" s="24">
        <f t="shared" si="3"/>
        <v>0</v>
      </c>
      <c r="S69" s="27">
        <v>0</v>
      </c>
    </row>
    <row r="70" spans="1:19" s="11" customFormat="1" ht="63" x14ac:dyDescent="0.25">
      <c r="A70" s="25" t="s">
        <v>99</v>
      </c>
      <c r="B70" s="25" t="s">
        <v>101</v>
      </c>
      <c r="C70" s="25" t="s">
        <v>102</v>
      </c>
      <c r="D70" s="25" t="s">
        <v>127</v>
      </c>
      <c r="E70" s="25" t="s">
        <v>104</v>
      </c>
      <c r="F70" s="25" t="s">
        <v>131</v>
      </c>
      <c r="G70" s="25" t="s">
        <v>61</v>
      </c>
      <c r="H70" s="25" t="s">
        <v>125</v>
      </c>
      <c r="I70" s="25" t="s">
        <v>28</v>
      </c>
      <c r="J70" s="26" t="s">
        <v>132</v>
      </c>
      <c r="K70" s="27">
        <v>5300500029</v>
      </c>
      <c r="L70" s="27">
        <v>0</v>
      </c>
      <c r="M70" s="27">
        <v>5300500029</v>
      </c>
      <c r="N70" s="27">
        <v>0</v>
      </c>
      <c r="O70" s="27">
        <v>0</v>
      </c>
      <c r="P70" s="24">
        <f t="shared" si="2"/>
        <v>0</v>
      </c>
      <c r="Q70" s="27">
        <v>0</v>
      </c>
      <c r="R70" s="24">
        <f t="shared" si="3"/>
        <v>0</v>
      </c>
      <c r="S70" s="27">
        <v>0</v>
      </c>
    </row>
    <row r="71" spans="1:19" s="11" customFormat="1" ht="78.75" x14ac:dyDescent="0.25">
      <c r="A71" s="21" t="s">
        <v>99</v>
      </c>
      <c r="B71" s="21" t="s">
        <v>101</v>
      </c>
      <c r="C71" s="21" t="s">
        <v>102</v>
      </c>
      <c r="D71" s="21" t="s">
        <v>28</v>
      </c>
      <c r="E71" s="21"/>
      <c r="F71" s="21"/>
      <c r="G71" s="21"/>
      <c r="H71" s="21"/>
      <c r="I71" s="21"/>
      <c r="J71" s="22" t="s">
        <v>133</v>
      </c>
      <c r="K71" s="23">
        <v>335544399881</v>
      </c>
      <c r="L71" s="23">
        <v>0</v>
      </c>
      <c r="M71" s="23">
        <v>223457963227</v>
      </c>
      <c r="N71" s="23">
        <v>112086436654</v>
      </c>
      <c r="O71" s="23">
        <v>222964556000</v>
      </c>
      <c r="P71" s="24">
        <f t="shared" si="2"/>
        <v>0.66448599970398503</v>
      </c>
      <c r="Q71" s="23">
        <v>0</v>
      </c>
      <c r="R71" s="24">
        <f t="shared" si="3"/>
        <v>0</v>
      </c>
      <c r="S71" s="23">
        <v>0</v>
      </c>
    </row>
    <row r="72" spans="1:19" s="11" customFormat="1" ht="126" x14ac:dyDescent="0.25">
      <c r="A72" s="25" t="s">
        <v>99</v>
      </c>
      <c r="B72" s="25" t="s">
        <v>101</v>
      </c>
      <c r="C72" s="25" t="s">
        <v>102</v>
      </c>
      <c r="D72" s="25" t="s">
        <v>28</v>
      </c>
      <c r="E72" s="25" t="s">
        <v>104</v>
      </c>
      <c r="F72" s="25" t="s">
        <v>113</v>
      </c>
      <c r="G72" s="25" t="s">
        <v>27</v>
      </c>
      <c r="H72" s="25"/>
      <c r="I72" s="25" t="s">
        <v>28</v>
      </c>
      <c r="J72" s="26" t="s">
        <v>134</v>
      </c>
      <c r="K72" s="27">
        <v>62967822805</v>
      </c>
      <c r="L72" s="27">
        <v>0</v>
      </c>
      <c r="M72" s="27">
        <v>11325534916</v>
      </c>
      <c r="N72" s="27">
        <v>51642287889</v>
      </c>
      <c r="O72" s="27">
        <v>10832127689</v>
      </c>
      <c r="P72" s="24">
        <f t="shared" si="2"/>
        <v>0.17202639707815764</v>
      </c>
      <c r="Q72" s="27">
        <v>0</v>
      </c>
      <c r="R72" s="24">
        <f t="shared" si="3"/>
        <v>0</v>
      </c>
      <c r="S72" s="27">
        <v>0</v>
      </c>
    </row>
    <row r="73" spans="1:19" s="11" customFormat="1" ht="126" x14ac:dyDescent="0.25">
      <c r="A73" s="25" t="s">
        <v>99</v>
      </c>
      <c r="B73" s="25" t="s">
        <v>101</v>
      </c>
      <c r="C73" s="25" t="s">
        <v>102</v>
      </c>
      <c r="D73" s="25" t="s">
        <v>28</v>
      </c>
      <c r="E73" s="25" t="s">
        <v>104</v>
      </c>
      <c r="F73" s="25" t="s">
        <v>113</v>
      </c>
      <c r="G73" s="25" t="s">
        <v>61</v>
      </c>
      <c r="H73" s="25"/>
      <c r="I73" s="25" t="s">
        <v>28</v>
      </c>
      <c r="J73" s="26" t="s">
        <v>135</v>
      </c>
      <c r="K73" s="27">
        <v>171317850076</v>
      </c>
      <c r="L73" s="27">
        <v>0</v>
      </c>
      <c r="M73" s="27">
        <v>125502913733</v>
      </c>
      <c r="N73" s="27">
        <v>45814936343</v>
      </c>
      <c r="O73" s="27">
        <v>125502913733</v>
      </c>
      <c r="P73" s="24">
        <f t="shared" ref="P73:P136" si="8">+O73/K73</f>
        <v>0.73257348068122741</v>
      </c>
      <c r="Q73" s="27">
        <v>0</v>
      </c>
      <c r="R73" s="24">
        <f t="shared" ref="R73:R136" si="9">+Q73/K73</f>
        <v>0</v>
      </c>
      <c r="S73" s="27">
        <v>0</v>
      </c>
    </row>
    <row r="74" spans="1:19" s="11" customFormat="1" ht="126" x14ac:dyDescent="0.25">
      <c r="A74" s="25" t="s">
        <v>99</v>
      </c>
      <c r="B74" s="25" t="s">
        <v>101</v>
      </c>
      <c r="C74" s="25" t="s">
        <v>102</v>
      </c>
      <c r="D74" s="25" t="s">
        <v>28</v>
      </c>
      <c r="E74" s="25" t="s">
        <v>104</v>
      </c>
      <c r="F74" s="25" t="s">
        <v>113</v>
      </c>
      <c r="G74" s="25" t="s">
        <v>61</v>
      </c>
      <c r="H74" s="25"/>
      <c r="I74" s="25" t="s">
        <v>78</v>
      </c>
      <c r="J74" s="26" t="s">
        <v>135</v>
      </c>
      <c r="K74" s="27">
        <v>101258727000</v>
      </c>
      <c r="L74" s="27">
        <v>0</v>
      </c>
      <c r="M74" s="27">
        <v>86629514578</v>
      </c>
      <c r="N74" s="27">
        <v>14629212422</v>
      </c>
      <c r="O74" s="27">
        <v>86629514578</v>
      </c>
      <c r="P74" s="24">
        <f t="shared" si="8"/>
        <v>0.85552640394145973</v>
      </c>
      <c r="Q74" s="27">
        <v>0</v>
      </c>
      <c r="R74" s="24">
        <f t="shared" si="9"/>
        <v>0</v>
      </c>
      <c r="S74" s="27">
        <v>0</v>
      </c>
    </row>
    <row r="75" spans="1:19" s="11" customFormat="1" ht="31.5" x14ac:dyDescent="0.25">
      <c r="A75" s="21" t="s">
        <v>99</v>
      </c>
      <c r="B75" s="21" t="s">
        <v>101</v>
      </c>
      <c r="C75" s="21" t="s">
        <v>102</v>
      </c>
      <c r="D75" s="21" t="s">
        <v>78</v>
      </c>
      <c r="E75" s="21"/>
      <c r="F75" s="21"/>
      <c r="G75" s="21"/>
      <c r="H75" s="21"/>
      <c r="I75" s="21" t="s">
        <v>28</v>
      </c>
      <c r="J75" s="22" t="s">
        <v>136</v>
      </c>
      <c r="K75" s="23">
        <v>332684538305</v>
      </c>
      <c r="L75" s="23">
        <v>0</v>
      </c>
      <c r="M75" s="23">
        <v>35164783763</v>
      </c>
      <c r="N75" s="23">
        <v>297519754542</v>
      </c>
      <c r="O75" s="23">
        <v>34702750430</v>
      </c>
      <c r="P75" s="24">
        <f t="shared" si="8"/>
        <v>0.10431128121194817</v>
      </c>
      <c r="Q75" s="23">
        <v>0</v>
      </c>
      <c r="R75" s="24">
        <f t="shared" si="9"/>
        <v>0</v>
      </c>
      <c r="S75" s="23">
        <v>0</v>
      </c>
    </row>
    <row r="76" spans="1:19" s="11" customFormat="1" ht="78.75" x14ac:dyDescent="0.25">
      <c r="A76" s="25" t="s">
        <v>99</v>
      </c>
      <c r="B76" s="25" t="s">
        <v>101</v>
      </c>
      <c r="C76" s="25" t="s">
        <v>102</v>
      </c>
      <c r="D76" s="25" t="s">
        <v>78</v>
      </c>
      <c r="E76" s="25" t="s">
        <v>104</v>
      </c>
      <c r="F76" s="25" t="s">
        <v>137</v>
      </c>
      <c r="G76" s="25" t="s">
        <v>27</v>
      </c>
      <c r="H76" s="25"/>
      <c r="I76" s="25" t="s">
        <v>28</v>
      </c>
      <c r="J76" s="26" t="s">
        <v>138</v>
      </c>
      <c r="K76" s="27">
        <v>56670787070</v>
      </c>
      <c r="L76" s="27">
        <v>0</v>
      </c>
      <c r="M76" s="27">
        <v>6826748134</v>
      </c>
      <c r="N76" s="27">
        <v>49844038936</v>
      </c>
      <c r="O76" s="27">
        <v>6364714801</v>
      </c>
      <c r="P76" s="24">
        <f t="shared" si="8"/>
        <v>0.11231033006720512</v>
      </c>
      <c r="Q76" s="27">
        <v>0</v>
      </c>
      <c r="R76" s="24">
        <f t="shared" si="9"/>
        <v>0</v>
      </c>
      <c r="S76" s="27">
        <v>0</v>
      </c>
    </row>
    <row r="77" spans="1:19" s="11" customFormat="1" ht="78.75" x14ac:dyDescent="0.25">
      <c r="A77" s="25" t="s">
        <v>99</v>
      </c>
      <c r="B77" s="25" t="s">
        <v>101</v>
      </c>
      <c r="C77" s="25" t="s">
        <v>102</v>
      </c>
      <c r="D77" s="25" t="s">
        <v>78</v>
      </c>
      <c r="E77" s="25" t="s">
        <v>104</v>
      </c>
      <c r="F77" s="25" t="s">
        <v>137</v>
      </c>
      <c r="G77" s="25" t="s">
        <v>61</v>
      </c>
      <c r="H77" s="25"/>
      <c r="I77" s="25" t="s">
        <v>28</v>
      </c>
      <c r="J77" s="26" t="s">
        <v>139</v>
      </c>
      <c r="K77" s="27">
        <v>276013751235</v>
      </c>
      <c r="L77" s="27">
        <v>0</v>
      </c>
      <c r="M77" s="27">
        <v>28338035629</v>
      </c>
      <c r="N77" s="27">
        <v>247675715606</v>
      </c>
      <c r="O77" s="27">
        <v>28338035629</v>
      </c>
      <c r="P77" s="24">
        <f t="shared" si="8"/>
        <v>0.1026689268277536</v>
      </c>
      <c r="Q77" s="27">
        <v>0</v>
      </c>
      <c r="R77" s="24">
        <f t="shared" si="9"/>
        <v>0</v>
      </c>
      <c r="S77" s="27">
        <v>0</v>
      </c>
    </row>
    <row r="78" spans="1:19" s="11" customFormat="1" ht="94.5" x14ac:dyDescent="0.25">
      <c r="A78" s="21" t="s">
        <v>99</v>
      </c>
      <c r="B78" s="21" t="s">
        <v>101</v>
      </c>
      <c r="C78" s="21" t="s">
        <v>102</v>
      </c>
      <c r="D78" s="21" t="s">
        <v>140</v>
      </c>
      <c r="E78" s="21" t="s">
        <v>125</v>
      </c>
      <c r="F78" s="21" t="s">
        <v>125</v>
      </c>
      <c r="G78" s="21" t="s">
        <v>125</v>
      </c>
      <c r="H78" s="21" t="s">
        <v>125</v>
      </c>
      <c r="I78" s="21" t="s">
        <v>28</v>
      </c>
      <c r="J78" s="22" t="s">
        <v>141</v>
      </c>
      <c r="K78" s="23">
        <v>10582823268</v>
      </c>
      <c r="L78" s="23">
        <v>0</v>
      </c>
      <c r="M78" s="23">
        <v>1545700000</v>
      </c>
      <c r="N78" s="23">
        <v>9037123268</v>
      </c>
      <c r="O78" s="23">
        <v>834666667</v>
      </c>
      <c r="P78" s="24">
        <f t="shared" si="8"/>
        <v>7.8869942912477634E-2</v>
      </c>
      <c r="Q78" s="23">
        <v>0</v>
      </c>
      <c r="R78" s="24">
        <f t="shared" si="9"/>
        <v>0</v>
      </c>
      <c r="S78" s="23">
        <v>0</v>
      </c>
    </row>
    <row r="79" spans="1:19" s="11" customFormat="1" ht="141.75" x14ac:dyDescent="0.25">
      <c r="A79" s="25" t="s">
        <v>99</v>
      </c>
      <c r="B79" s="25" t="s">
        <v>101</v>
      </c>
      <c r="C79" s="25" t="s">
        <v>102</v>
      </c>
      <c r="D79" s="25" t="s">
        <v>140</v>
      </c>
      <c r="E79" s="25" t="s">
        <v>104</v>
      </c>
      <c r="F79" s="25" t="s">
        <v>142</v>
      </c>
      <c r="G79" s="25" t="s">
        <v>27</v>
      </c>
      <c r="H79" s="25" t="s">
        <v>125</v>
      </c>
      <c r="I79" s="25" t="s">
        <v>28</v>
      </c>
      <c r="J79" s="26" t="s">
        <v>143</v>
      </c>
      <c r="K79" s="27">
        <v>10582823268</v>
      </c>
      <c r="L79" s="27">
        <v>0</v>
      </c>
      <c r="M79" s="27">
        <v>1545700000</v>
      </c>
      <c r="N79" s="27">
        <v>9037123268</v>
      </c>
      <c r="O79" s="27">
        <v>834666667</v>
      </c>
      <c r="P79" s="24">
        <f t="shared" si="8"/>
        <v>7.8869942912477634E-2</v>
      </c>
      <c r="Q79" s="27">
        <v>0</v>
      </c>
      <c r="R79" s="24">
        <f t="shared" si="9"/>
        <v>0</v>
      </c>
      <c r="S79" s="27">
        <v>0</v>
      </c>
    </row>
    <row r="80" spans="1:19" s="11" customFormat="1" ht="47.25" x14ac:dyDescent="0.25">
      <c r="A80" s="21" t="s">
        <v>99</v>
      </c>
      <c r="B80" s="21" t="s">
        <v>101</v>
      </c>
      <c r="C80" s="21" t="s">
        <v>102</v>
      </c>
      <c r="D80" s="21" t="s">
        <v>144</v>
      </c>
      <c r="E80" s="21" t="s">
        <v>125</v>
      </c>
      <c r="F80" s="21" t="s">
        <v>125</v>
      </c>
      <c r="G80" s="21" t="s">
        <v>125</v>
      </c>
      <c r="H80" s="21" t="s">
        <v>125</v>
      </c>
      <c r="I80" s="21" t="s">
        <v>28</v>
      </c>
      <c r="J80" s="22" t="s">
        <v>145</v>
      </c>
      <c r="K80" s="23">
        <v>201928835560</v>
      </c>
      <c r="L80" s="23">
        <v>0</v>
      </c>
      <c r="M80" s="23">
        <v>201260735278</v>
      </c>
      <c r="N80" s="23">
        <v>668100282</v>
      </c>
      <c r="O80" s="23">
        <v>115805274732</v>
      </c>
      <c r="P80" s="24">
        <f t="shared" si="8"/>
        <v>0.57349548127112471</v>
      </c>
      <c r="Q80" s="23">
        <v>0</v>
      </c>
      <c r="R80" s="24">
        <f t="shared" si="9"/>
        <v>0</v>
      </c>
      <c r="S80" s="23">
        <v>0</v>
      </c>
    </row>
    <row r="81" spans="1:19" s="11" customFormat="1" ht="94.5" x14ac:dyDescent="0.25">
      <c r="A81" s="25" t="s">
        <v>99</v>
      </c>
      <c r="B81" s="25" t="s">
        <v>101</v>
      </c>
      <c r="C81" s="25" t="s">
        <v>102</v>
      </c>
      <c r="D81" s="25" t="s">
        <v>144</v>
      </c>
      <c r="E81" s="25" t="s">
        <v>104</v>
      </c>
      <c r="F81" s="25" t="s">
        <v>146</v>
      </c>
      <c r="G81" s="25" t="s">
        <v>61</v>
      </c>
      <c r="H81" s="25" t="s">
        <v>125</v>
      </c>
      <c r="I81" s="25" t="s">
        <v>28</v>
      </c>
      <c r="J81" s="26" t="s">
        <v>147</v>
      </c>
      <c r="K81" s="27">
        <v>201928835560</v>
      </c>
      <c r="L81" s="27">
        <v>0</v>
      </c>
      <c r="M81" s="27">
        <v>201260735278</v>
      </c>
      <c r="N81" s="27">
        <v>668100282</v>
      </c>
      <c r="O81" s="27">
        <v>115805274732</v>
      </c>
      <c r="P81" s="24">
        <f t="shared" si="8"/>
        <v>0.57349548127112471</v>
      </c>
      <c r="Q81" s="27">
        <v>0</v>
      </c>
      <c r="R81" s="24">
        <f t="shared" si="9"/>
        <v>0</v>
      </c>
      <c r="S81" s="27">
        <v>0</v>
      </c>
    </row>
    <row r="82" spans="1:19" s="11" customFormat="1" ht="78.75" x14ac:dyDescent="0.25">
      <c r="A82" s="21" t="s">
        <v>99</v>
      </c>
      <c r="B82" s="21" t="s">
        <v>101</v>
      </c>
      <c r="C82" s="21" t="s">
        <v>102</v>
      </c>
      <c r="D82" s="21" t="s">
        <v>148</v>
      </c>
      <c r="E82" s="21" t="s">
        <v>125</v>
      </c>
      <c r="F82" s="21" t="s">
        <v>125</v>
      </c>
      <c r="G82" s="21" t="s">
        <v>125</v>
      </c>
      <c r="H82" s="21" t="s">
        <v>125</v>
      </c>
      <c r="I82" s="21" t="s">
        <v>28</v>
      </c>
      <c r="J82" s="22" t="s">
        <v>149</v>
      </c>
      <c r="K82" s="23">
        <v>28035787648</v>
      </c>
      <c r="L82" s="23">
        <v>0</v>
      </c>
      <c r="M82" s="23">
        <v>8460441678.4499998</v>
      </c>
      <c r="N82" s="23">
        <v>19575345969.549999</v>
      </c>
      <c r="O82" s="23">
        <v>6707275012.4499998</v>
      </c>
      <c r="P82" s="24">
        <f t="shared" si="8"/>
        <v>0.23923975658049612</v>
      </c>
      <c r="Q82" s="23">
        <v>0</v>
      </c>
      <c r="R82" s="24">
        <f t="shared" si="9"/>
        <v>0</v>
      </c>
      <c r="S82" s="23">
        <v>0</v>
      </c>
    </row>
    <row r="83" spans="1:19" s="11" customFormat="1" ht="94.5" x14ac:dyDescent="0.25">
      <c r="A83" s="25" t="s">
        <v>99</v>
      </c>
      <c r="B83" s="25" t="s">
        <v>101</v>
      </c>
      <c r="C83" s="25" t="s">
        <v>102</v>
      </c>
      <c r="D83" s="25" t="s">
        <v>148</v>
      </c>
      <c r="E83" s="25" t="s">
        <v>104</v>
      </c>
      <c r="F83" s="25" t="s">
        <v>150</v>
      </c>
      <c r="G83" s="25" t="s">
        <v>27</v>
      </c>
      <c r="H83" s="25" t="s">
        <v>125</v>
      </c>
      <c r="I83" s="25" t="s">
        <v>28</v>
      </c>
      <c r="J83" s="26" t="s">
        <v>151</v>
      </c>
      <c r="K83" s="27">
        <v>17365225346</v>
      </c>
      <c r="L83" s="27">
        <v>0</v>
      </c>
      <c r="M83" s="27">
        <v>8276441678.4499998</v>
      </c>
      <c r="N83" s="27">
        <v>9088783667.5499992</v>
      </c>
      <c r="O83" s="27">
        <v>6662608345.4499998</v>
      </c>
      <c r="P83" s="24">
        <f t="shared" si="8"/>
        <v>0.38367531734822558</v>
      </c>
      <c r="Q83" s="27">
        <v>0</v>
      </c>
      <c r="R83" s="24">
        <f t="shared" si="9"/>
        <v>0</v>
      </c>
      <c r="S83" s="27">
        <v>0</v>
      </c>
    </row>
    <row r="84" spans="1:19" s="11" customFormat="1" ht="94.5" x14ac:dyDescent="0.25">
      <c r="A84" s="25" t="s">
        <v>99</v>
      </c>
      <c r="B84" s="25" t="s">
        <v>101</v>
      </c>
      <c r="C84" s="25" t="s">
        <v>102</v>
      </c>
      <c r="D84" s="25" t="s">
        <v>148</v>
      </c>
      <c r="E84" s="25" t="s">
        <v>104</v>
      </c>
      <c r="F84" s="25" t="s">
        <v>152</v>
      </c>
      <c r="G84" s="25" t="s">
        <v>27</v>
      </c>
      <c r="H84" s="25" t="s">
        <v>125</v>
      </c>
      <c r="I84" s="25" t="s">
        <v>28</v>
      </c>
      <c r="J84" s="26" t="s">
        <v>153</v>
      </c>
      <c r="K84" s="27">
        <v>10519562302</v>
      </c>
      <c r="L84" s="27">
        <v>0</v>
      </c>
      <c r="M84" s="27">
        <v>88000000</v>
      </c>
      <c r="N84" s="27">
        <v>10431562302</v>
      </c>
      <c r="O84" s="27">
        <v>0</v>
      </c>
      <c r="P84" s="24">
        <f t="shared" si="8"/>
        <v>0</v>
      </c>
      <c r="Q84" s="27">
        <v>0</v>
      </c>
      <c r="R84" s="24">
        <f t="shared" si="9"/>
        <v>0</v>
      </c>
      <c r="S84" s="27">
        <v>0</v>
      </c>
    </row>
    <row r="85" spans="1:19" s="11" customFormat="1" ht="126" x14ac:dyDescent="0.25">
      <c r="A85" s="25" t="s">
        <v>99</v>
      </c>
      <c r="B85" s="25" t="s">
        <v>101</v>
      </c>
      <c r="C85" s="25" t="s">
        <v>102</v>
      </c>
      <c r="D85" s="25" t="s">
        <v>148</v>
      </c>
      <c r="E85" s="25" t="s">
        <v>104</v>
      </c>
      <c r="F85" s="25" t="s">
        <v>154</v>
      </c>
      <c r="G85" s="25" t="s">
        <v>27</v>
      </c>
      <c r="H85" s="25" t="s">
        <v>125</v>
      </c>
      <c r="I85" s="25" t="s">
        <v>28</v>
      </c>
      <c r="J85" s="26" t="s">
        <v>155</v>
      </c>
      <c r="K85" s="27">
        <v>151000000</v>
      </c>
      <c r="L85" s="27">
        <v>0</v>
      </c>
      <c r="M85" s="27">
        <v>96000000</v>
      </c>
      <c r="N85" s="27">
        <v>55000000</v>
      </c>
      <c r="O85" s="27">
        <v>44666667</v>
      </c>
      <c r="P85" s="24">
        <f t="shared" si="8"/>
        <v>0.29580574172185431</v>
      </c>
      <c r="Q85" s="27">
        <v>0</v>
      </c>
      <c r="R85" s="24">
        <f t="shared" si="9"/>
        <v>0</v>
      </c>
      <c r="S85" s="27">
        <v>0</v>
      </c>
    </row>
    <row r="86" spans="1:19" s="11" customFormat="1" ht="47.25" x14ac:dyDescent="0.25">
      <c r="A86" s="21" t="s">
        <v>99</v>
      </c>
      <c r="B86" s="21" t="s">
        <v>156</v>
      </c>
      <c r="C86" s="21" t="s">
        <v>102</v>
      </c>
      <c r="D86" s="21" t="s">
        <v>157</v>
      </c>
      <c r="E86" s="21"/>
      <c r="F86" s="21"/>
      <c r="G86" s="21"/>
      <c r="H86" s="21"/>
      <c r="I86" s="21" t="s">
        <v>28</v>
      </c>
      <c r="J86" s="22" t="s">
        <v>158</v>
      </c>
      <c r="K86" s="23">
        <v>58860355798</v>
      </c>
      <c r="L86" s="23">
        <v>0</v>
      </c>
      <c r="M86" s="23">
        <v>6695738229</v>
      </c>
      <c r="N86" s="23">
        <v>52164617569</v>
      </c>
      <c r="O86" s="23">
        <v>1627883331</v>
      </c>
      <c r="P86" s="24">
        <f t="shared" si="8"/>
        <v>2.7656702188254754E-2</v>
      </c>
      <c r="Q86" s="23">
        <v>0</v>
      </c>
      <c r="R86" s="24">
        <f t="shared" si="9"/>
        <v>0</v>
      </c>
      <c r="S86" s="23">
        <v>0</v>
      </c>
    </row>
    <row r="87" spans="1:19" s="11" customFormat="1" ht="110.25" x14ac:dyDescent="0.25">
      <c r="A87" s="25" t="s">
        <v>99</v>
      </c>
      <c r="B87" s="25" t="s">
        <v>156</v>
      </c>
      <c r="C87" s="25" t="s">
        <v>102</v>
      </c>
      <c r="D87" s="25" t="s">
        <v>157</v>
      </c>
      <c r="E87" s="25" t="s">
        <v>104</v>
      </c>
      <c r="F87" s="25" t="s">
        <v>159</v>
      </c>
      <c r="G87" s="25" t="s">
        <v>27</v>
      </c>
      <c r="H87" s="25"/>
      <c r="I87" s="25" t="s">
        <v>28</v>
      </c>
      <c r="J87" s="26" t="s">
        <v>160</v>
      </c>
      <c r="K87" s="27">
        <v>4433938098</v>
      </c>
      <c r="L87" s="27">
        <v>0</v>
      </c>
      <c r="M87" s="27">
        <v>416461563</v>
      </c>
      <c r="N87" s="27">
        <v>4017476535</v>
      </c>
      <c r="O87" s="27">
        <v>0</v>
      </c>
      <c r="P87" s="24">
        <f t="shared" si="8"/>
        <v>0</v>
      </c>
      <c r="Q87" s="27">
        <v>0</v>
      </c>
      <c r="R87" s="24">
        <f t="shared" si="9"/>
        <v>0</v>
      </c>
      <c r="S87" s="27">
        <v>0</v>
      </c>
    </row>
    <row r="88" spans="1:19" s="11" customFormat="1" ht="110.25" x14ac:dyDescent="0.25">
      <c r="A88" s="25" t="s">
        <v>99</v>
      </c>
      <c r="B88" s="25" t="s">
        <v>156</v>
      </c>
      <c r="C88" s="25" t="s">
        <v>102</v>
      </c>
      <c r="D88" s="25" t="s">
        <v>157</v>
      </c>
      <c r="E88" s="25" t="s">
        <v>104</v>
      </c>
      <c r="F88" s="25" t="s">
        <v>161</v>
      </c>
      <c r="G88" s="25" t="s">
        <v>27</v>
      </c>
      <c r="H88" s="25"/>
      <c r="I88" s="25" t="s">
        <v>28</v>
      </c>
      <c r="J88" s="26" t="s">
        <v>162</v>
      </c>
      <c r="K88" s="27">
        <v>5143228800</v>
      </c>
      <c r="L88" s="27">
        <v>0</v>
      </c>
      <c r="M88" s="27">
        <v>3024216666</v>
      </c>
      <c r="N88" s="27">
        <v>2119012134</v>
      </c>
      <c r="O88" s="27">
        <v>1627883331</v>
      </c>
      <c r="P88" s="24">
        <f t="shared" si="8"/>
        <v>0.3165099967942317</v>
      </c>
      <c r="Q88" s="27">
        <v>0</v>
      </c>
      <c r="R88" s="24">
        <f t="shared" si="9"/>
        <v>0</v>
      </c>
      <c r="S88" s="27">
        <v>0</v>
      </c>
    </row>
    <row r="89" spans="1:19" s="11" customFormat="1" ht="126" x14ac:dyDescent="0.25">
      <c r="A89" s="25" t="s">
        <v>99</v>
      </c>
      <c r="B89" s="25" t="s">
        <v>156</v>
      </c>
      <c r="C89" s="25" t="s">
        <v>102</v>
      </c>
      <c r="D89" s="25" t="s">
        <v>157</v>
      </c>
      <c r="E89" s="25" t="s">
        <v>104</v>
      </c>
      <c r="F89" s="25" t="s">
        <v>163</v>
      </c>
      <c r="G89" s="25" t="s">
        <v>61</v>
      </c>
      <c r="H89" s="25"/>
      <c r="I89" s="25" t="s">
        <v>28</v>
      </c>
      <c r="J89" s="26" t="s">
        <v>164</v>
      </c>
      <c r="K89" s="27">
        <v>5166093684</v>
      </c>
      <c r="L89" s="27">
        <v>0</v>
      </c>
      <c r="M89" s="27">
        <v>2187093684</v>
      </c>
      <c r="N89" s="27">
        <v>2979000000</v>
      </c>
      <c r="O89" s="27">
        <v>0</v>
      </c>
      <c r="P89" s="24">
        <f t="shared" si="8"/>
        <v>0</v>
      </c>
      <c r="Q89" s="27">
        <v>0</v>
      </c>
      <c r="R89" s="24">
        <f t="shared" si="9"/>
        <v>0</v>
      </c>
      <c r="S89" s="27">
        <v>0</v>
      </c>
    </row>
    <row r="90" spans="1:19" s="11" customFormat="1" ht="110.25" x14ac:dyDescent="0.25">
      <c r="A90" s="25" t="s">
        <v>99</v>
      </c>
      <c r="B90" s="25" t="s">
        <v>156</v>
      </c>
      <c r="C90" s="25" t="s">
        <v>102</v>
      </c>
      <c r="D90" s="25" t="s">
        <v>157</v>
      </c>
      <c r="E90" s="25" t="s">
        <v>104</v>
      </c>
      <c r="F90" s="25" t="s">
        <v>161</v>
      </c>
      <c r="G90" s="25" t="s">
        <v>61</v>
      </c>
      <c r="H90" s="25" t="s">
        <v>125</v>
      </c>
      <c r="I90" s="25" t="s">
        <v>28</v>
      </c>
      <c r="J90" s="26" t="s">
        <v>165</v>
      </c>
      <c r="K90" s="27">
        <v>44117095216</v>
      </c>
      <c r="L90" s="27">
        <v>0</v>
      </c>
      <c r="M90" s="27">
        <v>1067966316</v>
      </c>
      <c r="N90" s="27">
        <v>43049128900</v>
      </c>
      <c r="O90" s="27">
        <v>0</v>
      </c>
      <c r="P90" s="24">
        <f t="shared" si="8"/>
        <v>0</v>
      </c>
      <c r="Q90" s="27">
        <v>0</v>
      </c>
      <c r="R90" s="24">
        <f t="shared" si="9"/>
        <v>0</v>
      </c>
      <c r="S90" s="27">
        <v>0</v>
      </c>
    </row>
    <row r="91" spans="1:19" s="11" customFormat="1" ht="47.25" x14ac:dyDescent="0.25">
      <c r="A91" s="21" t="s">
        <v>99</v>
      </c>
      <c r="B91" s="21" t="s">
        <v>156</v>
      </c>
      <c r="C91" s="21" t="s">
        <v>102</v>
      </c>
      <c r="D91" s="21" t="s">
        <v>166</v>
      </c>
      <c r="E91" s="21"/>
      <c r="F91" s="21"/>
      <c r="G91" s="21"/>
      <c r="H91" s="21"/>
      <c r="I91" s="21" t="s">
        <v>28</v>
      </c>
      <c r="J91" s="22" t="s">
        <v>167</v>
      </c>
      <c r="K91" s="23">
        <v>16651076144</v>
      </c>
      <c r="L91" s="23">
        <v>0</v>
      </c>
      <c r="M91" s="23">
        <v>2012250000</v>
      </c>
      <c r="N91" s="23">
        <v>14638826144</v>
      </c>
      <c r="O91" s="23">
        <v>1386683335</v>
      </c>
      <c r="P91" s="24">
        <f t="shared" si="8"/>
        <v>8.3278901796366683E-2</v>
      </c>
      <c r="Q91" s="23">
        <v>0</v>
      </c>
      <c r="R91" s="24">
        <f t="shared" si="9"/>
        <v>0</v>
      </c>
      <c r="S91" s="23">
        <v>0</v>
      </c>
    </row>
    <row r="92" spans="1:19" s="11" customFormat="1" ht="94.5" x14ac:dyDescent="0.25">
      <c r="A92" s="25" t="s">
        <v>99</v>
      </c>
      <c r="B92" s="25" t="s">
        <v>156</v>
      </c>
      <c r="C92" s="25" t="s">
        <v>102</v>
      </c>
      <c r="D92" s="25" t="s">
        <v>166</v>
      </c>
      <c r="E92" s="25" t="s">
        <v>104</v>
      </c>
      <c r="F92" s="25" t="s">
        <v>168</v>
      </c>
      <c r="G92" s="25" t="s">
        <v>27</v>
      </c>
      <c r="H92" s="25"/>
      <c r="I92" s="25" t="s">
        <v>28</v>
      </c>
      <c r="J92" s="26" t="s">
        <v>169</v>
      </c>
      <c r="K92" s="27">
        <v>5537738312</v>
      </c>
      <c r="L92" s="27">
        <v>0</v>
      </c>
      <c r="M92" s="27">
        <v>2012250000</v>
      </c>
      <c r="N92" s="27">
        <v>3525488312</v>
      </c>
      <c r="O92" s="27">
        <v>1386683335</v>
      </c>
      <c r="P92" s="24">
        <f t="shared" si="8"/>
        <v>0.25040607859622532</v>
      </c>
      <c r="Q92" s="27">
        <v>0</v>
      </c>
      <c r="R92" s="24">
        <f t="shared" si="9"/>
        <v>0</v>
      </c>
      <c r="S92" s="27">
        <v>0</v>
      </c>
    </row>
    <row r="93" spans="1:19" s="11" customFormat="1" ht="78.75" x14ac:dyDescent="0.25">
      <c r="A93" s="25" t="s">
        <v>99</v>
      </c>
      <c r="B93" s="25" t="s">
        <v>156</v>
      </c>
      <c r="C93" s="25" t="s">
        <v>102</v>
      </c>
      <c r="D93" s="25" t="s">
        <v>166</v>
      </c>
      <c r="E93" s="25" t="s">
        <v>104</v>
      </c>
      <c r="F93" s="25" t="s">
        <v>170</v>
      </c>
      <c r="G93" s="25" t="s">
        <v>27</v>
      </c>
      <c r="H93" s="25"/>
      <c r="I93" s="25" t="s">
        <v>28</v>
      </c>
      <c r="J93" s="26" t="s">
        <v>171</v>
      </c>
      <c r="K93" s="27">
        <v>1200000000</v>
      </c>
      <c r="L93" s="27">
        <v>0</v>
      </c>
      <c r="M93" s="27">
        <v>0</v>
      </c>
      <c r="N93" s="27">
        <v>1200000000</v>
      </c>
      <c r="O93" s="27">
        <v>0</v>
      </c>
      <c r="P93" s="24">
        <f t="shared" si="8"/>
        <v>0</v>
      </c>
      <c r="Q93" s="27">
        <v>0</v>
      </c>
      <c r="R93" s="24">
        <f t="shared" si="9"/>
        <v>0</v>
      </c>
      <c r="S93" s="27">
        <v>0</v>
      </c>
    </row>
    <row r="94" spans="1:19" s="11" customFormat="1" ht="94.5" x14ac:dyDescent="0.25">
      <c r="A94" s="25" t="s">
        <v>99</v>
      </c>
      <c r="B94" s="25" t="s">
        <v>156</v>
      </c>
      <c r="C94" s="25" t="s">
        <v>102</v>
      </c>
      <c r="D94" s="25" t="s">
        <v>166</v>
      </c>
      <c r="E94" s="25" t="s">
        <v>104</v>
      </c>
      <c r="F94" s="25" t="s">
        <v>168</v>
      </c>
      <c r="G94" s="25" t="s">
        <v>61</v>
      </c>
      <c r="H94" s="25"/>
      <c r="I94" s="25" t="s">
        <v>28</v>
      </c>
      <c r="J94" s="26" t="s">
        <v>172</v>
      </c>
      <c r="K94" s="27">
        <v>9913337832</v>
      </c>
      <c r="L94" s="27">
        <v>0</v>
      </c>
      <c r="M94" s="27">
        <v>0</v>
      </c>
      <c r="N94" s="27">
        <v>9913337832</v>
      </c>
      <c r="O94" s="27">
        <v>0</v>
      </c>
      <c r="P94" s="24">
        <f t="shared" si="8"/>
        <v>0</v>
      </c>
      <c r="Q94" s="27">
        <v>0</v>
      </c>
      <c r="R94" s="24">
        <f t="shared" si="9"/>
        <v>0</v>
      </c>
      <c r="S94" s="27">
        <v>0</v>
      </c>
    </row>
    <row r="95" spans="1:19" s="11" customFormat="1" ht="78.75" x14ac:dyDescent="0.25">
      <c r="A95" s="21" t="s">
        <v>99</v>
      </c>
      <c r="B95" s="21" t="s">
        <v>156</v>
      </c>
      <c r="C95" s="21" t="s">
        <v>102</v>
      </c>
      <c r="D95" s="21" t="s">
        <v>117</v>
      </c>
      <c r="E95" s="21"/>
      <c r="F95" s="21"/>
      <c r="G95" s="21"/>
      <c r="H95" s="21"/>
      <c r="I95" s="21" t="s">
        <v>28</v>
      </c>
      <c r="J95" s="22" t="s">
        <v>173</v>
      </c>
      <c r="K95" s="23">
        <v>62573005004</v>
      </c>
      <c r="L95" s="23">
        <v>0</v>
      </c>
      <c r="M95" s="23">
        <v>7443395000.1800003</v>
      </c>
      <c r="N95" s="23">
        <v>55129610003.82</v>
      </c>
      <c r="O95" s="23">
        <v>4305145000.1800003</v>
      </c>
      <c r="P95" s="24">
        <f t="shared" si="8"/>
        <v>6.8801953812267641E-2</v>
      </c>
      <c r="Q95" s="23">
        <v>0</v>
      </c>
      <c r="R95" s="24">
        <f t="shared" si="9"/>
        <v>0</v>
      </c>
      <c r="S95" s="23">
        <v>0</v>
      </c>
    </row>
    <row r="96" spans="1:19" s="11" customFormat="1" ht="126" x14ac:dyDescent="0.25">
      <c r="A96" s="25" t="s">
        <v>99</v>
      </c>
      <c r="B96" s="25" t="s">
        <v>156</v>
      </c>
      <c r="C96" s="25" t="s">
        <v>102</v>
      </c>
      <c r="D96" s="25" t="s">
        <v>117</v>
      </c>
      <c r="E96" s="25" t="s">
        <v>104</v>
      </c>
      <c r="F96" s="25" t="s">
        <v>174</v>
      </c>
      <c r="G96" s="25" t="s">
        <v>27</v>
      </c>
      <c r="H96" s="25"/>
      <c r="I96" s="25" t="s">
        <v>28</v>
      </c>
      <c r="J96" s="26" t="s">
        <v>175</v>
      </c>
      <c r="K96" s="27">
        <v>1944434298</v>
      </c>
      <c r="L96" s="27">
        <v>0</v>
      </c>
      <c r="M96" s="27">
        <v>1155750000</v>
      </c>
      <c r="N96" s="27">
        <v>788684298</v>
      </c>
      <c r="O96" s="27">
        <v>609500000</v>
      </c>
      <c r="P96" s="24">
        <f t="shared" si="8"/>
        <v>0.31345877853878507</v>
      </c>
      <c r="Q96" s="27">
        <v>0</v>
      </c>
      <c r="R96" s="24">
        <f t="shared" si="9"/>
        <v>0</v>
      </c>
      <c r="S96" s="27">
        <v>0</v>
      </c>
    </row>
    <row r="97" spans="1:19" s="11" customFormat="1" ht="141.75" x14ac:dyDescent="0.25">
      <c r="A97" s="25" t="s">
        <v>99</v>
      </c>
      <c r="B97" s="25" t="s">
        <v>156</v>
      </c>
      <c r="C97" s="25" t="s">
        <v>102</v>
      </c>
      <c r="D97" s="25" t="s">
        <v>117</v>
      </c>
      <c r="E97" s="25" t="s">
        <v>104</v>
      </c>
      <c r="F97" s="25" t="s">
        <v>176</v>
      </c>
      <c r="G97" s="25" t="s">
        <v>27</v>
      </c>
      <c r="H97" s="25"/>
      <c r="I97" s="25" t="s">
        <v>28</v>
      </c>
      <c r="J97" s="26" t="s">
        <v>177</v>
      </c>
      <c r="K97" s="27">
        <v>2125594147</v>
      </c>
      <c r="L97" s="27">
        <v>0</v>
      </c>
      <c r="M97" s="27">
        <v>1129000000</v>
      </c>
      <c r="N97" s="27">
        <v>996594147</v>
      </c>
      <c r="O97" s="27">
        <v>766750000</v>
      </c>
      <c r="P97" s="24">
        <f t="shared" si="8"/>
        <v>0.36072267186196766</v>
      </c>
      <c r="Q97" s="27">
        <v>0</v>
      </c>
      <c r="R97" s="24">
        <f t="shared" si="9"/>
        <v>0</v>
      </c>
      <c r="S97" s="27">
        <v>0</v>
      </c>
    </row>
    <row r="98" spans="1:19" s="11" customFormat="1" ht="126" x14ac:dyDescent="0.25">
      <c r="A98" s="25" t="s">
        <v>99</v>
      </c>
      <c r="B98" s="25" t="s">
        <v>156</v>
      </c>
      <c r="C98" s="25" t="s">
        <v>102</v>
      </c>
      <c r="D98" s="25" t="s">
        <v>117</v>
      </c>
      <c r="E98" s="25" t="s">
        <v>104</v>
      </c>
      <c r="F98" s="25" t="s">
        <v>178</v>
      </c>
      <c r="G98" s="25" t="s">
        <v>27</v>
      </c>
      <c r="H98" s="25"/>
      <c r="I98" s="25" t="s">
        <v>28</v>
      </c>
      <c r="J98" s="26" t="s">
        <v>179</v>
      </c>
      <c r="K98" s="27">
        <v>1747223434</v>
      </c>
      <c r="L98" s="27">
        <v>0</v>
      </c>
      <c r="M98" s="27">
        <v>772500000</v>
      </c>
      <c r="N98" s="27">
        <v>974723434</v>
      </c>
      <c r="O98" s="27">
        <v>287500000</v>
      </c>
      <c r="P98" s="24">
        <f t="shared" si="8"/>
        <v>0.16454678572036596</v>
      </c>
      <c r="Q98" s="27">
        <v>0</v>
      </c>
      <c r="R98" s="24">
        <f t="shared" si="9"/>
        <v>0</v>
      </c>
      <c r="S98" s="27">
        <v>0</v>
      </c>
    </row>
    <row r="99" spans="1:19" s="11" customFormat="1" ht="110.25" x14ac:dyDescent="0.25">
      <c r="A99" s="25" t="s">
        <v>99</v>
      </c>
      <c r="B99" s="25" t="s">
        <v>156</v>
      </c>
      <c r="C99" s="25" t="s">
        <v>102</v>
      </c>
      <c r="D99" s="25" t="s">
        <v>117</v>
      </c>
      <c r="E99" s="25" t="s">
        <v>104</v>
      </c>
      <c r="F99" s="25" t="s">
        <v>180</v>
      </c>
      <c r="G99" s="25" t="s">
        <v>27</v>
      </c>
      <c r="H99" s="25"/>
      <c r="I99" s="25" t="s">
        <v>28</v>
      </c>
      <c r="J99" s="26" t="s">
        <v>181</v>
      </c>
      <c r="K99" s="27">
        <v>405058555</v>
      </c>
      <c r="L99" s="27">
        <v>0</v>
      </c>
      <c r="M99" s="27">
        <v>143750000</v>
      </c>
      <c r="N99" s="27">
        <v>261308555</v>
      </c>
      <c r="O99" s="27">
        <v>0</v>
      </c>
      <c r="P99" s="24">
        <f t="shared" si="8"/>
        <v>0</v>
      </c>
      <c r="Q99" s="27">
        <v>0</v>
      </c>
      <c r="R99" s="24">
        <f t="shared" si="9"/>
        <v>0</v>
      </c>
      <c r="S99" s="27">
        <v>0</v>
      </c>
    </row>
    <row r="100" spans="1:19" s="11" customFormat="1" ht="126" x14ac:dyDescent="0.25">
      <c r="A100" s="25" t="s">
        <v>99</v>
      </c>
      <c r="B100" s="25" t="s">
        <v>156</v>
      </c>
      <c r="C100" s="25" t="s">
        <v>102</v>
      </c>
      <c r="D100" s="25" t="s">
        <v>117</v>
      </c>
      <c r="E100" s="25" t="s">
        <v>104</v>
      </c>
      <c r="F100" s="25" t="s">
        <v>182</v>
      </c>
      <c r="G100" s="25" t="s">
        <v>27</v>
      </c>
      <c r="H100" s="25"/>
      <c r="I100" s="25" t="s">
        <v>28</v>
      </c>
      <c r="J100" s="26" t="s">
        <v>183</v>
      </c>
      <c r="K100" s="27">
        <v>18944215947</v>
      </c>
      <c r="L100" s="27">
        <v>0</v>
      </c>
      <c r="M100" s="27">
        <v>3218895000.1799998</v>
      </c>
      <c r="N100" s="27">
        <v>15725320946.82</v>
      </c>
      <c r="O100" s="27">
        <v>2514895000.1799998</v>
      </c>
      <c r="P100" s="24">
        <f t="shared" si="8"/>
        <v>0.13275265691733512</v>
      </c>
      <c r="Q100" s="27">
        <v>0</v>
      </c>
      <c r="R100" s="24">
        <f t="shared" si="9"/>
        <v>0</v>
      </c>
      <c r="S100" s="27">
        <v>0</v>
      </c>
    </row>
    <row r="101" spans="1:19" s="11" customFormat="1" ht="126" x14ac:dyDescent="0.25">
      <c r="A101" s="25" t="s">
        <v>99</v>
      </c>
      <c r="B101" s="25" t="s">
        <v>156</v>
      </c>
      <c r="C101" s="25" t="s">
        <v>102</v>
      </c>
      <c r="D101" s="25" t="s">
        <v>117</v>
      </c>
      <c r="E101" s="25" t="s">
        <v>104</v>
      </c>
      <c r="F101" s="25" t="s">
        <v>184</v>
      </c>
      <c r="G101" s="25" t="s">
        <v>27</v>
      </c>
      <c r="H101" s="25" t="s">
        <v>125</v>
      </c>
      <c r="I101" s="25" t="s">
        <v>28</v>
      </c>
      <c r="J101" s="26" t="s">
        <v>185</v>
      </c>
      <c r="K101" s="27">
        <v>1668571894</v>
      </c>
      <c r="L101" s="27">
        <v>0</v>
      </c>
      <c r="M101" s="27">
        <v>1023500000</v>
      </c>
      <c r="N101" s="27">
        <v>645071894</v>
      </c>
      <c r="O101" s="27">
        <v>126500000</v>
      </c>
      <c r="P101" s="24">
        <f t="shared" si="8"/>
        <v>7.581333501713651E-2</v>
      </c>
      <c r="Q101" s="27">
        <v>0</v>
      </c>
      <c r="R101" s="24">
        <f t="shared" si="9"/>
        <v>0</v>
      </c>
      <c r="S101" s="27">
        <v>0</v>
      </c>
    </row>
    <row r="102" spans="1:19" s="11" customFormat="1" ht="126" x14ac:dyDescent="0.25">
      <c r="A102" s="25" t="s">
        <v>99</v>
      </c>
      <c r="B102" s="25" t="s">
        <v>156</v>
      </c>
      <c r="C102" s="25" t="s">
        <v>102</v>
      </c>
      <c r="D102" s="25" t="s">
        <v>117</v>
      </c>
      <c r="E102" s="25" t="s">
        <v>104</v>
      </c>
      <c r="F102" s="25" t="s">
        <v>182</v>
      </c>
      <c r="G102" s="25" t="s">
        <v>61</v>
      </c>
      <c r="H102" s="25"/>
      <c r="I102" s="25" t="s">
        <v>28</v>
      </c>
      <c r="J102" s="26" t="s">
        <v>186</v>
      </c>
      <c r="K102" s="27">
        <v>16715214860</v>
      </c>
      <c r="L102" s="27">
        <v>0</v>
      </c>
      <c r="M102" s="27">
        <v>0</v>
      </c>
      <c r="N102" s="27">
        <v>16715214860</v>
      </c>
      <c r="O102" s="27">
        <v>0</v>
      </c>
      <c r="P102" s="24">
        <f t="shared" si="8"/>
        <v>0</v>
      </c>
      <c r="Q102" s="27">
        <v>0</v>
      </c>
      <c r="R102" s="24">
        <f t="shared" si="9"/>
        <v>0</v>
      </c>
      <c r="S102" s="27">
        <v>0</v>
      </c>
    </row>
    <row r="103" spans="1:19" s="11" customFormat="1" ht="126" x14ac:dyDescent="0.25">
      <c r="A103" s="25" t="s">
        <v>99</v>
      </c>
      <c r="B103" s="25" t="s">
        <v>156</v>
      </c>
      <c r="C103" s="25" t="s">
        <v>102</v>
      </c>
      <c r="D103" s="25" t="s">
        <v>117</v>
      </c>
      <c r="E103" s="25" t="s">
        <v>104</v>
      </c>
      <c r="F103" s="25" t="s">
        <v>174</v>
      </c>
      <c r="G103" s="25" t="s">
        <v>61</v>
      </c>
      <c r="H103" s="25"/>
      <c r="I103" s="25" t="s">
        <v>28</v>
      </c>
      <c r="J103" s="26" t="s">
        <v>187</v>
      </c>
      <c r="K103" s="27">
        <v>7570020237</v>
      </c>
      <c r="L103" s="27">
        <v>0</v>
      </c>
      <c r="M103" s="27">
        <v>0</v>
      </c>
      <c r="N103" s="27">
        <v>7570020237</v>
      </c>
      <c r="O103" s="27">
        <v>0</v>
      </c>
      <c r="P103" s="24">
        <f t="shared" si="8"/>
        <v>0</v>
      </c>
      <c r="Q103" s="27">
        <v>0</v>
      </c>
      <c r="R103" s="24">
        <f t="shared" si="9"/>
        <v>0</v>
      </c>
      <c r="S103" s="27">
        <v>0</v>
      </c>
    </row>
    <row r="104" spans="1:19" s="11" customFormat="1" ht="126" x14ac:dyDescent="0.25">
      <c r="A104" s="25" t="s">
        <v>99</v>
      </c>
      <c r="B104" s="25" t="s">
        <v>156</v>
      </c>
      <c r="C104" s="25" t="s">
        <v>102</v>
      </c>
      <c r="D104" s="25" t="s">
        <v>117</v>
      </c>
      <c r="E104" s="25" t="s">
        <v>104</v>
      </c>
      <c r="F104" s="25" t="s">
        <v>184</v>
      </c>
      <c r="G104" s="25" t="s">
        <v>61</v>
      </c>
      <c r="H104" s="25"/>
      <c r="I104" s="25" t="s">
        <v>28</v>
      </c>
      <c r="J104" s="26" t="s">
        <v>188</v>
      </c>
      <c r="K104" s="27">
        <v>11452671632</v>
      </c>
      <c r="L104" s="27">
        <v>0</v>
      </c>
      <c r="M104" s="27">
        <v>0</v>
      </c>
      <c r="N104" s="27">
        <v>11452671632</v>
      </c>
      <c r="O104" s="27">
        <v>0</v>
      </c>
      <c r="P104" s="24">
        <f t="shared" si="8"/>
        <v>0</v>
      </c>
      <c r="Q104" s="27">
        <v>0</v>
      </c>
      <c r="R104" s="24">
        <f t="shared" si="9"/>
        <v>0</v>
      </c>
      <c r="S104" s="27">
        <v>0</v>
      </c>
    </row>
    <row r="105" spans="1:19" s="11" customFormat="1" ht="31.5" x14ac:dyDescent="0.25">
      <c r="A105" s="21" t="s">
        <v>99</v>
      </c>
      <c r="B105" s="21" t="s">
        <v>156</v>
      </c>
      <c r="C105" s="21" t="s">
        <v>102</v>
      </c>
      <c r="D105" s="21" t="s">
        <v>189</v>
      </c>
      <c r="E105" s="21"/>
      <c r="F105" s="21"/>
      <c r="G105" s="21"/>
      <c r="H105" s="21"/>
      <c r="I105" s="21" t="s">
        <v>28</v>
      </c>
      <c r="J105" s="22" t="s">
        <v>190</v>
      </c>
      <c r="K105" s="23">
        <v>27780566287</v>
      </c>
      <c r="L105" s="23">
        <v>0</v>
      </c>
      <c r="M105" s="23">
        <v>0</v>
      </c>
      <c r="N105" s="23">
        <v>27780566287</v>
      </c>
      <c r="O105" s="23">
        <v>0</v>
      </c>
      <c r="P105" s="24">
        <f t="shared" si="8"/>
        <v>0</v>
      </c>
      <c r="Q105" s="23">
        <v>0</v>
      </c>
      <c r="R105" s="24">
        <f t="shared" si="9"/>
        <v>0</v>
      </c>
      <c r="S105" s="23">
        <v>0</v>
      </c>
    </row>
    <row r="106" spans="1:19" s="11" customFormat="1" ht="94.5" x14ac:dyDescent="0.25">
      <c r="A106" s="25" t="s">
        <v>99</v>
      </c>
      <c r="B106" s="25" t="s">
        <v>156</v>
      </c>
      <c r="C106" s="25" t="s">
        <v>102</v>
      </c>
      <c r="D106" s="25" t="s">
        <v>189</v>
      </c>
      <c r="E106" s="25" t="s">
        <v>104</v>
      </c>
      <c r="F106" s="25" t="s">
        <v>191</v>
      </c>
      <c r="G106" s="25" t="s">
        <v>61</v>
      </c>
      <c r="H106" s="25"/>
      <c r="I106" s="25" t="s">
        <v>28</v>
      </c>
      <c r="J106" s="26" t="s">
        <v>192</v>
      </c>
      <c r="K106" s="27">
        <v>16667228455</v>
      </c>
      <c r="L106" s="27">
        <v>0</v>
      </c>
      <c r="M106" s="27">
        <v>0</v>
      </c>
      <c r="N106" s="27">
        <v>16667228455</v>
      </c>
      <c r="O106" s="27">
        <v>0</v>
      </c>
      <c r="P106" s="24">
        <f t="shared" si="8"/>
        <v>0</v>
      </c>
      <c r="Q106" s="27">
        <v>0</v>
      </c>
      <c r="R106" s="24">
        <f t="shared" si="9"/>
        <v>0</v>
      </c>
      <c r="S106" s="27">
        <v>0</v>
      </c>
    </row>
    <row r="107" spans="1:19" s="11" customFormat="1" ht="126" x14ac:dyDescent="0.25">
      <c r="A107" s="25" t="s">
        <v>99</v>
      </c>
      <c r="B107" s="25" t="s">
        <v>156</v>
      </c>
      <c r="C107" s="25" t="s">
        <v>102</v>
      </c>
      <c r="D107" s="25" t="s">
        <v>189</v>
      </c>
      <c r="E107" s="25" t="s">
        <v>104</v>
      </c>
      <c r="F107" s="25" t="s">
        <v>193</v>
      </c>
      <c r="G107" s="25" t="s">
        <v>61</v>
      </c>
      <c r="H107" s="25"/>
      <c r="I107" s="25" t="s">
        <v>28</v>
      </c>
      <c r="J107" s="26" t="s">
        <v>194</v>
      </c>
      <c r="K107" s="27">
        <v>8213337832</v>
      </c>
      <c r="L107" s="27">
        <v>0</v>
      </c>
      <c r="M107" s="27">
        <v>0</v>
      </c>
      <c r="N107" s="27">
        <v>8213337832</v>
      </c>
      <c r="O107" s="27">
        <v>0</v>
      </c>
      <c r="P107" s="24">
        <f t="shared" si="8"/>
        <v>0</v>
      </c>
      <c r="Q107" s="27">
        <v>0</v>
      </c>
      <c r="R107" s="24">
        <f t="shared" si="9"/>
        <v>0</v>
      </c>
      <c r="S107" s="27">
        <v>0</v>
      </c>
    </row>
    <row r="108" spans="1:19" s="11" customFormat="1" ht="78.75" x14ac:dyDescent="0.25">
      <c r="A108" s="25" t="s">
        <v>99</v>
      </c>
      <c r="B108" s="25" t="s">
        <v>156</v>
      </c>
      <c r="C108" s="25" t="s">
        <v>102</v>
      </c>
      <c r="D108" s="25" t="s">
        <v>189</v>
      </c>
      <c r="E108" s="25" t="s">
        <v>104</v>
      </c>
      <c r="F108" s="25" t="s">
        <v>195</v>
      </c>
      <c r="G108" s="25" t="s">
        <v>61</v>
      </c>
      <c r="H108" s="25" t="s">
        <v>125</v>
      </c>
      <c r="I108" s="25" t="s">
        <v>28</v>
      </c>
      <c r="J108" s="26" t="s">
        <v>196</v>
      </c>
      <c r="K108" s="27">
        <v>2900000000</v>
      </c>
      <c r="L108" s="27">
        <v>0</v>
      </c>
      <c r="M108" s="27">
        <v>0</v>
      </c>
      <c r="N108" s="27">
        <v>2900000000</v>
      </c>
      <c r="O108" s="27">
        <v>0</v>
      </c>
      <c r="P108" s="24">
        <f t="shared" si="8"/>
        <v>0</v>
      </c>
      <c r="Q108" s="27">
        <v>0</v>
      </c>
      <c r="R108" s="24">
        <f t="shared" si="9"/>
        <v>0</v>
      </c>
      <c r="S108" s="27">
        <v>0</v>
      </c>
    </row>
    <row r="109" spans="1:19" s="11" customFormat="1" ht="110.25" x14ac:dyDescent="0.25">
      <c r="A109" s="21" t="s">
        <v>99</v>
      </c>
      <c r="B109" s="21" t="s">
        <v>156</v>
      </c>
      <c r="C109" s="21" t="s">
        <v>102</v>
      </c>
      <c r="D109" s="21" t="s">
        <v>197</v>
      </c>
      <c r="E109" s="21"/>
      <c r="F109" s="21"/>
      <c r="G109" s="21"/>
      <c r="H109" s="21"/>
      <c r="I109" s="21" t="s">
        <v>28</v>
      </c>
      <c r="J109" s="22" t="s">
        <v>198</v>
      </c>
      <c r="K109" s="23">
        <v>24562340731</v>
      </c>
      <c r="L109" s="23">
        <v>0</v>
      </c>
      <c r="M109" s="23">
        <v>1051318818</v>
      </c>
      <c r="N109" s="23">
        <v>23511021913</v>
      </c>
      <c r="O109" s="23">
        <v>973152151</v>
      </c>
      <c r="P109" s="24">
        <f t="shared" si="8"/>
        <v>3.961968289820969E-2</v>
      </c>
      <c r="Q109" s="23">
        <v>455852151</v>
      </c>
      <c r="R109" s="24">
        <f t="shared" si="9"/>
        <v>1.8558986539286601E-2</v>
      </c>
      <c r="S109" s="23">
        <v>0</v>
      </c>
    </row>
    <row r="110" spans="1:19" s="11" customFormat="1" ht="126" x14ac:dyDescent="0.25">
      <c r="A110" s="25" t="s">
        <v>99</v>
      </c>
      <c r="B110" s="25" t="s">
        <v>156</v>
      </c>
      <c r="C110" s="25" t="s">
        <v>102</v>
      </c>
      <c r="D110" s="25" t="s">
        <v>197</v>
      </c>
      <c r="E110" s="25" t="s">
        <v>104</v>
      </c>
      <c r="F110" s="25" t="s">
        <v>199</v>
      </c>
      <c r="G110" s="25" t="s">
        <v>27</v>
      </c>
      <c r="H110" s="25"/>
      <c r="I110" s="25" t="s">
        <v>28</v>
      </c>
      <c r="J110" s="26" t="s">
        <v>200</v>
      </c>
      <c r="K110" s="27">
        <v>1668000000</v>
      </c>
      <c r="L110" s="27">
        <v>0</v>
      </c>
      <c r="M110" s="27">
        <v>595466667</v>
      </c>
      <c r="N110" s="27">
        <v>1072533333</v>
      </c>
      <c r="O110" s="27">
        <v>517300000</v>
      </c>
      <c r="P110" s="24">
        <f t="shared" si="8"/>
        <v>0.31013189448441247</v>
      </c>
      <c r="Q110" s="27">
        <v>0</v>
      </c>
      <c r="R110" s="24">
        <f t="shared" si="9"/>
        <v>0</v>
      </c>
      <c r="S110" s="27">
        <v>0</v>
      </c>
    </row>
    <row r="111" spans="1:19" s="11" customFormat="1" ht="141.75" x14ac:dyDescent="0.25">
      <c r="A111" s="25" t="s">
        <v>99</v>
      </c>
      <c r="B111" s="25" t="s">
        <v>156</v>
      </c>
      <c r="C111" s="25" t="s">
        <v>102</v>
      </c>
      <c r="D111" s="25" t="s">
        <v>197</v>
      </c>
      <c r="E111" s="25" t="s">
        <v>104</v>
      </c>
      <c r="F111" s="25" t="s">
        <v>201</v>
      </c>
      <c r="G111" s="25" t="s">
        <v>27</v>
      </c>
      <c r="H111" s="25"/>
      <c r="I111" s="25" t="s">
        <v>28</v>
      </c>
      <c r="J111" s="26" t="s">
        <v>202</v>
      </c>
      <c r="K111" s="27">
        <v>1786746489</v>
      </c>
      <c r="L111" s="27">
        <v>0</v>
      </c>
      <c r="M111" s="27">
        <v>0</v>
      </c>
      <c r="N111" s="27">
        <v>1786746489</v>
      </c>
      <c r="O111" s="27">
        <v>0</v>
      </c>
      <c r="P111" s="24">
        <f t="shared" si="8"/>
        <v>0</v>
      </c>
      <c r="Q111" s="27">
        <v>0</v>
      </c>
      <c r="R111" s="24">
        <f t="shared" si="9"/>
        <v>0</v>
      </c>
      <c r="S111" s="27">
        <v>0</v>
      </c>
    </row>
    <row r="112" spans="1:19" s="11" customFormat="1" ht="141.75" x14ac:dyDescent="0.25">
      <c r="A112" s="25" t="s">
        <v>99</v>
      </c>
      <c r="B112" s="25" t="s">
        <v>156</v>
      </c>
      <c r="C112" s="25" t="s">
        <v>102</v>
      </c>
      <c r="D112" s="25" t="s">
        <v>197</v>
      </c>
      <c r="E112" s="25" t="s">
        <v>104</v>
      </c>
      <c r="F112" s="25" t="s">
        <v>203</v>
      </c>
      <c r="G112" s="25" t="s">
        <v>27</v>
      </c>
      <c r="H112" s="25"/>
      <c r="I112" s="25" t="s">
        <v>28</v>
      </c>
      <c r="J112" s="26" t="s">
        <v>204</v>
      </c>
      <c r="K112" s="27">
        <v>3735258357</v>
      </c>
      <c r="L112" s="27">
        <v>0</v>
      </c>
      <c r="M112" s="27">
        <v>0</v>
      </c>
      <c r="N112" s="27">
        <v>3735258357</v>
      </c>
      <c r="O112" s="27">
        <v>0</v>
      </c>
      <c r="P112" s="24">
        <f t="shared" si="8"/>
        <v>0</v>
      </c>
      <c r="Q112" s="27">
        <v>0</v>
      </c>
      <c r="R112" s="24">
        <f t="shared" si="9"/>
        <v>0</v>
      </c>
      <c r="S112" s="27">
        <v>0</v>
      </c>
    </row>
    <row r="113" spans="1:19" s="11" customFormat="1" ht="141.75" x14ac:dyDescent="0.25">
      <c r="A113" s="25" t="s">
        <v>99</v>
      </c>
      <c r="B113" s="25" t="s">
        <v>156</v>
      </c>
      <c r="C113" s="25" t="s">
        <v>102</v>
      </c>
      <c r="D113" s="25" t="s">
        <v>197</v>
      </c>
      <c r="E113" s="25" t="s">
        <v>104</v>
      </c>
      <c r="F113" s="25" t="s">
        <v>203</v>
      </c>
      <c r="G113" s="25" t="s">
        <v>61</v>
      </c>
      <c r="H113" s="25"/>
      <c r="I113" s="25" t="s">
        <v>28</v>
      </c>
      <c r="J113" s="26" t="s">
        <v>205</v>
      </c>
      <c r="K113" s="27">
        <v>3320315098</v>
      </c>
      <c r="L113" s="27">
        <v>0</v>
      </c>
      <c r="M113" s="27">
        <v>455852151</v>
      </c>
      <c r="N113" s="27">
        <v>2864462947</v>
      </c>
      <c r="O113" s="27">
        <v>455852151</v>
      </c>
      <c r="P113" s="24">
        <f t="shared" si="8"/>
        <v>0.137291834523351</v>
      </c>
      <c r="Q113" s="27">
        <v>455852151</v>
      </c>
      <c r="R113" s="24">
        <f t="shared" si="9"/>
        <v>0.137291834523351</v>
      </c>
      <c r="S113" s="27">
        <v>0</v>
      </c>
    </row>
    <row r="114" spans="1:19" s="11" customFormat="1" ht="141.75" x14ac:dyDescent="0.25">
      <c r="A114" s="25" t="s">
        <v>99</v>
      </c>
      <c r="B114" s="25" t="s">
        <v>156</v>
      </c>
      <c r="C114" s="25" t="s">
        <v>102</v>
      </c>
      <c r="D114" s="25" t="s">
        <v>197</v>
      </c>
      <c r="E114" s="25" t="s">
        <v>104</v>
      </c>
      <c r="F114" s="25" t="s">
        <v>206</v>
      </c>
      <c r="G114" s="25" t="s">
        <v>61</v>
      </c>
      <c r="H114" s="25" t="s">
        <v>125</v>
      </c>
      <c r="I114" s="25" t="s">
        <v>28</v>
      </c>
      <c r="J114" s="26" t="s">
        <v>207</v>
      </c>
      <c r="K114" s="27">
        <v>650000000</v>
      </c>
      <c r="L114" s="27">
        <v>0</v>
      </c>
      <c r="M114" s="27">
        <v>0</v>
      </c>
      <c r="N114" s="27">
        <v>650000000</v>
      </c>
      <c r="O114" s="27">
        <v>0</v>
      </c>
      <c r="P114" s="24">
        <f t="shared" si="8"/>
        <v>0</v>
      </c>
      <c r="Q114" s="27">
        <v>0</v>
      </c>
      <c r="R114" s="24">
        <f t="shared" si="9"/>
        <v>0</v>
      </c>
      <c r="S114" s="27">
        <v>0</v>
      </c>
    </row>
    <row r="115" spans="1:19" s="11" customFormat="1" ht="141.75" x14ac:dyDescent="0.25">
      <c r="A115" s="25" t="s">
        <v>99</v>
      </c>
      <c r="B115" s="25" t="s">
        <v>156</v>
      </c>
      <c r="C115" s="25" t="s">
        <v>102</v>
      </c>
      <c r="D115" s="25" t="s">
        <v>197</v>
      </c>
      <c r="E115" s="25" t="s">
        <v>104</v>
      </c>
      <c r="F115" s="25" t="s">
        <v>208</v>
      </c>
      <c r="G115" s="25" t="s">
        <v>61</v>
      </c>
      <c r="H115" s="25" t="s">
        <v>125</v>
      </c>
      <c r="I115" s="25" t="s">
        <v>28</v>
      </c>
      <c r="J115" s="26" t="s">
        <v>209</v>
      </c>
      <c r="K115" s="27">
        <v>6050000000</v>
      </c>
      <c r="L115" s="27">
        <v>0</v>
      </c>
      <c r="M115" s="27">
        <v>0</v>
      </c>
      <c r="N115" s="27">
        <v>6050000000</v>
      </c>
      <c r="O115" s="27">
        <v>0</v>
      </c>
      <c r="P115" s="24">
        <f t="shared" si="8"/>
        <v>0</v>
      </c>
      <c r="Q115" s="27">
        <v>0</v>
      </c>
      <c r="R115" s="24">
        <f t="shared" si="9"/>
        <v>0</v>
      </c>
      <c r="S115" s="27">
        <v>0</v>
      </c>
    </row>
    <row r="116" spans="1:19" s="11" customFormat="1" ht="126" x14ac:dyDescent="0.25">
      <c r="A116" s="25" t="s">
        <v>99</v>
      </c>
      <c r="B116" s="25" t="s">
        <v>156</v>
      </c>
      <c r="C116" s="25" t="s">
        <v>102</v>
      </c>
      <c r="D116" s="25" t="s">
        <v>197</v>
      </c>
      <c r="E116" s="25" t="s">
        <v>104</v>
      </c>
      <c r="F116" s="25" t="s">
        <v>199</v>
      </c>
      <c r="G116" s="25" t="s">
        <v>61</v>
      </c>
      <c r="H116" s="25" t="s">
        <v>125</v>
      </c>
      <c r="I116" s="25" t="s">
        <v>28</v>
      </c>
      <c r="J116" s="26" t="s">
        <v>210</v>
      </c>
      <c r="K116" s="27">
        <v>200000000</v>
      </c>
      <c r="L116" s="27">
        <v>0</v>
      </c>
      <c r="M116" s="27">
        <v>0</v>
      </c>
      <c r="N116" s="27">
        <v>200000000</v>
      </c>
      <c r="O116" s="27">
        <v>0</v>
      </c>
      <c r="P116" s="24">
        <f t="shared" si="8"/>
        <v>0</v>
      </c>
      <c r="Q116" s="27">
        <v>0</v>
      </c>
      <c r="R116" s="24">
        <f t="shared" si="9"/>
        <v>0</v>
      </c>
      <c r="S116" s="27">
        <v>0</v>
      </c>
    </row>
    <row r="117" spans="1:19" s="11" customFormat="1" ht="141.75" x14ac:dyDescent="0.25">
      <c r="A117" s="25" t="s">
        <v>99</v>
      </c>
      <c r="B117" s="25" t="s">
        <v>156</v>
      </c>
      <c r="C117" s="25" t="s">
        <v>102</v>
      </c>
      <c r="D117" s="25" t="s">
        <v>197</v>
      </c>
      <c r="E117" s="25" t="s">
        <v>104</v>
      </c>
      <c r="F117" s="25" t="s">
        <v>201</v>
      </c>
      <c r="G117" s="25" t="s">
        <v>61</v>
      </c>
      <c r="H117" s="25" t="s">
        <v>125</v>
      </c>
      <c r="I117" s="25" t="s">
        <v>28</v>
      </c>
      <c r="J117" s="26" t="s">
        <v>211</v>
      </c>
      <c r="K117" s="27">
        <v>2500000000</v>
      </c>
      <c r="L117" s="27">
        <v>0</v>
      </c>
      <c r="M117" s="27">
        <v>0</v>
      </c>
      <c r="N117" s="27">
        <v>2500000000</v>
      </c>
      <c r="O117" s="27">
        <v>0</v>
      </c>
      <c r="P117" s="24">
        <f t="shared" si="8"/>
        <v>0</v>
      </c>
      <c r="Q117" s="27">
        <v>0</v>
      </c>
      <c r="R117" s="24">
        <f t="shared" si="9"/>
        <v>0</v>
      </c>
      <c r="S117" s="27">
        <v>0</v>
      </c>
    </row>
    <row r="118" spans="1:19" s="11" customFormat="1" ht="141.75" x14ac:dyDescent="0.25">
      <c r="A118" s="25" t="s">
        <v>99</v>
      </c>
      <c r="B118" s="25" t="s">
        <v>156</v>
      </c>
      <c r="C118" s="25" t="s">
        <v>102</v>
      </c>
      <c r="D118" s="25" t="s">
        <v>197</v>
      </c>
      <c r="E118" s="25" t="s">
        <v>104</v>
      </c>
      <c r="F118" s="25" t="s">
        <v>212</v>
      </c>
      <c r="G118" s="25" t="s">
        <v>61</v>
      </c>
      <c r="H118" s="25" t="s">
        <v>125</v>
      </c>
      <c r="I118" s="25" t="s">
        <v>28</v>
      </c>
      <c r="J118" s="26" t="s">
        <v>213</v>
      </c>
      <c r="K118" s="27">
        <v>4652020787</v>
      </c>
      <c r="L118" s="27">
        <v>0</v>
      </c>
      <c r="M118" s="27">
        <v>0</v>
      </c>
      <c r="N118" s="27">
        <v>4652020787</v>
      </c>
      <c r="O118" s="27">
        <v>0</v>
      </c>
      <c r="P118" s="24">
        <f t="shared" si="8"/>
        <v>0</v>
      </c>
      <c r="Q118" s="27">
        <v>0</v>
      </c>
      <c r="R118" s="24">
        <f t="shared" si="9"/>
        <v>0</v>
      </c>
      <c r="S118" s="27">
        <v>0</v>
      </c>
    </row>
    <row r="119" spans="1:19" s="11" customFormat="1" ht="47.25" x14ac:dyDescent="0.25">
      <c r="A119" s="21" t="s">
        <v>99</v>
      </c>
      <c r="B119" s="21" t="s">
        <v>156</v>
      </c>
      <c r="C119" s="21" t="s">
        <v>102</v>
      </c>
      <c r="D119" s="21" t="s">
        <v>140</v>
      </c>
      <c r="E119" s="21"/>
      <c r="F119" s="21"/>
      <c r="G119" s="21"/>
      <c r="H119" s="21"/>
      <c r="I119" s="21" t="s">
        <v>28</v>
      </c>
      <c r="J119" s="22" t="s">
        <v>214</v>
      </c>
      <c r="K119" s="23">
        <v>12189749183</v>
      </c>
      <c r="L119" s="23">
        <v>0</v>
      </c>
      <c r="M119" s="23">
        <v>6628316558</v>
      </c>
      <c r="N119" s="23">
        <v>5561432625</v>
      </c>
      <c r="O119" s="23">
        <v>2412469609</v>
      </c>
      <c r="P119" s="24">
        <f t="shared" si="8"/>
        <v>0.19790970041979739</v>
      </c>
      <c r="Q119" s="23">
        <v>0</v>
      </c>
      <c r="R119" s="24">
        <f t="shared" si="9"/>
        <v>0</v>
      </c>
      <c r="S119" s="23">
        <v>0</v>
      </c>
    </row>
    <row r="120" spans="1:19" s="11" customFormat="1" ht="110.25" x14ac:dyDescent="0.25">
      <c r="A120" s="25" t="s">
        <v>99</v>
      </c>
      <c r="B120" s="25" t="s">
        <v>156</v>
      </c>
      <c r="C120" s="25" t="s">
        <v>102</v>
      </c>
      <c r="D120" s="25" t="s">
        <v>140</v>
      </c>
      <c r="E120" s="25" t="s">
        <v>104</v>
      </c>
      <c r="F120" s="25" t="s">
        <v>215</v>
      </c>
      <c r="G120" s="25" t="s">
        <v>27</v>
      </c>
      <c r="H120" s="25"/>
      <c r="I120" s="25" t="s">
        <v>28</v>
      </c>
      <c r="J120" s="26" t="s">
        <v>216</v>
      </c>
      <c r="K120" s="27">
        <v>12189749183</v>
      </c>
      <c r="L120" s="27">
        <v>0</v>
      </c>
      <c r="M120" s="27">
        <v>6628316558</v>
      </c>
      <c r="N120" s="27">
        <v>5561432625</v>
      </c>
      <c r="O120" s="27">
        <v>2412469609</v>
      </c>
      <c r="P120" s="24">
        <f t="shared" si="8"/>
        <v>0.19790970041979739</v>
      </c>
      <c r="Q120" s="27">
        <v>0</v>
      </c>
      <c r="R120" s="24">
        <f t="shared" si="9"/>
        <v>0</v>
      </c>
      <c r="S120" s="27">
        <v>0</v>
      </c>
    </row>
    <row r="121" spans="1:19" s="11" customFormat="1" ht="47.25" x14ac:dyDescent="0.25">
      <c r="A121" s="21" t="s">
        <v>99</v>
      </c>
      <c r="B121" s="21" t="s">
        <v>217</v>
      </c>
      <c r="C121" s="21" t="s">
        <v>102</v>
      </c>
      <c r="D121" s="21" t="s">
        <v>218</v>
      </c>
      <c r="E121" s="21"/>
      <c r="F121" s="21"/>
      <c r="G121" s="21"/>
      <c r="H121" s="21"/>
      <c r="I121" s="21" t="s">
        <v>28</v>
      </c>
      <c r="J121" s="22" t="s">
        <v>219</v>
      </c>
      <c r="K121" s="23">
        <v>9941096360</v>
      </c>
      <c r="L121" s="23">
        <v>0</v>
      </c>
      <c r="M121" s="23">
        <v>4794928935</v>
      </c>
      <c r="N121" s="23">
        <v>5146167425</v>
      </c>
      <c r="O121" s="23">
        <v>4549462268</v>
      </c>
      <c r="P121" s="24">
        <f t="shared" si="8"/>
        <v>0.45764190419737566</v>
      </c>
      <c r="Q121" s="23">
        <v>0</v>
      </c>
      <c r="R121" s="24">
        <f t="shared" si="9"/>
        <v>0</v>
      </c>
      <c r="S121" s="23">
        <v>0</v>
      </c>
    </row>
    <row r="122" spans="1:19" s="11" customFormat="1" ht="63" x14ac:dyDescent="0.25">
      <c r="A122" s="25" t="s">
        <v>99</v>
      </c>
      <c r="B122" s="25" t="s">
        <v>217</v>
      </c>
      <c r="C122" s="25" t="s">
        <v>102</v>
      </c>
      <c r="D122" s="25" t="s">
        <v>218</v>
      </c>
      <c r="E122" s="25" t="s">
        <v>104</v>
      </c>
      <c r="F122" s="25" t="s">
        <v>220</v>
      </c>
      <c r="G122" s="25" t="s">
        <v>27</v>
      </c>
      <c r="H122" s="25"/>
      <c r="I122" s="25" t="s">
        <v>28</v>
      </c>
      <c r="J122" s="26" t="s">
        <v>221</v>
      </c>
      <c r="K122" s="27">
        <v>9439002977</v>
      </c>
      <c r="L122" s="27">
        <v>0</v>
      </c>
      <c r="M122" s="27">
        <v>4794928935</v>
      </c>
      <c r="N122" s="27">
        <v>4644074042</v>
      </c>
      <c r="O122" s="27">
        <v>4549462268</v>
      </c>
      <c r="P122" s="24">
        <f t="shared" si="8"/>
        <v>0.48198546807175141</v>
      </c>
      <c r="Q122" s="27">
        <v>0</v>
      </c>
      <c r="R122" s="24">
        <f t="shared" si="9"/>
        <v>0</v>
      </c>
      <c r="S122" s="27">
        <v>0</v>
      </c>
    </row>
    <row r="123" spans="1:19" s="11" customFormat="1" ht="94.5" x14ac:dyDescent="0.25">
      <c r="A123" s="25" t="s">
        <v>99</v>
      </c>
      <c r="B123" s="25" t="s">
        <v>217</v>
      </c>
      <c r="C123" s="25" t="s">
        <v>102</v>
      </c>
      <c r="D123" s="25" t="s">
        <v>218</v>
      </c>
      <c r="E123" s="25" t="s">
        <v>104</v>
      </c>
      <c r="F123" s="25" t="s">
        <v>222</v>
      </c>
      <c r="G123" s="25" t="s">
        <v>27</v>
      </c>
      <c r="H123" s="25"/>
      <c r="I123" s="25" t="s">
        <v>28</v>
      </c>
      <c r="J123" s="26" t="s">
        <v>223</v>
      </c>
      <c r="K123" s="27">
        <v>150671696</v>
      </c>
      <c r="L123" s="27">
        <v>0</v>
      </c>
      <c r="M123" s="27">
        <v>0</v>
      </c>
      <c r="N123" s="27">
        <v>150671696</v>
      </c>
      <c r="O123" s="27">
        <v>0</v>
      </c>
      <c r="P123" s="24">
        <f t="shared" si="8"/>
        <v>0</v>
      </c>
      <c r="Q123" s="27">
        <v>0</v>
      </c>
      <c r="R123" s="24">
        <f t="shared" si="9"/>
        <v>0</v>
      </c>
      <c r="S123" s="27">
        <v>0</v>
      </c>
    </row>
    <row r="124" spans="1:19" s="11" customFormat="1" ht="78.75" x14ac:dyDescent="0.25">
      <c r="A124" s="25" t="s">
        <v>99</v>
      </c>
      <c r="B124" s="25" t="s">
        <v>217</v>
      </c>
      <c r="C124" s="25" t="s">
        <v>102</v>
      </c>
      <c r="D124" s="25" t="s">
        <v>218</v>
      </c>
      <c r="E124" s="25" t="s">
        <v>104</v>
      </c>
      <c r="F124" s="25" t="s">
        <v>224</v>
      </c>
      <c r="G124" s="25" t="s">
        <v>27</v>
      </c>
      <c r="H124" s="25"/>
      <c r="I124" s="25" t="s">
        <v>28</v>
      </c>
      <c r="J124" s="26" t="s">
        <v>225</v>
      </c>
      <c r="K124" s="27">
        <v>42421687</v>
      </c>
      <c r="L124" s="27">
        <v>0</v>
      </c>
      <c r="M124" s="27">
        <v>0</v>
      </c>
      <c r="N124" s="27">
        <v>42421687</v>
      </c>
      <c r="O124" s="27">
        <v>0</v>
      </c>
      <c r="P124" s="24">
        <f t="shared" si="8"/>
        <v>0</v>
      </c>
      <c r="Q124" s="27">
        <v>0</v>
      </c>
      <c r="R124" s="24">
        <f t="shared" si="9"/>
        <v>0</v>
      </c>
      <c r="S124" s="27">
        <v>0</v>
      </c>
    </row>
    <row r="125" spans="1:19" s="11" customFormat="1" ht="78.75" x14ac:dyDescent="0.25">
      <c r="A125" s="25" t="s">
        <v>99</v>
      </c>
      <c r="B125" s="25" t="s">
        <v>217</v>
      </c>
      <c r="C125" s="25" t="s">
        <v>102</v>
      </c>
      <c r="D125" s="25" t="s">
        <v>218</v>
      </c>
      <c r="E125" s="25" t="s">
        <v>104</v>
      </c>
      <c r="F125" s="25" t="s">
        <v>226</v>
      </c>
      <c r="G125" s="25" t="s">
        <v>27</v>
      </c>
      <c r="H125" s="25"/>
      <c r="I125" s="25" t="s">
        <v>28</v>
      </c>
      <c r="J125" s="26" t="s">
        <v>227</v>
      </c>
      <c r="K125" s="27">
        <v>309000000</v>
      </c>
      <c r="L125" s="27">
        <v>0</v>
      </c>
      <c r="M125" s="27">
        <v>0</v>
      </c>
      <c r="N125" s="27">
        <v>309000000</v>
      </c>
      <c r="O125" s="27">
        <v>0</v>
      </c>
      <c r="P125" s="24">
        <f t="shared" si="8"/>
        <v>0</v>
      </c>
      <c r="Q125" s="27">
        <v>0</v>
      </c>
      <c r="R125" s="24">
        <f t="shared" si="9"/>
        <v>0</v>
      </c>
      <c r="S125" s="27">
        <v>0</v>
      </c>
    </row>
    <row r="126" spans="1:19" s="11" customFormat="1" ht="47.25" x14ac:dyDescent="0.25">
      <c r="A126" s="21" t="s">
        <v>99</v>
      </c>
      <c r="B126" s="21" t="s">
        <v>217</v>
      </c>
      <c r="C126" s="21" t="s">
        <v>102</v>
      </c>
      <c r="D126" s="21" t="s">
        <v>228</v>
      </c>
      <c r="E126" s="21"/>
      <c r="F126" s="21"/>
      <c r="G126" s="21"/>
      <c r="H126" s="21"/>
      <c r="I126" s="21" t="s">
        <v>28</v>
      </c>
      <c r="J126" s="22" t="s">
        <v>229</v>
      </c>
      <c r="K126" s="23">
        <v>14552605293</v>
      </c>
      <c r="L126" s="23">
        <v>0</v>
      </c>
      <c r="M126" s="23">
        <v>579066666</v>
      </c>
      <c r="N126" s="23">
        <v>13973538627</v>
      </c>
      <c r="O126" s="23">
        <v>452933333</v>
      </c>
      <c r="P126" s="24">
        <f t="shared" si="8"/>
        <v>3.1123865718935363E-2</v>
      </c>
      <c r="Q126" s="23">
        <v>0</v>
      </c>
      <c r="R126" s="24">
        <f t="shared" si="9"/>
        <v>0</v>
      </c>
      <c r="S126" s="23">
        <v>0</v>
      </c>
    </row>
    <row r="127" spans="1:19" s="11" customFormat="1" ht="78.75" x14ac:dyDescent="0.25">
      <c r="A127" s="25" t="s">
        <v>99</v>
      </c>
      <c r="B127" s="25" t="s">
        <v>217</v>
      </c>
      <c r="C127" s="25" t="s">
        <v>102</v>
      </c>
      <c r="D127" s="25" t="s">
        <v>228</v>
      </c>
      <c r="E127" s="25" t="s">
        <v>104</v>
      </c>
      <c r="F127" s="25" t="s">
        <v>230</v>
      </c>
      <c r="G127" s="25" t="s">
        <v>27</v>
      </c>
      <c r="H127" s="25"/>
      <c r="I127" s="25" t="s">
        <v>28</v>
      </c>
      <c r="J127" s="26" t="s">
        <v>231</v>
      </c>
      <c r="K127" s="27">
        <v>296258280</v>
      </c>
      <c r="L127" s="27">
        <v>0</v>
      </c>
      <c r="M127" s="27">
        <v>100906666</v>
      </c>
      <c r="N127" s="27">
        <v>195351614</v>
      </c>
      <c r="O127" s="27">
        <v>0</v>
      </c>
      <c r="P127" s="24">
        <f t="shared" si="8"/>
        <v>0</v>
      </c>
      <c r="Q127" s="27">
        <v>0</v>
      </c>
      <c r="R127" s="24">
        <f t="shared" si="9"/>
        <v>0</v>
      </c>
      <c r="S127" s="27">
        <v>0</v>
      </c>
    </row>
    <row r="128" spans="1:19" s="11" customFormat="1" ht="94.5" x14ac:dyDescent="0.25">
      <c r="A128" s="25" t="s">
        <v>99</v>
      </c>
      <c r="B128" s="25" t="s">
        <v>217</v>
      </c>
      <c r="C128" s="25" t="s">
        <v>102</v>
      </c>
      <c r="D128" s="25" t="s">
        <v>228</v>
      </c>
      <c r="E128" s="25" t="s">
        <v>104</v>
      </c>
      <c r="F128" s="25" t="s">
        <v>232</v>
      </c>
      <c r="G128" s="25" t="s">
        <v>27</v>
      </c>
      <c r="H128" s="25"/>
      <c r="I128" s="25" t="s">
        <v>28</v>
      </c>
      <c r="J128" s="26" t="s">
        <v>233</v>
      </c>
      <c r="K128" s="27">
        <v>1406250570</v>
      </c>
      <c r="L128" s="27">
        <v>0</v>
      </c>
      <c r="M128" s="27">
        <v>478160000</v>
      </c>
      <c r="N128" s="27">
        <v>928090570</v>
      </c>
      <c r="O128" s="27">
        <v>452933333</v>
      </c>
      <c r="P128" s="24">
        <f t="shared" si="8"/>
        <v>0.32208579513677993</v>
      </c>
      <c r="Q128" s="27">
        <v>0</v>
      </c>
      <c r="R128" s="24">
        <f t="shared" si="9"/>
        <v>0</v>
      </c>
      <c r="S128" s="27">
        <v>0</v>
      </c>
    </row>
    <row r="129" spans="1:19" s="11" customFormat="1" ht="94.5" x14ac:dyDescent="0.25">
      <c r="A129" s="25" t="s">
        <v>99</v>
      </c>
      <c r="B129" s="25" t="s">
        <v>217</v>
      </c>
      <c r="C129" s="25" t="s">
        <v>102</v>
      </c>
      <c r="D129" s="25" t="s">
        <v>228</v>
      </c>
      <c r="E129" s="25" t="s">
        <v>104</v>
      </c>
      <c r="F129" s="25" t="s">
        <v>232</v>
      </c>
      <c r="G129" s="25" t="s">
        <v>61</v>
      </c>
      <c r="H129" s="25" t="s">
        <v>125</v>
      </c>
      <c r="I129" s="25" t="s">
        <v>28</v>
      </c>
      <c r="J129" s="26" t="s">
        <v>234</v>
      </c>
      <c r="K129" s="27">
        <v>12850096443</v>
      </c>
      <c r="L129" s="27">
        <v>0</v>
      </c>
      <c r="M129" s="27">
        <v>0</v>
      </c>
      <c r="N129" s="27">
        <v>12850096443</v>
      </c>
      <c r="O129" s="27">
        <v>0</v>
      </c>
      <c r="P129" s="24">
        <f t="shared" si="8"/>
        <v>0</v>
      </c>
      <c r="Q129" s="27">
        <v>0</v>
      </c>
      <c r="R129" s="24">
        <f t="shared" si="9"/>
        <v>0</v>
      </c>
      <c r="S129" s="27">
        <v>0</v>
      </c>
    </row>
    <row r="130" spans="1:19" s="11" customFormat="1" ht="63" x14ac:dyDescent="0.25">
      <c r="A130" s="21" t="s">
        <v>99</v>
      </c>
      <c r="B130" s="21" t="s">
        <v>217</v>
      </c>
      <c r="C130" s="21" t="s">
        <v>102</v>
      </c>
      <c r="D130" s="21" t="s">
        <v>82</v>
      </c>
      <c r="E130" s="21"/>
      <c r="F130" s="21"/>
      <c r="G130" s="21"/>
      <c r="H130" s="21"/>
      <c r="I130" s="21" t="s">
        <v>28</v>
      </c>
      <c r="J130" s="22" t="s">
        <v>235</v>
      </c>
      <c r="K130" s="23">
        <v>26966458931</v>
      </c>
      <c r="L130" s="23">
        <v>0</v>
      </c>
      <c r="M130" s="23">
        <v>11017978396</v>
      </c>
      <c r="N130" s="23">
        <v>15948480535</v>
      </c>
      <c r="O130" s="23">
        <v>8773753663</v>
      </c>
      <c r="P130" s="24">
        <f t="shared" si="8"/>
        <v>0.32535801921378343</v>
      </c>
      <c r="Q130" s="23">
        <v>0</v>
      </c>
      <c r="R130" s="24">
        <f t="shared" si="9"/>
        <v>0</v>
      </c>
      <c r="S130" s="23">
        <v>0</v>
      </c>
    </row>
    <row r="131" spans="1:19" s="11" customFormat="1" ht="126" x14ac:dyDescent="0.25">
      <c r="A131" s="25" t="s">
        <v>99</v>
      </c>
      <c r="B131" s="25" t="s">
        <v>217</v>
      </c>
      <c r="C131" s="25" t="s">
        <v>102</v>
      </c>
      <c r="D131" s="25" t="s">
        <v>82</v>
      </c>
      <c r="E131" s="25" t="s">
        <v>104</v>
      </c>
      <c r="F131" s="25" t="s">
        <v>236</v>
      </c>
      <c r="G131" s="25" t="s">
        <v>27</v>
      </c>
      <c r="H131" s="25"/>
      <c r="I131" s="25" t="s">
        <v>28</v>
      </c>
      <c r="J131" s="26" t="s">
        <v>237</v>
      </c>
      <c r="K131" s="27">
        <v>1276132930</v>
      </c>
      <c r="L131" s="27">
        <v>0</v>
      </c>
      <c r="M131" s="27">
        <v>80266667</v>
      </c>
      <c r="N131" s="27">
        <v>1195866263</v>
      </c>
      <c r="O131" s="27">
        <v>80266667</v>
      </c>
      <c r="P131" s="24">
        <f t="shared" si="8"/>
        <v>6.2898358872378601E-2</v>
      </c>
      <c r="Q131" s="27">
        <v>0</v>
      </c>
      <c r="R131" s="24">
        <f t="shared" si="9"/>
        <v>0</v>
      </c>
      <c r="S131" s="27">
        <v>0</v>
      </c>
    </row>
    <row r="132" spans="1:19" s="11" customFormat="1" ht="110.25" x14ac:dyDescent="0.25">
      <c r="A132" s="25" t="s">
        <v>99</v>
      </c>
      <c r="B132" s="25" t="s">
        <v>217</v>
      </c>
      <c r="C132" s="25" t="s">
        <v>102</v>
      </c>
      <c r="D132" s="25" t="s">
        <v>82</v>
      </c>
      <c r="E132" s="25" t="s">
        <v>104</v>
      </c>
      <c r="F132" s="25" t="s">
        <v>238</v>
      </c>
      <c r="G132" s="25" t="s">
        <v>27</v>
      </c>
      <c r="H132" s="25"/>
      <c r="I132" s="25" t="s">
        <v>28</v>
      </c>
      <c r="J132" s="26" t="s">
        <v>239</v>
      </c>
      <c r="K132" s="27">
        <v>24796326001</v>
      </c>
      <c r="L132" s="27">
        <v>0</v>
      </c>
      <c r="M132" s="27">
        <v>10415045063</v>
      </c>
      <c r="N132" s="27">
        <v>14381280938</v>
      </c>
      <c r="O132" s="27">
        <v>8372420330</v>
      </c>
      <c r="P132" s="24">
        <f t="shared" si="8"/>
        <v>0.33764761479835165</v>
      </c>
      <c r="Q132" s="27">
        <v>0</v>
      </c>
      <c r="R132" s="24">
        <f t="shared" si="9"/>
        <v>0</v>
      </c>
      <c r="S132" s="27">
        <v>0</v>
      </c>
    </row>
    <row r="133" spans="1:19" s="11" customFormat="1" ht="94.5" x14ac:dyDescent="0.25">
      <c r="A133" s="25" t="s">
        <v>99</v>
      </c>
      <c r="B133" s="25" t="s">
        <v>217</v>
      </c>
      <c r="C133" s="25" t="s">
        <v>102</v>
      </c>
      <c r="D133" s="25" t="s">
        <v>82</v>
      </c>
      <c r="E133" s="25" t="s">
        <v>104</v>
      </c>
      <c r="F133" s="25" t="s">
        <v>230</v>
      </c>
      <c r="G133" s="25" t="s">
        <v>27</v>
      </c>
      <c r="H133" s="25"/>
      <c r="I133" s="25" t="s">
        <v>28</v>
      </c>
      <c r="J133" s="26" t="s">
        <v>240</v>
      </c>
      <c r="K133" s="27">
        <v>894000000</v>
      </c>
      <c r="L133" s="27">
        <v>0</v>
      </c>
      <c r="M133" s="27">
        <v>522666666</v>
      </c>
      <c r="N133" s="27">
        <v>371333334</v>
      </c>
      <c r="O133" s="27">
        <v>321066666</v>
      </c>
      <c r="P133" s="24">
        <f t="shared" si="8"/>
        <v>0.35913497315436244</v>
      </c>
      <c r="Q133" s="27">
        <v>0</v>
      </c>
      <c r="R133" s="24">
        <f t="shared" si="9"/>
        <v>0</v>
      </c>
      <c r="S133" s="27">
        <v>0</v>
      </c>
    </row>
    <row r="134" spans="1:19" s="11" customFormat="1" ht="78.75" x14ac:dyDescent="0.25">
      <c r="A134" s="21" t="s">
        <v>99</v>
      </c>
      <c r="B134" s="21" t="s">
        <v>217</v>
      </c>
      <c r="C134" s="21" t="s">
        <v>102</v>
      </c>
      <c r="D134" s="21" t="s">
        <v>85</v>
      </c>
      <c r="E134" s="21"/>
      <c r="F134" s="21"/>
      <c r="G134" s="21"/>
      <c r="H134" s="21"/>
      <c r="I134" s="21" t="s">
        <v>28</v>
      </c>
      <c r="J134" s="22" t="s">
        <v>241</v>
      </c>
      <c r="K134" s="23">
        <v>62967599192</v>
      </c>
      <c r="L134" s="23">
        <v>0</v>
      </c>
      <c r="M134" s="23">
        <v>27411209274.330002</v>
      </c>
      <c r="N134" s="23">
        <v>35556389917.669998</v>
      </c>
      <c r="O134" s="23">
        <v>8987627142.5900002</v>
      </c>
      <c r="P134" s="24">
        <f t="shared" si="8"/>
        <v>0.14273415626320834</v>
      </c>
      <c r="Q134" s="23">
        <v>0</v>
      </c>
      <c r="R134" s="24">
        <f t="shared" si="9"/>
        <v>0</v>
      </c>
      <c r="S134" s="23">
        <v>0</v>
      </c>
    </row>
    <row r="135" spans="1:19" s="11" customFormat="1" ht="110.25" x14ac:dyDescent="0.25">
      <c r="A135" s="25" t="s">
        <v>99</v>
      </c>
      <c r="B135" s="25" t="s">
        <v>217</v>
      </c>
      <c r="C135" s="25" t="s">
        <v>102</v>
      </c>
      <c r="D135" s="25" t="s">
        <v>85</v>
      </c>
      <c r="E135" s="25" t="s">
        <v>104</v>
      </c>
      <c r="F135" s="25" t="s">
        <v>242</v>
      </c>
      <c r="G135" s="25" t="s">
        <v>27</v>
      </c>
      <c r="H135" s="25"/>
      <c r="I135" s="25" t="s">
        <v>28</v>
      </c>
      <c r="J135" s="26" t="s">
        <v>243</v>
      </c>
      <c r="K135" s="27">
        <v>4155272029</v>
      </c>
      <c r="L135" s="27">
        <v>0</v>
      </c>
      <c r="M135" s="27">
        <v>1877633334</v>
      </c>
      <c r="N135" s="27">
        <v>2277638695</v>
      </c>
      <c r="O135" s="27">
        <v>1675016668</v>
      </c>
      <c r="P135" s="24">
        <f t="shared" si="8"/>
        <v>0.40310638059552178</v>
      </c>
      <c r="Q135" s="27">
        <v>0</v>
      </c>
      <c r="R135" s="24">
        <f t="shared" si="9"/>
        <v>0</v>
      </c>
      <c r="S135" s="27">
        <v>0</v>
      </c>
    </row>
    <row r="136" spans="1:19" s="11" customFormat="1" ht="110.25" x14ac:dyDescent="0.25">
      <c r="A136" s="25" t="s">
        <v>99</v>
      </c>
      <c r="B136" s="25" t="s">
        <v>217</v>
      </c>
      <c r="C136" s="25" t="s">
        <v>102</v>
      </c>
      <c r="D136" s="25" t="s">
        <v>85</v>
      </c>
      <c r="E136" s="25" t="s">
        <v>104</v>
      </c>
      <c r="F136" s="25" t="s">
        <v>244</v>
      </c>
      <c r="G136" s="25" t="s">
        <v>27</v>
      </c>
      <c r="H136" s="25"/>
      <c r="I136" s="25" t="s">
        <v>28</v>
      </c>
      <c r="J136" s="26" t="s">
        <v>245</v>
      </c>
      <c r="K136" s="27">
        <v>58812327163</v>
      </c>
      <c r="L136" s="27">
        <v>0</v>
      </c>
      <c r="M136" s="27">
        <v>25533575940.330002</v>
      </c>
      <c r="N136" s="27">
        <v>33278751222.669998</v>
      </c>
      <c r="O136" s="27">
        <v>7312610474.5900002</v>
      </c>
      <c r="P136" s="24">
        <f t="shared" si="8"/>
        <v>0.12433805678736189</v>
      </c>
      <c r="Q136" s="27">
        <v>0</v>
      </c>
      <c r="R136" s="24">
        <f t="shared" si="9"/>
        <v>0</v>
      </c>
      <c r="S136" s="27">
        <v>0</v>
      </c>
    </row>
    <row r="137" spans="1:19" s="11" customFormat="1" ht="47.25" x14ac:dyDescent="0.25">
      <c r="A137" s="21" t="s">
        <v>99</v>
      </c>
      <c r="B137" s="21" t="s">
        <v>217</v>
      </c>
      <c r="C137" s="21" t="s">
        <v>102</v>
      </c>
      <c r="D137" s="21" t="s">
        <v>246</v>
      </c>
      <c r="E137" s="21" t="s">
        <v>125</v>
      </c>
      <c r="F137" s="21" t="s">
        <v>125</v>
      </c>
      <c r="G137" s="21" t="s">
        <v>125</v>
      </c>
      <c r="H137" s="21" t="s">
        <v>125</v>
      </c>
      <c r="I137" s="21" t="s">
        <v>28</v>
      </c>
      <c r="J137" s="22" t="s">
        <v>247</v>
      </c>
      <c r="K137" s="23">
        <v>22151528945</v>
      </c>
      <c r="L137" s="23">
        <v>0</v>
      </c>
      <c r="M137" s="23">
        <v>21907976378</v>
      </c>
      <c r="N137" s="23">
        <v>243552567</v>
      </c>
      <c r="O137" s="23">
        <v>21907976378</v>
      </c>
      <c r="P137" s="24">
        <f t="shared" ref="P137:P138" si="10">+O137/K137</f>
        <v>0.98900515772050246</v>
      </c>
      <c r="Q137" s="23">
        <v>0</v>
      </c>
      <c r="R137" s="24">
        <f t="shared" ref="R137:R138" si="11">+Q137/K137</f>
        <v>0</v>
      </c>
      <c r="S137" s="23">
        <v>0</v>
      </c>
    </row>
    <row r="138" spans="1:19" s="11" customFormat="1" ht="78.75" x14ac:dyDescent="0.25">
      <c r="A138" s="25" t="s">
        <v>99</v>
      </c>
      <c r="B138" s="25" t="s">
        <v>217</v>
      </c>
      <c r="C138" s="25" t="s">
        <v>102</v>
      </c>
      <c r="D138" s="25" t="s">
        <v>246</v>
      </c>
      <c r="E138" s="25" t="s">
        <v>104</v>
      </c>
      <c r="F138" s="25" t="s">
        <v>248</v>
      </c>
      <c r="G138" s="25" t="s">
        <v>27</v>
      </c>
      <c r="H138" s="25" t="s">
        <v>125</v>
      </c>
      <c r="I138" s="25" t="s">
        <v>28</v>
      </c>
      <c r="J138" s="26" t="s">
        <v>249</v>
      </c>
      <c r="K138" s="27">
        <v>22151528945</v>
      </c>
      <c r="L138" s="27">
        <v>0</v>
      </c>
      <c r="M138" s="27">
        <v>21907976378</v>
      </c>
      <c r="N138" s="27">
        <v>243552567</v>
      </c>
      <c r="O138" s="27">
        <v>21907976378</v>
      </c>
      <c r="P138" s="24">
        <f t="shared" si="10"/>
        <v>0.98900515772050246</v>
      </c>
      <c r="Q138" s="27">
        <v>0</v>
      </c>
      <c r="R138" s="24">
        <f t="shared" si="11"/>
        <v>0</v>
      </c>
      <c r="S138" s="27">
        <v>0</v>
      </c>
    </row>
    <row r="140" spans="1:19" s="11" customFormat="1" x14ac:dyDescent="0.25">
      <c r="A140" s="29" t="s">
        <v>250</v>
      </c>
      <c r="B140" s="30"/>
      <c r="C140" s="30"/>
      <c r="D140" s="30"/>
      <c r="E140" s="30"/>
      <c r="F140" s="30"/>
      <c r="G140" s="30"/>
      <c r="H140" s="30"/>
      <c r="I140" s="31"/>
    </row>
    <row r="141" spans="1:19" s="11" customFormat="1" x14ac:dyDescent="0.25">
      <c r="A141" s="32"/>
      <c r="B141" s="33"/>
      <c r="C141" s="33"/>
      <c r="D141" s="33"/>
      <c r="E141" s="33"/>
      <c r="F141" s="33"/>
      <c r="G141" s="33"/>
      <c r="H141" s="33"/>
      <c r="I141" s="34"/>
    </row>
  </sheetData>
  <autoFilter ref="A7:S138" xr:uid="{5A6A7C5D-A684-499C-88E6-EE10FD457FE2}"/>
  <mergeCells count="6">
    <mergeCell ref="A1:S1"/>
    <mergeCell ref="A2:S2"/>
    <mergeCell ref="A3:S3"/>
    <mergeCell ref="A4:S4"/>
    <mergeCell ref="A5:S5"/>
    <mergeCell ref="A140:I14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 Fon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Leonardo Esteven Oliveros Avila</cp:lastModifiedBy>
  <dcterms:created xsi:type="dcterms:W3CDTF">2023-02-02T16:36:36Z</dcterms:created>
  <dcterms:modified xsi:type="dcterms:W3CDTF">2023-02-02T16:37:00Z</dcterms:modified>
</cp:coreProperties>
</file>