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reyes_mintic_gov_co1/Documents/PRESUPUESTO 2023/PLAN MEJORAMIENTO/CRONOGRAMA ACTIVIDADES MIG/INDICADORES &amp; ACTIVIDAD/5. JUNIO 2023/"/>
    </mc:Choice>
  </mc:AlternateContent>
  <xr:revisionPtr revIDLastSave="0" documentId="8_{06FA4A45-10A6-46C3-8477-9CD80E2A98FF}" xr6:coauthVersionLast="47" xr6:coauthVersionMax="47" xr10:uidLastSave="{00000000-0000-0000-0000-000000000000}"/>
  <bookViews>
    <workbookView xWindow="-120" yWindow="-120" windowWidth="20730" windowHeight="11160" xr2:uid="{4A32CFC8-F220-4B3E-888C-D669DF80772D}"/>
  </bookViews>
  <sheets>
    <sheet name="Informe" sheetId="1" r:id="rId1"/>
  </sheets>
  <definedNames>
    <definedName name="_xlnm._FilterDatabase" localSheetId="0" hidden="1">Informe!$A$7:$S$147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7" i="1" l="1"/>
  <c r="R147" i="1"/>
  <c r="P147" i="1"/>
  <c r="T146" i="1"/>
  <c r="R146" i="1"/>
  <c r="P146" i="1"/>
  <c r="T145" i="1"/>
  <c r="R145" i="1"/>
  <c r="P145" i="1"/>
  <c r="T144" i="1"/>
  <c r="R144" i="1"/>
  <c r="P144" i="1"/>
  <c r="T143" i="1"/>
  <c r="R143" i="1"/>
  <c r="P143" i="1"/>
  <c r="T142" i="1"/>
  <c r="R142" i="1"/>
  <c r="P142" i="1"/>
  <c r="T141" i="1"/>
  <c r="R141" i="1"/>
  <c r="P141" i="1"/>
  <c r="T140" i="1"/>
  <c r="R140" i="1"/>
  <c r="P140" i="1"/>
  <c r="T139" i="1"/>
  <c r="R139" i="1"/>
  <c r="P139" i="1"/>
  <c r="T138" i="1"/>
  <c r="R138" i="1"/>
  <c r="P138" i="1"/>
  <c r="T137" i="1"/>
  <c r="R137" i="1"/>
  <c r="P137" i="1"/>
  <c r="T136" i="1"/>
  <c r="R136" i="1"/>
  <c r="P136" i="1"/>
  <c r="T135" i="1"/>
  <c r="R135" i="1"/>
  <c r="P135" i="1"/>
  <c r="T134" i="1"/>
  <c r="R134" i="1"/>
  <c r="P134" i="1"/>
  <c r="T133" i="1"/>
  <c r="R133" i="1"/>
  <c r="P133" i="1"/>
  <c r="T132" i="1"/>
  <c r="R132" i="1"/>
  <c r="P132" i="1"/>
  <c r="T131" i="1"/>
  <c r="R131" i="1"/>
  <c r="P131" i="1"/>
  <c r="T130" i="1"/>
  <c r="R130" i="1"/>
  <c r="P130" i="1"/>
  <c r="T129" i="1"/>
  <c r="R129" i="1"/>
  <c r="P129" i="1"/>
  <c r="T128" i="1"/>
  <c r="R128" i="1"/>
  <c r="P128" i="1"/>
  <c r="T127" i="1"/>
  <c r="R127" i="1"/>
  <c r="P127" i="1"/>
  <c r="T126" i="1"/>
  <c r="R126" i="1"/>
  <c r="P126" i="1"/>
  <c r="T125" i="1"/>
  <c r="R125" i="1"/>
  <c r="P125" i="1"/>
  <c r="T124" i="1"/>
  <c r="R124" i="1"/>
  <c r="P124" i="1"/>
  <c r="T123" i="1"/>
  <c r="R123" i="1"/>
  <c r="P123" i="1"/>
  <c r="T122" i="1"/>
  <c r="R122" i="1"/>
  <c r="P122" i="1"/>
  <c r="T121" i="1"/>
  <c r="R121" i="1"/>
  <c r="P121" i="1"/>
  <c r="T120" i="1"/>
  <c r="R120" i="1"/>
  <c r="P120" i="1"/>
  <c r="T119" i="1"/>
  <c r="R119" i="1"/>
  <c r="P119" i="1"/>
  <c r="T118" i="1"/>
  <c r="R118" i="1"/>
  <c r="P118" i="1"/>
  <c r="T117" i="1"/>
  <c r="R117" i="1"/>
  <c r="P117" i="1"/>
  <c r="T116" i="1"/>
  <c r="R116" i="1"/>
  <c r="P116" i="1"/>
  <c r="T115" i="1"/>
  <c r="R115" i="1"/>
  <c r="P115" i="1"/>
  <c r="T114" i="1"/>
  <c r="R114" i="1"/>
  <c r="P114" i="1"/>
  <c r="T113" i="1"/>
  <c r="R113" i="1"/>
  <c r="P113" i="1"/>
  <c r="T112" i="1"/>
  <c r="R112" i="1"/>
  <c r="P112" i="1"/>
  <c r="T111" i="1"/>
  <c r="R111" i="1"/>
  <c r="P111" i="1"/>
  <c r="T110" i="1"/>
  <c r="R110" i="1"/>
  <c r="P110" i="1"/>
  <c r="T109" i="1"/>
  <c r="R109" i="1"/>
  <c r="P109" i="1"/>
  <c r="T108" i="1"/>
  <c r="R108" i="1"/>
  <c r="P108" i="1"/>
  <c r="T107" i="1"/>
  <c r="R107" i="1"/>
  <c r="P107" i="1"/>
  <c r="T106" i="1"/>
  <c r="R106" i="1"/>
  <c r="P106" i="1"/>
  <c r="T105" i="1"/>
  <c r="R105" i="1"/>
  <c r="P105" i="1"/>
  <c r="T104" i="1"/>
  <c r="R104" i="1"/>
  <c r="P104" i="1"/>
  <c r="T103" i="1"/>
  <c r="R103" i="1"/>
  <c r="P103" i="1"/>
  <c r="T102" i="1"/>
  <c r="R102" i="1"/>
  <c r="P102" i="1"/>
  <c r="T101" i="1"/>
  <c r="R101" i="1"/>
  <c r="P101" i="1"/>
  <c r="T100" i="1"/>
  <c r="R100" i="1"/>
  <c r="P100" i="1"/>
  <c r="T99" i="1"/>
  <c r="R99" i="1"/>
  <c r="P99" i="1"/>
  <c r="T98" i="1"/>
  <c r="R98" i="1"/>
  <c r="P98" i="1"/>
  <c r="T97" i="1"/>
  <c r="R97" i="1"/>
  <c r="P97" i="1"/>
  <c r="T96" i="1"/>
  <c r="R96" i="1"/>
  <c r="P96" i="1"/>
  <c r="T95" i="1"/>
  <c r="R95" i="1"/>
  <c r="P95" i="1"/>
  <c r="T94" i="1"/>
  <c r="R94" i="1"/>
  <c r="P94" i="1"/>
  <c r="T93" i="1"/>
  <c r="R93" i="1"/>
  <c r="P93" i="1"/>
  <c r="T92" i="1"/>
  <c r="R92" i="1"/>
  <c r="P92" i="1"/>
  <c r="T91" i="1"/>
  <c r="R91" i="1"/>
  <c r="P91" i="1"/>
  <c r="T90" i="1"/>
  <c r="R90" i="1"/>
  <c r="P90" i="1"/>
  <c r="T89" i="1"/>
  <c r="R89" i="1"/>
  <c r="P89" i="1"/>
  <c r="T88" i="1"/>
  <c r="R88" i="1"/>
  <c r="P88" i="1"/>
  <c r="T87" i="1"/>
  <c r="R87" i="1"/>
  <c r="P87" i="1"/>
  <c r="T86" i="1"/>
  <c r="R86" i="1"/>
  <c r="P86" i="1"/>
  <c r="T85" i="1"/>
  <c r="R85" i="1"/>
  <c r="P85" i="1"/>
  <c r="T84" i="1"/>
  <c r="R84" i="1"/>
  <c r="P84" i="1"/>
  <c r="T83" i="1"/>
  <c r="R83" i="1"/>
  <c r="P83" i="1"/>
  <c r="T82" i="1"/>
  <c r="R82" i="1"/>
  <c r="P82" i="1"/>
  <c r="T81" i="1"/>
  <c r="R81" i="1"/>
  <c r="P81" i="1"/>
  <c r="T80" i="1"/>
  <c r="R80" i="1"/>
  <c r="P80" i="1"/>
  <c r="T79" i="1"/>
  <c r="R79" i="1"/>
  <c r="P79" i="1"/>
  <c r="T78" i="1"/>
  <c r="R78" i="1"/>
  <c r="P78" i="1"/>
  <c r="T77" i="1"/>
  <c r="R77" i="1"/>
  <c r="P77" i="1"/>
  <c r="T76" i="1"/>
  <c r="R76" i="1"/>
  <c r="P76" i="1"/>
  <c r="T75" i="1"/>
  <c r="R75" i="1"/>
  <c r="P75" i="1"/>
  <c r="T74" i="1"/>
  <c r="R74" i="1"/>
  <c r="P74" i="1"/>
  <c r="T73" i="1"/>
  <c r="R73" i="1"/>
  <c r="P73" i="1"/>
  <c r="T72" i="1"/>
  <c r="R72" i="1"/>
  <c r="P72" i="1"/>
  <c r="T71" i="1"/>
  <c r="R71" i="1"/>
  <c r="P71" i="1"/>
  <c r="T70" i="1"/>
  <c r="R70" i="1"/>
  <c r="P70" i="1"/>
  <c r="T69" i="1"/>
  <c r="R69" i="1"/>
  <c r="P69" i="1"/>
  <c r="T68" i="1"/>
  <c r="R68" i="1"/>
  <c r="P68" i="1"/>
  <c r="T67" i="1"/>
  <c r="R67" i="1"/>
  <c r="P67" i="1"/>
  <c r="T66" i="1"/>
  <c r="R66" i="1"/>
  <c r="P66" i="1"/>
  <c r="T65" i="1"/>
  <c r="R65" i="1"/>
  <c r="P65" i="1"/>
  <c r="T64" i="1"/>
  <c r="R64" i="1"/>
  <c r="P64" i="1"/>
  <c r="T63" i="1"/>
  <c r="R63" i="1"/>
  <c r="P63" i="1"/>
  <c r="T62" i="1"/>
  <c r="R62" i="1"/>
  <c r="P62" i="1"/>
  <c r="T61" i="1"/>
  <c r="R61" i="1"/>
  <c r="P61" i="1"/>
  <c r="T60" i="1"/>
  <c r="R60" i="1"/>
  <c r="P60" i="1"/>
  <c r="T59" i="1"/>
  <c r="R59" i="1"/>
  <c r="P59" i="1"/>
  <c r="S58" i="1"/>
  <c r="T58" i="1" s="1"/>
  <c r="Q58" i="1"/>
  <c r="O58" i="1"/>
  <c r="P58" i="1" s="1"/>
  <c r="N58" i="1"/>
  <c r="M58" i="1"/>
  <c r="L58" i="1"/>
  <c r="K58" i="1"/>
  <c r="T57" i="1"/>
  <c r="R57" i="1"/>
  <c r="P57" i="1"/>
  <c r="S56" i="1"/>
  <c r="Q56" i="1"/>
  <c r="R56" i="1" s="1"/>
  <c r="O56" i="1"/>
  <c r="P56" i="1" s="1"/>
  <c r="N56" i="1"/>
  <c r="M56" i="1"/>
  <c r="L56" i="1"/>
  <c r="K56" i="1"/>
  <c r="T56" i="1" s="1"/>
  <c r="T55" i="1"/>
  <c r="R55" i="1"/>
  <c r="P55" i="1"/>
  <c r="T54" i="1"/>
  <c r="R54" i="1"/>
  <c r="P54" i="1"/>
  <c r="T53" i="1"/>
  <c r="R53" i="1"/>
  <c r="P53" i="1"/>
  <c r="T52" i="1"/>
  <c r="R52" i="1"/>
  <c r="P52" i="1"/>
  <c r="S51" i="1"/>
  <c r="R51" i="1"/>
  <c r="Q51" i="1"/>
  <c r="O51" i="1"/>
  <c r="N51" i="1"/>
  <c r="N9" i="1" s="1"/>
  <c r="N8" i="1" s="1"/>
  <c r="M51" i="1"/>
  <c r="L51" i="1"/>
  <c r="K51" i="1"/>
  <c r="P51" i="1" s="1"/>
  <c r="T50" i="1"/>
  <c r="R50" i="1"/>
  <c r="P50" i="1"/>
  <c r="T49" i="1"/>
  <c r="R49" i="1"/>
  <c r="P49" i="1"/>
  <c r="T48" i="1"/>
  <c r="R48" i="1"/>
  <c r="P48" i="1"/>
  <c r="T47" i="1"/>
  <c r="R47" i="1"/>
  <c r="P47" i="1"/>
  <c r="T46" i="1"/>
  <c r="R46" i="1"/>
  <c r="P46" i="1"/>
  <c r="T45" i="1"/>
  <c r="R45" i="1"/>
  <c r="P45" i="1"/>
  <c r="T44" i="1"/>
  <c r="R44" i="1"/>
  <c r="P44" i="1"/>
  <c r="T43" i="1"/>
  <c r="R43" i="1"/>
  <c r="P43" i="1"/>
  <c r="T42" i="1"/>
  <c r="R42" i="1"/>
  <c r="P42" i="1"/>
  <c r="T41" i="1"/>
  <c r="R41" i="1"/>
  <c r="P41" i="1"/>
  <c r="T40" i="1"/>
  <c r="R40" i="1"/>
  <c r="P40" i="1"/>
  <c r="T39" i="1"/>
  <c r="R39" i="1"/>
  <c r="P39" i="1"/>
  <c r="T38" i="1"/>
  <c r="R38" i="1"/>
  <c r="P38" i="1"/>
  <c r="T37" i="1"/>
  <c r="R37" i="1"/>
  <c r="P37" i="1"/>
  <c r="T36" i="1"/>
  <c r="R36" i="1"/>
  <c r="P36" i="1"/>
  <c r="T35" i="1"/>
  <c r="R35" i="1"/>
  <c r="P35" i="1"/>
  <c r="T34" i="1"/>
  <c r="R34" i="1"/>
  <c r="P34" i="1"/>
  <c r="S33" i="1"/>
  <c r="Q33" i="1"/>
  <c r="R33" i="1" s="1"/>
  <c r="O33" i="1"/>
  <c r="N33" i="1"/>
  <c r="M33" i="1"/>
  <c r="M9" i="1" s="1"/>
  <c r="M8" i="1" s="1"/>
  <c r="L33" i="1"/>
  <c r="K33" i="1"/>
  <c r="K9" i="1" s="1"/>
  <c r="K8" i="1" s="1"/>
  <c r="T32" i="1"/>
  <c r="R32" i="1"/>
  <c r="P32" i="1"/>
  <c r="T31" i="1"/>
  <c r="R31" i="1"/>
  <c r="P31" i="1"/>
  <c r="T30" i="1"/>
  <c r="R30" i="1"/>
  <c r="P30" i="1"/>
  <c r="T29" i="1"/>
  <c r="R29" i="1"/>
  <c r="P29" i="1"/>
  <c r="T28" i="1"/>
  <c r="R28" i="1"/>
  <c r="P28" i="1"/>
  <c r="T27" i="1"/>
  <c r="R27" i="1"/>
  <c r="P27" i="1"/>
  <c r="T26" i="1"/>
  <c r="R26" i="1"/>
  <c r="P26" i="1"/>
  <c r="T25" i="1"/>
  <c r="R25" i="1"/>
  <c r="P25" i="1"/>
  <c r="T24" i="1"/>
  <c r="R24" i="1"/>
  <c r="P24" i="1"/>
  <c r="T23" i="1"/>
  <c r="R23" i="1"/>
  <c r="P23" i="1"/>
  <c r="T22" i="1"/>
  <c r="R22" i="1"/>
  <c r="P22" i="1"/>
  <c r="T21" i="1"/>
  <c r="R21" i="1"/>
  <c r="P21" i="1"/>
  <c r="T20" i="1"/>
  <c r="R20" i="1"/>
  <c r="P20" i="1"/>
  <c r="T19" i="1"/>
  <c r="R19" i="1"/>
  <c r="P19" i="1"/>
  <c r="T18" i="1"/>
  <c r="R18" i="1"/>
  <c r="P18" i="1"/>
  <c r="T17" i="1"/>
  <c r="R17" i="1"/>
  <c r="P17" i="1"/>
  <c r="T16" i="1"/>
  <c r="R16" i="1"/>
  <c r="P16" i="1"/>
  <c r="T15" i="1"/>
  <c r="R15" i="1"/>
  <c r="P15" i="1"/>
  <c r="T14" i="1"/>
  <c r="R14" i="1"/>
  <c r="P14" i="1"/>
  <c r="T13" i="1"/>
  <c r="R13" i="1"/>
  <c r="P13" i="1"/>
  <c r="T12" i="1"/>
  <c r="R12" i="1"/>
  <c r="P12" i="1"/>
  <c r="T11" i="1"/>
  <c r="R11" i="1"/>
  <c r="P11" i="1"/>
  <c r="T10" i="1"/>
  <c r="R10" i="1"/>
  <c r="P10" i="1"/>
  <c r="L9" i="1"/>
  <c r="T33" i="1" l="1"/>
  <c r="L8" i="1"/>
  <c r="T51" i="1"/>
  <c r="R58" i="1"/>
  <c r="P33" i="1"/>
  <c r="O9" i="1"/>
  <c r="Q9" i="1"/>
  <c r="S9" i="1"/>
  <c r="T9" i="1" l="1"/>
  <c r="S8" i="1"/>
  <c r="T8" i="1" s="1"/>
  <c r="R9" i="1"/>
  <c r="Q8" i="1"/>
  <c r="R8" i="1" s="1"/>
  <c r="O8" i="1"/>
  <c r="P8" i="1" s="1"/>
  <c r="P9" i="1"/>
</calcChain>
</file>

<file path=xl/sharedStrings.xml><?xml version="1.0" encoding="utf-8"?>
<sst xmlns="http://schemas.openxmlformats.org/spreadsheetml/2006/main" count="1141" uniqueCount="266">
  <si>
    <t>FONDO ÚNICO DE TECNOLOGÍAS DE LA INFORMACIÓN Y LAS COMUNICACIONES</t>
  </si>
  <si>
    <t>SECCIÓN 23-06-00</t>
  </si>
  <si>
    <t>INFORME DE EJECUCIÓN DEL PRESUPUESTO DE GASTOS</t>
  </si>
  <si>
    <t>VIGENCIA FISCAL 2023</t>
  </si>
  <si>
    <t>MAYO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</si>
  <si>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</si>
  <si>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</si>
  <si>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</si>
  <si>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</si>
  <si>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</si>
  <si>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</si>
  <si>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</si>
  <si>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</si>
  <si>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</si>
  <si>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</si>
  <si>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</si>
  <si>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</si>
  <si>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</si>
  <si>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</si>
  <si>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</si>
  <si>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</si>
  <si>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</si>
  <si>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</si>
  <si>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</si>
  <si>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</si>
  <si>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</si>
  <si>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FUNCIONAMIENTO</t>
  </si>
  <si>
    <t>A</t>
  </si>
  <si>
    <t>02</t>
  </si>
  <si>
    <t>20</t>
  </si>
  <si>
    <t>ADQUISICIÓN DE BIENES  Y SERVICIOS</t>
  </si>
  <si>
    <t>01</t>
  </si>
  <si>
    <t>004</t>
  </si>
  <si>
    <t>007</t>
  </si>
  <si>
    <t>EQUIPO Y APARATOS DE RADIO, TELEVISIÓN Y COMUNICACIONES</t>
  </si>
  <si>
    <t>002</t>
  </si>
  <si>
    <t>008</t>
  </si>
  <si>
    <t>DOTACIÓN (PRENDAS DE VESTIR Y CALZADO)</t>
  </si>
  <si>
    <t>003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</si>
  <si>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</si>
  <si>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</si>
  <si>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</si>
  <si>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</si>
  <si>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</si>
  <si>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</si>
  <si>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</si>
  <si>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PARA USOS ESPECIALES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</si>
  <si>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</si>
  <si>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</si>
  <si>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</si>
  <si>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</si>
  <si>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</si>
  <si>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</si>
  <si>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</si>
  <si>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</si>
  <si>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</si>
  <si>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</si>
  <si>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</si>
  <si>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</si>
  <si>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</si>
  <si>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</si>
  <si>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</si>
  <si>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</si>
  <si>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</si>
  <si>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</si>
  <si>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</si>
  <si>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</si>
  <si>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</si>
  <si>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</si>
  <si>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</si>
  <si>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</si>
  <si>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</si>
  <si>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</si>
  <si>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</si>
  <si>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</si>
  <si>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</si>
  <si>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</si>
  <si>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</si>
  <si>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</si>
  <si>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</si>
  <si>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</si>
  <si>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</si>
  <si>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</si>
  <si>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</si>
  <si>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</si>
  <si>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</si>
  <si>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</si>
  <si>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</si>
  <si>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</si>
  <si>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</si>
  <si>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</si>
  <si>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</si>
  <si>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</si>
  <si>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</si>
  <si>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</si>
  <si>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</si>
  <si>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</si>
  <si>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</si>
  <si>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</si>
  <si>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</si>
  <si>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</si>
  <si>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B</t>
  </si>
  <si>
    <t>SERVICIO DE LA DEUDA</t>
  </si>
  <si>
    <t>APORTES AL FONDO DE CONTINGENCIAS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</si>
  <si>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</si>
  <si>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</si>
  <si>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</si>
  <si>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</si>
  <si>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</si>
  <si>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</si>
  <si>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</si>
  <si>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</si>
  <si>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</si>
  <si>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</si>
  <si>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</si>
  <si>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</si>
  <si>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</si>
  <si>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</si>
  <si>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</si>
  <si>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</si>
  <si>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</si>
  <si>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</si>
  <si>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</si>
  <si>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</si>
  <si>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</si>
  <si>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</si>
  <si>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</si>
  <si>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</si>
  <si>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</si>
  <si>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/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</si>
  <si>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</si>
  <si>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</si>
  <si>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</si>
  <si>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</si>
  <si>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</si>
  <si>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</si>
  <si>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</si>
  <si>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</si>
  <si>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</si>
  <si>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</si>
  <si>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</si>
  <si>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</si>
  <si>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</si>
  <si>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</si>
  <si>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</si>
  <si>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</si>
  <si>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</si>
  <si>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</si>
  <si>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ASISTENCIA TÉCNICA PARA PROYECTOS EN TECNOLOGÍAS DE LA INFORMACIÓN Y LAS COMUNICACIONES - FORTALECIMIENTO DE CAPACIDADES REGIONALES EN DESARROLLO DE POLITICA PUBLICA TIC ORIENTADA HACIA EL CIERRE DE BRECHA DIGI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</si>
  <si>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</si>
  <si>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</si>
  <si>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</si>
  <si>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</si>
  <si>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</si>
  <si>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</si>
  <si>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</si>
  <si>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</si>
  <si>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</si>
  <si>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</si>
  <si>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</si>
  <si>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</si>
  <si>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</si>
  <si>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14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</si>
  <si>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</si>
  <si>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</si>
  <si>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</si>
  <si>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</si>
  <si>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</si>
  <si>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</si>
  <si>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</si>
  <si>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</si>
  <si>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</si>
  <si>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</si>
  <si>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</si>
  <si>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</si>
  <si>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</si>
  <si>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</si>
  <si>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</si>
  <si>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</si>
  <si>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</si>
  <si>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</si>
  <si>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</si>
  <si>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</si>
  <si>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</si>
  <si>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</si>
  <si>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</si>
  <si>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</si>
  <si>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</si>
  <si>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</si>
  <si>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</si>
  <si>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</si>
  <si>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</si>
  <si>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</si>
  <si>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</si>
  <si>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</si>
  <si>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</si>
  <si>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2302017</t>
  </si>
  <si>
    <t>TRANSFERENCIAS CORRIENTES - SERVICIO DE APOYO FINANCIERO PARA INCENTIVAR LA EDUCACIÓN EN TECNOLOGÍAS DE LA INFORMACIÓN  - FORTALECIMIENTO DE LA INDUSTRIA DE TI  NACIONAL</t>
  </si>
  <si>
    <t>2302022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</si>
  <si>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</si>
  <si>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</si>
  <si>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</si>
  <si>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</si>
  <si>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</si>
  <si>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</si>
  <si>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</si>
  <si>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</si>
  <si>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</si>
  <si>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</si>
  <si>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</si>
  <si>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</si>
  <si>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</si>
  <si>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</si>
  <si>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</si>
  <si>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</si>
  <si>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</si>
  <si>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</si>
  <si>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</si>
  <si>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</si>
  <si>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</si>
  <si>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</si>
  <si>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24</t>
  </si>
  <si>
    <t>FORTALECIMIENTO DE LAS CAPACIDADES DE PREVENCION, DETECCION Y RECUPERACION DE INCIDENTES DE SEGURIDAD DIGITAL DE LOS CIUDADANOS, DEL SECTOR PUBLICO Y DEL SECTOR PRIVADO.  NACIONAL</t>
  </si>
  <si>
    <t>2302004</t>
  </si>
  <si>
    <t>ADQUISICIÓN DE BIENES Y SERVICIOS  - DOCUMENTOS DE EVALUACIÓN - FORTALECIMIENTO DE LAS CAPACIDADES DE PREVENCION, DETECCION Y RECUPERACION DE INCIDENTES DE SEGURIDAD DIGITAL DE LOS CIUDADANOS, DEL SECTOR PUBLICO Y DEL SECTOR PRIVADO.  NACIONAL</t>
  </si>
  <si>
    <t>2302007</t>
  </si>
  <si>
    <t>ADQUISICIÓN DE BIENES Y SERVICIOS  - DOCUMENTOS METODOLÓGICOS - FORTALECIMIENTO DE LAS CAPACIDADES DE PREVENCION, DETECCION Y RECUPERACION DE INCIDENTES DE SEGURIDAD DIGITAL DE LOS CIUDADANOS, DEL SECTOR PUBLICO Y DEL SECTOR PRIVADO.  NACIONAL</t>
  </si>
  <si>
    <t>2302091</t>
  </si>
  <si>
    <t>ADQUISICIÓN DE BIENES Y SERVICIOS  - SERVICIO DE INFORMACIÓN IMPLEMENTADO - FORTALECIMIENTO DE LAS CAPACIDADES DE PREVENCION, DETECCION Y RECUPERACION DE INCIDENTES DE SEGURIDAD DIGITAL DE LOS CIUDADANOS, DEL SECTOR PUBLICO Y DEL SECTOR PRIVADO.  NAC</t>
  </si>
  <si>
    <t>2302092</t>
  </si>
  <si>
    <t>ADQUISICIÓN DE BIENES Y SERVICIOS  - SERVICIO DE ANÁLISIS DE VULNERABILIDADES DE SEGURIDAD DIGITAL - FORTALECIMIENTO DE LAS CAPACIDADES DE PREVENCION, DETECCION Y RECUPERACION DE INCIDENTES DE SEGURIDAD DIGITAL DE LOS CIUDADANOS, DEL SECTOR PUBLICO Y</t>
  </si>
  <si>
    <t>2302093</t>
  </si>
  <si>
    <t>ADQUISICIÓN DE BIENES Y SERVICIOS  - SERVICIO DE ATENCIÓN A INCIDENTES DE SEGURIDAD DIGITAL - FORTALECIMIENTO DE LAS CAPACIDADES DE PREVENCION, DETECCION Y RECUPERACION DE INCIDENTES DE SEGURIDAD DIGITAL DE LOS CIUDADANOS, DEL SECTOR PUBLICO Y DEL SE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</si>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</sst>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2"/>
    <xf numFmtId="0" fontId="4" fillId="0" borderId="9" xfId="0" applyFont="1" applyBorder="1" applyAlignment="1">
      <alignment horizontal="center" vertical="center" wrapText="1" readingOrder="1"/>
    </xf>
    <xf numFmtId="0" fontId="5" fillId="0" borderId="0" xfId="0" applyFont="1"/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164" fontId="8" fillId="0" borderId="9" xfId="0" applyNumberFormat="1" applyFont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</cellXfs>
  <cellStyles count="3">
    <cellStyle name="Normal" xfId="0" builtinId="0"/>
    <cellStyle name="Normal 5" xfId="2" xr:uid="{6AE089D9-C4F5-42B8-A523-C03BEA7B7C3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222250</xdr:rowOff>
    </xdr:from>
    <xdr:to>
      <xdr:col>4</xdr:col>
      <xdr:colOff>205106</xdr:colOff>
      <xdr:row>3</xdr:row>
      <xdr:rowOff>188383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EEB1A01-7721-481F-8047-6EB7AFE6D6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1" y="222250"/>
          <a:ext cx="1259205" cy="670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37C9-723B-460C-BD24-58494B12A526}">
  <dimension ref="A1:T147"/>
  <sheetViews>
    <sheetView showGridLines="0" tabSelected="1" zoomScale="90" zoomScaleNormal="90" workbookViewId="0">
      <pane ySplit="7" topLeftCell="A8" activePane="bottomLeft" state="frozen"/>
      <selection activeCell="J9" sqref="J9"/>
      <selection pane="bottomLeft" activeCell="M11" sqref="M11"/>
    </sheetView>
  </sheetViews>
  <sheetFormatPr baseColWidth="10" defaultRowHeight="15" x14ac:dyDescent="0.25"/>
  <cols>
    <col min="1" max="5" width="5.42578125" style="3" customWidth="1"/>
    <col min="6" max="6" width="9.140625" style="3" customWidth="1"/>
    <col min="7" max="8" width="5.42578125" style="3" customWidth="1"/>
    <col min="9" max="9" width="8" style="3" customWidth="1"/>
    <col min="10" max="10" width="38.42578125" style="3" customWidth="1"/>
    <col min="11" max="15" width="23.28515625" style="3" customWidth="1"/>
    <col min="16" max="16" width="12.42578125" style="3" customWidth="1"/>
    <col min="17" max="17" width="23.28515625" style="3" customWidth="1"/>
    <col min="18" max="18" width="12.42578125" style="3" customWidth="1"/>
    <col min="19" max="19" width="23.28515625" style="3" customWidth="1"/>
    <col min="20" max="20" width="12.42578125" style="3" customWidth="1"/>
    <col min="21" max="21" width="6.42578125" style="3" customWidth="1"/>
    <col min="22" max="16384" width="11.42578125" style="3"/>
  </cols>
  <sheetData>
    <row r="1" spans="1:20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20" s="1" customFormat="1" ht="18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1:20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/>
    </row>
    <row r="4" spans="1:20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</row>
    <row r="5" spans="1:20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</row>
    <row r="7" spans="1:20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</row>
    <row r="8" spans="1:20" ht="15.75" x14ac:dyDescent="0.25">
      <c r="A8" s="4"/>
      <c r="B8" s="4"/>
      <c r="C8" s="4"/>
      <c r="D8" s="4"/>
      <c r="E8" s="4"/>
      <c r="F8" s="4"/>
      <c r="G8" s="4"/>
      <c r="H8" s="4"/>
      <c r="I8" s="4"/>
      <c r="J8" s="5" t="s">
        <v>25</v>
      </c>
      <c r="K8" s="6">
        <f>+K9+K56+K58</f>
        <v>2092628646034</v>
      </c>
      <c r="L8" s="6">
        <f>+L9+L56+L58</f>
        <v>7528986679</v>
      </c>
      <c r="M8" s="6">
        <f>+M9+M56+M58</f>
        <v>1495650868497.76</v>
      </c>
      <c r="N8" s="6">
        <f>+N9+N56+N58</f>
        <v>589448790857.23999</v>
      </c>
      <c r="O8" s="6">
        <f>+O9+O56+O58</f>
        <v>1293970391005.45</v>
      </c>
      <c r="P8" s="7">
        <f>+O8/K8</f>
        <v>0.61834687843818525</v>
      </c>
      <c r="Q8" s="6">
        <f>+Q9+Q56+Q58</f>
        <v>844078482519</v>
      </c>
      <c r="R8" s="7">
        <f>+Q8/K8</f>
        <v>0.40335798906256864</v>
      </c>
      <c r="S8" s="6">
        <f>+S9+S56+S58</f>
        <v>834871308397.62012</v>
      </c>
      <c r="T8" s="7">
        <f>+S8/K8</f>
        <v>0.39895817634910441</v>
      </c>
    </row>
    <row r="9" spans="1:20" ht="15.75" x14ac:dyDescent="0.25">
      <c r="A9" s="8"/>
      <c r="B9" s="8"/>
      <c r="C9" s="8"/>
      <c r="D9" s="8"/>
      <c r="E9" s="8"/>
      <c r="F9" s="8"/>
      <c r="G9" s="8"/>
      <c r="H9" s="8"/>
      <c r="I9" s="8"/>
      <c r="J9" s="9" t="s">
        <v>26</v>
      </c>
      <c r="K9" s="10">
        <f>+K10+K33+K51</f>
        <v>781114307679</v>
      </c>
      <c r="L9" s="10">
        <f>+L10+L33+L51</f>
        <v>7528986679</v>
      </c>
      <c r="M9" s="10">
        <f>+M10+M33+M51</f>
        <v>721447039048.91003</v>
      </c>
      <c r="N9" s="10">
        <f>+N10+N33+N51</f>
        <v>52138281951.089996</v>
      </c>
      <c r="O9" s="10">
        <f>+O10+O33+O51</f>
        <v>609914019003.67004</v>
      </c>
      <c r="P9" s="11">
        <f t="shared" ref="P9:P72" si="0">+O9/K9</f>
        <v>0.78082556292684768</v>
      </c>
      <c r="Q9" s="10">
        <f>+Q10+Q33+Q51</f>
        <v>553051908520.08997</v>
      </c>
      <c r="R9" s="11">
        <f t="shared" ref="R9:R72" si="1">+Q9/K9</f>
        <v>0.7080294178241674</v>
      </c>
      <c r="S9" s="10">
        <f>+S10+S33+S51</f>
        <v>552720786438.64001</v>
      </c>
      <c r="T9" s="11">
        <f t="shared" ref="T9:T72" si="2">+S9/K9</f>
        <v>0.70760550793262567</v>
      </c>
    </row>
    <row r="10" spans="1:20" ht="31.5" x14ac:dyDescent="0.25">
      <c r="A10" s="12" t="s">
        <v>27</v>
      </c>
      <c r="B10" s="12" t="s">
        <v>28</v>
      </c>
      <c r="C10" s="12"/>
      <c r="D10" s="12"/>
      <c r="E10" s="12"/>
      <c r="F10" s="12"/>
      <c r="G10" s="12"/>
      <c r="H10" s="12"/>
      <c r="I10" s="12" t="s">
        <v>29</v>
      </c>
      <c r="J10" s="13" t="s">
        <v>30</v>
      </c>
      <c r="K10" s="14">
        <v>11851506787</v>
      </c>
      <c r="L10" s="14">
        <v>0</v>
      </c>
      <c r="M10" s="14">
        <v>11520043585.91</v>
      </c>
      <c r="N10" s="14">
        <v>331463201.08999997</v>
      </c>
      <c r="O10" s="14">
        <v>10290209364.67</v>
      </c>
      <c r="P10" s="15">
        <f t="shared" si="0"/>
        <v>0.86826169445031265</v>
      </c>
      <c r="Q10" s="14">
        <v>5506663086.0900002</v>
      </c>
      <c r="R10" s="15">
        <f t="shared" si="1"/>
        <v>0.46463822575963903</v>
      </c>
      <c r="S10" s="14">
        <v>5424118513.6400003</v>
      </c>
      <c r="T10" s="15">
        <f t="shared" si="2"/>
        <v>0.45767332467714178</v>
      </c>
    </row>
    <row r="11" spans="1:20" ht="31.5" x14ac:dyDescent="0.25">
      <c r="A11" s="16" t="s">
        <v>27</v>
      </c>
      <c r="B11" s="16" t="s">
        <v>28</v>
      </c>
      <c r="C11" s="16" t="s">
        <v>31</v>
      </c>
      <c r="D11" s="16" t="s">
        <v>31</v>
      </c>
      <c r="E11" s="16" t="s">
        <v>32</v>
      </c>
      <c r="F11" s="16" t="s">
        <v>33</v>
      </c>
      <c r="G11" s="16"/>
      <c r="H11" s="16"/>
      <c r="I11" s="16" t="s">
        <v>29</v>
      </c>
      <c r="J11" s="17" t="s">
        <v>34</v>
      </c>
      <c r="K11" s="18">
        <v>9000000</v>
      </c>
      <c r="L11" s="18">
        <v>0</v>
      </c>
      <c r="M11" s="18">
        <v>9000000</v>
      </c>
      <c r="N11" s="18">
        <v>0</v>
      </c>
      <c r="O11" s="18">
        <v>0</v>
      </c>
      <c r="P11" s="15">
        <f t="shared" si="0"/>
        <v>0</v>
      </c>
      <c r="Q11" s="18">
        <v>0</v>
      </c>
      <c r="R11" s="15">
        <f t="shared" si="1"/>
        <v>0</v>
      </c>
      <c r="S11" s="18">
        <v>0</v>
      </c>
      <c r="T11" s="15">
        <f t="shared" si="2"/>
        <v>0</v>
      </c>
    </row>
    <row r="12" spans="1:20" ht="31.5" x14ac:dyDescent="0.25">
      <c r="A12" s="16" t="s">
        <v>27</v>
      </c>
      <c r="B12" s="16" t="s">
        <v>28</v>
      </c>
      <c r="C12" s="16" t="s">
        <v>28</v>
      </c>
      <c r="D12" s="16" t="s">
        <v>31</v>
      </c>
      <c r="E12" s="16" t="s">
        <v>35</v>
      </c>
      <c r="F12" s="16" t="s">
        <v>36</v>
      </c>
      <c r="G12" s="16"/>
      <c r="H12" s="16"/>
      <c r="I12" s="16" t="s">
        <v>29</v>
      </c>
      <c r="J12" s="17" t="s">
        <v>37</v>
      </c>
      <c r="K12" s="18">
        <v>60000000</v>
      </c>
      <c r="L12" s="18">
        <v>0</v>
      </c>
      <c r="M12" s="18">
        <v>60000000</v>
      </c>
      <c r="N12" s="18">
        <v>0</v>
      </c>
      <c r="O12" s="18">
        <v>0</v>
      </c>
      <c r="P12" s="15">
        <f t="shared" si="0"/>
        <v>0</v>
      </c>
      <c r="Q12" s="18">
        <v>0</v>
      </c>
      <c r="R12" s="15">
        <f t="shared" si="1"/>
        <v>0</v>
      </c>
      <c r="S12" s="18">
        <v>0</v>
      </c>
      <c r="T12" s="15">
        <f t="shared" si="2"/>
        <v>0</v>
      </c>
    </row>
    <row r="13" spans="1:20" ht="63" x14ac:dyDescent="0.25">
      <c r="A13" s="16" t="s">
        <v>27</v>
      </c>
      <c r="B13" s="16" t="s">
        <v>28</v>
      </c>
      <c r="C13" s="16" t="s">
        <v>28</v>
      </c>
      <c r="D13" s="16" t="s">
        <v>31</v>
      </c>
      <c r="E13" s="16" t="s">
        <v>38</v>
      </c>
      <c r="F13" s="16" t="s">
        <v>38</v>
      </c>
      <c r="G13" s="16"/>
      <c r="H13" s="16"/>
      <c r="I13" s="16" t="s">
        <v>29</v>
      </c>
      <c r="J13" s="17" t="s">
        <v>39</v>
      </c>
      <c r="K13" s="18">
        <v>95971389</v>
      </c>
      <c r="L13" s="18">
        <v>0</v>
      </c>
      <c r="M13" s="18">
        <v>95499298</v>
      </c>
      <c r="N13" s="18">
        <v>472091</v>
      </c>
      <c r="O13" s="18">
        <v>89910420</v>
      </c>
      <c r="P13" s="15">
        <f t="shared" si="0"/>
        <v>0.93684608440959416</v>
      </c>
      <c r="Q13" s="18">
        <v>22665264.66</v>
      </c>
      <c r="R13" s="15">
        <f t="shared" si="1"/>
        <v>0.2361668919890281</v>
      </c>
      <c r="S13" s="18">
        <v>22315246.66</v>
      </c>
      <c r="T13" s="15">
        <f t="shared" si="2"/>
        <v>0.23251978420360259</v>
      </c>
    </row>
    <row r="14" spans="1:20" ht="63" x14ac:dyDescent="0.25">
      <c r="A14" s="16" t="s">
        <v>27</v>
      </c>
      <c r="B14" s="16" t="s">
        <v>28</v>
      </c>
      <c r="C14" s="16" t="s">
        <v>28</v>
      </c>
      <c r="D14" s="16" t="s">
        <v>31</v>
      </c>
      <c r="E14" s="16" t="s">
        <v>38</v>
      </c>
      <c r="F14" s="16" t="s">
        <v>40</v>
      </c>
      <c r="G14" s="16"/>
      <c r="H14" s="16"/>
      <c r="I14" s="16" t="s">
        <v>29</v>
      </c>
      <c r="J14" s="17" t="s">
        <v>41</v>
      </c>
      <c r="K14" s="18">
        <v>141234650.03</v>
      </c>
      <c r="L14" s="18">
        <v>0</v>
      </c>
      <c r="M14" s="18">
        <v>135272141.97999999</v>
      </c>
      <c r="N14" s="18">
        <v>5962508.0499999998</v>
      </c>
      <c r="O14" s="18">
        <v>37648174.979999997</v>
      </c>
      <c r="P14" s="15">
        <f t="shared" si="0"/>
        <v>0.26656472028643857</v>
      </c>
      <c r="Q14" s="18">
        <v>25573636.239999998</v>
      </c>
      <c r="R14" s="15">
        <f t="shared" si="1"/>
        <v>0.18107196948176554</v>
      </c>
      <c r="S14" s="18">
        <v>25573636.239999998</v>
      </c>
      <c r="T14" s="15">
        <f t="shared" si="2"/>
        <v>0.18107196948176554</v>
      </c>
    </row>
    <row r="15" spans="1:20" ht="31.5" x14ac:dyDescent="0.25">
      <c r="A15" s="16" t="s">
        <v>27</v>
      </c>
      <c r="B15" s="16" t="s">
        <v>28</v>
      </c>
      <c r="C15" s="16" t="s">
        <v>28</v>
      </c>
      <c r="D15" s="16" t="s">
        <v>31</v>
      </c>
      <c r="E15" s="16" t="s">
        <v>38</v>
      </c>
      <c r="F15" s="16" t="s">
        <v>42</v>
      </c>
      <c r="G15" s="16"/>
      <c r="H15" s="16"/>
      <c r="I15" s="16" t="s">
        <v>29</v>
      </c>
      <c r="J15" s="17" t="s">
        <v>43</v>
      </c>
      <c r="K15" s="18">
        <v>3572004</v>
      </c>
      <c r="L15" s="18">
        <v>0</v>
      </c>
      <c r="M15" s="18">
        <v>3572004</v>
      </c>
      <c r="N15" s="18">
        <v>0</v>
      </c>
      <c r="O15" s="18">
        <v>3572004</v>
      </c>
      <c r="P15" s="15">
        <f t="shared" si="0"/>
        <v>1</v>
      </c>
      <c r="Q15" s="18">
        <v>111468.99</v>
      </c>
      <c r="R15" s="15">
        <f t="shared" si="1"/>
        <v>3.120628924267722E-2</v>
      </c>
      <c r="S15" s="18">
        <v>111468.99</v>
      </c>
      <c r="T15" s="15">
        <f t="shared" si="2"/>
        <v>3.120628924267722E-2</v>
      </c>
    </row>
    <row r="16" spans="1:20" ht="31.5" x14ac:dyDescent="0.25">
      <c r="A16" s="16" t="s">
        <v>27</v>
      </c>
      <c r="B16" s="16" t="s">
        <v>28</v>
      </c>
      <c r="C16" s="16" t="s">
        <v>28</v>
      </c>
      <c r="D16" s="16" t="s">
        <v>31</v>
      </c>
      <c r="E16" s="16" t="s">
        <v>38</v>
      </c>
      <c r="F16" s="16" t="s">
        <v>36</v>
      </c>
      <c r="G16" s="16"/>
      <c r="H16" s="16"/>
      <c r="I16" s="16" t="s">
        <v>29</v>
      </c>
      <c r="J16" s="17" t="s">
        <v>44</v>
      </c>
      <c r="K16" s="18">
        <v>509000</v>
      </c>
      <c r="L16" s="18">
        <v>0</v>
      </c>
      <c r="M16" s="18">
        <v>300000</v>
      </c>
      <c r="N16" s="18">
        <v>209000</v>
      </c>
      <c r="O16" s="18">
        <v>300000</v>
      </c>
      <c r="P16" s="15">
        <f t="shared" si="0"/>
        <v>0.58939096267190572</v>
      </c>
      <c r="Q16" s="18">
        <v>300000</v>
      </c>
      <c r="R16" s="15">
        <f t="shared" si="1"/>
        <v>0.58939096267190572</v>
      </c>
      <c r="S16" s="18">
        <v>300000</v>
      </c>
      <c r="T16" s="15">
        <f t="shared" si="2"/>
        <v>0.58939096267190572</v>
      </c>
    </row>
    <row r="17" spans="1:20" ht="47.25" x14ac:dyDescent="0.25">
      <c r="A17" s="16" t="s">
        <v>27</v>
      </c>
      <c r="B17" s="16" t="s">
        <v>28</v>
      </c>
      <c r="C17" s="16" t="s">
        <v>28</v>
      </c>
      <c r="D17" s="16" t="s">
        <v>31</v>
      </c>
      <c r="E17" s="16" t="s">
        <v>32</v>
      </c>
      <c r="F17" s="16" t="s">
        <v>35</v>
      </c>
      <c r="G17" s="16"/>
      <c r="H17" s="16"/>
      <c r="I17" s="16" t="s">
        <v>29</v>
      </c>
      <c r="J17" s="17" t="s">
        <v>45</v>
      </c>
      <c r="K17" s="18">
        <v>80110978.040000007</v>
      </c>
      <c r="L17" s="18">
        <v>0</v>
      </c>
      <c r="M17" s="18">
        <v>80110978.040000007</v>
      </c>
      <c r="N17" s="18">
        <v>0</v>
      </c>
      <c r="O17" s="18">
        <v>80110978.040000007</v>
      </c>
      <c r="P17" s="15">
        <f t="shared" si="0"/>
        <v>1</v>
      </c>
      <c r="Q17" s="18">
        <v>12187549.789999999</v>
      </c>
      <c r="R17" s="15">
        <f t="shared" si="1"/>
        <v>0.15213332914141511</v>
      </c>
      <c r="S17" s="18">
        <v>11669414.34</v>
      </c>
      <c r="T17" s="15">
        <f t="shared" si="2"/>
        <v>0.14566560820382662</v>
      </c>
    </row>
    <row r="18" spans="1:20" ht="31.5" x14ac:dyDescent="0.25">
      <c r="A18" s="16" t="s">
        <v>27</v>
      </c>
      <c r="B18" s="16" t="s">
        <v>28</v>
      </c>
      <c r="C18" s="16" t="s">
        <v>28</v>
      </c>
      <c r="D18" s="16" t="s">
        <v>31</v>
      </c>
      <c r="E18" s="16" t="s">
        <v>32</v>
      </c>
      <c r="F18" s="16" t="s">
        <v>32</v>
      </c>
      <c r="G18" s="16"/>
      <c r="H18" s="16"/>
      <c r="I18" s="16" t="s">
        <v>29</v>
      </c>
      <c r="J18" s="17" t="s">
        <v>46</v>
      </c>
      <c r="K18" s="18">
        <v>3000000</v>
      </c>
      <c r="L18" s="18">
        <v>0</v>
      </c>
      <c r="M18" s="18">
        <v>2515830</v>
      </c>
      <c r="N18" s="18">
        <v>484170</v>
      </c>
      <c r="O18" s="18">
        <v>0</v>
      </c>
      <c r="P18" s="15">
        <f t="shared" si="0"/>
        <v>0</v>
      </c>
      <c r="Q18" s="18">
        <v>0</v>
      </c>
      <c r="R18" s="15">
        <f t="shared" si="1"/>
        <v>0</v>
      </c>
      <c r="S18" s="18">
        <v>0</v>
      </c>
      <c r="T18" s="15">
        <f t="shared" si="2"/>
        <v>0</v>
      </c>
    </row>
    <row r="19" spans="1:20" ht="15.75" x14ac:dyDescent="0.25">
      <c r="A19" s="16" t="s">
        <v>27</v>
      </c>
      <c r="B19" s="16" t="s">
        <v>28</v>
      </c>
      <c r="C19" s="16" t="s">
        <v>28</v>
      </c>
      <c r="D19" s="16" t="s">
        <v>28</v>
      </c>
      <c r="E19" s="16" t="s">
        <v>40</v>
      </c>
      <c r="F19" s="16" t="s">
        <v>32</v>
      </c>
      <c r="G19" s="16"/>
      <c r="H19" s="16"/>
      <c r="I19" s="16" t="s">
        <v>29</v>
      </c>
      <c r="J19" s="17" t="s">
        <v>47</v>
      </c>
      <c r="K19" s="18">
        <v>337746791</v>
      </c>
      <c r="L19" s="18">
        <v>0</v>
      </c>
      <c r="M19" s="18">
        <v>337746791</v>
      </c>
      <c r="N19" s="18">
        <v>0</v>
      </c>
      <c r="O19" s="18">
        <v>337746791</v>
      </c>
      <c r="P19" s="15">
        <f t="shared" si="0"/>
        <v>1</v>
      </c>
      <c r="Q19" s="18">
        <v>111616679</v>
      </c>
      <c r="R19" s="15">
        <f t="shared" si="1"/>
        <v>0.33047443225004614</v>
      </c>
      <c r="S19" s="18">
        <v>111616679</v>
      </c>
      <c r="T19" s="15">
        <f t="shared" si="2"/>
        <v>0.33047443225004614</v>
      </c>
    </row>
    <row r="20" spans="1:20" ht="47.25" x14ac:dyDescent="0.25">
      <c r="A20" s="16" t="s">
        <v>27</v>
      </c>
      <c r="B20" s="16" t="s">
        <v>28</v>
      </c>
      <c r="C20" s="16" t="s">
        <v>28</v>
      </c>
      <c r="D20" s="16" t="s">
        <v>28</v>
      </c>
      <c r="E20" s="16" t="s">
        <v>42</v>
      </c>
      <c r="F20" s="16" t="s">
        <v>38</v>
      </c>
      <c r="G20" s="16"/>
      <c r="H20" s="16"/>
      <c r="I20" s="16" t="s">
        <v>29</v>
      </c>
      <c r="J20" s="17" t="s">
        <v>48</v>
      </c>
      <c r="K20" s="18">
        <v>164835919.75999999</v>
      </c>
      <c r="L20" s="18">
        <v>0</v>
      </c>
      <c r="M20" s="18">
        <v>156040171.63</v>
      </c>
      <c r="N20" s="18">
        <v>8795748.1300000008</v>
      </c>
      <c r="O20" s="18">
        <v>17296648.629999999</v>
      </c>
      <c r="P20" s="15">
        <f t="shared" si="0"/>
        <v>0.1049325211105917</v>
      </c>
      <c r="Q20" s="18">
        <v>11313064.52</v>
      </c>
      <c r="R20" s="15">
        <f t="shared" si="1"/>
        <v>6.8632277093923139E-2</v>
      </c>
      <c r="S20" s="18">
        <v>11313064.52</v>
      </c>
      <c r="T20" s="15">
        <f t="shared" si="2"/>
        <v>6.8632277093923139E-2</v>
      </c>
    </row>
    <row r="21" spans="1:20" ht="31.5" x14ac:dyDescent="0.25">
      <c r="A21" s="16" t="s">
        <v>27</v>
      </c>
      <c r="B21" s="16" t="s">
        <v>28</v>
      </c>
      <c r="C21" s="16" t="s">
        <v>28</v>
      </c>
      <c r="D21" s="16" t="s">
        <v>28</v>
      </c>
      <c r="E21" s="16" t="s">
        <v>42</v>
      </c>
      <c r="F21" s="16" t="s">
        <v>32</v>
      </c>
      <c r="G21" s="16"/>
      <c r="H21" s="16"/>
      <c r="I21" s="16" t="s">
        <v>29</v>
      </c>
      <c r="J21" s="17" t="s">
        <v>49</v>
      </c>
      <c r="K21" s="18">
        <v>62820169</v>
      </c>
      <c r="L21" s="18">
        <v>0</v>
      </c>
      <c r="M21" s="18">
        <v>39562790.520000003</v>
      </c>
      <c r="N21" s="18">
        <v>23257378.48</v>
      </c>
      <c r="O21" s="18">
        <v>37316111.520000003</v>
      </c>
      <c r="P21" s="15">
        <f t="shared" si="0"/>
        <v>0.59401482221418411</v>
      </c>
      <c r="Q21" s="18">
        <v>28428274.52</v>
      </c>
      <c r="R21" s="15">
        <f t="shared" si="1"/>
        <v>0.45253419359632729</v>
      </c>
      <c r="S21" s="18">
        <v>27562731.52</v>
      </c>
      <c r="T21" s="15">
        <f t="shared" si="2"/>
        <v>0.43875608675933359</v>
      </c>
    </row>
    <row r="22" spans="1:20" ht="31.5" x14ac:dyDescent="0.25">
      <c r="A22" s="16" t="s">
        <v>27</v>
      </c>
      <c r="B22" s="16" t="s">
        <v>28</v>
      </c>
      <c r="C22" s="16" t="s">
        <v>28</v>
      </c>
      <c r="D22" s="16" t="s">
        <v>28</v>
      </c>
      <c r="E22" s="16" t="s">
        <v>42</v>
      </c>
      <c r="F22" s="16" t="s">
        <v>36</v>
      </c>
      <c r="G22" s="16"/>
      <c r="H22" s="16"/>
      <c r="I22" s="16" t="s">
        <v>29</v>
      </c>
      <c r="J22" s="17" t="s">
        <v>50</v>
      </c>
      <c r="K22" s="18">
        <v>394814782</v>
      </c>
      <c r="L22" s="18">
        <v>0</v>
      </c>
      <c r="M22" s="18">
        <v>393599782</v>
      </c>
      <c r="N22" s="18">
        <v>1215000</v>
      </c>
      <c r="O22" s="18">
        <v>393599782</v>
      </c>
      <c r="P22" s="15">
        <f t="shared" si="0"/>
        <v>0.99692260762414919</v>
      </c>
      <c r="Q22" s="18">
        <v>119515004</v>
      </c>
      <c r="R22" s="15">
        <f t="shared" si="1"/>
        <v>0.30271157375257546</v>
      </c>
      <c r="S22" s="18">
        <v>119515004</v>
      </c>
      <c r="T22" s="15">
        <f t="shared" si="2"/>
        <v>0.30271157375257546</v>
      </c>
    </row>
    <row r="23" spans="1:20" ht="47.25" x14ac:dyDescent="0.25">
      <c r="A23" s="16" t="s">
        <v>27</v>
      </c>
      <c r="B23" s="16" t="s">
        <v>28</v>
      </c>
      <c r="C23" s="16" t="s">
        <v>28</v>
      </c>
      <c r="D23" s="16" t="s">
        <v>28</v>
      </c>
      <c r="E23" s="16" t="s">
        <v>42</v>
      </c>
      <c r="F23" s="16" t="s">
        <v>51</v>
      </c>
      <c r="G23" s="16"/>
      <c r="H23" s="16"/>
      <c r="I23" s="16" t="s">
        <v>29</v>
      </c>
      <c r="J23" s="17" t="s">
        <v>52</v>
      </c>
      <c r="K23" s="18">
        <v>536114980</v>
      </c>
      <c r="L23" s="18">
        <v>0</v>
      </c>
      <c r="M23" s="18">
        <v>519114980</v>
      </c>
      <c r="N23" s="18">
        <v>17000000</v>
      </c>
      <c r="O23" s="18">
        <v>203054140</v>
      </c>
      <c r="P23" s="15">
        <f t="shared" si="0"/>
        <v>0.37875110298167752</v>
      </c>
      <c r="Q23" s="18">
        <v>203054140</v>
      </c>
      <c r="R23" s="15">
        <f t="shared" si="1"/>
        <v>0.37875110298167752</v>
      </c>
      <c r="S23" s="18">
        <v>203054140</v>
      </c>
      <c r="T23" s="15">
        <f t="shared" si="2"/>
        <v>0.37875110298167752</v>
      </c>
    </row>
    <row r="24" spans="1:20" ht="31.5" x14ac:dyDescent="0.25">
      <c r="A24" s="16" t="s">
        <v>27</v>
      </c>
      <c r="B24" s="16" t="s">
        <v>28</v>
      </c>
      <c r="C24" s="16" t="s">
        <v>28</v>
      </c>
      <c r="D24" s="16" t="s">
        <v>28</v>
      </c>
      <c r="E24" s="16" t="s">
        <v>33</v>
      </c>
      <c r="F24" s="16" t="s">
        <v>53</v>
      </c>
      <c r="G24" s="16"/>
      <c r="H24" s="16"/>
      <c r="I24" s="16" t="s">
        <v>29</v>
      </c>
      <c r="J24" s="17" t="s">
        <v>54</v>
      </c>
      <c r="K24" s="18">
        <v>3282599292</v>
      </c>
      <c r="L24" s="18">
        <v>0</v>
      </c>
      <c r="M24" s="18">
        <v>3282023096.4299998</v>
      </c>
      <c r="N24" s="18">
        <v>576195.56999999995</v>
      </c>
      <c r="O24" s="18">
        <v>3282023096.4299998</v>
      </c>
      <c r="P24" s="15">
        <f t="shared" si="0"/>
        <v>0.99982446972086891</v>
      </c>
      <c r="Q24" s="18">
        <v>2987251976.4299998</v>
      </c>
      <c r="R24" s="15">
        <f t="shared" si="1"/>
        <v>0.91002638784155321</v>
      </c>
      <c r="S24" s="18">
        <v>2987251976.4299998</v>
      </c>
      <c r="T24" s="15">
        <f t="shared" si="2"/>
        <v>0.91002638784155321</v>
      </c>
    </row>
    <row r="25" spans="1:20" ht="15.75" x14ac:dyDescent="0.25">
      <c r="A25" s="16" t="s">
        <v>27</v>
      </c>
      <c r="B25" s="16" t="s">
        <v>28</v>
      </c>
      <c r="C25" s="16" t="s">
        <v>28</v>
      </c>
      <c r="D25" s="16" t="s">
        <v>28</v>
      </c>
      <c r="E25" s="16" t="s">
        <v>33</v>
      </c>
      <c r="F25" s="16" t="s">
        <v>35</v>
      </c>
      <c r="G25" s="16"/>
      <c r="H25" s="16"/>
      <c r="I25" s="16" t="s">
        <v>29</v>
      </c>
      <c r="J25" s="17" t="s">
        <v>55</v>
      </c>
      <c r="K25" s="18">
        <v>72947219</v>
      </c>
      <c r="L25" s="18">
        <v>0</v>
      </c>
      <c r="M25" s="18">
        <v>18674271</v>
      </c>
      <c r="N25" s="18">
        <v>54272948</v>
      </c>
      <c r="O25" s="18">
        <v>18674271</v>
      </c>
      <c r="P25" s="15">
        <f t="shared" si="0"/>
        <v>0.25599702436908528</v>
      </c>
      <c r="Q25" s="18">
        <v>1198743</v>
      </c>
      <c r="R25" s="15">
        <f t="shared" si="1"/>
        <v>1.6433018508902993E-2</v>
      </c>
      <c r="S25" s="18">
        <v>1198743</v>
      </c>
      <c r="T25" s="15">
        <f t="shared" si="2"/>
        <v>1.6433018508902993E-2</v>
      </c>
    </row>
    <row r="26" spans="1:20" ht="47.25" x14ac:dyDescent="0.25">
      <c r="A26" s="16" t="s">
        <v>27</v>
      </c>
      <c r="B26" s="16" t="s">
        <v>28</v>
      </c>
      <c r="C26" s="16" t="s">
        <v>28</v>
      </c>
      <c r="D26" s="16" t="s">
        <v>28</v>
      </c>
      <c r="E26" s="16" t="s">
        <v>36</v>
      </c>
      <c r="F26" s="16" t="s">
        <v>38</v>
      </c>
      <c r="G26" s="16"/>
      <c r="H26" s="16"/>
      <c r="I26" s="16" t="s">
        <v>29</v>
      </c>
      <c r="J26" s="17" t="s">
        <v>56</v>
      </c>
      <c r="K26" s="18">
        <v>3502769</v>
      </c>
      <c r="L26" s="18">
        <v>0</v>
      </c>
      <c r="M26" s="18">
        <v>3210308</v>
      </c>
      <c r="N26" s="18">
        <v>292461</v>
      </c>
      <c r="O26" s="18">
        <v>200000</v>
      </c>
      <c r="P26" s="15">
        <f t="shared" si="0"/>
        <v>5.7097684717433553E-2</v>
      </c>
      <c r="Q26" s="18">
        <v>200000</v>
      </c>
      <c r="R26" s="15">
        <f t="shared" si="1"/>
        <v>5.7097684717433553E-2</v>
      </c>
      <c r="S26" s="18">
        <v>200000</v>
      </c>
      <c r="T26" s="15">
        <f t="shared" si="2"/>
        <v>5.7097684717433553E-2</v>
      </c>
    </row>
    <row r="27" spans="1:20" ht="63" x14ac:dyDescent="0.25">
      <c r="A27" s="16" t="s">
        <v>27</v>
      </c>
      <c r="B27" s="16" t="s">
        <v>28</v>
      </c>
      <c r="C27" s="16" t="s">
        <v>28</v>
      </c>
      <c r="D27" s="16" t="s">
        <v>28</v>
      </c>
      <c r="E27" s="16" t="s">
        <v>36</v>
      </c>
      <c r="F27" s="16" t="s">
        <v>32</v>
      </c>
      <c r="G27" s="16"/>
      <c r="H27" s="16"/>
      <c r="I27" s="16" t="s">
        <v>29</v>
      </c>
      <c r="J27" s="17" t="s">
        <v>57</v>
      </c>
      <c r="K27" s="18">
        <v>2313047303</v>
      </c>
      <c r="L27" s="18">
        <v>0</v>
      </c>
      <c r="M27" s="18">
        <v>2313047303</v>
      </c>
      <c r="N27" s="18">
        <v>0</v>
      </c>
      <c r="O27" s="18">
        <v>2204565924.2800002</v>
      </c>
      <c r="P27" s="15">
        <f t="shared" si="0"/>
        <v>0.95310023336777394</v>
      </c>
      <c r="Q27" s="18">
        <v>675086913.27999997</v>
      </c>
      <c r="R27" s="15">
        <f t="shared" si="1"/>
        <v>0.29186040095436822</v>
      </c>
      <c r="S27" s="18">
        <v>675086913.27999997</v>
      </c>
      <c r="T27" s="15">
        <f t="shared" si="2"/>
        <v>0.29186040095436822</v>
      </c>
    </row>
    <row r="28" spans="1:20" ht="15.75" x14ac:dyDescent="0.25">
      <c r="A28" s="16" t="s">
        <v>27</v>
      </c>
      <c r="B28" s="16" t="s">
        <v>28</v>
      </c>
      <c r="C28" s="16" t="s">
        <v>28</v>
      </c>
      <c r="D28" s="16" t="s">
        <v>28</v>
      </c>
      <c r="E28" s="16" t="s">
        <v>36</v>
      </c>
      <c r="F28" s="16" t="s">
        <v>40</v>
      </c>
      <c r="G28" s="16"/>
      <c r="H28" s="16"/>
      <c r="I28" s="16" t="s">
        <v>29</v>
      </c>
      <c r="J28" s="17" t="s">
        <v>58</v>
      </c>
      <c r="K28" s="18">
        <v>3599516936.1700001</v>
      </c>
      <c r="L28" s="18">
        <v>0</v>
      </c>
      <c r="M28" s="18">
        <v>3589076271.3600001</v>
      </c>
      <c r="N28" s="18">
        <v>10440664.810000001</v>
      </c>
      <c r="O28" s="18">
        <v>3213160421.3600001</v>
      </c>
      <c r="P28" s="15">
        <f t="shared" si="0"/>
        <v>0.89266434311569165</v>
      </c>
      <c r="Q28" s="18">
        <v>1129717172.24</v>
      </c>
      <c r="R28" s="15">
        <f t="shared" si="1"/>
        <v>0.31385243972266313</v>
      </c>
      <c r="S28" s="18">
        <v>1129717172.24</v>
      </c>
      <c r="T28" s="15">
        <f t="shared" si="2"/>
        <v>0.31385243972266313</v>
      </c>
    </row>
    <row r="29" spans="1:20" ht="63" x14ac:dyDescent="0.25">
      <c r="A29" s="16" t="s">
        <v>27</v>
      </c>
      <c r="B29" s="16" t="s">
        <v>28</v>
      </c>
      <c r="C29" s="16" t="s">
        <v>28</v>
      </c>
      <c r="D29" s="16" t="s">
        <v>28</v>
      </c>
      <c r="E29" s="16" t="s">
        <v>36</v>
      </c>
      <c r="F29" s="16" t="s">
        <v>33</v>
      </c>
      <c r="G29" s="16"/>
      <c r="H29" s="16"/>
      <c r="I29" s="16" t="s">
        <v>29</v>
      </c>
      <c r="J29" s="17" t="s">
        <v>59</v>
      </c>
      <c r="K29" s="18">
        <v>434669550</v>
      </c>
      <c r="L29" s="18">
        <v>0</v>
      </c>
      <c r="M29" s="18">
        <v>238336081.94999999</v>
      </c>
      <c r="N29" s="18">
        <v>196333468.05000001</v>
      </c>
      <c r="O29" s="18">
        <v>238336081.94999999</v>
      </c>
      <c r="P29" s="15">
        <f t="shared" si="0"/>
        <v>0.54831556972417317</v>
      </c>
      <c r="Q29" s="18">
        <v>97658115.939999998</v>
      </c>
      <c r="R29" s="15">
        <f t="shared" si="1"/>
        <v>0.224672089268733</v>
      </c>
      <c r="S29" s="18">
        <v>19351603.940000001</v>
      </c>
      <c r="T29" s="15">
        <f t="shared" si="2"/>
        <v>4.4520265889340535E-2</v>
      </c>
    </row>
    <row r="30" spans="1:20" ht="78.75" x14ac:dyDescent="0.25">
      <c r="A30" s="16" t="s">
        <v>27</v>
      </c>
      <c r="B30" s="16" t="s">
        <v>28</v>
      </c>
      <c r="C30" s="16" t="s">
        <v>28</v>
      </c>
      <c r="D30" s="16" t="s">
        <v>28</v>
      </c>
      <c r="E30" s="16" t="s">
        <v>36</v>
      </c>
      <c r="F30" s="16" t="s">
        <v>51</v>
      </c>
      <c r="G30" s="16"/>
      <c r="H30" s="16"/>
      <c r="I30" s="16" t="s">
        <v>29</v>
      </c>
      <c r="J30" s="17" t="s">
        <v>60</v>
      </c>
      <c r="K30" s="18">
        <v>45673112</v>
      </c>
      <c r="L30" s="18">
        <v>0</v>
      </c>
      <c r="M30" s="18">
        <v>41685572</v>
      </c>
      <c r="N30" s="18">
        <v>3987540</v>
      </c>
      <c r="O30" s="18">
        <v>41685572</v>
      </c>
      <c r="P30" s="15">
        <f t="shared" si="0"/>
        <v>0.91269392810369476</v>
      </c>
      <c r="Q30" s="18">
        <v>5255800</v>
      </c>
      <c r="R30" s="15">
        <f t="shared" si="1"/>
        <v>0.11507426951769785</v>
      </c>
      <c r="S30" s="18">
        <v>5255800</v>
      </c>
      <c r="T30" s="15">
        <f t="shared" si="2"/>
        <v>0.11507426951769785</v>
      </c>
    </row>
    <row r="31" spans="1:20" ht="94.5" x14ac:dyDescent="0.25">
      <c r="A31" s="16" t="s">
        <v>27</v>
      </c>
      <c r="B31" s="16" t="s">
        <v>28</v>
      </c>
      <c r="C31" s="16" t="s">
        <v>28</v>
      </c>
      <c r="D31" s="16" t="s">
        <v>28</v>
      </c>
      <c r="E31" s="16" t="s">
        <v>51</v>
      </c>
      <c r="F31" s="16" t="s">
        <v>32</v>
      </c>
      <c r="G31" s="16"/>
      <c r="H31" s="16"/>
      <c r="I31" s="16" t="s">
        <v>29</v>
      </c>
      <c r="J31" s="17" t="s">
        <v>61</v>
      </c>
      <c r="K31" s="18">
        <v>55338192</v>
      </c>
      <c r="L31" s="18">
        <v>0</v>
      </c>
      <c r="M31" s="18">
        <v>55338192</v>
      </c>
      <c r="N31" s="18">
        <v>0</v>
      </c>
      <c r="O31" s="18">
        <v>22230664.48</v>
      </c>
      <c r="P31" s="15">
        <f t="shared" si="0"/>
        <v>0.4017237223796542</v>
      </c>
      <c r="Q31" s="18">
        <v>18987524.48</v>
      </c>
      <c r="R31" s="15">
        <f t="shared" si="1"/>
        <v>0.34311790453869545</v>
      </c>
      <c r="S31" s="18">
        <v>18987524.48</v>
      </c>
      <c r="T31" s="15">
        <f t="shared" si="2"/>
        <v>0.34311790453869545</v>
      </c>
    </row>
    <row r="32" spans="1:20" ht="31.5" x14ac:dyDescent="0.25">
      <c r="A32" s="16" t="s">
        <v>27</v>
      </c>
      <c r="B32" s="16" t="s">
        <v>28</v>
      </c>
      <c r="C32" s="16" t="s">
        <v>28</v>
      </c>
      <c r="D32" s="16" t="s">
        <v>28</v>
      </c>
      <c r="E32" s="16" t="s">
        <v>62</v>
      </c>
      <c r="F32" s="16"/>
      <c r="G32" s="16"/>
      <c r="H32" s="16"/>
      <c r="I32" s="16" t="s">
        <v>29</v>
      </c>
      <c r="J32" s="17" t="s">
        <v>63</v>
      </c>
      <c r="K32" s="18">
        <v>154481751</v>
      </c>
      <c r="L32" s="18">
        <v>0</v>
      </c>
      <c r="M32" s="18">
        <v>146317723</v>
      </c>
      <c r="N32" s="18">
        <v>8164028</v>
      </c>
      <c r="O32" s="18">
        <v>68778283</v>
      </c>
      <c r="P32" s="15">
        <f t="shared" si="0"/>
        <v>0.44521946802635609</v>
      </c>
      <c r="Q32" s="18">
        <v>56541759</v>
      </c>
      <c r="R32" s="15">
        <f t="shared" si="1"/>
        <v>0.3660093094102746</v>
      </c>
      <c r="S32" s="18">
        <v>54037395</v>
      </c>
      <c r="T32" s="15">
        <f t="shared" si="2"/>
        <v>0.34979791884932737</v>
      </c>
    </row>
    <row r="33" spans="1:20" ht="15.75" x14ac:dyDescent="0.25">
      <c r="A33" s="12" t="s">
        <v>27</v>
      </c>
      <c r="B33" s="12" t="s">
        <v>64</v>
      </c>
      <c r="C33" s="12"/>
      <c r="D33" s="12"/>
      <c r="E33" s="12"/>
      <c r="F33" s="12"/>
      <c r="G33" s="12"/>
      <c r="H33" s="12"/>
      <c r="I33" s="12"/>
      <c r="J33" s="13" t="s">
        <v>65</v>
      </c>
      <c r="K33" s="14">
        <f>+K34+K38+K39+K40+K41+K42+K43+K44+K45+K46+K48+K49+K50</f>
        <v>764233570944</v>
      </c>
      <c r="L33" s="14">
        <f t="shared" ref="L33:S33" si="3">+L34+L38+L39+L40+L41+L42+L43+L44+L45+L46+L48+L49+L50</f>
        <v>7528986679</v>
      </c>
      <c r="M33" s="14">
        <f t="shared" si="3"/>
        <v>709693468316</v>
      </c>
      <c r="N33" s="14">
        <f t="shared" si="3"/>
        <v>47011115949</v>
      </c>
      <c r="O33" s="14">
        <f t="shared" si="3"/>
        <v>599390282492</v>
      </c>
      <c r="P33" s="15">
        <f t="shared" si="0"/>
        <v>0.78430247673053466</v>
      </c>
      <c r="Q33" s="14">
        <f t="shared" si="3"/>
        <v>547311718287</v>
      </c>
      <c r="R33" s="15">
        <f t="shared" si="1"/>
        <v>0.71615765008981114</v>
      </c>
      <c r="S33" s="14">
        <f t="shared" si="3"/>
        <v>547063140778</v>
      </c>
      <c r="T33" s="15">
        <f t="shared" si="2"/>
        <v>0.71583238629814994</v>
      </c>
    </row>
    <row r="34" spans="1:20" ht="31.5" x14ac:dyDescent="0.25">
      <c r="A34" s="12" t="s">
        <v>27</v>
      </c>
      <c r="B34" s="12" t="s">
        <v>64</v>
      </c>
      <c r="C34" s="12" t="s">
        <v>28</v>
      </c>
      <c r="D34" s="12" t="s">
        <v>28</v>
      </c>
      <c r="E34" s="12"/>
      <c r="F34" s="12"/>
      <c r="G34" s="12"/>
      <c r="H34" s="12"/>
      <c r="I34" s="12" t="s">
        <v>29</v>
      </c>
      <c r="J34" s="13" t="s">
        <v>66</v>
      </c>
      <c r="K34" s="14">
        <v>2134113509</v>
      </c>
      <c r="L34" s="14">
        <v>0</v>
      </c>
      <c r="M34" s="14">
        <v>2134113509</v>
      </c>
      <c r="N34" s="14">
        <v>0</v>
      </c>
      <c r="O34" s="14">
        <v>2134113509</v>
      </c>
      <c r="P34" s="15">
        <f t="shared" si="0"/>
        <v>1</v>
      </c>
      <c r="Q34" s="14">
        <v>2134113509</v>
      </c>
      <c r="R34" s="15">
        <f t="shared" si="1"/>
        <v>1</v>
      </c>
      <c r="S34" s="14">
        <v>1885536000</v>
      </c>
      <c r="T34" s="15">
        <f t="shared" si="2"/>
        <v>0.88352188955662525</v>
      </c>
    </row>
    <row r="35" spans="1:20" ht="15.75" x14ac:dyDescent="0.25">
      <c r="A35" s="16" t="s">
        <v>27</v>
      </c>
      <c r="B35" s="16" t="s">
        <v>64</v>
      </c>
      <c r="C35" s="16" t="s">
        <v>28</v>
      </c>
      <c r="D35" s="16" t="s">
        <v>28</v>
      </c>
      <c r="E35" s="16" t="s">
        <v>67</v>
      </c>
      <c r="F35" s="16" t="s">
        <v>53</v>
      </c>
      <c r="G35" s="16"/>
      <c r="H35" s="16"/>
      <c r="I35" s="16" t="s">
        <v>29</v>
      </c>
      <c r="J35" s="17" t="s">
        <v>68</v>
      </c>
      <c r="K35" s="18">
        <v>1663511845</v>
      </c>
      <c r="L35" s="18">
        <v>0</v>
      </c>
      <c r="M35" s="18">
        <v>1663511845</v>
      </c>
      <c r="N35" s="18">
        <v>0</v>
      </c>
      <c r="O35" s="18">
        <v>1663511845</v>
      </c>
      <c r="P35" s="15">
        <f t="shared" si="0"/>
        <v>1</v>
      </c>
      <c r="Q35" s="18">
        <v>1663511845</v>
      </c>
      <c r="R35" s="15">
        <f t="shared" si="1"/>
        <v>1</v>
      </c>
      <c r="S35" s="18">
        <v>1633772373</v>
      </c>
      <c r="T35" s="15">
        <f t="shared" si="2"/>
        <v>0.98212247656102503</v>
      </c>
    </row>
    <row r="36" spans="1:20" ht="15.75" x14ac:dyDescent="0.25">
      <c r="A36" s="16" t="s">
        <v>27</v>
      </c>
      <c r="B36" s="16" t="s">
        <v>64</v>
      </c>
      <c r="C36" s="16" t="s">
        <v>28</v>
      </c>
      <c r="D36" s="16" t="s">
        <v>28</v>
      </c>
      <c r="E36" s="16" t="s">
        <v>69</v>
      </c>
      <c r="F36" s="16" t="s">
        <v>53</v>
      </c>
      <c r="G36" s="16"/>
      <c r="H36" s="16"/>
      <c r="I36" s="16" t="s">
        <v>29</v>
      </c>
      <c r="J36" s="17" t="s">
        <v>68</v>
      </c>
      <c r="K36" s="18">
        <v>202981181</v>
      </c>
      <c r="L36" s="18">
        <v>0</v>
      </c>
      <c r="M36" s="18">
        <v>202981181</v>
      </c>
      <c r="N36" s="18">
        <v>0</v>
      </c>
      <c r="O36" s="18">
        <v>202981181</v>
      </c>
      <c r="P36" s="15">
        <f t="shared" si="0"/>
        <v>1</v>
      </c>
      <c r="Q36" s="18">
        <v>202981181</v>
      </c>
      <c r="R36" s="15">
        <f t="shared" si="1"/>
        <v>1</v>
      </c>
      <c r="S36" s="18">
        <v>0</v>
      </c>
      <c r="T36" s="15">
        <f t="shared" si="2"/>
        <v>0</v>
      </c>
    </row>
    <row r="37" spans="1:20" ht="15.75" x14ac:dyDescent="0.25">
      <c r="A37" s="16" t="s">
        <v>27</v>
      </c>
      <c r="B37" s="16" t="s">
        <v>64</v>
      </c>
      <c r="C37" s="16" t="s">
        <v>28</v>
      </c>
      <c r="D37" s="16" t="s">
        <v>28</v>
      </c>
      <c r="E37" s="16" t="s">
        <v>70</v>
      </c>
      <c r="F37" s="16" t="s">
        <v>53</v>
      </c>
      <c r="G37" s="16"/>
      <c r="H37" s="16"/>
      <c r="I37" s="16" t="s">
        <v>29</v>
      </c>
      <c r="J37" s="17" t="s">
        <v>68</v>
      </c>
      <c r="K37" s="18">
        <v>267620483</v>
      </c>
      <c r="L37" s="18">
        <v>0</v>
      </c>
      <c r="M37" s="18">
        <v>267620483</v>
      </c>
      <c r="N37" s="18">
        <v>0</v>
      </c>
      <c r="O37" s="18">
        <v>267620483</v>
      </c>
      <c r="P37" s="15">
        <f t="shared" si="0"/>
        <v>1</v>
      </c>
      <c r="Q37" s="18">
        <v>267620483</v>
      </c>
      <c r="R37" s="15">
        <f t="shared" si="1"/>
        <v>1</v>
      </c>
      <c r="S37" s="18">
        <v>251763627</v>
      </c>
      <c r="T37" s="15">
        <f t="shared" si="2"/>
        <v>0.94074872064258253</v>
      </c>
    </row>
    <row r="38" spans="1:20" ht="47.25" x14ac:dyDescent="0.25">
      <c r="A38" s="16" t="s">
        <v>27</v>
      </c>
      <c r="B38" s="16" t="s">
        <v>64</v>
      </c>
      <c r="C38" s="16" t="s">
        <v>64</v>
      </c>
      <c r="D38" s="16" t="s">
        <v>31</v>
      </c>
      <c r="E38" s="16" t="s">
        <v>32</v>
      </c>
      <c r="F38" s="16"/>
      <c r="G38" s="16"/>
      <c r="H38" s="16"/>
      <c r="I38" s="16" t="s">
        <v>29</v>
      </c>
      <c r="J38" s="17" t="s">
        <v>71</v>
      </c>
      <c r="K38" s="18">
        <v>1698004000</v>
      </c>
      <c r="L38" s="18">
        <v>0</v>
      </c>
      <c r="M38" s="18">
        <v>0</v>
      </c>
      <c r="N38" s="18">
        <v>1698004000</v>
      </c>
      <c r="O38" s="18">
        <v>0</v>
      </c>
      <c r="P38" s="15">
        <f t="shared" si="0"/>
        <v>0</v>
      </c>
      <c r="Q38" s="18">
        <v>0</v>
      </c>
      <c r="R38" s="15">
        <f t="shared" si="1"/>
        <v>0</v>
      </c>
      <c r="S38" s="18">
        <v>0</v>
      </c>
      <c r="T38" s="15">
        <f t="shared" si="2"/>
        <v>0</v>
      </c>
    </row>
    <row r="39" spans="1:20" ht="78.75" x14ac:dyDescent="0.25">
      <c r="A39" s="16" t="s">
        <v>27</v>
      </c>
      <c r="B39" s="16" t="s">
        <v>64</v>
      </c>
      <c r="C39" s="16" t="s">
        <v>64</v>
      </c>
      <c r="D39" s="16" t="s">
        <v>31</v>
      </c>
      <c r="E39" s="16" t="s">
        <v>72</v>
      </c>
      <c r="F39" s="16"/>
      <c r="G39" s="16"/>
      <c r="H39" s="16"/>
      <c r="I39" s="16" t="s">
        <v>29</v>
      </c>
      <c r="J39" s="17" t="s">
        <v>73</v>
      </c>
      <c r="K39" s="18">
        <v>38287269000</v>
      </c>
      <c r="L39" s="18">
        <v>0</v>
      </c>
      <c r="M39" s="18">
        <v>35399715271</v>
      </c>
      <c r="N39" s="18">
        <v>2887553729</v>
      </c>
      <c r="O39" s="18">
        <v>35399715271</v>
      </c>
      <c r="P39" s="15">
        <f t="shared" si="0"/>
        <v>0.92458188310584388</v>
      </c>
      <c r="Q39" s="18">
        <v>15519687241</v>
      </c>
      <c r="R39" s="15">
        <f t="shared" si="1"/>
        <v>0.40534850477321849</v>
      </c>
      <c r="S39" s="18">
        <v>15519687241</v>
      </c>
      <c r="T39" s="15">
        <f t="shared" si="2"/>
        <v>0.40534850477321849</v>
      </c>
    </row>
    <row r="40" spans="1:20" ht="78.75" x14ac:dyDescent="0.25">
      <c r="A40" s="16" t="s">
        <v>27</v>
      </c>
      <c r="B40" s="16" t="s">
        <v>64</v>
      </c>
      <c r="C40" s="16" t="s">
        <v>64</v>
      </c>
      <c r="D40" s="16" t="s">
        <v>31</v>
      </c>
      <c r="E40" s="16" t="s">
        <v>74</v>
      </c>
      <c r="F40" s="16"/>
      <c r="G40" s="16"/>
      <c r="H40" s="16"/>
      <c r="I40" s="16" t="s">
        <v>29</v>
      </c>
      <c r="J40" s="17" t="s">
        <v>75</v>
      </c>
      <c r="K40" s="18">
        <v>6018000000</v>
      </c>
      <c r="L40" s="18">
        <v>0</v>
      </c>
      <c r="M40" s="18">
        <v>6018000000</v>
      </c>
      <c r="N40" s="18">
        <v>0</v>
      </c>
      <c r="O40" s="18">
        <v>6018000000</v>
      </c>
      <c r="P40" s="15">
        <f t="shared" si="0"/>
        <v>1</v>
      </c>
      <c r="Q40" s="18">
        <v>0</v>
      </c>
      <c r="R40" s="15">
        <f t="shared" si="1"/>
        <v>0</v>
      </c>
      <c r="S40" s="18">
        <v>0</v>
      </c>
      <c r="T40" s="15">
        <f t="shared" si="2"/>
        <v>0</v>
      </c>
    </row>
    <row r="41" spans="1:20" ht="31.5" x14ac:dyDescent="0.25">
      <c r="A41" s="16" t="s">
        <v>27</v>
      </c>
      <c r="B41" s="16" t="s">
        <v>64</v>
      </c>
      <c r="C41" s="16" t="s">
        <v>64</v>
      </c>
      <c r="D41" s="16" t="s">
        <v>31</v>
      </c>
      <c r="E41" s="16" t="s">
        <v>76</v>
      </c>
      <c r="F41" s="16"/>
      <c r="G41" s="16"/>
      <c r="H41" s="16"/>
      <c r="I41" s="16" t="s">
        <v>29</v>
      </c>
      <c r="J41" s="17" t="s">
        <v>77</v>
      </c>
      <c r="K41" s="18">
        <v>115020423000</v>
      </c>
      <c r="L41" s="18">
        <v>0</v>
      </c>
      <c r="M41" s="18">
        <v>107977413849</v>
      </c>
      <c r="N41" s="18">
        <v>7043009151</v>
      </c>
      <c r="O41" s="18">
        <v>0</v>
      </c>
      <c r="P41" s="15">
        <f t="shared" si="0"/>
        <v>0</v>
      </c>
      <c r="Q41" s="18">
        <v>0</v>
      </c>
      <c r="R41" s="15">
        <f t="shared" si="1"/>
        <v>0</v>
      </c>
      <c r="S41" s="18">
        <v>0</v>
      </c>
      <c r="T41" s="15">
        <f t="shared" si="2"/>
        <v>0</v>
      </c>
    </row>
    <row r="42" spans="1:20" ht="31.5" x14ac:dyDescent="0.25">
      <c r="A42" s="16" t="s">
        <v>27</v>
      </c>
      <c r="B42" s="16" t="s">
        <v>64</v>
      </c>
      <c r="C42" s="16" t="s">
        <v>64</v>
      </c>
      <c r="D42" s="16" t="s">
        <v>31</v>
      </c>
      <c r="E42" s="16" t="s">
        <v>78</v>
      </c>
      <c r="F42" s="16"/>
      <c r="G42" s="16"/>
      <c r="H42" s="16"/>
      <c r="I42" s="16" t="s">
        <v>29</v>
      </c>
      <c r="J42" s="17" t="s">
        <v>79</v>
      </c>
      <c r="K42" s="18">
        <v>99631000000</v>
      </c>
      <c r="L42" s="18">
        <v>0</v>
      </c>
      <c r="M42" s="18">
        <v>99631000000</v>
      </c>
      <c r="N42" s="18">
        <v>0</v>
      </c>
      <c r="O42" s="18">
        <v>99631000000</v>
      </c>
      <c r="P42" s="15">
        <f t="shared" si="0"/>
        <v>1</v>
      </c>
      <c r="Q42" s="18">
        <v>80000000000</v>
      </c>
      <c r="R42" s="15">
        <f t="shared" si="1"/>
        <v>0.80296293322359502</v>
      </c>
      <c r="S42" s="18">
        <v>80000000000</v>
      </c>
      <c r="T42" s="15">
        <f t="shared" si="2"/>
        <v>0.80296293322359502</v>
      </c>
    </row>
    <row r="43" spans="1:20" ht="47.25" x14ac:dyDescent="0.25">
      <c r="A43" s="16" t="s">
        <v>27</v>
      </c>
      <c r="B43" s="16" t="s">
        <v>64</v>
      </c>
      <c r="C43" s="16" t="s">
        <v>64</v>
      </c>
      <c r="D43" s="16" t="s">
        <v>31</v>
      </c>
      <c r="E43" s="16" t="s">
        <v>80</v>
      </c>
      <c r="F43" s="16"/>
      <c r="G43" s="16"/>
      <c r="H43" s="16"/>
      <c r="I43" s="16" t="s">
        <v>29</v>
      </c>
      <c r="J43" s="17" t="s">
        <v>81</v>
      </c>
      <c r="K43" s="18">
        <v>7528986679</v>
      </c>
      <c r="L43" s="18">
        <v>7528986679</v>
      </c>
      <c r="M43" s="18">
        <v>0</v>
      </c>
      <c r="N43" s="18">
        <v>0</v>
      </c>
      <c r="O43" s="18">
        <v>0</v>
      </c>
      <c r="P43" s="15">
        <f t="shared" si="0"/>
        <v>0</v>
      </c>
      <c r="Q43" s="18">
        <v>0</v>
      </c>
      <c r="R43" s="15">
        <f t="shared" si="1"/>
        <v>0</v>
      </c>
      <c r="S43" s="18">
        <v>0</v>
      </c>
      <c r="T43" s="15">
        <f t="shared" si="2"/>
        <v>0</v>
      </c>
    </row>
    <row r="44" spans="1:20" ht="47.25" x14ac:dyDescent="0.25">
      <c r="A44" s="16" t="s">
        <v>27</v>
      </c>
      <c r="B44" s="16" t="s">
        <v>64</v>
      </c>
      <c r="C44" s="16" t="s">
        <v>64</v>
      </c>
      <c r="D44" s="16" t="s">
        <v>82</v>
      </c>
      <c r="E44" s="16" t="s">
        <v>42</v>
      </c>
      <c r="F44" s="16"/>
      <c r="G44" s="16"/>
      <c r="H44" s="16"/>
      <c r="I44" s="16" t="s">
        <v>83</v>
      </c>
      <c r="J44" s="17" t="s">
        <v>84</v>
      </c>
      <c r="K44" s="18">
        <v>297545310000</v>
      </c>
      <c r="L44" s="18">
        <v>0</v>
      </c>
      <c r="M44" s="18">
        <v>297545060000</v>
      </c>
      <c r="N44" s="18">
        <v>250000</v>
      </c>
      <c r="O44" s="18">
        <v>297545060000</v>
      </c>
      <c r="P44" s="15">
        <f t="shared" si="0"/>
        <v>0.9999991597918314</v>
      </c>
      <c r="Q44" s="18">
        <v>297545060000</v>
      </c>
      <c r="R44" s="15">
        <f t="shared" si="1"/>
        <v>0.9999991597918314</v>
      </c>
      <c r="S44" s="18">
        <v>297545060000</v>
      </c>
      <c r="T44" s="15">
        <f t="shared" si="2"/>
        <v>0.9999991597918314</v>
      </c>
    </row>
    <row r="45" spans="1:20" ht="31.5" x14ac:dyDescent="0.25">
      <c r="A45" s="16" t="s">
        <v>27</v>
      </c>
      <c r="B45" s="16" t="s">
        <v>64</v>
      </c>
      <c r="C45" s="16" t="s">
        <v>82</v>
      </c>
      <c r="D45" s="16" t="s">
        <v>28</v>
      </c>
      <c r="E45" s="16" t="s">
        <v>85</v>
      </c>
      <c r="F45" s="16"/>
      <c r="G45" s="16"/>
      <c r="H45" s="16"/>
      <c r="I45" s="16" t="s">
        <v>29</v>
      </c>
      <c r="J45" s="17" t="s">
        <v>86</v>
      </c>
      <c r="K45" s="18">
        <v>10793003760</v>
      </c>
      <c r="L45" s="18">
        <v>0</v>
      </c>
      <c r="M45" s="18">
        <v>10793003760</v>
      </c>
      <c r="N45" s="18">
        <v>0</v>
      </c>
      <c r="O45" s="18">
        <v>10793003760</v>
      </c>
      <c r="P45" s="15">
        <f t="shared" si="0"/>
        <v>1</v>
      </c>
      <c r="Q45" s="18">
        <v>4243467585</v>
      </c>
      <c r="R45" s="15">
        <f t="shared" si="1"/>
        <v>0.39316835974121817</v>
      </c>
      <c r="S45" s="18">
        <v>4243467585</v>
      </c>
      <c r="T45" s="15">
        <f t="shared" si="2"/>
        <v>0.39316835974121817</v>
      </c>
    </row>
    <row r="46" spans="1:20" ht="15.75" x14ac:dyDescent="0.25">
      <c r="A46" s="12" t="s">
        <v>27</v>
      </c>
      <c r="B46" s="12" t="s">
        <v>64</v>
      </c>
      <c r="C46" s="12" t="s">
        <v>87</v>
      </c>
      <c r="D46" s="12"/>
      <c r="E46" s="12"/>
      <c r="F46" s="12"/>
      <c r="G46" s="12"/>
      <c r="H46" s="12"/>
      <c r="I46" s="12" t="s">
        <v>29</v>
      </c>
      <c r="J46" s="13" t="s">
        <v>88</v>
      </c>
      <c r="K46" s="14">
        <v>1168760000</v>
      </c>
      <c r="L46" s="14">
        <v>0</v>
      </c>
      <c r="M46" s="14">
        <v>27179652</v>
      </c>
      <c r="N46" s="14">
        <v>1141580348</v>
      </c>
      <c r="O46" s="14">
        <v>27179652</v>
      </c>
      <c r="P46" s="15">
        <f t="shared" si="0"/>
        <v>2.3255118244977582E-2</v>
      </c>
      <c r="Q46" s="14">
        <v>27179652</v>
      </c>
      <c r="R46" s="15">
        <f t="shared" si="1"/>
        <v>2.3255118244977582E-2</v>
      </c>
      <c r="S46" s="14">
        <v>27179652</v>
      </c>
      <c r="T46" s="15">
        <f t="shared" si="2"/>
        <v>2.3255118244977582E-2</v>
      </c>
    </row>
    <row r="47" spans="1:20" ht="15.75" x14ac:dyDescent="0.25">
      <c r="A47" s="16" t="s">
        <v>27</v>
      </c>
      <c r="B47" s="16" t="s">
        <v>64</v>
      </c>
      <c r="C47" s="16" t="s">
        <v>87</v>
      </c>
      <c r="D47" s="16" t="s">
        <v>31</v>
      </c>
      <c r="E47" s="16" t="s">
        <v>53</v>
      </c>
      <c r="F47" s="16"/>
      <c r="G47" s="16"/>
      <c r="H47" s="16"/>
      <c r="I47" s="16" t="s">
        <v>29</v>
      </c>
      <c r="J47" s="17" t="s">
        <v>89</v>
      </c>
      <c r="K47" s="18">
        <v>1168760000</v>
      </c>
      <c r="L47" s="18">
        <v>0</v>
      </c>
      <c r="M47" s="18">
        <v>27179652</v>
      </c>
      <c r="N47" s="18">
        <v>1141580348</v>
      </c>
      <c r="O47" s="18">
        <v>27179652</v>
      </c>
      <c r="P47" s="15">
        <f t="shared" si="0"/>
        <v>2.3255118244977582E-2</v>
      </c>
      <c r="Q47" s="18">
        <v>27179652</v>
      </c>
      <c r="R47" s="15">
        <f t="shared" si="1"/>
        <v>2.3255118244977582E-2</v>
      </c>
      <c r="S47" s="18">
        <v>27179652</v>
      </c>
      <c r="T47" s="15">
        <f t="shared" si="2"/>
        <v>2.3255118244977582E-2</v>
      </c>
    </row>
    <row r="48" spans="1:20" ht="63" x14ac:dyDescent="0.25">
      <c r="A48" s="16" t="s">
        <v>27</v>
      </c>
      <c r="B48" s="16" t="s">
        <v>64</v>
      </c>
      <c r="C48" s="16" t="s">
        <v>90</v>
      </c>
      <c r="D48" s="16" t="s">
        <v>91</v>
      </c>
      <c r="E48" s="16" t="s">
        <v>53</v>
      </c>
      <c r="F48" s="16"/>
      <c r="G48" s="16"/>
      <c r="H48" s="16"/>
      <c r="I48" s="16" t="s">
        <v>29</v>
      </c>
      <c r="J48" s="17" t="s">
        <v>92</v>
      </c>
      <c r="K48" s="18">
        <v>30511726996</v>
      </c>
      <c r="L48" s="18">
        <v>0</v>
      </c>
      <c r="M48" s="18">
        <v>3712008275</v>
      </c>
      <c r="N48" s="18">
        <v>26799718721</v>
      </c>
      <c r="O48" s="18">
        <v>1386236300</v>
      </c>
      <c r="P48" s="15">
        <f t="shared" si="0"/>
        <v>4.5432901919374526E-2</v>
      </c>
      <c r="Q48" s="18">
        <v>1386236300</v>
      </c>
      <c r="R48" s="15">
        <f t="shared" si="1"/>
        <v>4.5432901919374526E-2</v>
      </c>
      <c r="S48" s="18">
        <v>1386236300</v>
      </c>
      <c r="T48" s="15">
        <f t="shared" si="2"/>
        <v>4.5432901919374526E-2</v>
      </c>
    </row>
    <row r="49" spans="1:20" ht="47.25" x14ac:dyDescent="0.25">
      <c r="A49" s="16" t="s">
        <v>27</v>
      </c>
      <c r="B49" s="16" t="s">
        <v>64</v>
      </c>
      <c r="C49" s="16" t="s">
        <v>90</v>
      </c>
      <c r="D49" s="16" t="s">
        <v>91</v>
      </c>
      <c r="E49" s="16" t="s">
        <v>35</v>
      </c>
      <c r="F49" s="16"/>
      <c r="G49" s="16"/>
      <c r="H49" s="16"/>
      <c r="I49" s="16" t="s">
        <v>29</v>
      </c>
      <c r="J49" s="17" t="s">
        <v>93</v>
      </c>
      <c r="K49" s="18">
        <v>7441000000</v>
      </c>
      <c r="L49" s="18">
        <v>0</v>
      </c>
      <c r="M49" s="18">
        <v>0</v>
      </c>
      <c r="N49" s="18">
        <v>7441000000</v>
      </c>
      <c r="O49" s="18">
        <v>0</v>
      </c>
      <c r="P49" s="15">
        <f t="shared" si="0"/>
        <v>0</v>
      </c>
      <c r="Q49" s="18">
        <v>0</v>
      </c>
      <c r="R49" s="15">
        <f t="shared" si="1"/>
        <v>0</v>
      </c>
      <c r="S49" s="18">
        <v>0</v>
      </c>
      <c r="T49" s="15">
        <f t="shared" si="2"/>
        <v>0</v>
      </c>
    </row>
    <row r="50" spans="1:20" ht="47.25" x14ac:dyDescent="0.25">
      <c r="A50" s="16" t="s">
        <v>27</v>
      </c>
      <c r="B50" s="16" t="s">
        <v>64</v>
      </c>
      <c r="C50" s="16" t="s">
        <v>90</v>
      </c>
      <c r="D50" s="16" t="s">
        <v>91</v>
      </c>
      <c r="E50" s="16" t="s">
        <v>38</v>
      </c>
      <c r="F50" s="16"/>
      <c r="G50" s="16"/>
      <c r="H50" s="16"/>
      <c r="I50" s="16" t="s">
        <v>29</v>
      </c>
      <c r="J50" s="17" t="s">
        <v>94</v>
      </c>
      <c r="K50" s="18">
        <v>146455974000</v>
      </c>
      <c r="L50" s="18">
        <v>0</v>
      </c>
      <c r="M50" s="18">
        <v>146455974000</v>
      </c>
      <c r="N50" s="18">
        <v>0</v>
      </c>
      <c r="O50" s="18">
        <v>146455974000</v>
      </c>
      <c r="P50" s="15">
        <f t="shared" si="0"/>
        <v>1</v>
      </c>
      <c r="Q50" s="18">
        <v>146455974000</v>
      </c>
      <c r="R50" s="15">
        <f t="shared" si="1"/>
        <v>1</v>
      </c>
      <c r="S50" s="18">
        <v>146455974000</v>
      </c>
      <c r="T50" s="15">
        <f t="shared" si="2"/>
        <v>1</v>
      </c>
    </row>
    <row r="51" spans="1:20" ht="47.25" x14ac:dyDescent="0.25">
      <c r="A51" s="12" t="s">
        <v>27</v>
      </c>
      <c r="B51" s="12" t="s">
        <v>95</v>
      </c>
      <c r="C51" s="12"/>
      <c r="D51" s="12"/>
      <c r="E51" s="12"/>
      <c r="F51" s="12"/>
      <c r="G51" s="12"/>
      <c r="H51" s="12"/>
      <c r="I51" s="12"/>
      <c r="J51" s="13" t="s">
        <v>96</v>
      </c>
      <c r="K51" s="14">
        <f>+K52+K55</f>
        <v>5029229948</v>
      </c>
      <c r="L51" s="14">
        <f t="shared" ref="L51:S51" si="4">+L52+L55</f>
        <v>0</v>
      </c>
      <c r="M51" s="14">
        <f t="shared" si="4"/>
        <v>233527147</v>
      </c>
      <c r="N51" s="14">
        <f t="shared" si="4"/>
        <v>4795702801</v>
      </c>
      <c r="O51" s="14">
        <f t="shared" si="4"/>
        <v>233527147</v>
      </c>
      <c r="P51" s="15">
        <f t="shared" si="0"/>
        <v>4.6433976854223569E-2</v>
      </c>
      <c r="Q51" s="14">
        <f t="shared" si="4"/>
        <v>233527147</v>
      </c>
      <c r="R51" s="15">
        <f t="shared" si="1"/>
        <v>4.6433976854223569E-2</v>
      </c>
      <c r="S51" s="14">
        <f t="shared" si="4"/>
        <v>233527147</v>
      </c>
      <c r="T51" s="15">
        <f t="shared" si="2"/>
        <v>4.6433976854223569E-2</v>
      </c>
    </row>
    <row r="52" spans="1:20" ht="15.75" x14ac:dyDescent="0.25">
      <c r="A52" s="12" t="s">
        <v>27</v>
      </c>
      <c r="B52" s="12" t="s">
        <v>95</v>
      </c>
      <c r="C52" s="12" t="s">
        <v>31</v>
      </c>
      <c r="D52" s="12"/>
      <c r="E52" s="12"/>
      <c r="F52" s="12"/>
      <c r="G52" s="12"/>
      <c r="H52" s="12"/>
      <c r="I52" s="12" t="s">
        <v>29</v>
      </c>
      <c r="J52" s="13" t="s">
        <v>97</v>
      </c>
      <c r="K52" s="14">
        <v>235648948</v>
      </c>
      <c r="L52" s="14">
        <v>0</v>
      </c>
      <c r="M52" s="14">
        <v>233527147</v>
      </c>
      <c r="N52" s="14">
        <v>2121801</v>
      </c>
      <c r="O52" s="14">
        <v>233527147</v>
      </c>
      <c r="P52" s="15">
        <f t="shared" si="0"/>
        <v>0.99099592415748872</v>
      </c>
      <c r="Q52" s="14">
        <v>233527147</v>
      </c>
      <c r="R52" s="15">
        <f t="shared" si="1"/>
        <v>0.99099592415748872</v>
      </c>
      <c r="S52" s="14">
        <v>233527147</v>
      </c>
      <c r="T52" s="15">
        <f t="shared" si="2"/>
        <v>0.99099592415748872</v>
      </c>
    </row>
    <row r="53" spans="1:20" ht="31.5" x14ac:dyDescent="0.25">
      <c r="A53" s="16" t="s">
        <v>27</v>
      </c>
      <c r="B53" s="16" t="s">
        <v>95</v>
      </c>
      <c r="C53" s="16" t="s">
        <v>31</v>
      </c>
      <c r="D53" s="16" t="s">
        <v>28</v>
      </c>
      <c r="E53" s="16" t="s">
        <v>53</v>
      </c>
      <c r="F53" s="16"/>
      <c r="G53" s="16"/>
      <c r="H53" s="16"/>
      <c r="I53" s="16" t="s">
        <v>29</v>
      </c>
      <c r="J53" s="17" t="s">
        <v>98</v>
      </c>
      <c r="K53" s="18">
        <v>233527147</v>
      </c>
      <c r="L53" s="18">
        <v>0</v>
      </c>
      <c r="M53" s="18">
        <v>233527147</v>
      </c>
      <c r="N53" s="18">
        <v>0</v>
      </c>
      <c r="O53" s="18">
        <v>233527147</v>
      </c>
      <c r="P53" s="15">
        <f t="shared" si="0"/>
        <v>1</v>
      </c>
      <c r="Q53" s="18">
        <v>233527147</v>
      </c>
      <c r="R53" s="15">
        <f t="shared" si="1"/>
        <v>1</v>
      </c>
      <c r="S53" s="18">
        <v>233527147</v>
      </c>
      <c r="T53" s="15">
        <f t="shared" si="2"/>
        <v>1</v>
      </c>
    </row>
    <row r="54" spans="1:20" ht="31.5" x14ac:dyDescent="0.25">
      <c r="A54" s="16" t="s">
        <v>27</v>
      </c>
      <c r="B54" s="16" t="s">
        <v>95</v>
      </c>
      <c r="C54" s="16" t="s">
        <v>31</v>
      </c>
      <c r="D54" s="16" t="s">
        <v>28</v>
      </c>
      <c r="E54" s="16" t="s">
        <v>42</v>
      </c>
      <c r="F54" s="16"/>
      <c r="G54" s="16"/>
      <c r="H54" s="16"/>
      <c r="I54" s="16" t="s">
        <v>29</v>
      </c>
      <c r="J54" s="17" t="s">
        <v>99</v>
      </c>
      <c r="K54" s="18">
        <v>2121801</v>
      </c>
      <c r="L54" s="18">
        <v>0</v>
      </c>
      <c r="M54" s="18">
        <v>0</v>
      </c>
      <c r="N54" s="18">
        <v>2121801</v>
      </c>
      <c r="O54" s="18">
        <v>0</v>
      </c>
      <c r="P54" s="15">
        <f t="shared" si="0"/>
        <v>0</v>
      </c>
      <c r="Q54" s="18">
        <v>0</v>
      </c>
      <c r="R54" s="15">
        <f t="shared" si="1"/>
        <v>0</v>
      </c>
      <c r="S54" s="18">
        <v>0</v>
      </c>
      <c r="T54" s="15">
        <f t="shared" si="2"/>
        <v>0</v>
      </c>
    </row>
    <row r="55" spans="1:20" ht="31.5" x14ac:dyDescent="0.25">
      <c r="A55" s="12" t="s">
        <v>27</v>
      </c>
      <c r="B55" s="12" t="s">
        <v>95</v>
      </c>
      <c r="C55" s="12" t="s">
        <v>82</v>
      </c>
      <c r="D55" s="12" t="s">
        <v>31</v>
      </c>
      <c r="E55" s="12"/>
      <c r="F55" s="12"/>
      <c r="G55" s="12"/>
      <c r="H55" s="12"/>
      <c r="I55" s="12" t="s">
        <v>29</v>
      </c>
      <c r="J55" s="13" t="s">
        <v>100</v>
      </c>
      <c r="K55" s="14">
        <v>4793581000</v>
      </c>
      <c r="L55" s="14">
        <v>0</v>
      </c>
      <c r="M55" s="14">
        <v>0</v>
      </c>
      <c r="N55" s="14">
        <v>4793581000</v>
      </c>
      <c r="O55" s="14">
        <v>0</v>
      </c>
      <c r="P55" s="15">
        <f t="shared" si="0"/>
        <v>0</v>
      </c>
      <c r="Q55" s="14">
        <v>0</v>
      </c>
      <c r="R55" s="15">
        <f t="shared" si="1"/>
        <v>0</v>
      </c>
      <c r="S55" s="14">
        <v>0</v>
      </c>
      <c r="T55" s="15">
        <f t="shared" si="2"/>
        <v>0</v>
      </c>
    </row>
    <row r="56" spans="1:20" ht="15.75" x14ac:dyDescent="0.25">
      <c r="A56" s="8" t="s">
        <v>101</v>
      </c>
      <c r="B56" s="8"/>
      <c r="C56" s="8"/>
      <c r="D56" s="8"/>
      <c r="E56" s="8"/>
      <c r="F56" s="8"/>
      <c r="G56" s="8"/>
      <c r="H56" s="8"/>
      <c r="I56" s="8"/>
      <c r="J56" s="9" t="s">
        <v>102</v>
      </c>
      <c r="K56" s="10">
        <f>+K57</f>
        <v>8003324468</v>
      </c>
      <c r="L56" s="10">
        <f t="shared" ref="L56:S56" si="5">+L57</f>
        <v>0</v>
      </c>
      <c r="M56" s="10">
        <f t="shared" si="5"/>
        <v>0</v>
      </c>
      <c r="N56" s="10">
        <f t="shared" si="5"/>
        <v>8003324468</v>
      </c>
      <c r="O56" s="10">
        <f t="shared" si="5"/>
        <v>0</v>
      </c>
      <c r="P56" s="11">
        <f t="shared" si="0"/>
        <v>0</v>
      </c>
      <c r="Q56" s="10">
        <f t="shared" si="5"/>
        <v>0</v>
      </c>
      <c r="R56" s="11">
        <f t="shared" si="1"/>
        <v>0</v>
      </c>
      <c r="S56" s="10">
        <f t="shared" si="5"/>
        <v>0</v>
      </c>
      <c r="T56" s="11">
        <f t="shared" si="2"/>
        <v>0</v>
      </c>
    </row>
    <row r="57" spans="1:20" ht="31.5" x14ac:dyDescent="0.25">
      <c r="A57" s="12" t="s">
        <v>101</v>
      </c>
      <c r="B57" s="12" t="s">
        <v>87</v>
      </c>
      <c r="C57" s="12" t="s">
        <v>82</v>
      </c>
      <c r="D57" s="12" t="s">
        <v>31</v>
      </c>
      <c r="E57" s="12"/>
      <c r="F57" s="12"/>
      <c r="G57" s="12"/>
      <c r="H57" s="12"/>
      <c r="I57" s="12" t="s">
        <v>29</v>
      </c>
      <c r="J57" s="13" t="s">
        <v>103</v>
      </c>
      <c r="K57" s="14">
        <v>8003324468</v>
      </c>
      <c r="L57" s="14">
        <v>0</v>
      </c>
      <c r="M57" s="14">
        <v>0</v>
      </c>
      <c r="N57" s="14">
        <v>8003324468</v>
      </c>
      <c r="O57" s="14">
        <v>0</v>
      </c>
      <c r="P57" s="15">
        <f t="shared" si="0"/>
        <v>0</v>
      </c>
      <c r="Q57" s="14">
        <v>0</v>
      </c>
      <c r="R57" s="15">
        <f t="shared" si="1"/>
        <v>0</v>
      </c>
      <c r="S57" s="14">
        <v>0</v>
      </c>
      <c r="T57" s="15">
        <f t="shared" si="2"/>
        <v>0</v>
      </c>
    </row>
    <row r="58" spans="1:20" ht="15.75" x14ac:dyDescent="0.25">
      <c r="A58" s="8" t="s">
        <v>104</v>
      </c>
      <c r="B58" s="8"/>
      <c r="C58" s="8"/>
      <c r="D58" s="8"/>
      <c r="E58" s="8"/>
      <c r="F58" s="8"/>
      <c r="G58" s="8"/>
      <c r="H58" s="8"/>
      <c r="I58" s="8"/>
      <c r="J58" s="9" t="s">
        <v>105</v>
      </c>
      <c r="K58" s="10">
        <f>+K59+K61+K66+K71+K74+K78+K81+K84+K86+K90+K95+K99+K109+K113+K122+K124+K130+K135+K139+K143+K146</f>
        <v>1303511013887</v>
      </c>
      <c r="L58" s="10">
        <f>+L59+L61+L66+L71+L74+L78+L81+L84+L86+L90+L95+L99+L109+L113+L122+L124+L130+L135+L139+L143+L146</f>
        <v>0</v>
      </c>
      <c r="M58" s="10">
        <f>+M59+M61+M66+M71+M74+M78+M81+M84+M86+M90+M95+M99+M109+M113+M122+M124+M130+M135+M139+M143+M146</f>
        <v>774203829448.84998</v>
      </c>
      <c r="N58" s="10">
        <f>+N59+N61+N66+N71+N74+N78+N81+N84+N86+N90+N95+N99+N109+N113+N122+N124+N130+N135+N139+N143+N146</f>
        <v>529307184438.15002</v>
      </c>
      <c r="O58" s="10">
        <f>+O59+O61+O66+O71+O74+O78+O81+O84+O86+O90+O95+O99+O109+O113+O122+O124+O130+O135+O139+O143+O146</f>
        <v>684056372001.77991</v>
      </c>
      <c r="P58" s="11">
        <f t="shared" si="0"/>
        <v>0.52477989423500182</v>
      </c>
      <c r="Q58" s="10">
        <f>+Q59+Q61+Q66+Q71+Q74+Q78+Q81+Q84+Q86+Q90+Q95+Q99+Q109+Q113+Q122+Q124+Q130+Q135+Q139+Q143+Q146</f>
        <v>291026573998.91003</v>
      </c>
      <c r="R58" s="11">
        <f t="shared" si="1"/>
        <v>0.2232636095118862</v>
      </c>
      <c r="S58" s="10">
        <f>+S59+S61+S66+S71+S74+S78+S81+S84+S86+S90+S95+S99+S109+S113+S122+S124+S130+S135+S139+S143+S146</f>
        <v>282150521958.98004</v>
      </c>
      <c r="T58" s="11">
        <f t="shared" si="2"/>
        <v>0.21645426770704629</v>
      </c>
    </row>
    <row r="59" spans="1:20" ht="78.75" x14ac:dyDescent="0.25">
      <c r="A59" s="12" t="s">
        <v>104</v>
      </c>
      <c r="B59" s="12" t="s">
        <v>106</v>
      </c>
      <c r="C59" s="12" t="s">
        <v>107</v>
      </c>
      <c r="D59" s="12" t="s">
        <v>90</v>
      </c>
      <c r="E59" s="12"/>
      <c r="F59" s="12"/>
      <c r="G59" s="12"/>
      <c r="H59" s="12"/>
      <c r="I59" s="12" t="s">
        <v>29</v>
      </c>
      <c r="J59" s="13" t="s">
        <v>108</v>
      </c>
      <c r="K59" s="14">
        <v>2179228346</v>
      </c>
      <c r="L59" s="14">
        <v>0</v>
      </c>
      <c r="M59" s="14">
        <v>0</v>
      </c>
      <c r="N59" s="14">
        <v>2179228346</v>
      </c>
      <c r="O59" s="14">
        <v>0</v>
      </c>
      <c r="P59" s="15">
        <f t="shared" si="0"/>
        <v>0</v>
      </c>
      <c r="Q59" s="14">
        <v>0</v>
      </c>
      <c r="R59" s="15">
        <f t="shared" si="1"/>
        <v>0</v>
      </c>
      <c r="S59" s="14">
        <v>0</v>
      </c>
      <c r="T59" s="15">
        <f t="shared" si="2"/>
        <v>0</v>
      </c>
    </row>
    <row r="60" spans="1:20" ht="141.75" x14ac:dyDescent="0.25">
      <c r="A60" s="16" t="s">
        <v>104</v>
      </c>
      <c r="B60" s="16" t="s">
        <v>106</v>
      </c>
      <c r="C60" s="16" t="s">
        <v>107</v>
      </c>
      <c r="D60" s="16" t="s">
        <v>90</v>
      </c>
      <c r="E60" s="16" t="s">
        <v>109</v>
      </c>
      <c r="F60" s="16" t="s">
        <v>110</v>
      </c>
      <c r="G60" s="16" t="s">
        <v>28</v>
      </c>
      <c r="H60" s="16"/>
      <c r="I60" s="16" t="s">
        <v>29</v>
      </c>
      <c r="J60" s="17" t="s">
        <v>111</v>
      </c>
      <c r="K60" s="18">
        <v>2179228346</v>
      </c>
      <c r="L60" s="18">
        <v>0</v>
      </c>
      <c r="M60" s="18">
        <v>0</v>
      </c>
      <c r="N60" s="18">
        <v>2179228346</v>
      </c>
      <c r="O60" s="18">
        <v>0</v>
      </c>
      <c r="P60" s="15">
        <f t="shared" si="0"/>
        <v>0</v>
      </c>
      <c r="Q60" s="18">
        <v>0</v>
      </c>
      <c r="R60" s="15">
        <f t="shared" si="1"/>
        <v>0</v>
      </c>
      <c r="S60" s="18">
        <v>0</v>
      </c>
      <c r="T60" s="15">
        <f t="shared" si="2"/>
        <v>0</v>
      </c>
    </row>
    <row r="61" spans="1:20" ht="47.25" x14ac:dyDescent="0.25">
      <c r="A61" s="12" t="s">
        <v>104</v>
      </c>
      <c r="B61" s="12" t="s">
        <v>106</v>
      </c>
      <c r="C61" s="12" t="s">
        <v>107</v>
      </c>
      <c r="D61" s="12" t="s">
        <v>112</v>
      </c>
      <c r="E61" s="12"/>
      <c r="F61" s="12"/>
      <c r="G61" s="12"/>
      <c r="H61" s="12"/>
      <c r="I61" s="12" t="s">
        <v>29</v>
      </c>
      <c r="J61" s="13" t="s">
        <v>113</v>
      </c>
      <c r="K61" s="14">
        <v>62972573256</v>
      </c>
      <c r="L61" s="14">
        <v>0</v>
      </c>
      <c r="M61" s="14">
        <v>24082290404</v>
      </c>
      <c r="N61" s="14">
        <v>38890282852</v>
      </c>
      <c r="O61" s="14">
        <v>23764290404</v>
      </c>
      <c r="P61" s="15">
        <f t="shared" si="0"/>
        <v>0.37737524727458632</v>
      </c>
      <c r="Q61" s="14">
        <v>3466458531</v>
      </c>
      <c r="R61" s="15">
        <f t="shared" si="1"/>
        <v>5.5047115780197491E-2</v>
      </c>
      <c r="S61" s="14">
        <v>2685320131</v>
      </c>
      <c r="T61" s="15">
        <f t="shared" si="2"/>
        <v>4.2642693352921604E-2</v>
      </c>
    </row>
    <row r="62" spans="1:20" ht="110.25" x14ac:dyDescent="0.25">
      <c r="A62" s="16" t="s">
        <v>104</v>
      </c>
      <c r="B62" s="16" t="s">
        <v>106</v>
      </c>
      <c r="C62" s="16" t="s">
        <v>107</v>
      </c>
      <c r="D62" s="16" t="s">
        <v>112</v>
      </c>
      <c r="E62" s="16" t="s">
        <v>109</v>
      </c>
      <c r="F62" s="16" t="s">
        <v>114</v>
      </c>
      <c r="G62" s="16" t="s">
        <v>28</v>
      </c>
      <c r="H62" s="16"/>
      <c r="I62" s="16" t="s">
        <v>29</v>
      </c>
      <c r="J62" s="17" t="s">
        <v>115</v>
      </c>
      <c r="K62" s="18">
        <v>19726086825</v>
      </c>
      <c r="L62" s="18">
        <v>0</v>
      </c>
      <c r="M62" s="18">
        <v>10835803973</v>
      </c>
      <c r="N62" s="18">
        <v>8890282852</v>
      </c>
      <c r="O62" s="18">
        <v>10517803973</v>
      </c>
      <c r="P62" s="15">
        <f t="shared" si="0"/>
        <v>0.53319262286071789</v>
      </c>
      <c r="Q62" s="18">
        <v>3466458531</v>
      </c>
      <c r="R62" s="15">
        <f t="shared" si="1"/>
        <v>0.17572966000569148</v>
      </c>
      <c r="S62" s="18">
        <v>2685320131</v>
      </c>
      <c r="T62" s="15">
        <f t="shared" si="2"/>
        <v>0.13613040208242114</v>
      </c>
    </row>
    <row r="63" spans="1:20" ht="126" x14ac:dyDescent="0.25">
      <c r="A63" s="16" t="s">
        <v>104</v>
      </c>
      <c r="B63" s="16" t="s">
        <v>106</v>
      </c>
      <c r="C63" s="16" t="s">
        <v>107</v>
      </c>
      <c r="D63" s="16" t="s">
        <v>112</v>
      </c>
      <c r="E63" s="16" t="s">
        <v>109</v>
      </c>
      <c r="F63" s="16" t="s">
        <v>116</v>
      </c>
      <c r="G63" s="16" t="s">
        <v>64</v>
      </c>
      <c r="H63" s="16"/>
      <c r="I63" s="16" t="s">
        <v>29</v>
      </c>
      <c r="J63" s="17" t="s">
        <v>117</v>
      </c>
      <c r="K63" s="18">
        <v>4390658251</v>
      </c>
      <c r="L63" s="18">
        <v>0</v>
      </c>
      <c r="M63" s="18">
        <v>4390658251</v>
      </c>
      <c r="N63" s="18">
        <v>0</v>
      </c>
      <c r="O63" s="18">
        <v>4390658251</v>
      </c>
      <c r="P63" s="15">
        <f t="shared" si="0"/>
        <v>1</v>
      </c>
      <c r="Q63" s="18">
        <v>0</v>
      </c>
      <c r="R63" s="15">
        <f t="shared" si="1"/>
        <v>0</v>
      </c>
      <c r="S63" s="18">
        <v>0</v>
      </c>
      <c r="T63" s="15">
        <f t="shared" si="2"/>
        <v>0</v>
      </c>
    </row>
    <row r="64" spans="1:20" ht="94.5" x14ac:dyDescent="0.25">
      <c r="A64" s="16" t="s">
        <v>104</v>
      </c>
      <c r="B64" s="16" t="s">
        <v>106</v>
      </c>
      <c r="C64" s="16" t="s">
        <v>107</v>
      </c>
      <c r="D64" s="16" t="s">
        <v>112</v>
      </c>
      <c r="E64" s="16" t="s">
        <v>109</v>
      </c>
      <c r="F64" s="16" t="s">
        <v>114</v>
      </c>
      <c r="G64" s="16" t="s">
        <v>64</v>
      </c>
      <c r="H64" s="16"/>
      <c r="I64" s="16" t="s">
        <v>29</v>
      </c>
      <c r="J64" s="17" t="s">
        <v>118</v>
      </c>
      <c r="K64" s="18">
        <v>36388500612</v>
      </c>
      <c r="L64" s="18">
        <v>0</v>
      </c>
      <c r="M64" s="18">
        <v>6388500612</v>
      </c>
      <c r="N64" s="18">
        <v>30000000000</v>
      </c>
      <c r="O64" s="18">
        <v>6388500612</v>
      </c>
      <c r="P64" s="15">
        <f t="shared" si="0"/>
        <v>0.17556372218022184</v>
      </c>
      <c r="Q64" s="18">
        <v>0</v>
      </c>
      <c r="R64" s="15">
        <f t="shared" si="1"/>
        <v>0</v>
      </c>
      <c r="S64" s="18">
        <v>0</v>
      </c>
      <c r="T64" s="15">
        <f t="shared" si="2"/>
        <v>0</v>
      </c>
    </row>
    <row r="65" spans="1:20" ht="141.75" x14ac:dyDescent="0.25">
      <c r="A65" s="16" t="s">
        <v>104</v>
      </c>
      <c r="B65" s="16" t="s">
        <v>106</v>
      </c>
      <c r="C65" s="16" t="s">
        <v>107</v>
      </c>
      <c r="D65" s="16" t="s">
        <v>112</v>
      </c>
      <c r="E65" s="16" t="s">
        <v>109</v>
      </c>
      <c r="F65" s="16" t="s">
        <v>119</v>
      </c>
      <c r="G65" s="16" t="s">
        <v>64</v>
      </c>
      <c r="H65" s="16"/>
      <c r="I65" s="16" t="s">
        <v>29</v>
      </c>
      <c r="J65" s="17" t="s">
        <v>120</v>
      </c>
      <c r="K65" s="18">
        <v>2467327568</v>
      </c>
      <c r="L65" s="18">
        <v>0</v>
      </c>
      <c r="M65" s="18">
        <v>2467327568</v>
      </c>
      <c r="N65" s="18">
        <v>0</v>
      </c>
      <c r="O65" s="18">
        <v>2467327568</v>
      </c>
      <c r="P65" s="15">
        <f t="shared" si="0"/>
        <v>1</v>
      </c>
      <c r="Q65" s="18">
        <v>0</v>
      </c>
      <c r="R65" s="15">
        <f t="shared" si="1"/>
        <v>0</v>
      </c>
      <c r="S65" s="18">
        <v>0</v>
      </c>
      <c r="T65" s="15">
        <f t="shared" si="2"/>
        <v>0</v>
      </c>
    </row>
    <row r="66" spans="1:20" ht="78.75" x14ac:dyDescent="0.25">
      <c r="A66" s="12" t="s">
        <v>104</v>
      </c>
      <c r="B66" s="12" t="s">
        <v>106</v>
      </c>
      <c r="C66" s="12" t="s">
        <v>107</v>
      </c>
      <c r="D66" s="12" t="s">
        <v>121</v>
      </c>
      <c r="E66" s="12"/>
      <c r="F66" s="12"/>
      <c r="G66" s="12"/>
      <c r="H66" s="12"/>
      <c r="I66" s="12" t="s">
        <v>29</v>
      </c>
      <c r="J66" s="13" t="s">
        <v>122</v>
      </c>
      <c r="K66" s="14">
        <v>11705453873</v>
      </c>
      <c r="L66" s="14">
        <v>0</v>
      </c>
      <c r="M66" s="14">
        <v>5872842489.21</v>
      </c>
      <c r="N66" s="14">
        <v>5832611383.79</v>
      </c>
      <c r="O66" s="14">
        <v>5222842489.21</v>
      </c>
      <c r="P66" s="15">
        <f t="shared" si="0"/>
        <v>0.44618880616471418</v>
      </c>
      <c r="Q66" s="14">
        <v>1138593325</v>
      </c>
      <c r="R66" s="15">
        <f t="shared" si="1"/>
        <v>9.7270326922247657E-2</v>
      </c>
      <c r="S66" s="14">
        <v>1138593325</v>
      </c>
      <c r="T66" s="15">
        <f t="shared" si="2"/>
        <v>9.7270326922247657E-2</v>
      </c>
    </row>
    <row r="67" spans="1:20" ht="126" x14ac:dyDescent="0.25">
      <c r="A67" s="16" t="s">
        <v>104</v>
      </c>
      <c r="B67" s="16" t="s">
        <v>106</v>
      </c>
      <c r="C67" s="16" t="s">
        <v>107</v>
      </c>
      <c r="D67" s="16" t="s">
        <v>121</v>
      </c>
      <c r="E67" s="16" t="s">
        <v>109</v>
      </c>
      <c r="F67" s="16" t="s">
        <v>123</v>
      </c>
      <c r="G67" s="16" t="s">
        <v>28</v>
      </c>
      <c r="H67" s="16"/>
      <c r="I67" s="16" t="s">
        <v>29</v>
      </c>
      <c r="J67" s="17" t="s">
        <v>124</v>
      </c>
      <c r="K67" s="18">
        <v>5624248208</v>
      </c>
      <c r="L67" s="18">
        <v>0</v>
      </c>
      <c r="M67" s="18">
        <v>2087231256.6600001</v>
      </c>
      <c r="N67" s="18">
        <v>3537016951.3400002</v>
      </c>
      <c r="O67" s="18">
        <v>1515231256.6600001</v>
      </c>
      <c r="P67" s="15">
        <f t="shared" si="0"/>
        <v>0.26941045285034121</v>
      </c>
      <c r="Q67" s="18">
        <v>310966665.64999998</v>
      </c>
      <c r="R67" s="15">
        <f t="shared" si="1"/>
        <v>5.5290352443492299E-2</v>
      </c>
      <c r="S67" s="18">
        <v>310966665.64999998</v>
      </c>
      <c r="T67" s="15">
        <f t="shared" si="2"/>
        <v>5.5290352443492299E-2</v>
      </c>
    </row>
    <row r="68" spans="1:20" ht="173.25" x14ac:dyDescent="0.25">
      <c r="A68" s="16" t="s">
        <v>104</v>
      </c>
      <c r="B68" s="16" t="s">
        <v>106</v>
      </c>
      <c r="C68" s="16" t="s">
        <v>107</v>
      </c>
      <c r="D68" s="16" t="s">
        <v>121</v>
      </c>
      <c r="E68" s="16" t="s">
        <v>109</v>
      </c>
      <c r="F68" s="16" t="s">
        <v>125</v>
      </c>
      <c r="G68" s="16" t="s">
        <v>28</v>
      </c>
      <c r="H68" s="16"/>
      <c r="I68" s="16" t="s">
        <v>29</v>
      </c>
      <c r="J68" s="17" t="s">
        <v>126</v>
      </c>
      <c r="K68" s="18">
        <v>58561226</v>
      </c>
      <c r="L68" s="18">
        <v>0</v>
      </c>
      <c r="M68" s="18">
        <v>0</v>
      </c>
      <c r="N68" s="18">
        <v>58561226</v>
      </c>
      <c r="O68" s="18">
        <v>0</v>
      </c>
      <c r="P68" s="15">
        <f t="shared" si="0"/>
        <v>0</v>
      </c>
      <c r="Q68" s="18">
        <v>0</v>
      </c>
      <c r="R68" s="15">
        <f t="shared" si="1"/>
        <v>0</v>
      </c>
      <c r="S68" s="18">
        <v>0</v>
      </c>
      <c r="T68" s="15">
        <f t="shared" si="2"/>
        <v>0</v>
      </c>
    </row>
    <row r="69" spans="1:20" ht="173.25" x14ac:dyDescent="0.25">
      <c r="A69" s="16" t="s">
        <v>104</v>
      </c>
      <c r="B69" s="16" t="s">
        <v>106</v>
      </c>
      <c r="C69" s="16" t="s">
        <v>107</v>
      </c>
      <c r="D69" s="16" t="s">
        <v>121</v>
      </c>
      <c r="E69" s="16" t="s">
        <v>109</v>
      </c>
      <c r="F69" s="16" t="s">
        <v>127</v>
      </c>
      <c r="G69" s="16" t="s">
        <v>28</v>
      </c>
      <c r="H69" s="16"/>
      <c r="I69" s="16" t="s">
        <v>29</v>
      </c>
      <c r="J69" s="17" t="s">
        <v>128</v>
      </c>
      <c r="K69" s="18">
        <v>5340114292</v>
      </c>
      <c r="L69" s="18">
        <v>0</v>
      </c>
      <c r="M69" s="18">
        <v>3785611232.5500002</v>
      </c>
      <c r="N69" s="18">
        <v>1554503059.45</v>
      </c>
      <c r="O69" s="18">
        <v>3707611232.5500002</v>
      </c>
      <c r="P69" s="15">
        <f t="shared" si="0"/>
        <v>0.6942943595990736</v>
      </c>
      <c r="Q69" s="18">
        <v>827626659.35000002</v>
      </c>
      <c r="R69" s="15">
        <f t="shared" si="1"/>
        <v>0.15498294869640966</v>
      </c>
      <c r="S69" s="18">
        <v>827626659.35000002</v>
      </c>
      <c r="T69" s="15">
        <f t="shared" si="2"/>
        <v>0.15498294869640966</v>
      </c>
    </row>
    <row r="70" spans="1:20" ht="173.25" x14ac:dyDescent="0.25">
      <c r="A70" s="16" t="s">
        <v>104</v>
      </c>
      <c r="B70" s="16" t="s">
        <v>106</v>
      </c>
      <c r="C70" s="16" t="s">
        <v>107</v>
      </c>
      <c r="D70" s="16" t="s">
        <v>121</v>
      </c>
      <c r="E70" s="16" t="s">
        <v>109</v>
      </c>
      <c r="F70" s="16" t="s">
        <v>125</v>
      </c>
      <c r="G70" s="16" t="s">
        <v>64</v>
      </c>
      <c r="H70" s="16" t="s">
        <v>129</v>
      </c>
      <c r="I70" s="16" t="s">
        <v>29</v>
      </c>
      <c r="J70" s="17" t="s">
        <v>130</v>
      </c>
      <c r="K70" s="18">
        <v>682530147</v>
      </c>
      <c r="L70" s="18">
        <v>0</v>
      </c>
      <c r="M70" s="18">
        <v>0</v>
      </c>
      <c r="N70" s="18">
        <v>682530147</v>
      </c>
      <c r="O70" s="18">
        <v>0</v>
      </c>
      <c r="P70" s="15">
        <f t="shared" si="0"/>
        <v>0</v>
      </c>
      <c r="Q70" s="18">
        <v>0</v>
      </c>
      <c r="R70" s="15">
        <f t="shared" si="1"/>
        <v>0</v>
      </c>
      <c r="S70" s="18">
        <v>0</v>
      </c>
      <c r="T70" s="15">
        <f t="shared" si="2"/>
        <v>0</v>
      </c>
    </row>
    <row r="71" spans="1:20" ht="63" x14ac:dyDescent="0.25">
      <c r="A71" s="12" t="s">
        <v>104</v>
      </c>
      <c r="B71" s="12" t="s">
        <v>106</v>
      </c>
      <c r="C71" s="12" t="s">
        <v>107</v>
      </c>
      <c r="D71" s="12" t="s">
        <v>131</v>
      </c>
      <c r="E71" s="12"/>
      <c r="F71" s="12"/>
      <c r="G71" s="12"/>
      <c r="H71" s="12"/>
      <c r="I71" s="12" t="s">
        <v>29</v>
      </c>
      <c r="J71" s="13" t="s">
        <v>132</v>
      </c>
      <c r="K71" s="14">
        <v>11416661327</v>
      </c>
      <c r="L71" s="14">
        <v>0</v>
      </c>
      <c r="M71" s="14">
        <v>11416661327</v>
      </c>
      <c r="N71" s="14">
        <v>0</v>
      </c>
      <c r="O71" s="14">
        <v>11416661327</v>
      </c>
      <c r="P71" s="15">
        <f t="shared" si="0"/>
        <v>1</v>
      </c>
      <c r="Q71" s="14">
        <v>11416661327</v>
      </c>
      <c r="R71" s="15">
        <f t="shared" si="1"/>
        <v>1</v>
      </c>
      <c r="S71" s="14">
        <v>11416661327</v>
      </c>
      <c r="T71" s="15">
        <f t="shared" si="2"/>
        <v>1</v>
      </c>
    </row>
    <row r="72" spans="1:20" ht="94.5" x14ac:dyDescent="0.25">
      <c r="A72" s="16" t="s">
        <v>104</v>
      </c>
      <c r="B72" s="16" t="s">
        <v>106</v>
      </c>
      <c r="C72" s="16" t="s">
        <v>107</v>
      </c>
      <c r="D72" s="16" t="s">
        <v>131</v>
      </c>
      <c r="E72" s="16" t="s">
        <v>109</v>
      </c>
      <c r="F72" s="16" t="s">
        <v>133</v>
      </c>
      <c r="G72" s="16" t="s">
        <v>64</v>
      </c>
      <c r="H72" s="16" t="s">
        <v>129</v>
      </c>
      <c r="I72" s="16" t="s">
        <v>29</v>
      </c>
      <c r="J72" s="17" t="s">
        <v>134</v>
      </c>
      <c r="K72" s="18">
        <v>6116161298</v>
      </c>
      <c r="L72" s="18">
        <v>0</v>
      </c>
      <c r="M72" s="18">
        <v>6116161298</v>
      </c>
      <c r="N72" s="18">
        <v>0</v>
      </c>
      <c r="O72" s="18">
        <v>6116161298</v>
      </c>
      <c r="P72" s="15">
        <f t="shared" si="0"/>
        <v>1</v>
      </c>
      <c r="Q72" s="18">
        <v>6116161298</v>
      </c>
      <c r="R72" s="15">
        <f t="shared" si="1"/>
        <v>1</v>
      </c>
      <c r="S72" s="18">
        <v>6116161298</v>
      </c>
      <c r="T72" s="15">
        <f t="shared" si="2"/>
        <v>1</v>
      </c>
    </row>
    <row r="73" spans="1:20" ht="94.5" x14ac:dyDescent="0.25">
      <c r="A73" s="16" t="s">
        <v>104</v>
      </c>
      <c r="B73" s="16" t="s">
        <v>106</v>
      </c>
      <c r="C73" s="16" t="s">
        <v>107</v>
      </c>
      <c r="D73" s="16" t="s">
        <v>131</v>
      </c>
      <c r="E73" s="16" t="s">
        <v>109</v>
      </c>
      <c r="F73" s="16" t="s">
        <v>135</v>
      </c>
      <c r="G73" s="16" t="s">
        <v>64</v>
      </c>
      <c r="H73" s="16" t="s">
        <v>129</v>
      </c>
      <c r="I73" s="16" t="s">
        <v>29</v>
      </c>
      <c r="J73" s="17" t="s">
        <v>136</v>
      </c>
      <c r="K73" s="18">
        <v>5300500029</v>
      </c>
      <c r="L73" s="18">
        <v>0</v>
      </c>
      <c r="M73" s="18">
        <v>5300500029</v>
      </c>
      <c r="N73" s="18">
        <v>0</v>
      </c>
      <c r="O73" s="18">
        <v>5300500029</v>
      </c>
      <c r="P73" s="15">
        <f t="shared" ref="P73:P136" si="6">+O73/K73</f>
        <v>1</v>
      </c>
      <c r="Q73" s="18">
        <v>5300500029</v>
      </c>
      <c r="R73" s="15">
        <f t="shared" ref="R73:R136" si="7">+Q73/K73</f>
        <v>1</v>
      </c>
      <c r="S73" s="18">
        <v>5300500029</v>
      </c>
      <c r="T73" s="15">
        <f t="shared" ref="T73:T136" si="8">+S73/K73</f>
        <v>1</v>
      </c>
    </row>
    <row r="74" spans="1:20" ht="94.5" x14ac:dyDescent="0.25">
      <c r="A74" s="12" t="s">
        <v>104</v>
      </c>
      <c r="B74" s="12" t="s">
        <v>106</v>
      </c>
      <c r="C74" s="12" t="s">
        <v>107</v>
      </c>
      <c r="D74" s="12" t="s">
        <v>29</v>
      </c>
      <c r="E74" s="12"/>
      <c r="F74" s="12"/>
      <c r="G74" s="12"/>
      <c r="H74" s="12"/>
      <c r="I74" s="12"/>
      <c r="J74" s="13" t="s">
        <v>137</v>
      </c>
      <c r="K74" s="14">
        <v>342351300612</v>
      </c>
      <c r="L74" s="14">
        <v>0</v>
      </c>
      <c r="M74" s="14">
        <v>227788034132</v>
      </c>
      <c r="N74" s="14">
        <v>114563266480</v>
      </c>
      <c r="O74" s="14">
        <v>223608091553</v>
      </c>
      <c r="P74" s="15">
        <f t="shared" si="6"/>
        <v>0.6531539128178272</v>
      </c>
      <c r="Q74" s="14">
        <v>1030212722.67</v>
      </c>
      <c r="R74" s="15">
        <f t="shared" si="7"/>
        <v>3.0092268404657823E-3</v>
      </c>
      <c r="S74" s="14">
        <v>1023212722.67</v>
      </c>
      <c r="T74" s="15">
        <f t="shared" si="8"/>
        <v>2.9887800070888195E-3</v>
      </c>
    </row>
    <row r="75" spans="1:20" ht="157.5" x14ac:dyDescent="0.25">
      <c r="A75" s="16" t="s">
        <v>104</v>
      </c>
      <c r="B75" s="16" t="s">
        <v>106</v>
      </c>
      <c r="C75" s="16" t="s">
        <v>107</v>
      </c>
      <c r="D75" s="16" t="s">
        <v>29</v>
      </c>
      <c r="E75" s="16" t="s">
        <v>109</v>
      </c>
      <c r="F75" s="16" t="s">
        <v>116</v>
      </c>
      <c r="G75" s="16" t="s">
        <v>28</v>
      </c>
      <c r="H75" s="16"/>
      <c r="I75" s="16" t="s">
        <v>29</v>
      </c>
      <c r="J75" s="17" t="s">
        <v>138</v>
      </c>
      <c r="K75" s="18">
        <v>62967822805</v>
      </c>
      <c r="L75" s="18">
        <v>0</v>
      </c>
      <c r="M75" s="18">
        <v>15655605821</v>
      </c>
      <c r="N75" s="18">
        <v>47312216984</v>
      </c>
      <c r="O75" s="18">
        <v>11475663242</v>
      </c>
      <c r="P75" s="15">
        <f t="shared" si="6"/>
        <v>0.18224646701757596</v>
      </c>
      <c r="Q75" s="18">
        <v>1030212722.67</v>
      </c>
      <c r="R75" s="15">
        <f t="shared" si="7"/>
        <v>1.6360939234954703E-2</v>
      </c>
      <c r="S75" s="18">
        <v>1023212722.67</v>
      </c>
      <c r="T75" s="15">
        <f t="shared" si="8"/>
        <v>1.6249771344940819E-2</v>
      </c>
    </row>
    <row r="76" spans="1:20" ht="157.5" x14ac:dyDescent="0.25">
      <c r="A76" s="16" t="s">
        <v>104</v>
      </c>
      <c r="B76" s="16" t="s">
        <v>106</v>
      </c>
      <c r="C76" s="16" t="s">
        <v>107</v>
      </c>
      <c r="D76" s="16" t="s">
        <v>29</v>
      </c>
      <c r="E76" s="16" t="s">
        <v>109</v>
      </c>
      <c r="F76" s="16" t="s">
        <v>116</v>
      </c>
      <c r="G76" s="16" t="s">
        <v>64</v>
      </c>
      <c r="H76" s="16"/>
      <c r="I76" s="16" t="s">
        <v>29</v>
      </c>
      <c r="J76" s="17" t="s">
        <v>139</v>
      </c>
      <c r="K76" s="18">
        <v>178124750807</v>
      </c>
      <c r="L76" s="18">
        <v>0</v>
      </c>
      <c r="M76" s="18">
        <v>125502913733</v>
      </c>
      <c r="N76" s="18">
        <v>52621837074</v>
      </c>
      <c r="O76" s="18">
        <v>125502913733</v>
      </c>
      <c r="P76" s="15">
        <f t="shared" si="6"/>
        <v>0.7045787469984095</v>
      </c>
      <c r="Q76" s="18">
        <v>0</v>
      </c>
      <c r="R76" s="15">
        <f t="shared" si="7"/>
        <v>0</v>
      </c>
      <c r="S76" s="18">
        <v>0</v>
      </c>
      <c r="T76" s="15">
        <f t="shared" si="8"/>
        <v>0</v>
      </c>
    </row>
    <row r="77" spans="1:20" ht="157.5" x14ac:dyDescent="0.25">
      <c r="A77" s="16" t="s">
        <v>104</v>
      </c>
      <c r="B77" s="16" t="s">
        <v>106</v>
      </c>
      <c r="C77" s="16" t="s">
        <v>107</v>
      </c>
      <c r="D77" s="16" t="s">
        <v>29</v>
      </c>
      <c r="E77" s="16" t="s">
        <v>109</v>
      </c>
      <c r="F77" s="16" t="s">
        <v>116</v>
      </c>
      <c r="G77" s="16" t="s">
        <v>64</v>
      </c>
      <c r="H77" s="16"/>
      <c r="I77" s="16" t="s">
        <v>83</v>
      </c>
      <c r="J77" s="17" t="s">
        <v>139</v>
      </c>
      <c r="K77" s="18">
        <v>101258727000</v>
      </c>
      <c r="L77" s="18">
        <v>0</v>
      </c>
      <c r="M77" s="18">
        <v>86629514578</v>
      </c>
      <c r="N77" s="18">
        <v>14629212422</v>
      </c>
      <c r="O77" s="18">
        <v>86629514578</v>
      </c>
      <c r="P77" s="15">
        <f t="shared" si="6"/>
        <v>0.85552640394145973</v>
      </c>
      <c r="Q77" s="18">
        <v>0</v>
      </c>
      <c r="R77" s="15">
        <f t="shared" si="7"/>
        <v>0</v>
      </c>
      <c r="S77" s="18">
        <v>0</v>
      </c>
      <c r="T77" s="15">
        <f t="shared" si="8"/>
        <v>0</v>
      </c>
    </row>
    <row r="78" spans="1:20" ht="47.25" x14ac:dyDescent="0.25">
      <c r="A78" s="12" t="s">
        <v>104</v>
      </c>
      <c r="B78" s="12" t="s">
        <v>106</v>
      </c>
      <c r="C78" s="12" t="s">
        <v>107</v>
      </c>
      <c r="D78" s="12" t="s">
        <v>83</v>
      </c>
      <c r="E78" s="12"/>
      <c r="F78" s="12"/>
      <c r="G78" s="12"/>
      <c r="H78" s="12"/>
      <c r="I78" s="12" t="s">
        <v>29</v>
      </c>
      <c r="J78" s="13" t="s">
        <v>140</v>
      </c>
      <c r="K78" s="14">
        <v>266207665182</v>
      </c>
      <c r="L78" s="14">
        <v>0</v>
      </c>
      <c r="M78" s="14">
        <v>35233017096</v>
      </c>
      <c r="N78" s="14">
        <v>230974648086</v>
      </c>
      <c r="O78" s="14">
        <v>35161017096</v>
      </c>
      <c r="P78" s="15">
        <f t="shared" si="6"/>
        <v>0.13208115954122218</v>
      </c>
      <c r="Q78" s="14">
        <v>11938041860</v>
      </c>
      <c r="R78" s="15">
        <f t="shared" si="7"/>
        <v>4.4844846416568197E-2</v>
      </c>
      <c r="S78" s="14">
        <v>7886364770</v>
      </c>
      <c r="T78" s="15">
        <f t="shared" si="8"/>
        <v>2.9624859842440208E-2</v>
      </c>
    </row>
    <row r="79" spans="1:20" ht="94.5" x14ac:dyDescent="0.25">
      <c r="A79" s="16" t="s">
        <v>104</v>
      </c>
      <c r="B79" s="16" t="s">
        <v>106</v>
      </c>
      <c r="C79" s="16" t="s">
        <v>107</v>
      </c>
      <c r="D79" s="16" t="s">
        <v>83</v>
      </c>
      <c r="E79" s="16" t="s">
        <v>109</v>
      </c>
      <c r="F79" s="16" t="s">
        <v>141</v>
      </c>
      <c r="G79" s="16" t="s">
        <v>28</v>
      </c>
      <c r="H79" s="16"/>
      <c r="I79" s="16" t="s">
        <v>29</v>
      </c>
      <c r="J79" s="17" t="s">
        <v>142</v>
      </c>
      <c r="K79" s="18">
        <v>56670787070</v>
      </c>
      <c r="L79" s="18">
        <v>0</v>
      </c>
      <c r="M79" s="18">
        <v>6894981467</v>
      </c>
      <c r="N79" s="18">
        <v>49775805603</v>
      </c>
      <c r="O79" s="18">
        <v>6822981467</v>
      </c>
      <c r="P79" s="15">
        <f t="shared" si="6"/>
        <v>0.12039680088741707</v>
      </c>
      <c r="Q79" s="18">
        <v>1653978701</v>
      </c>
      <c r="R79" s="15">
        <f t="shared" si="7"/>
        <v>2.9185737246899331E-2</v>
      </c>
      <c r="S79" s="18">
        <v>1653978701</v>
      </c>
      <c r="T79" s="15">
        <f t="shared" si="8"/>
        <v>2.9185737246899331E-2</v>
      </c>
    </row>
    <row r="80" spans="1:20" ht="78.75" x14ac:dyDescent="0.25">
      <c r="A80" s="16" t="s">
        <v>104</v>
      </c>
      <c r="B80" s="16" t="s">
        <v>106</v>
      </c>
      <c r="C80" s="16" t="s">
        <v>107</v>
      </c>
      <c r="D80" s="16" t="s">
        <v>83</v>
      </c>
      <c r="E80" s="16" t="s">
        <v>109</v>
      </c>
      <c r="F80" s="16" t="s">
        <v>141</v>
      </c>
      <c r="G80" s="16" t="s">
        <v>64</v>
      </c>
      <c r="H80" s="16"/>
      <c r="I80" s="16" t="s">
        <v>29</v>
      </c>
      <c r="J80" s="17" t="s">
        <v>143</v>
      </c>
      <c r="K80" s="18">
        <v>209536878112</v>
      </c>
      <c r="L80" s="18">
        <v>0</v>
      </c>
      <c r="M80" s="18">
        <v>28338035629</v>
      </c>
      <c r="N80" s="18">
        <v>181198842483</v>
      </c>
      <c r="O80" s="18">
        <v>28338035629</v>
      </c>
      <c r="P80" s="15">
        <f t="shared" si="6"/>
        <v>0.13524128012374498</v>
      </c>
      <c r="Q80" s="18">
        <v>10284063159</v>
      </c>
      <c r="R80" s="15">
        <f t="shared" si="7"/>
        <v>4.9079967458057878E-2</v>
      </c>
      <c r="S80" s="18">
        <v>6232386069</v>
      </c>
      <c r="T80" s="15">
        <f t="shared" si="8"/>
        <v>2.9743623772368673E-2</v>
      </c>
    </row>
    <row r="81" spans="1:20" ht="94.5" x14ac:dyDescent="0.25">
      <c r="A81" s="12" t="s">
        <v>104</v>
      </c>
      <c r="B81" s="12" t="s">
        <v>106</v>
      </c>
      <c r="C81" s="12" t="s">
        <v>107</v>
      </c>
      <c r="D81" s="12" t="s">
        <v>144</v>
      </c>
      <c r="E81" s="12" t="s">
        <v>129</v>
      </c>
      <c r="F81" s="12" t="s">
        <v>129</v>
      </c>
      <c r="G81" s="12" t="s">
        <v>129</v>
      </c>
      <c r="H81" s="12" t="s">
        <v>129</v>
      </c>
      <c r="I81" s="12" t="s">
        <v>29</v>
      </c>
      <c r="J81" s="13" t="s">
        <v>145</v>
      </c>
      <c r="K81" s="14">
        <v>10582823268</v>
      </c>
      <c r="L81" s="14">
        <v>0</v>
      </c>
      <c r="M81" s="14">
        <v>7867616505</v>
      </c>
      <c r="N81" s="14">
        <v>2715206763</v>
      </c>
      <c r="O81" s="14">
        <v>4242383329</v>
      </c>
      <c r="P81" s="15">
        <f t="shared" si="6"/>
        <v>0.40087443790429556</v>
      </c>
      <c r="Q81" s="14">
        <v>1030433328.34</v>
      </c>
      <c r="R81" s="15">
        <f t="shared" si="7"/>
        <v>9.7368471743810664E-2</v>
      </c>
      <c r="S81" s="14">
        <v>1009366661.34</v>
      </c>
      <c r="T81" s="15">
        <f t="shared" si="8"/>
        <v>9.5377824591674931E-2</v>
      </c>
    </row>
    <row r="82" spans="1:20" ht="173.25" x14ac:dyDescent="0.25">
      <c r="A82" s="16" t="s">
        <v>104</v>
      </c>
      <c r="B82" s="16" t="s">
        <v>106</v>
      </c>
      <c r="C82" s="16" t="s">
        <v>107</v>
      </c>
      <c r="D82" s="16" t="s">
        <v>144</v>
      </c>
      <c r="E82" s="16" t="s">
        <v>109</v>
      </c>
      <c r="F82" s="16" t="s">
        <v>146</v>
      </c>
      <c r="G82" s="16" t="s">
        <v>28</v>
      </c>
      <c r="H82" s="16" t="s">
        <v>129</v>
      </c>
      <c r="I82" s="16" t="s">
        <v>29</v>
      </c>
      <c r="J82" s="17" t="s">
        <v>147</v>
      </c>
      <c r="K82" s="18">
        <v>10482823268</v>
      </c>
      <c r="L82" s="18">
        <v>0</v>
      </c>
      <c r="M82" s="18">
        <v>7867616505</v>
      </c>
      <c r="N82" s="18">
        <v>2615206763</v>
      </c>
      <c r="O82" s="18">
        <v>4242383329</v>
      </c>
      <c r="P82" s="15">
        <f t="shared" si="6"/>
        <v>0.40469854547203454</v>
      </c>
      <c r="Q82" s="18">
        <v>1030433328.34</v>
      </c>
      <c r="R82" s="15">
        <f t="shared" si="7"/>
        <v>9.8297309989524864E-2</v>
      </c>
      <c r="S82" s="18">
        <v>1009366661.34</v>
      </c>
      <c r="T82" s="15">
        <f t="shared" si="8"/>
        <v>9.6287673228375947E-2</v>
      </c>
    </row>
    <row r="83" spans="1:20" ht="173.25" x14ac:dyDescent="0.25">
      <c r="A83" s="16" t="s">
        <v>104</v>
      </c>
      <c r="B83" s="16" t="s">
        <v>106</v>
      </c>
      <c r="C83" s="16" t="s">
        <v>107</v>
      </c>
      <c r="D83" s="16" t="s">
        <v>144</v>
      </c>
      <c r="E83" s="16" t="s">
        <v>109</v>
      </c>
      <c r="F83" s="16" t="s">
        <v>146</v>
      </c>
      <c r="G83" s="16" t="s">
        <v>64</v>
      </c>
      <c r="H83" s="16" t="s">
        <v>129</v>
      </c>
      <c r="I83" s="16" t="s">
        <v>29</v>
      </c>
      <c r="J83" s="17" t="s">
        <v>148</v>
      </c>
      <c r="K83" s="18">
        <v>100000000</v>
      </c>
      <c r="L83" s="18">
        <v>0</v>
      </c>
      <c r="M83" s="18">
        <v>0</v>
      </c>
      <c r="N83" s="18">
        <v>100000000</v>
      </c>
      <c r="O83" s="18">
        <v>0</v>
      </c>
      <c r="P83" s="15">
        <f t="shared" si="6"/>
        <v>0</v>
      </c>
      <c r="Q83" s="18">
        <v>0</v>
      </c>
      <c r="R83" s="15">
        <f t="shared" si="7"/>
        <v>0</v>
      </c>
      <c r="S83" s="18">
        <v>0</v>
      </c>
      <c r="T83" s="15">
        <f t="shared" si="8"/>
        <v>0</v>
      </c>
    </row>
    <row r="84" spans="1:20" ht="47.25" x14ac:dyDescent="0.25">
      <c r="A84" s="12" t="s">
        <v>104</v>
      </c>
      <c r="B84" s="12" t="s">
        <v>106</v>
      </c>
      <c r="C84" s="12" t="s">
        <v>107</v>
      </c>
      <c r="D84" s="12" t="s">
        <v>149</v>
      </c>
      <c r="E84" s="12" t="s">
        <v>129</v>
      </c>
      <c r="F84" s="12" t="s">
        <v>129</v>
      </c>
      <c r="G84" s="12" t="s">
        <v>129</v>
      </c>
      <c r="H84" s="12" t="s">
        <v>129</v>
      </c>
      <c r="I84" s="12" t="s">
        <v>29</v>
      </c>
      <c r="J84" s="13" t="s">
        <v>150</v>
      </c>
      <c r="K84" s="14">
        <v>228863138507</v>
      </c>
      <c r="L84" s="14">
        <v>0</v>
      </c>
      <c r="M84" s="14">
        <v>220719902752</v>
      </c>
      <c r="N84" s="14">
        <v>8143235755</v>
      </c>
      <c r="O84" s="14">
        <v>210989825737</v>
      </c>
      <c r="P84" s="15">
        <f t="shared" si="6"/>
        <v>0.92190392526032183</v>
      </c>
      <c r="Q84" s="14">
        <v>210989825737</v>
      </c>
      <c r="R84" s="15">
        <f t="shared" si="7"/>
        <v>0.92190392526032183</v>
      </c>
      <c r="S84" s="14">
        <v>210989825737</v>
      </c>
      <c r="T84" s="15">
        <f t="shared" si="8"/>
        <v>0.92190392526032183</v>
      </c>
    </row>
    <row r="85" spans="1:20" ht="110.25" x14ac:dyDescent="0.25">
      <c r="A85" s="16" t="s">
        <v>104</v>
      </c>
      <c r="B85" s="16" t="s">
        <v>106</v>
      </c>
      <c r="C85" s="16" t="s">
        <v>107</v>
      </c>
      <c r="D85" s="16" t="s">
        <v>149</v>
      </c>
      <c r="E85" s="16" t="s">
        <v>109</v>
      </c>
      <c r="F85" s="16" t="s">
        <v>151</v>
      </c>
      <c r="G85" s="16" t="s">
        <v>64</v>
      </c>
      <c r="H85" s="16" t="s">
        <v>129</v>
      </c>
      <c r="I85" s="16" t="s">
        <v>29</v>
      </c>
      <c r="J85" s="17" t="s">
        <v>152</v>
      </c>
      <c r="K85" s="18">
        <v>228863138507</v>
      </c>
      <c r="L85" s="18">
        <v>0</v>
      </c>
      <c r="M85" s="18">
        <v>220719902752</v>
      </c>
      <c r="N85" s="18">
        <v>8143235755</v>
      </c>
      <c r="O85" s="18">
        <v>210989825737</v>
      </c>
      <c r="P85" s="15">
        <f t="shared" si="6"/>
        <v>0.92190392526032183</v>
      </c>
      <c r="Q85" s="18">
        <v>210989825737</v>
      </c>
      <c r="R85" s="15">
        <f t="shared" si="7"/>
        <v>0.92190392526032183</v>
      </c>
      <c r="S85" s="18">
        <v>210989825737</v>
      </c>
      <c r="T85" s="15">
        <f t="shared" si="8"/>
        <v>0.92190392526032183</v>
      </c>
    </row>
    <row r="86" spans="1:20" ht="78.75" x14ac:dyDescent="0.25">
      <c r="A86" s="12" t="s">
        <v>104</v>
      </c>
      <c r="B86" s="12" t="s">
        <v>106</v>
      </c>
      <c r="C86" s="12" t="s">
        <v>107</v>
      </c>
      <c r="D86" s="12" t="s">
        <v>153</v>
      </c>
      <c r="E86" s="12" t="s">
        <v>129</v>
      </c>
      <c r="F86" s="12" t="s">
        <v>129</v>
      </c>
      <c r="G86" s="12" t="s">
        <v>129</v>
      </c>
      <c r="H86" s="12" t="s">
        <v>129</v>
      </c>
      <c r="I86" s="12" t="s">
        <v>29</v>
      </c>
      <c r="J86" s="13" t="s">
        <v>154</v>
      </c>
      <c r="K86" s="14">
        <v>28035787648</v>
      </c>
      <c r="L86" s="14">
        <v>0</v>
      </c>
      <c r="M86" s="14">
        <v>15262471618.110001</v>
      </c>
      <c r="N86" s="14">
        <v>12773316029.889999</v>
      </c>
      <c r="O86" s="14">
        <v>13702596164.110001</v>
      </c>
      <c r="P86" s="15">
        <f t="shared" si="6"/>
        <v>0.48875374347071388</v>
      </c>
      <c r="Q86" s="14">
        <v>5086537854.46</v>
      </c>
      <c r="R86" s="15">
        <f t="shared" si="7"/>
        <v>0.18143017482952223</v>
      </c>
      <c r="S86" s="14">
        <v>5079974434.46</v>
      </c>
      <c r="T86" s="15">
        <f t="shared" si="8"/>
        <v>0.18119606619371695</v>
      </c>
    </row>
    <row r="87" spans="1:20" ht="126" x14ac:dyDescent="0.25">
      <c r="A87" s="16" t="s">
        <v>104</v>
      </c>
      <c r="B87" s="16" t="s">
        <v>106</v>
      </c>
      <c r="C87" s="16" t="s">
        <v>107</v>
      </c>
      <c r="D87" s="16" t="s">
        <v>153</v>
      </c>
      <c r="E87" s="16" t="s">
        <v>109</v>
      </c>
      <c r="F87" s="16" t="s">
        <v>155</v>
      </c>
      <c r="G87" s="16" t="s">
        <v>28</v>
      </c>
      <c r="H87" s="16" t="s">
        <v>129</v>
      </c>
      <c r="I87" s="16" t="s">
        <v>29</v>
      </c>
      <c r="J87" s="17" t="s">
        <v>156</v>
      </c>
      <c r="K87" s="18">
        <v>17365225346</v>
      </c>
      <c r="L87" s="18">
        <v>0</v>
      </c>
      <c r="M87" s="18">
        <v>12483769949.450001</v>
      </c>
      <c r="N87" s="18">
        <v>4881455396.5500002</v>
      </c>
      <c r="O87" s="18">
        <v>10994169395.450001</v>
      </c>
      <c r="P87" s="15">
        <f t="shared" si="6"/>
        <v>0.63311412183789817</v>
      </c>
      <c r="Q87" s="18">
        <v>4694005883.8000002</v>
      </c>
      <c r="R87" s="15">
        <f t="shared" si="7"/>
        <v>0.27031068070079739</v>
      </c>
      <c r="S87" s="18">
        <v>4687442463.8000002</v>
      </c>
      <c r="T87" s="15">
        <f t="shared" si="8"/>
        <v>0.26993271727854262</v>
      </c>
    </row>
    <row r="88" spans="1:20" ht="126" x14ac:dyDescent="0.25">
      <c r="A88" s="16" t="s">
        <v>104</v>
      </c>
      <c r="B88" s="16" t="s">
        <v>106</v>
      </c>
      <c r="C88" s="16" t="s">
        <v>107</v>
      </c>
      <c r="D88" s="16" t="s">
        <v>153</v>
      </c>
      <c r="E88" s="16" t="s">
        <v>109</v>
      </c>
      <c r="F88" s="16" t="s">
        <v>157</v>
      </c>
      <c r="G88" s="16" t="s">
        <v>28</v>
      </c>
      <c r="H88" s="16" t="s">
        <v>129</v>
      </c>
      <c r="I88" s="16" t="s">
        <v>29</v>
      </c>
      <c r="J88" s="17" t="s">
        <v>158</v>
      </c>
      <c r="K88" s="18">
        <v>10519562302</v>
      </c>
      <c r="L88" s="18">
        <v>0</v>
      </c>
      <c r="M88" s="18">
        <v>2690301668.6599998</v>
      </c>
      <c r="N88" s="18">
        <v>7829260633.3400002</v>
      </c>
      <c r="O88" s="18">
        <v>2620026768.6599998</v>
      </c>
      <c r="P88" s="15">
        <f t="shared" si="6"/>
        <v>0.24906233676299205</v>
      </c>
      <c r="Q88" s="18">
        <v>368131970.66000003</v>
      </c>
      <c r="R88" s="15">
        <f t="shared" si="7"/>
        <v>3.499498934380664E-2</v>
      </c>
      <c r="S88" s="18">
        <v>368131970.66000003</v>
      </c>
      <c r="T88" s="15">
        <f t="shared" si="8"/>
        <v>3.499498934380664E-2</v>
      </c>
    </row>
    <row r="89" spans="1:20" ht="157.5" x14ac:dyDescent="0.25">
      <c r="A89" s="16" t="s">
        <v>104</v>
      </c>
      <c r="B89" s="16" t="s">
        <v>106</v>
      </c>
      <c r="C89" s="16" t="s">
        <v>107</v>
      </c>
      <c r="D89" s="16" t="s">
        <v>153</v>
      </c>
      <c r="E89" s="16" t="s">
        <v>109</v>
      </c>
      <c r="F89" s="16" t="s">
        <v>159</v>
      </c>
      <c r="G89" s="16" t="s">
        <v>28</v>
      </c>
      <c r="H89" s="16" t="s">
        <v>129</v>
      </c>
      <c r="I89" s="16" t="s">
        <v>29</v>
      </c>
      <c r="J89" s="17" t="s">
        <v>160</v>
      </c>
      <c r="K89" s="18">
        <v>151000000</v>
      </c>
      <c r="L89" s="18">
        <v>0</v>
      </c>
      <c r="M89" s="18">
        <v>88400000</v>
      </c>
      <c r="N89" s="18">
        <v>62600000</v>
      </c>
      <c r="O89" s="18">
        <v>88400000</v>
      </c>
      <c r="P89" s="15">
        <f t="shared" si="6"/>
        <v>0.58543046357615891</v>
      </c>
      <c r="Q89" s="18">
        <v>24400000</v>
      </c>
      <c r="R89" s="15">
        <f t="shared" si="7"/>
        <v>0.16158940397350993</v>
      </c>
      <c r="S89" s="18">
        <v>24400000</v>
      </c>
      <c r="T89" s="15">
        <f t="shared" si="8"/>
        <v>0.16158940397350993</v>
      </c>
    </row>
    <row r="90" spans="1:20" ht="63" x14ac:dyDescent="0.25">
      <c r="A90" s="12" t="s">
        <v>104</v>
      </c>
      <c r="B90" s="12" t="s">
        <v>161</v>
      </c>
      <c r="C90" s="12" t="s">
        <v>107</v>
      </c>
      <c r="D90" s="12" t="s">
        <v>162</v>
      </c>
      <c r="E90" s="12"/>
      <c r="F90" s="12"/>
      <c r="G90" s="12"/>
      <c r="H90" s="12"/>
      <c r="I90" s="12" t="s">
        <v>29</v>
      </c>
      <c r="J90" s="13" t="s">
        <v>163</v>
      </c>
      <c r="K90" s="14">
        <v>47122165798</v>
      </c>
      <c r="L90" s="14">
        <v>0</v>
      </c>
      <c r="M90" s="14">
        <v>41161577153.669998</v>
      </c>
      <c r="N90" s="14">
        <v>5960588644.3299999</v>
      </c>
      <c r="O90" s="14">
        <v>11754001752.67</v>
      </c>
      <c r="P90" s="15">
        <f t="shared" si="6"/>
        <v>0.24943678953671677</v>
      </c>
      <c r="Q90" s="14">
        <v>5862870426.6700001</v>
      </c>
      <c r="R90" s="15">
        <f t="shared" si="7"/>
        <v>0.12441852634283709</v>
      </c>
      <c r="S90" s="14">
        <v>5540316252.6700001</v>
      </c>
      <c r="T90" s="15">
        <f t="shared" si="8"/>
        <v>0.11757346375843249</v>
      </c>
    </row>
    <row r="91" spans="1:20" ht="126" x14ac:dyDescent="0.25">
      <c r="A91" s="16" t="s">
        <v>104</v>
      </c>
      <c r="B91" s="16" t="s">
        <v>161</v>
      </c>
      <c r="C91" s="16" t="s">
        <v>107</v>
      </c>
      <c r="D91" s="16" t="s">
        <v>162</v>
      </c>
      <c r="E91" s="16" t="s">
        <v>109</v>
      </c>
      <c r="F91" s="16" t="s">
        <v>164</v>
      </c>
      <c r="G91" s="16" t="s">
        <v>28</v>
      </c>
      <c r="H91" s="16"/>
      <c r="I91" s="16" t="s">
        <v>29</v>
      </c>
      <c r="J91" s="17" t="s">
        <v>165</v>
      </c>
      <c r="K91" s="18">
        <v>4424894960</v>
      </c>
      <c r="L91" s="18">
        <v>0</v>
      </c>
      <c r="M91" s="18">
        <v>4418325089</v>
      </c>
      <c r="N91" s="18">
        <v>6569871</v>
      </c>
      <c r="O91" s="18">
        <v>4418325089</v>
      </c>
      <c r="P91" s="15">
        <f t="shared" si="6"/>
        <v>0.99851524814500903</v>
      </c>
      <c r="Q91" s="18">
        <v>782027097</v>
      </c>
      <c r="R91" s="15">
        <f t="shared" si="7"/>
        <v>0.17673348273107933</v>
      </c>
      <c r="S91" s="18">
        <v>459472923</v>
      </c>
      <c r="T91" s="15">
        <f t="shared" si="8"/>
        <v>0.10383815370839899</v>
      </c>
    </row>
    <row r="92" spans="1:20" ht="141.75" x14ac:dyDescent="0.25">
      <c r="A92" s="16" t="s">
        <v>104</v>
      </c>
      <c r="B92" s="16" t="s">
        <v>161</v>
      </c>
      <c r="C92" s="16" t="s">
        <v>107</v>
      </c>
      <c r="D92" s="16" t="s">
        <v>162</v>
      </c>
      <c r="E92" s="16" t="s">
        <v>109</v>
      </c>
      <c r="F92" s="16" t="s">
        <v>166</v>
      </c>
      <c r="G92" s="16" t="s">
        <v>28</v>
      </c>
      <c r="H92" s="16"/>
      <c r="I92" s="16" t="s">
        <v>29</v>
      </c>
      <c r="J92" s="17" t="s">
        <v>167</v>
      </c>
      <c r="K92" s="18">
        <v>5152271938</v>
      </c>
      <c r="L92" s="18">
        <v>0</v>
      </c>
      <c r="M92" s="18">
        <v>3080616663.6700001</v>
      </c>
      <c r="N92" s="18">
        <v>2071655274.3299999</v>
      </c>
      <c r="O92" s="18">
        <v>3080616663.6700001</v>
      </c>
      <c r="P92" s="15">
        <f t="shared" si="6"/>
        <v>0.59791422128736249</v>
      </c>
      <c r="Q92" s="18">
        <v>825783329.66999996</v>
      </c>
      <c r="R92" s="15">
        <f t="shared" si="7"/>
        <v>0.16027557155505093</v>
      </c>
      <c r="S92" s="18">
        <v>825783329.66999996</v>
      </c>
      <c r="T92" s="15">
        <f t="shared" si="8"/>
        <v>0.16027557155505093</v>
      </c>
    </row>
    <row r="93" spans="1:20" ht="157.5" x14ac:dyDescent="0.25">
      <c r="A93" s="16" t="s">
        <v>104</v>
      </c>
      <c r="B93" s="16" t="s">
        <v>161</v>
      </c>
      <c r="C93" s="16" t="s">
        <v>107</v>
      </c>
      <c r="D93" s="16" t="s">
        <v>162</v>
      </c>
      <c r="E93" s="16" t="s">
        <v>109</v>
      </c>
      <c r="F93" s="16" t="s">
        <v>168</v>
      </c>
      <c r="G93" s="16" t="s">
        <v>64</v>
      </c>
      <c r="H93" s="16"/>
      <c r="I93" s="16" t="s">
        <v>29</v>
      </c>
      <c r="J93" s="17" t="s">
        <v>169</v>
      </c>
      <c r="K93" s="18">
        <v>5166093684</v>
      </c>
      <c r="L93" s="18">
        <v>0</v>
      </c>
      <c r="M93" s="18">
        <v>5166093684</v>
      </c>
      <c r="N93" s="18">
        <v>0</v>
      </c>
      <c r="O93" s="18">
        <v>2537093684</v>
      </c>
      <c r="P93" s="15">
        <f t="shared" si="6"/>
        <v>0.4911048539165439</v>
      </c>
      <c r="Q93" s="18">
        <v>2537093684</v>
      </c>
      <c r="R93" s="15">
        <f t="shared" si="7"/>
        <v>0.4911048539165439</v>
      </c>
      <c r="S93" s="18">
        <v>2537093684</v>
      </c>
      <c r="T93" s="15">
        <f t="shared" si="8"/>
        <v>0.4911048539165439</v>
      </c>
    </row>
    <row r="94" spans="1:20" ht="126" x14ac:dyDescent="0.25">
      <c r="A94" s="16" t="s">
        <v>104</v>
      </c>
      <c r="B94" s="16" t="s">
        <v>161</v>
      </c>
      <c r="C94" s="16" t="s">
        <v>107</v>
      </c>
      <c r="D94" s="16" t="s">
        <v>162</v>
      </c>
      <c r="E94" s="16" t="s">
        <v>109</v>
      </c>
      <c r="F94" s="16" t="s">
        <v>166</v>
      </c>
      <c r="G94" s="16" t="s">
        <v>64</v>
      </c>
      <c r="H94" s="16" t="s">
        <v>129</v>
      </c>
      <c r="I94" s="16" t="s">
        <v>29</v>
      </c>
      <c r="J94" s="17" t="s">
        <v>170</v>
      </c>
      <c r="K94" s="18">
        <v>32378905216</v>
      </c>
      <c r="L94" s="18">
        <v>0</v>
      </c>
      <c r="M94" s="18">
        <v>28496541717</v>
      </c>
      <c r="N94" s="18">
        <v>3882363499</v>
      </c>
      <c r="O94" s="18">
        <v>1717966316</v>
      </c>
      <c r="P94" s="15">
        <f t="shared" si="6"/>
        <v>5.3058196518363715E-2</v>
      </c>
      <c r="Q94" s="18">
        <v>1717966316</v>
      </c>
      <c r="R94" s="15">
        <f t="shared" si="7"/>
        <v>5.3058196518363715E-2</v>
      </c>
      <c r="S94" s="18">
        <v>1717966316</v>
      </c>
      <c r="T94" s="15">
        <f t="shared" si="8"/>
        <v>5.3058196518363715E-2</v>
      </c>
    </row>
    <row r="95" spans="1:20" ht="63" x14ac:dyDescent="0.25">
      <c r="A95" s="12" t="s">
        <v>104</v>
      </c>
      <c r="B95" s="12" t="s">
        <v>161</v>
      </c>
      <c r="C95" s="12" t="s">
        <v>107</v>
      </c>
      <c r="D95" s="12" t="s">
        <v>171</v>
      </c>
      <c r="E95" s="12"/>
      <c r="F95" s="12"/>
      <c r="G95" s="12"/>
      <c r="H95" s="12"/>
      <c r="I95" s="12" t="s">
        <v>29</v>
      </c>
      <c r="J95" s="13" t="s">
        <v>172</v>
      </c>
      <c r="K95" s="14">
        <v>16651076144</v>
      </c>
      <c r="L95" s="14">
        <v>0</v>
      </c>
      <c r="M95" s="14">
        <v>12977060063.49</v>
      </c>
      <c r="N95" s="14">
        <v>3674016080.5100002</v>
      </c>
      <c r="O95" s="14">
        <v>3175063331.3400002</v>
      </c>
      <c r="P95" s="15">
        <f t="shared" si="6"/>
        <v>0.19068216996197529</v>
      </c>
      <c r="Q95" s="14">
        <v>984763331.34000003</v>
      </c>
      <c r="R95" s="15">
        <f t="shared" si="7"/>
        <v>5.9141122340903282E-2</v>
      </c>
      <c r="S95" s="14">
        <v>984763331.34000003</v>
      </c>
      <c r="T95" s="15">
        <f t="shared" si="8"/>
        <v>5.9141122340903282E-2</v>
      </c>
    </row>
    <row r="96" spans="1:20" ht="110.25" x14ac:dyDescent="0.25">
      <c r="A96" s="16" t="s">
        <v>104</v>
      </c>
      <c r="B96" s="16" t="s">
        <v>161</v>
      </c>
      <c r="C96" s="16" t="s">
        <v>107</v>
      </c>
      <c r="D96" s="16" t="s">
        <v>171</v>
      </c>
      <c r="E96" s="16" t="s">
        <v>109</v>
      </c>
      <c r="F96" s="16" t="s">
        <v>173</v>
      </c>
      <c r="G96" s="16" t="s">
        <v>28</v>
      </c>
      <c r="H96" s="16"/>
      <c r="I96" s="16" t="s">
        <v>29</v>
      </c>
      <c r="J96" s="17" t="s">
        <v>174</v>
      </c>
      <c r="K96" s="18">
        <v>1200000000</v>
      </c>
      <c r="L96" s="18">
        <v>0</v>
      </c>
      <c r="M96" s="18">
        <v>0</v>
      </c>
      <c r="N96" s="18">
        <v>1200000000</v>
      </c>
      <c r="O96" s="18">
        <v>0</v>
      </c>
      <c r="P96" s="15">
        <f t="shared" si="6"/>
        <v>0</v>
      </c>
      <c r="Q96" s="18">
        <v>0</v>
      </c>
      <c r="R96" s="15">
        <f t="shared" si="7"/>
        <v>0</v>
      </c>
      <c r="S96" s="18">
        <v>0</v>
      </c>
      <c r="T96" s="15">
        <f t="shared" si="8"/>
        <v>0</v>
      </c>
    </row>
    <row r="97" spans="1:20" ht="126" x14ac:dyDescent="0.25">
      <c r="A97" s="16" t="s">
        <v>104</v>
      </c>
      <c r="B97" s="16" t="s">
        <v>161</v>
      </c>
      <c r="C97" s="16" t="s">
        <v>107</v>
      </c>
      <c r="D97" s="16" t="s">
        <v>171</v>
      </c>
      <c r="E97" s="16" t="s">
        <v>109</v>
      </c>
      <c r="F97" s="16" t="s">
        <v>175</v>
      </c>
      <c r="G97" s="16" t="s">
        <v>28</v>
      </c>
      <c r="H97" s="16"/>
      <c r="I97" s="16" t="s">
        <v>29</v>
      </c>
      <c r="J97" s="17" t="s">
        <v>176</v>
      </c>
      <c r="K97" s="18">
        <v>5537738312</v>
      </c>
      <c r="L97" s="18">
        <v>0</v>
      </c>
      <c r="M97" s="18">
        <v>3873563331.3400002</v>
      </c>
      <c r="N97" s="18">
        <v>1664174980.6600001</v>
      </c>
      <c r="O97" s="18">
        <v>3175063331.3400002</v>
      </c>
      <c r="P97" s="15">
        <f t="shared" si="6"/>
        <v>0.57335019324762926</v>
      </c>
      <c r="Q97" s="18">
        <v>984763331.34000003</v>
      </c>
      <c r="R97" s="15">
        <f t="shared" si="7"/>
        <v>0.17782771157785976</v>
      </c>
      <c r="S97" s="18">
        <v>984763331.34000003</v>
      </c>
      <c r="T97" s="15">
        <f t="shared" si="8"/>
        <v>0.17782771157785976</v>
      </c>
    </row>
    <row r="98" spans="1:20" ht="110.25" x14ac:dyDescent="0.25">
      <c r="A98" s="16" t="s">
        <v>104</v>
      </c>
      <c r="B98" s="16" t="s">
        <v>161</v>
      </c>
      <c r="C98" s="16" t="s">
        <v>107</v>
      </c>
      <c r="D98" s="16" t="s">
        <v>171</v>
      </c>
      <c r="E98" s="16" t="s">
        <v>109</v>
      </c>
      <c r="F98" s="16" t="s">
        <v>175</v>
      </c>
      <c r="G98" s="16" t="s">
        <v>64</v>
      </c>
      <c r="H98" s="16"/>
      <c r="I98" s="16" t="s">
        <v>29</v>
      </c>
      <c r="J98" s="17" t="s">
        <v>177</v>
      </c>
      <c r="K98" s="18">
        <v>9913337832</v>
      </c>
      <c r="L98" s="18">
        <v>0</v>
      </c>
      <c r="M98" s="18">
        <v>9103496732.1499996</v>
      </c>
      <c r="N98" s="18">
        <v>809841099.85000002</v>
      </c>
      <c r="O98" s="18">
        <v>0</v>
      </c>
      <c r="P98" s="15">
        <f t="shared" si="6"/>
        <v>0</v>
      </c>
      <c r="Q98" s="18">
        <v>0</v>
      </c>
      <c r="R98" s="15">
        <f t="shared" si="7"/>
        <v>0</v>
      </c>
      <c r="S98" s="18">
        <v>0</v>
      </c>
      <c r="T98" s="15">
        <f t="shared" si="8"/>
        <v>0</v>
      </c>
    </row>
    <row r="99" spans="1:20" ht="78.75" x14ac:dyDescent="0.25">
      <c r="A99" s="12" t="s">
        <v>104</v>
      </c>
      <c r="B99" s="12" t="s">
        <v>161</v>
      </c>
      <c r="C99" s="12" t="s">
        <v>107</v>
      </c>
      <c r="D99" s="12" t="s">
        <v>121</v>
      </c>
      <c r="E99" s="12"/>
      <c r="F99" s="12"/>
      <c r="G99" s="12"/>
      <c r="H99" s="12"/>
      <c r="I99" s="12" t="s">
        <v>29</v>
      </c>
      <c r="J99" s="13" t="s">
        <v>178</v>
      </c>
      <c r="K99" s="14">
        <v>61573005004</v>
      </c>
      <c r="L99" s="14">
        <v>0</v>
      </c>
      <c r="M99" s="14">
        <v>34301423694.869999</v>
      </c>
      <c r="N99" s="14">
        <v>27271581309.130001</v>
      </c>
      <c r="O99" s="14">
        <v>31664023694.869999</v>
      </c>
      <c r="P99" s="15">
        <f t="shared" si="6"/>
        <v>0.51425171944771886</v>
      </c>
      <c r="Q99" s="14">
        <v>4046270798.2800002</v>
      </c>
      <c r="R99" s="15">
        <f t="shared" si="7"/>
        <v>6.5715012577624562E-2</v>
      </c>
      <c r="S99" s="14">
        <v>4046270798.2800002</v>
      </c>
      <c r="T99" s="15">
        <f t="shared" si="8"/>
        <v>6.5715012577624562E-2</v>
      </c>
    </row>
    <row r="100" spans="1:20" ht="157.5" x14ac:dyDescent="0.25">
      <c r="A100" s="16" t="s">
        <v>104</v>
      </c>
      <c r="B100" s="16" t="s">
        <v>161</v>
      </c>
      <c r="C100" s="16" t="s">
        <v>107</v>
      </c>
      <c r="D100" s="16" t="s">
        <v>121</v>
      </c>
      <c r="E100" s="16" t="s">
        <v>109</v>
      </c>
      <c r="F100" s="16" t="s">
        <v>179</v>
      </c>
      <c r="G100" s="16" t="s">
        <v>28</v>
      </c>
      <c r="H100" s="16"/>
      <c r="I100" s="16" t="s">
        <v>29</v>
      </c>
      <c r="J100" s="17" t="s">
        <v>180</v>
      </c>
      <c r="K100" s="18">
        <v>1944434298</v>
      </c>
      <c r="L100" s="18">
        <v>0</v>
      </c>
      <c r="M100" s="18">
        <v>1181833330.51</v>
      </c>
      <c r="N100" s="18">
        <v>762600967.49000001</v>
      </c>
      <c r="O100" s="18">
        <v>1181833330.51</v>
      </c>
      <c r="P100" s="15">
        <f t="shared" si="6"/>
        <v>0.60780317016913676</v>
      </c>
      <c r="Q100" s="18">
        <v>308266663.32999998</v>
      </c>
      <c r="R100" s="15">
        <f t="shared" si="7"/>
        <v>0.15853796841944001</v>
      </c>
      <c r="S100" s="18">
        <v>308266663.32999998</v>
      </c>
      <c r="T100" s="15">
        <f t="shared" si="8"/>
        <v>0.15853796841944001</v>
      </c>
    </row>
    <row r="101" spans="1:20" ht="157.5" x14ac:dyDescent="0.25">
      <c r="A101" s="16" t="s">
        <v>104</v>
      </c>
      <c r="B101" s="16" t="s">
        <v>161</v>
      </c>
      <c r="C101" s="16" t="s">
        <v>107</v>
      </c>
      <c r="D101" s="16" t="s">
        <v>121</v>
      </c>
      <c r="E101" s="16" t="s">
        <v>109</v>
      </c>
      <c r="F101" s="16" t="s">
        <v>181</v>
      </c>
      <c r="G101" s="16" t="s">
        <v>28</v>
      </c>
      <c r="H101" s="16"/>
      <c r="I101" s="16" t="s">
        <v>29</v>
      </c>
      <c r="J101" s="17" t="s">
        <v>182</v>
      </c>
      <c r="K101" s="18">
        <v>2125594147</v>
      </c>
      <c r="L101" s="18">
        <v>0</v>
      </c>
      <c r="M101" s="18">
        <v>1385283332.27</v>
      </c>
      <c r="N101" s="18">
        <v>740310814.73000002</v>
      </c>
      <c r="O101" s="18">
        <v>1310283332.27</v>
      </c>
      <c r="P101" s="15">
        <f t="shared" si="6"/>
        <v>0.61643156767217044</v>
      </c>
      <c r="Q101" s="18">
        <v>361283331.81999999</v>
      </c>
      <c r="R101" s="15">
        <f t="shared" si="7"/>
        <v>0.16996816270401593</v>
      </c>
      <c r="S101" s="18">
        <v>361283331.81999999</v>
      </c>
      <c r="T101" s="15">
        <f t="shared" si="8"/>
        <v>0.16996816270401593</v>
      </c>
    </row>
    <row r="102" spans="1:20" ht="157.5" x14ac:dyDescent="0.25">
      <c r="A102" s="16" t="s">
        <v>104</v>
      </c>
      <c r="B102" s="16" t="s">
        <v>161</v>
      </c>
      <c r="C102" s="16" t="s">
        <v>107</v>
      </c>
      <c r="D102" s="16" t="s">
        <v>121</v>
      </c>
      <c r="E102" s="16" t="s">
        <v>109</v>
      </c>
      <c r="F102" s="16" t="s">
        <v>183</v>
      </c>
      <c r="G102" s="16" t="s">
        <v>28</v>
      </c>
      <c r="H102" s="16"/>
      <c r="I102" s="16" t="s">
        <v>29</v>
      </c>
      <c r="J102" s="17" t="s">
        <v>184</v>
      </c>
      <c r="K102" s="18">
        <v>1747223434</v>
      </c>
      <c r="L102" s="18">
        <v>0</v>
      </c>
      <c r="M102" s="18">
        <v>1055733332.61</v>
      </c>
      <c r="N102" s="18">
        <v>691490101.38999999</v>
      </c>
      <c r="O102" s="18">
        <v>884733332.61000001</v>
      </c>
      <c r="P102" s="15">
        <f t="shared" si="6"/>
        <v>0.50636530817614944</v>
      </c>
      <c r="Q102" s="18">
        <v>227966665.61000001</v>
      </c>
      <c r="R102" s="15">
        <f t="shared" si="7"/>
        <v>0.13047367679135652</v>
      </c>
      <c r="S102" s="18">
        <v>227966665.61000001</v>
      </c>
      <c r="T102" s="15">
        <f t="shared" si="8"/>
        <v>0.13047367679135652</v>
      </c>
    </row>
    <row r="103" spans="1:20" ht="126" x14ac:dyDescent="0.25">
      <c r="A103" s="16" t="s">
        <v>104</v>
      </c>
      <c r="B103" s="16" t="s">
        <v>161</v>
      </c>
      <c r="C103" s="16" t="s">
        <v>107</v>
      </c>
      <c r="D103" s="16" t="s">
        <v>121</v>
      </c>
      <c r="E103" s="16" t="s">
        <v>109</v>
      </c>
      <c r="F103" s="16" t="s">
        <v>185</v>
      </c>
      <c r="G103" s="16" t="s">
        <v>28</v>
      </c>
      <c r="H103" s="16"/>
      <c r="I103" s="16" t="s">
        <v>29</v>
      </c>
      <c r="J103" s="17" t="s">
        <v>186</v>
      </c>
      <c r="K103" s="18">
        <v>405058555</v>
      </c>
      <c r="L103" s="18">
        <v>0</v>
      </c>
      <c r="M103" s="18">
        <v>238666666</v>
      </c>
      <c r="N103" s="18">
        <v>166391889</v>
      </c>
      <c r="O103" s="18">
        <v>238666666</v>
      </c>
      <c r="P103" s="15">
        <f t="shared" si="6"/>
        <v>0.5892152209944066</v>
      </c>
      <c r="Q103" s="18">
        <v>57866666</v>
      </c>
      <c r="R103" s="15">
        <f t="shared" si="7"/>
        <v>0.14286000205575217</v>
      </c>
      <c r="S103" s="18">
        <v>57866666</v>
      </c>
      <c r="T103" s="15">
        <f t="shared" si="8"/>
        <v>0.14286000205575217</v>
      </c>
    </row>
    <row r="104" spans="1:20" ht="157.5" x14ac:dyDescent="0.25">
      <c r="A104" s="16" t="s">
        <v>104</v>
      </c>
      <c r="B104" s="16" t="s">
        <v>161</v>
      </c>
      <c r="C104" s="16" t="s">
        <v>107</v>
      </c>
      <c r="D104" s="16" t="s">
        <v>121</v>
      </c>
      <c r="E104" s="16" t="s">
        <v>109</v>
      </c>
      <c r="F104" s="16" t="s">
        <v>187</v>
      </c>
      <c r="G104" s="16" t="s">
        <v>28</v>
      </c>
      <c r="H104" s="16"/>
      <c r="I104" s="16" t="s">
        <v>29</v>
      </c>
      <c r="J104" s="17" t="s">
        <v>188</v>
      </c>
      <c r="K104" s="18">
        <v>20750268418</v>
      </c>
      <c r="L104" s="18">
        <v>0</v>
      </c>
      <c r="M104" s="18">
        <v>12806231546.15</v>
      </c>
      <c r="N104" s="18">
        <v>7944036871.8500004</v>
      </c>
      <c r="O104" s="18">
        <v>10474831546.15</v>
      </c>
      <c r="P104" s="15">
        <f t="shared" si="6"/>
        <v>0.50480462879523602</v>
      </c>
      <c r="Q104" s="18">
        <v>2793520805.21</v>
      </c>
      <c r="R104" s="15">
        <f t="shared" si="7"/>
        <v>0.13462576719184685</v>
      </c>
      <c r="S104" s="18">
        <v>2793520805.21</v>
      </c>
      <c r="T104" s="15">
        <f t="shared" si="8"/>
        <v>0.13462576719184685</v>
      </c>
    </row>
    <row r="105" spans="1:20" ht="141.75" x14ac:dyDescent="0.25">
      <c r="A105" s="16" t="s">
        <v>104</v>
      </c>
      <c r="B105" s="16" t="s">
        <v>161</v>
      </c>
      <c r="C105" s="16" t="s">
        <v>107</v>
      </c>
      <c r="D105" s="16" t="s">
        <v>121</v>
      </c>
      <c r="E105" s="16" t="s">
        <v>109</v>
      </c>
      <c r="F105" s="16" t="s">
        <v>189</v>
      </c>
      <c r="G105" s="16" t="s">
        <v>28</v>
      </c>
      <c r="H105" s="16" t="s">
        <v>129</v>
      </c>
      <c r="I105" s="16" t="s">
        <v>29</v>
      </c>
      <c r="J105" s="17" t="s">
        <v>190</v>
      </c>
      <c r="K105" s="18">
        <v>1668571894</v>
      </c>
      <c r="L105" s="18">
        <v>0</v>
      </c>
      <c r="M105" s="18">
        <v>1215016666.3299999</v>
      </c>
      <c r="N105" s="18">
        <v>453555227.67000002</v>
      </c>
      <c r="O105" s="18">
        <v>1155016666.3299999</v>
      </c>
      <c r="P105" s="15">
        <f t="shared" si="6"/>
        <v>0.69221869940594838</v>
      </c>
      <c r="Q105" s="18">
        <v>297366666.31</v>
      </c>
      <c r="R105" s="15">
        <f t="shared" si="7"/>
        <v>0.17821627427580294</v>
      </c>
      <c r="S105" s="18">
        <v>297366666.31</v>
      </c>
      <c r="T105" s="15">
        <f t="shared" si="8"/>
        <v>0.17821627427580294</v>
      </c>
    </row>
    <row r="106" spans="1:20" ht="141.75" x14ac:dyDescent="0.25">
      <c r="A106" s="16" t="s">
        <v>104</v>
      </c>
      <c r="B106" s="16" t="s">
        <v>161</v>
      </c>
      <c r="C106" s="16" t="s">
        <v>107</v>
      </c>
      <c r="D106" s="16" t="s">
        <v>121</v>
      </c>
      <c r="E106" s="16" t="s">
        <v>109</v>
      </c>
      <c r="F106" s="16" t="s">
        <v>187</v>
      </c>
      <c r="G106" s="16" t="s">
        <v>64</v>
      </c>
      <c r="H106" s="16"/>
      <c r="I106" s="16" t="s">
        <v>29</v>
      </c>
      <c r="J106" s="17" t="s">
        <v>191</v>
      </c>
      <c r="K106" s="18">
        <v>14909162389</v>
      </c>
      <c r="L106" s="18">
        <v>0</v>
      </c>
      <c r="M106" s="18">
        <v>7204804146</v>
      </c>
      <c r="N106" s="18">
        <v>7704358243</v>
      </c>
      <c r="O106" s="18">
        <v>7204804146</v>
      </c>
      <c r="P106" s="15">
        <f t="shared" si="6"/>
        <v>0.48324674170265353</v>
      </c>
      <c r="Q106" s="18">
        <v>0</v>
      </c>
      <c r="R106" s="15">
        <f t="shared" si="7"/>
        <v>0</v>
      </c>
      <c r="S106" s="18">
        <v>0</v>
      </c>
      <c r="T106" s="15">
        <f t="shared" si="8"/>
        <v>0</v>
      </c>
    </row>
    <row r="107" spans="1:20" ht="157.5" x14ac:dyDescent="0.25">
      <c r="A107" s="16" t="s">
        <v>104</v>
      </c>
      <c r="B107" s="16" t="s">
        <v>161</v>
      </c>
      <c r="C107" s="16" t="s">
        <v>107</v>
      </c>
      <c r="D107" s="16" t="s">
        <v>121</v>
      </c>
      <c r="E107" s="16" t="s">
        <v>109</v>
      </c>
      <c r="F107" s="16" t="s">
        <v>179</v>
      </c>
      <c r="G107" s="16" t="s">
        <v>64</v>
      </c>
      <c r="H107" s="16"/>
      <c r="I107" s="16" t="s">
        <v>29</v>
      </c>
      <c r="J107" s="17" t="s">
        <v>192</v>
      </c>
      <c r="K107" s="18">
        <v>7570020237</v>
      </c>
      <c r="L107" s="18">
        <v>0</v>
      </c>
      <c r="M107" s="18">
        <v>1020475527</v>
      </c>
      <c r="N107" s="18">
        <v>6549544710</v>
      </c>
      <c r="O107" s="18">
        <v>1020475527</v>
      </c>
      <c r="P107" s="15">
        <f t="shared" si="6"/>
        <v>0.13480486115641013</v>
      </c>
      <c r="Q107" s="18">
        <v>0</v>
      </c>
      <c r="R107" s="15">
        <f t="shared" si="7"/>
        <v>0</v>
      </c>
      <c r="S107" s="18">
        <v>0</v>
      </c>
      <c r="T107" s="15">
        <f t="shared" si="8"/>
        <v>0</v>
      </c>
    </row>
    <row r="108" spans="1:20" ht="141.75" x14ac:dyDescent="0.25">
      <c r="A108" s="16" t="s">
        <v>104</v>
      </c>
      <c r="B108" s="16" t="s">
        <v>161</v>
      </c>
      <c r="C108" s="16" t="s">
        <v>107</v>
      </c>
      <c r="D108" s="16" t="s">
        <v>121</v>
      </c>
      <c r="E108" s="16" t="s">
        <v>109</v>
      </c>
      <c r="F108" s="16" t="s">
        <v>189</v>
      </c>
      <c r="G108" s="16" t="s">
        <v>64</v>
      </c>
      <c r="H108" s="16"/>
      <c r="I108" s="16" t="s">
        <v>29</v>
      </c>
      <c r="J108" s="17" t="s">
        <v>193</v>
      </c>
      <c r="K108" s="18">
        <v>10452671632</v>
      </c>
      <c r="L108" s="18">
        <v>0</v>
      </c>
      <c r="M108" s="18">
        <v>8193379148</v>
      </c>
      <c r="N108" s="18">
        <v>2259292484</v>
      </c>
      <c r="O108" s="18">
        <v>8193379148</v>
      </c>
      <c r="P108" s="15">
        <f t="shared" si="6"/>
        <v>0.7838550216115695</v>
      </c>
      <c r="Q108" s="18">
        <v>0</v>
      </c>
      <c r="R108" s="15">
        <f t="shared" si="7"/>
        <v>0</v>
      </c>
      <c r="S108" s="18">
        <v>0</v>
      </c>
      <c r="T108" s="15">
        <f t="shared" si="8"/>
        <v>0</v>
      </c>
    </row>
    <row r="109" spans="1:20" ht="31.5" x14ac:dyDescent="0.25">
      <c r="A109" s="12" t="s">
        <v>104</v>
      </c>
      <c r="B109" s="12" t="s">
        <v>161</v>
      </c>
      <c r="C109" s="12" t="s">
        <v>107</v>
      </c>
      <c r="D109" s="12" t="s">
        <v>194</v>
      </c>
      <c r="E109" s="12"/>
      <c r="F109" s="12"/>
      <c r="G109" s="12"/>
      <c r="H109" s="12"/>
      <c r="I109" s="12" t="s">
        <v>29</v>
      </c>
      <c r="J109" s="13" t="s">
        <v>195</v>
      </c>
      <c r="K109" s="14">
        <v>28780566287</v>
      </c>
      <c r="L109" s="14">
        <v>0</v>
      </c>
      <c r="M109" s="14">
        <v>28374436931</v>
      </c>
      <c r="N109" s="14">
        <v>406129356</v>
      </c>
      <c r="O109" s="14">
        <v>20184654500</v>
      </c>
      <c r="P109" s="15">
        <f t="shared" si="6"/>
        <v>0.7013293032082305</v>
      </c>
      <c r="Q109" s="14">
        <v>0</v>
      </c>
      <c r="R109" s="15">
        <f t="shared" si="7"/>
        <v>0</v>
      </c>
      <c r="S109" s="14">
        <v>0</v>
      </c>
      <c r="T109" s="15">
        <f t="shared" si="8"/>
        <v>0</v>
      </c>
    </row>
    <row r="110" spans="1:20" ht="126" x14ac:dyDescent="0.25">
      <c r="A110" s="16" t="s">
        <v>104</v>
      </c>
      <c r="B110" s="16" t="s">
        <v>161</v>
      </c>
      <c r="C110" s="16" t="s">
        <v>107</v>
      </c>
      <c r="D110" s="16" t="s">
        <v>194</v>
      </c>
      <c r="E110" s="16" t="s">
        <v>109</v>
      </c>
      <c r="F110" s="16" t="s">
        <v>196</v>
      </c>
      <c r="G110" s="16" t="s">
        <v>64</v>
      </c>
      <c r="H110" s="16"/>
      <c r="I110" s="16" t="s">
        <v>29</v>
      </c>
      <c r="J110" s="17" t="s">
        <v>197</v>
      </c>
      <c r="K110" s="18">
        <v>16667228455</v>
      </c>
      <c r="L110" s="18">
        <v>0</v>
      </c>
      <c r="M110" s="18">
        <v>16284654500</v>
      </c>
      <c r="N110" s="18">
        <v>382573955</v>
      </c>
      <c r="O110" s="18">
        <v>16284654500</v>
      </c>
      <c r="P110" s="15">
        <f t="shared" si="6"/>
        <v>0.9770463364060249</v>
      </c>
      <c r="Q110" s="18">
        <v>0</v>
      </c>
      <c r="R110" s="15">
        <f t="shared" si="7"/>
        <v>0</v>
      </c>
      <c r="S110" s="18">
        <v>0</v>
      </c>
      <c r="T110" s="15">
        <f t="shared" si="8"/>
        <v>0</v>
      </c>
    </row>
    <row r="111" spans="1:20" ht="157.5" x14ac:dyDescent="0.25">
      <c r="A111" s="16" t="s">
        <v>104</v>
      </c>
      <c r="B111" s="16" t="s">
        <v>161</v>
      </c>
      <c r="C111" s="16" t="s">
        <v>107</v>
      </c>
      <c r="D111" s="16" t="s">
        <v>194</v>
      </c>
      <c r="E111" s="16" t="s">
        <v>109</v>
      </c>
      <c r="F111" s="16" t="s">
        <v>198</v>
      </c>
      <c r="G111" s="16" t="s">
        <v>64</v>
      </c>
      <c r="H111" s="16"/>
      <c r="I111" s="16" t="s">
        <v>29</v>
      </c>
      <c r="J111" s="17" t="s">
        <v>199</v>
      </c>
      <c r="K111" s="18">
        <v>8213337832</v>
      </c>
      <c r="L111" s="18">
        <v>0</v>
      </c>
      <c r="M111" s="18">
        <v>8189782431</v>
      </c>
      <c r="N111" s="18">
        <v>23555401</v>
      </c>
      <c r="O111" s="18">
        <v>0</v>
      </c>
      <c r="P111" s="15">
        <f t="shared" si="6"/>
        <v>0</v>
      </c>
      <c r="Q111" s="18">
        <v>0</v>
      </c>
      <c r="R111" s="15">
        <f t="shared" si="7"/>
        <v>0</v>
      </c>
      <c r="S111" s="18">
        <v>0</v>
      </c>
      <c r="T111" s="15">
        <f t="shared" si="8"/>
        <v>0</v>
      </c>
    </row>
    <row r="112" spans="1:20" ht="110.25" x14ac:dyDescent="0.25">
      <c r="A112" s="16" t="s">
        <v>104</v>
      </c>
      <c r="B112" s="16" t="s">
        <v>161</v>
      </c>
      <c r="C112" s="16" t="s">
        <v>107</v>
      </c>
      <c r="D112" s="16" t="s">
        <v>194</v>
      </c>
      <c r="E112" s="16" t="s">
        <v>109</v>
      </c>
      <c r="F112" s="16" t="s">
        <v>200</v>
      </c>
      <c r="G112" s="16" t="s">
        <v>64</v>
      </c>
      <c r="H112" s="16" t="s">
        <v>129</v>
      </c>
      <c r="I112" s="16" t="s">
        <v>29</v>
      </c>
      <c r="J112" s="17" t="s">
        <v>201</v>
      </c>
      <c r="K112" s="18">
        <v>3900000000</v>
      </c>
      <c r="L112" s="18">
        <v>0</v>
      </c>
      <c r="M112" s="18">
        <v>3900000000</v>
      </c>
      <c r="N112" s="18">
        <v>0</v>
      </c>
      <c r="O112" s="18">
        <v>3900000000</v>
      </c>
      <c r="P112" s="15">
        <f t="shared" si="6"/>
        <v>1</v>
      </c>
      <c r="Q112" s="18">
        <v>0</v>
      </c>
      <c r="R112" s="15">
        <f t="shared" si="7"/>
        <v>0</v>
      </c>
      <c r="S112" s="18">
        <v>0</v>
      </c>
      <c r="T112" s="15">
        <f t="shared" si="8"/>
        <v>0</v>
      </c>
    </row>
    <row r="113" spans="1:20" ht="126" x14ac:dyDescent="0.25">
      <c r="A113" s="12" t="s">
        <v>104</v>
      </c>
      <c r="B113" s="12" t="s">
        <v>161</v>
      </c>
      <c r="C113" s="12" t="s">
        <v>107</v>
      </c>
      <c r="D113" s="12" t="s">
        <v>202</v>
      </c>
      <c r="E113" s="12"/>
      <c r="F113" s="12"/>
      <c r="G113" s="12"/>
      <c r="H113" s="12"/>
      <c r="I113" s="12" t="s">
        <v>29</v>
      </c>
      <c r="J113" s="13" t="s">
        <v>203</v>
      </c>
      <c r="K113" s="14">
        <v>26300530731</v>
      </c>
      <c r="L113" s="14">
        <v>0</v>
      </c>
      <c r="M113" s="14">
        <v>18713260498</v>
      </c>
      <c r="N113" s="14">
        <v>7587270233</v>
      </c>
      <c r="O113" s="14">
        <v>11648226853</v>
      </c>
      <c r="P113" s="15">
        <f t="shared" si="6"/>
        <v>0.44288942197164211</v>
      </c>
      <c r="Q113" s="14">
        <v>3766068698.5999999</v>
      </c>
      <c r="R113" s="15">
        <f t="shared" si="7"/>
        <v>0.14319363883258054</v>
      </c>
      <c r="S113" s="14">
        <v>3686068698.5999999</v>
      </c>
      <c r="T113" s="15">
        <f t="shared" si="8"/>
        <v>0.14015187511996827</v>
      </c>
    </row>
    <row r="114" spans="1:20" ht="157.5" x14ac:dyDescent="0.25">
      <c r="A114" s="16" t="s">
        <v>104</v>
      </c>
      <c r="B114" s="16" t="s">
        <v>161</v>
      </c>
      <c r="C114" s="16" t="s">
        <v>107</v>
      </c>
      <c r="D114" s="16" t="s">
        <v>202</v>
      </c>
      <c r="E114" s="16" t="s">
        <v>109</v>
      </c>
      <c r="F114" s="16" t="s">
        <v>204</v>
      </c>
      <c r="G114" s="16" t="s">
        <v>28</v>
      </c>
      <c r="H114" s="16"/>
      <c r="I114" s="16" t="s">
        <v>29</v>
      </c>
      <c r="J114" s="17" t="s">
        <v>205</v>
      </c>
      <c r="K114" s="18">
        <v>1668000000</v>
      </c>
      <c r="L114" s="18">
        <v>0</v>
      </c>
      <c r="M114" s="18">
        <v>1444333333</v>
      </c>
      <c r="N114" s="18">
        <v>223666667</v>
      </c>
      <c r="O114" s="18">
        <v>1444333333</v>
      </c>
      <c r="P114" s="15">
        <f t="shared" si="6"/>
        <v>0.86590727398081535</v>
      </c>
      <c r="Q114" s="18">
        <v>416000000</v>
      </c>
      <c r="R114" s="15">
        <f t="shared" si="7"/>
        <v>0.24940047961630696</v>
      </c>
      <c r="S114" s="18">
        <v>416000000</v>
      </c>
      <c r="T114" s="15">
        <f t="shared" si="8"/>
        <v>0.24940047961630696</v>
      </c>
    </row>
    <row r="115" spans="1:20" ht="157.5" x14ac:dyDescent="0.25">
      <c r="A115" s="16" t="s">
        <v>104</v>
      </c>
      <c r="B115" s="16" t="s">
        <v>161</v>
      </c>
      <c r="C115" s="16" t="s">
        <v>107</v>
      </c>
      <c r="D115" s="16" t="s">
        <v>202</v>
      </c>
      <c r="E115" s="16" t="s">
        <v>109</v>
      </c>
      <c r="F115" s="16" t="s">
        <v>206</v>
      </c>
      <c r="G115" s="16" t="s">
        <v>28</v>
      </c>
      <c r="H115" s="16"/>
      <c r="I115" s="16" t="s">
        <v>29</v>
      </c>
      <c r="J115" s="17" t="s">
        <v>207</v>
      </c>
      <c r="K115" s="18">
        <v>3573492978</v>
      </c>
      <c r="L115" s="18">
        <v>0</v>
      </c>
      <c r="M115" s="18">
        <v>2712744175</v>
      </c>
      <c r="N115" s="18">
        <v>860748803</v>
      </c>
      <c r="O115" s="18">
        <v>0</v>
      </c>
      <c r="P115" s="15">
        <f t="shared" si="6"/>
        <v>0</v>
      </c>
      <c r="Q115" s="18">
        <v>0</v>
      </c>
      <c r="R115" s="15">
        <f t="shared" si="7"/>
        <v>0</v>
      </c>
      <c r="S115" s="18">
        <v>0</v>
      </c>
      <c r="T115" s="15">
        <f t="shared" si="8"/>
        <v>0</v>
      </c>
    </row>
    <row r="116" spans="1:20" ht="173.25" x14ac:dyDescent="0.25">
      <c r="A116" s="16" t="s">
        <v>104</v>
      </c>
      <c r="B116" s="16" t="s">
        <v>161</v>
      </c>
      <c r="C116" s="16" t="s">
        <v>107</v>
      </c>
      <c r="D116" s="16" t="s">
        <v>202</v>
      </c>
      <c r="E116" s="16" t="s">
        <v>109</v>
      </c>
      <c r="F116" s="16" t="s">
        <v>208</v>
      </c>
      <c r="G116" s="16" t="s">
        <v>28</v>
      </c>
      <c r="H116" s="16"/>
      <c r="I116" s="16" t="s">
        <v>29</v>
      </c>
      <c r="J116" s="17" t="s">
        <v>209</v>
      </c>
      <c r="K116" s="18">
        <v>4464933446</v>
      </c>
      <c r="L116" s="18">
        <v>0</v>
      </c>
      <c r="M116" s="18">
        <v>4352289470</v>
      </c>
      <c r="N116" s="18">
        <v>112643976</v>
      </c>
      <c r="O116" s="18">
        <v>0</v>
      </c>
      <c r="P116" s="15">
        <f t="shared" si="6"/>
        <v>0</v>
      </c>
      <c r="Q116" s="18">
        <v>0</v>
      </c>
      <c r="R116" s="15">
        <f t="shared" si="7"/>
        <v>0</v>
      </c>
      <c r="S116" s="18">
        <v>0</v>
      </c>
      <c r="T116" s="15">
        <f t="shared" si="8"/>
        <v>0</v>
      </c>
    </row>
    <row r="117" spans="1:20" ht="173.25" x14ac:dyDescent="0.25">
      <c r="A117" s="16" t="s">
        <v>104</v>
      </c>
      <c r="B117" s="16" t="s">
        <v>161</v>
      </c>
      <c r="C117" s="16" t="s">
        <v>107</v>
      </c>
      <c r="D117" s="16" t="s">
        <v>202</v>
      </c>
      <c r="E117" s="16" t="s">
        <v>109</v>
      </c>
      <c r="F117" s="16" t="s">
        <v>208</v>
      </c>
      <c r="G117" s="16" t="s">
        <v>64</v>
      </c>
      <c r="H117" s="16"/>
      <c r="I117" s="16" t="s">
        <v>29</v>
      </c>
      <c r="J117" s="17" t="s">
        <v>210</v>
      </c>
      <c r="K117" s="18">
        <v>3303893520</v>
      </c>
      <c r="L117" s="18">
        <v>0</v>
      </c>
      <c r="M117" s="18">
        <v>3303893520</v>
      </c>
      <c r="N117" s="18">
        <v>0</v>
      </c>
      <c r="O117" s="18">
        <v>3303893520</v>
      </c>
      <c r="P117" s="15">
        <f t="shared" si="6"/>
        <v>1</v>
      </c>
      <c r="Q117" s="18">
        <v>1595068698.5999999</v>
      </c>
      <c r="R117" s="15">
        <f t="shared" si="7"/>
        <v>0.4827845355621509</v>
      </c>
      <c r="S117" s="18">
        <v>1595068698.5999999</v>
      </c>
      <c r="T117" s="15">
        <f t="shared" si="8"/>
        <v>0.4827845355621509</v>
      </c>
    </row>
    <row r="118" spans="1:20" ht="157.5" x14ac:dyDescent="0.25">
      <c r="A118" s="16" t="s">
        <v>104</v>
      </c>
      <c r="B118" s="16" t="s">
        <v>161</v>
      </c>
      <c r="C118" s="16" t="s">
        <v>107</v>
      </c>
      <c r="D118" s="16" t="s">
        <v>202</v>
      </c>
      <c r="E118" s="16" t="s">
        <v>109</v>
      </c>
      <c r="F118" s="16" t="s">
        <v>211</v>
      </c>
      <c r="G118" s="16" t="s">
        <v>64</v>
      </c>
      <c r="H118" s="16" t="s">
        <v>129</v>
      </c>
      <c r="I118" s="16" t="s">
        <v>29</v>
      </c>
      <c r="J118" s="17" t="s">
        <v>212</v>
      </c>
      <c r="K118" s="18">
        <v>650000000</v>
      </c>
      <c r="L118" s="18">
        <v>0</v>
      </c>
      <c r="M118" s="18">
        <v>650000000</v>
      </c>
      <c r="N118" s="18">
        <v>0</v>
      </c>
      <c r="O118" s="18">
        <v>650000000</v>
      </c>
      <c r="P118" s="15">
        <f t="shared" si="6"/>
        <v>1</v>
      </c>
      <c r="Q118" s="18">
        <v>162500000</v>
      </c>
      <c r="R118" s="15">
        <f t="shared" si="7"/>
        <v>0.25</v>
      </c>
      <c r="S118" s="18">
        <v>162500000</v>
      </c>
      <c r="T118" s="15">
        <f t="shared" si="8"/>
        <v>0.25</v>
      </c>
    </row>
    <row r="119" spans="1:20" ht="173.25" x14ac:dyDescent="0.25">
      <c r="A119" s="16" t="s">
        <v>104</v>
      </c>
      <c r="B119" s="16" t="s">
        <v>161</v>
      </c>
      <c r="C119" s="16" t="s">
        <v>107</v>
      </c>
      <c r="D119" s="16" t="s">
        <v>202</v>
      </c>
      <c r="E119" s="16" t="s">
        <v>109</v>
      </c>
      <c r="F119" s="16" t="s">
        <v>213</v>
      </c>
      <c r="G119" s="16" t="s">
        <v>64</v>
      </c>
      <c r="H119" s="16" t="s">
        <v>129</v>
      </c>
      <c r="I119" s="16" t="s">
        <v>29</v>
      </c>
      <c r="J119" s="17" t="s">
        <v>214</v>
      </c>
      <c r="K119" s="18">
        <v>6050000000</v>
      </c>
      <c r="L119" s="18">
        <v>0</v>
      </c>
      <c r="M119" s="18">
        <v>6050000000</v>
      </c>
      <c r="N119" s="18">
        <v>0</v>
      </c>
      <c r="O119" s="18">
        <v>6050000000</v>
      </c>
      <c r="P119" s="15">
        <f t="shared" si="6"/>
        <v>1</v>
      </c>
      <c r="Q119" s="18">
        <v>1512500000</v>
      </c>
      <c r="R119" s="15">
        <f t="shared" si="7"/>
        <v>0.25</v>
      </c>
      <c r="S119" s="18">
        <v>1512500000</v>
      </c>
      <c r="T119" s="15">
        <f t="shared" si="8"/>
        <v>0.25</v>
      </c>
    </row>
    <row r="120" spans="1:20" ht="157.5" x14ac:dyDescent="0.25">
      <c r="A120" s="16" t="s">
        <v>104</v>
      </c>
      <c r="B120" s="16" t="s">
        <v>161</v>
      </c>
      <c r="C120" s="16" t="s">
        <v>107</v>
      </c>
      <c r="D120" s="16" t="s">
        <v>202</v>
      </c>
      <c r="E120" s="16" t="s">
        <v>109</v>
      </c>
      <c r="F120" s="16" t="s">
        <v>204</v>
      </c>
      <c r="G120" s="16" t="s">
        <v>64</v>
      </c>
      <c r="H120" s="16" t="s">
        <v>129</v>
      </c>
      <c r="I120" s="16" t="s">
        <v>29</v>
      </c>
      <c r="J120" s="17" t="s">
        <v>215</v>
      </c>
      <c r="K120" s="18">
        <v>200000000</v>
      </c>
      <c r="L120" s="18">
        <v>0</v>
      </c>
      <c r="M120" s="18">
        <v>200000000</v>
      </c>
      <c r="N120" s="18">
        <v>0</v>
      </c>
      <c r="O120" s="18">
        <v>200000000</v>
      </c>
      <c r="P120" s="15">
        <f t="shared" si="6"/>
        <v>1</v>
      </c>
      <c r="Q120" s="18">
        <v>80000000</v>
      </c>
      <c r="R120" s="15">
        <f t="shared" si="7"/>
        <v>0.4</v>
      </c>
      <c r="S120" s="18">
        <v>0</v>
      </c>
      <c r="T120" s="15">
        <f t="shared" si="8"/>
        <v>0</v>
      </c>
    </row>
    <row r="121" spans="1:20" ht="157.5" x14ac:dyDescent="0.25">
      <c r="A121" s="16" t="s">
        <v>104</v>
      </c>
      <c r="B121" s="16" t="s">
        <v>161</v>
      </c>
      <c r="C121" s="16" t="s">
        <v>107</v>
      </c>
      <c r="D121" s="16" t="s">
        <v>202</v>
      </c>
      <c r="E121" s="16" t="s">
        <v>109</v>
      </c>
      <c r="F121" s="16" t="s">
        <v>216</v>
      </c>
      <c r="G121" s="16" t="s">
        <v>64</v>
      </c>
      <c r="H121" s="16" t="s">
        <v>129</v>
      </c>
      <c r="I121" s="16" t="s">
        <v>29</v>
      </c>
      <c r="J121" s="17" t="s">
        <v>217</v>
      </c>
      <c r="K121" s="18">
        <v>6390210787</v>
      </c>
      <c r="L121" s="18">
        <v>0</v>
      </c>
      <c r="M121" s="18">
        <v>0</v>
      </c>
      <c r="N121" s="18">
        <v>6390210787</v>
      </c>
      <c r="O121" s="18">
        <v>0</v>
      </c>
      <c r="P121" s="15">
        <f t="shared" si="6"/>
        <v>0</v>
      </c>
      <c r="Q121" s="18">
        <v>0</v>
      </c>
      <c r="R121" s="15">
        <f t="shared" si="7"/>
        <v>0</v>
      </c>
      <c r="S121" s="18">
        <v>0</v>
      </c>
      <c r="T121" s="15">
        <f t="shared" si="8"/>
        <v>0</v>
      </c>
    </row>
    <row r="122" spans="1:20" ht="47.25" x14ac:dyDescent="0.25">
      <c r="A122" s="12" t="s">
        <v>104</v>
      </c>
      <c r="B122" s="12" t="s">
        <v>161</v>
      </c>
      <c r="C122" s="12" t="s">
        <v>107</v>
      </c>
      <c r="D122" s="12" t="s">
        <v>144</v>
      </c>
      <c r="E122" s="12"/>
      <c r="F122" s="12"/>
      <c r="G122" s="12"/>
      <c r="H122" s="12"/>
      <c r="I122" s="12" t="s">
        <v>29</v>
      </c>
      <c r="J122" s="13" t="s">
        <v>218</v>
      </c>
      <c r="K122" s="14">
        <v>12189749183</v>
      </c>
      <c r="L122" s="14">
        <v>0</v>
      </c>
      <c r="M122" s="14">
        <v>10653748995</v>
      </c>
      <c r="N122" s="14">
        <v>1536000188</v>
      </c>
      <c r="O122" s="14">
        <v>6707108276</v>
      </c>
      <c r="P122" s="15">
        <f t="shared" si="6"/>
        <v>0.55022528973392082</v>
      </c>
      <c r="Q122" s="14">
        <v>2591244740</v>
      </c>
      <c r="R122" s="15">
        <f t="shared" si="7"/>
        <v>0.21257572252707113</v>
      </c>
      <c r="S122" s="14">
        <v>2263978760</v>
      </c>
      <c r="T122" s="15">
        <f t="shared" si="8"/>
        <v>0.18572808398366206</v>
      </c>
    </row>
    <row r="123" spans="1:20" ht="157.5" x14ac:dyDescent="0.25">
      <c r="A123" s="16" t="s">
        <v>104</v>
      </c>
      <c r="B123" s="16" t="s">
        <v>161</v>
      </c>
      <c r="C123" s="16" t="s">
        <v>107</v>
      </c>
      <c r="D123" s="16" t="s">
        <v>144</v>
      </c>
      <c r="E123" s="16" t="s">
        <v>109</v>
      </c>
      <c r="F123" s="16" t="s">
        <v>219</v>
      </c>
      <c r="G123" s="16" t="s">
        <v>28</v>
      </c>
      <c r="H123" s="16"/>
      <c r="I123" s="16" t="s">
        <v>29</v>
      </c>
      <c r="J123" s="17" t="s">
        <v>220</v>
      </c>
      <c r="K123" s="18">
        <v>12189749183</v>
      </c>
      <c r="L123" s="18">
        <v>0</v>
      </c>
      <c r="M123" s="18">
        <v>10653748995</v>
      </c>
      <c r="N123" s="18">
        <v>1536000188</v>
      </c>
      <c r="O123" s="18">
        <v>6707108276</v>
      </c>
      <c r="P123" s="15">
        <f t="shared" si="6"/>
        <v>0.55022528973392082</v>
      </c>
      <c r="Q123" s="18">
        <v>2591244740</v>
      </c>
      <c r="R123" s="15">
        <f t="shared" si="7"/>
        <v>0.21257572252707113</v>
      </c>
      <c r="S123" s="18">
        <v>2263978760</v>
      </c>
      <c r="T123" s="15">
        <f t="shared" si="8"/>
        <v>0.18572808398366206</v>
      </c>
    </row>
    <row r="124" spans="1:20" ht="110.25" x14ac:dyDescent="0.25">
      <c r="A124" s="12" t="s">
        <v>104</v>
      </c>
      <c r="B124" s="12" t="s">
        <v>161</v>
      </c>
      <c r="C124" s="12" t="s">
        <v>107</v>
      </c>
      <c r="D124" s="12" t="s">
        <v>221</v>
      </c>
      <c r="E124" s="12" t="s">
        <v>129</v>
      </c>
      <c r="F124" s="12" t="s">
        <v>129</v>
      </c>
      <c r="G124" s="12" t="s">
        <v>129</v>
      </c>
      <c r="H124" s="12" t="s">
        <v>129</v>
      </c>
      <c r="I124" s="12" t="s">
        <v>29</v>
      </c>
      <c r="J124" s="13" t="s">
        <v>222</v>
      </c>
      <c r="K124" s="14">
        <v>10000000000</v>
      </c>
      <c r="L124" s="14">
        <v>0</v>
      </c>
      <c r="M124" s="14">
        <v>0</v>
      </c>
      <c r="N124" s="14">
        <v>10000000000</v>
      </c>
      <c r="O124" s="14">
        <v>0</v>
      </c>
      <c r="P124" s="15">
        <f t="shared" si="6"/>
        <v>0</v>
      </c>
      <c r="Q124" s="14">
        <v>0</v>
      </c>
      <c r="R124" s="15">
        <f t="shared" si="7"/>
        <v>0</v>
      </c>
      <c r="S124" s="14">
        <v>0</v>
      </c>
      <c r="T124" s="15">
        <f t="shared" si="8"/>
        <v>0</v>
      </c>
    </row>
    <row r="125" spans="1:20" ht="157.5" x14ac:dyDescent="0.25">
      <c r="A125" s="16" t="s">
        <v>104</v>
      </c>
      <c r="B125" s="16" t="s">
        <v>161</v>
      </c>
      <c r="C125" s="16" t="s">
        <v>107</v>
      </c>
      <c r="D125" s="16" t="s">
        <v>221</v>
      </c>
      <c r="E125" s="16" t="s">
        <v>109</v>
      </c>
      <c r="F125" s="16" t="s">
        <v>223</v>
      </c>
      <c r="G125" s="16" t="s">
        <v>28</v>
      </c>
      <c r="H125" s="16"/>
      <c r="I125" s="16" t="s">
        <v>29</v>
      </c>
      <c r="J125" s="17" t="s">
        <v>224</v>
      </c>
      <c r="K125" s="18">
        <v>2945000000</v>
      </c>
      <c r="L125" s="18">
        <v>0</v>
      </c>
      <c r="M125" s="18">
        <v>0</v>
      </c>
      <c r="N125" s="18">
        <v>2945000000</v>
      </c>
      <c r="O125" s="18">
        <v>0</v>
      </c>
      <c r="P125" s="15">
        <f t="shared" si="6"/>
        <v>0</v>
      </c>
      <c r="Q125" s="18">
        <v>0</v>
      </c>
      <c r="R125" s="15">
        <f t="shared" si="7"/>
        <v>0</v>
      </c>
      <c r="S125" s="18">
        <v>0</v>
      </c>
      <c r="T125" s="15">
        <f t="shared" si="8"/>
        <v>0</v>
      </c>
    </row>
    <row r="126" spans="1:20" ht="157.5" x14ac:dyDescent="0.25">
      <c r="A126" s="16" t="s">
        <v>104</v>
      </c>
      <c r="B126" s="16" t="s">
        <v>161</v>
      </c>
      <c r="C126" s="16" t="s">
        <v>107</v>
      </c>
      <c r="D126" s="16" t="s">
        <v>221</v>
      </c>
      <c r="E126" s="16" t="s">
        <v>109</v>
      </c>
      <c r="F126" s="16" t="s">
        <v>225</v>
      </c>
      <c r="G126" s="16" t="s">
        <v>28</v>
      </c>
      <c r="H126" s="16"/>
      <c r="I126" s="16" t="s">
        <v>29</v>
      </c>
      <c r="J126" s="17" t="s">
        <v>226</v>
      </c>
      <c r="K126" s="18">
        <v>1738000000</v>
      </c>
      <c r="L126" s="18">
        <v>0</v>
      </c>
      <c r="M126" s="18">
        <v>0</v>
      </c>
      <c r="N126" s="18">
        <v>1738000000</v>
      </c>
      <c r="O126" s="18">
        <v>0</v>
      </c>
      <c r="P126" s="15">
        <f t="shared" si="6"/>
        <v>0</v>
      </c>
      <c r="Q126" s="18">
        <v>0</v>
      </c>
      <c r="R126" s="15">
        <f t="shared" si="7"/>
        <v>0</v>
      </c>
      <c r="S126" s="18">
        <v>0</v>
      </c>
      <c r="T126" s="15">
        <f t="shared" si="8"/>
        <v>0</v>
      </c>
    </row>
    <row r="127" spans="1:20" ht="157.5" x14ac:dyDescent="0.25">
      <c r="A127" s="16" t="s">
        <v>104</v>
      </c>
      <c r="B127" s="16" t="s">
        <v>161</v>
      </c>
      <c r="C127" s="16" t="s">
        <v>107</v>
      </c>
      <c r="D127" s="16" t="s">
        <v>221</v>
      </c>
      <c r="E127" s="16" t="s">
        <v>109</v>
      </c>
      <c r="F127" s="16" t="s">
        <v>227</v>
      </c>
      <c r="G127" s="16" t="s">
        <v>28</v>
      </c>
      <c r="H127" s="16"/>
      <c r="I127" s="16" t="s">
        <v>29</v>
      </c>
      <c r="J127" s="17" t="s">
        <v>228</v>
      </c>
      <c r="K127" s="18">
        <v>947000000</v>
      </c>
      <c r="L127" s="18">
        <v>0</v>
      </c>
      <c r="M127" s="18">
        <v>0</v>
      </c>
      <c r="N127" s="18">
        <v>947000000</v>
      </c>
      <c r="O127" s="18">
        <v>0</v>
      </c>
      <c r="P127" s="15">
        <f t="shared" si="6"/>
        <v>0</v>
      </c>
      <c r="Q127" s="18">
        <v>0</v>
      </c>
      <c r="R127" s="15">
        <f t="shared" si="7"/>
        <v>0</v>
      </c>
      <c r="S127" s="18">
        <v>0</v>
      </c>
      <c r="T127" s="15">
        <f t="shared" si="8"/>
        <v>0</v>
      </c>
    </row>
    <row r="128" spans="1:20" ht="157.5" x14ac:dyDescent="0.25">
      <c r="A128" s="16" t="s">
        <v>104</v>
      </c>
      <c r="B128" s="16" t="s">
        <v>161</v>
      </c>
      <c r="C128" s="16" t="s">
        <v>107</v>
      </c>
      <c r="D128" s="16" t="s">
        <v>221</v>
      </c>
      <c r="E128" s="16" t="s">
        <v>109</v>
      </c>
      <c r="F128" s="16" t="s">
        <v>229</v>
      </c>
      <c r="G128" s="16" t="s">
        <v>28</v>
      </c>
      <c r="H128" s="16"/>
      <c r="I128" s="16" t="s">
        <v>29</v>
      </c>
      <c r="J128" s="17" t="s">
        <v>230</v>
      </c>
      <c r="K128" s="18">
        <v>205000000</v>
      </c>
      <c r="L128" s="18">
        <v>0</v>
      </c>
      <c r="M128" s="18">
        <v>0</v>
      </c>
      <c r="N128" s="18">
        <v>205000000</v>
      </c>
      <c r="O128" s="18">
        <v>0</v>
      </c>
      <c r="P128" s="15">
        <f t="shared" si="6"/>
        <v>0</v>
      </c>
      <c r="Q128" s="18">
        <v>0</v>
      </c>
      <c r="R128" s="15">
        <f t="shared" si="7"/>
        <v>0</v>
      </c>
      <c r="S128" s="18">
        <v>0</v>
      </c>
      <c r="T128" s="15">
        <f t="shared" si="8"/>
        <v>0</v>
      </c>
    </row>
    <row r="129" spans="1:20" ht="157.5" x14ac:dyDescent="0.25">
      <c r="A129" s="16" t="s">
        <v>104</v>
      </c>
      <c r="B129" s="16" t="s">
        <v>161</v>
      </c>
      <c r="C129" s="16" t="s">
        <v>107</v>
      </c>
      <c r="D129" s="16" t="s">
        <v>221</v>
      </c>
      <c r="E129" s="16" t="s">
        <v>109</v>
      </c>
      <c r="F129" s="16" t="s">
        <v>231</v>
      </c>
      <c r="G129" s="16" t="s">
        <v>28</v>
      </c>
      <c r="H129" s="16"/>
      <c r="I129" s="16" t="s">
        <v>29</v>
      </c>
      <c r="J129" s="17" t="s">
        <v>232</v>
      </c>
      <c r="K129" s="18">
        <v>4165000000</v>
      </c>
      <c r="L129" s="18">
        <v>0</v>
      </c>
      <c r="M129" s="18">
        <v>0</v>
      </c>
      <c r="N129" s="18">
        <v>4165000000</v>
      </c>
      <c r="O129" s="18">
        <v>0</v>
      </c>
      <c r="P129" s="15">
        <f t="shared" si="6"/>
        <v>0</v>
      </c>
      <c r="Q129" s="18">
        <v>0</v>
      </c>
      <c r="R129" s="15">
        <f t="shared" si="7"/>
        <v>0</v>
      </c>
      <c r="S129" s="18">
        <v>0</v>
      </c>
      <c r="T129" s="15">
        <f t="shared" si="8"/>
        <v>0</v>
      </c>
    </row>
    <row r="130" spans="1:20" ht="47.25" x14ac:dyDescent="0.25">
      <c r="A130" s="12" t="s">
        <v>104</v>
      </c>
      <c r="B130" s="12" t="s">
        <v>233</v>
      </c>
      <c r="C130" s="12" t="s">
        <v>107</v>
      </c>
      <c r="D130" s="12" t="s">
        <v>234</v>
      </c>
      <c r="E130" s="12"/>
      <c r="F130" s="12"/>
      <c r="G130" s="12"/>
      <c r="H130" s="12"/>
      <c r="I130" s="12" t="s">
        <v>29</v>
      </c>
      <c r="J130" s="13" t="s">
        <v>235</v>
      </c>
      <c r="K130" s="14">
        <v>9941096360</v>
      </c>
      <c r="L130" s="14">
        <v>0</v>
      </c>
      <c r="M130" s="14">
        <v>7772636702.0299997</v>
      </c>
      <c r="N130" s="14">
        <v>2168459657.9699998</v>
      </c>
      <c r="O130" s="14">
        <v>6091963504.1099997</v>
      </c>
      <c r="P130" s="15">
        <f t="shared" si="6"/>
        <v>0.6128060008171976</v>
      </c>
      <c r="Q130" s="14">
        <v>2054322518.48</v>
      </c>
      <c r="R130" s="15">
        <f t="shared" si="7"/>
        <v>0.2066494925797098</v>
      </c>
      <c r="S130" s="14">
        <v>2022817480.48</v>
      </c>
      <c r="T130" s="15">
        <f t="shared" si="8"/>
        <v>0.20348032120674464</v>
      </c>
    </row>
    <row r="131" spans="1:20" ht="94.5" x14ac:dyDescent="0.25">
      <c r="A131" s="16" t="s">
        <v>104</v>
      </c>
      <c r="B131" s="16" t="s">
        <v>233</v>
      </c>
      <c r="C131" s="16" t="s">
        <v>107</v>
      </c>
      <c r="D131" s="16" t="s">
        <v>234</v>
      </c>
      <c r="E131" s="16" t="s">
        <v>109</v>
      </c>
      <c r="F131" s="16" t="s">
        <v>236</v>
      </c>
      <c r="G131" s="16" t="s">
        <v>28</v>
      </c>
      <c r="H131" s="16"/>
      <c r="I131" s="16" t="s">
        <v>29</v>
      </c>
      <c r="J131" s="17" t="s">
        <v>237</v>
      </c>
      <c r="K131" s="18">
        <v>9439002977</v>
      </c>
      <c r="L131" s="18">
        <v>0</v>
      </c>
      <c r="M131" s="18">
        <v>7752636702.0299997</v>
      </c>
      <c r="N131" s="18">
        <v>1686366274.97</v>
      </c>
      <c r="O131" s="18">
        <v>6091963504.1099997</v>
      </c>
      <c r="P131" s="15">
        <f t="shared" si="6"/>
        <v>0.64540328241809808</v>
      </c>
      <c r="Q131" s="18">
        <v>2054322518.48</v>
      </c>
      <c r="R131" s="15">
        <f t="shared" si="7"/>
        <v>0.21764189750609927</v>
      </c>
      <c r="S131" s="18">
        <v>2022817480.48</v>
      </c>
      <c r="T131" s="15">
        <f t="shared" si="8"/>
        <v>0.21430414689019545</v>
      </c>
    </row>
    <row r="132" spans="1:20" ht="110.25" x14ac:dyDescent="0.25">
      <c r="A132" s="16" t="s">
        <v>104</v>
      </c>
      <c r="B132" s="16" t="s">
        <v>233</v>
      </c>
      <c r="C132" s="16" t="s">
        <v>107</v>
      </c>
      <c r="D132" s="16" t="s">
        <v>234</v>
      </c>
      <c r="E132" s="16" t="s">
        <v>109</v>
      </c>
      <c r="F132" s="16" t="s">
        <v>238</v>
      </c>
      <c r="G132" s="16" t="s">
        <v>28</v>
      </c>
      <c r="H132" s="16"/>
      <c r="I132" s="16" t="s">
        <v>29</v>
      </c>
      <c r="J132" s="17" t="s">
        <v>239</v>
      </c>
      <c r="K132" s="18">
        <v>150671696</v>
      </c>
      <c r="L132" s="18">
        <v>0</v>
      </c>
      <c r="M132" s="18">
        <v>0</v>
      </c>
      <c r="N132" s="18">
        <v>150671696</v>
      </c>
      <c r="O132" s="18">
        <v>0</v>
      </c>
      <c r="P132" s="15">
        <f t="shared" si="6"/>
        <v>0</v>
      </c>
      <c r="Q132" s="18">
        <v>0</v>
      </c>
      <c r="R132" s="15">
        <f t="shared" si="7"/>
        <v>0</v>
      </c>
      <c r="S132" s="18">
        <v>0</v>
      </c>
      <c r="T132" s="15">
        <f t="shared" si="8"/>
        <v>0</v>
      </c>
    </row>
    <row r="133" spans="1:20" ht="110.25" x14ac:dyDescent="0.25">
      <c r="A133" s="16" t="s">
        <v>104</v>
      </c>
      <c r="B133" s="16" t="s">
        <v>233</v>
      </c>
      <c r="C133" s="16" t="s">
        <v>107</v>
      </c>
      <c r="D133" s="16" t="s">
        <v>234</v>
      </c>
      <c r="E133" s="16" t="s">
        <v>109</v>
      </c>
      <c r="F133" s="16" t="s">
        <v>240</v>
      </c>
      <c r="G133" s="16" t="s">
        <v>28</v>
      </c>
      <c r="H133" s="16"/>
      <c r="I133" s="16" t="s">
        <v>29</v>
      </c>
      <c r="J133" s="17" t="s">
        <v>241</v>
      </c>
      <c r="K133" s="18">
        <v>42421687</v>
      </c>
      <c r="L133" s="18">
        <v>0</v>
      </c>
      <c r="M133" s="18">
        <v>20000000</v>
      </c>
      <c r="N133" s="18">
        <v>22421687</v>
      </c>
      <c r="O133" s="18">
        <v>0</v>
      </c>
      <c r="P133" s="15">
        <f t="shared" si="6"/>
        <v>0</v>
      </c>
      <c r="Q133" s="18">
        <v>0</v>
      </c>
      <c r="R133" s="15">
        <f t="shared" si="7"/>
        <v>0</v>
      </c>
      <c r="S133" s="18">
        <v>0</v>
      </c>
      <c r="T133" s="15">
        <f t="shared" si="8"/>
        <v>0</v>
      </c>
    </row>
    <row r="134" spans="1:20" ht="94.5" x14ac:dyDescent="0.25">
      <c r="A134" s="16" t="s">
        <v>104</v>
      </c>
      <c r="B134" s="16" t="s">
        <v>233</v>
      </c>
      <c r="C134" s="16" t="s">
        <v>107</v>
      </c>
      <c r="D134" s="16" t="s">
        <v>234</v>
      </c>
      <c r="E134" s="16" t="s">
        <v>109</v>
      </c>
      <c r="F134" s="16" t="s">
        <v>242</v>
      </c>
      <c r="G134" s="16" t="s">
        <v>28</v>
      </c>
      <c r="H134" s="16"/>
      <c r="I134" s="16" t="s">
        <v>29</v>
      </c>
      <c r="J134" s="17" t="s">
        <v>243</v>
      </c>
      <c r="K134" s="18">
        <v>309000000</v>
      </c>
      <c r="L134" s="18">
        <v>0</v>
      </c>
      <c r="M134" s="18">
        <v>0</v>
      </c>
      <c r="N134" s="18">
        <v>309000000</v>
      </c>
      <c r="O134" s="18">
        <v>0</v>
      </c>
      <c r="P134" s="15">
        <f t="shared" si="6"/>
        <v>0</v>
      </c>
      <c r="Q134" s="18">
        <v>0</v>
      </c>
      <c r="R134" s="15">
        <f t="shared" si="7"/>
        <v>0</v>
      </c>
      <c r="S134" s="18">
        <v>0</v>
      </c>
      <c r="T134" s="15">
        <f t="shared" si="8"/>
        <v>0</v>
      </c>
    </row>
    <row r="135" spans="1:20" ht="47.25" x14ac:dyDescent="0.25">
      <c r="A135" s="12" t="s">
        <v>104</v>
      </c>
      <c r="B135" s="12" t="s">
        <v>233</v>
      </c>
      <c r="C135" s="12" t="s">
        <v>107</v>
      </c>
      <c r="D135" s="12" t="s">
        <v>244</v>
      </c>
      <c r="E135" s="12"/>
      <c r="F135" s="12"/>
      <c r="G135" s="12"/>
      <c r="H135" s="12"/>
      <c r="I135" s="12" t="s">
        <v>29</v>
      </c>
      <c r="J135" s="13" t="s">
        <v>245</v>
      </c>
      <c r="K135" s="14">
        <v>14552605293</v>
      </c>
      <c r="L135" s="14">
        <v>0</v>
      </c>
      <c r="M135" s="14">
        <v>764150000</v>
      </c>
      <c r="N135" s="14">
        <v>13788455293</v>
      </c>
      <c r="O135" s="14">
        <v>764150000</v>
      </c>
      <c r="P135" s="15">
        <f t="shared" si="6"/>
        <v>5.2509498101179622E-2</v>
      </c>
      <c r="Q135" s="14">
        <v>188150000</v>
      </c>
      <c r="R135" s="15">
        <f t="shared" si="7"/>
        <v>1.2928956445379763E-2</v>
      </c>
      <c r="S135" s="14">
        <v>188150000</v>
      </c>
      <c r="T135" s="15">
        <f t="shared" si="8"/>
        <v>1.2928956445379763E-2</v>
      </c>
    </row>
    <row r="136" spans="1:20" ht="94.5" x14ac:dyDescent="0.25">
      <c r="A136" s="16" t="s">
        <v>104</v>
      </c>
      <c r="B136" s="16" t="s">
        <v>233</v>
      </c>
      <c r="C136" s="16" t="s">
        <v>107</v>
      </c>
      <c r="D136" s="16" t="s">
        <v>244</v>
      </c>
      <c r="E136" s="16" t="s">
        <v>109</v>
      </c>
      <c r="F136" s="16" t="s">
        <v>246</v>
      </c>
      <c r="G136" s="16" t="s">
        <v>28</v>
      </c>
      <c r="H136" s="16"/>
      <c r="I136" s="16" t="s">
        <v>29</v>
      </c>
      <c r="J136" s="17" t="s">
        <v>247</v>
      </c>
      <c r="K136" s="18">
        <v>1406250570</v>
      </c>
      <c r="L136" s="18">
        <v>0</v>
      </c>
      <c r="M136" s="18">
        <v>591453334</v>
      </c>
      <c r="N136" s="18">
        <v>814797236</v>
      </c>
      <c r="O136" s="18">
        <v>591453334</v>
      </c>
      <c r="P136" s="15">
        <f t="shared" si="6"/>
        <v>0.42058886703242365</v>
      </c>
      <c r="Q136" s="18">
        <v>146960000</v>
      </c>
      <c r="R136" s="15">
        <f t="shared" si="7"/>
        <v>0.10450484652959109</v>
      </c>
      <c r="S136" s="18">
        <v>146960000</v>
      </c>
      <c r="T136" s="15">
        <f t="shared" si="8"/>
        <v>0.10450484652959109</v>
      </c>
    </row>
    <row r="137" spans="1:20" ht="94.5" x14ac:dyDescent="0.25">
      <c r="A137" s="16" t="s">
        <v>104</v>
      </c>
      <c r="B137" s="16" t="s">
        <v>233</v>
      </c>
      <c r="C137" s="16" t="s">
        <v>107</v>
      </c>
      <c r="D137" s="16" t="s">
        <v>244</v>
      </c>
      <c r="E137" s="16" t="s">
        <v>109</v>
      </c>
      <c r="F137" s="16" t="s">
        <v>248</v>
      </c>
      <c r="G137" s="16" t="s">
        <v>28</v>
      </c>
      <c r="H137" s="16"/>
      <c r="I137" s="16" t="s">
        <v>29</v>
      </c>
      <c r="J137" s="17" t="s">
        <v>249</v>
      </c>
      <c r="K137" s="18">
        <v>296258280</v>
      </c>
      <c r="L137" s="18">
        <v>0</v>
      </c>
      <c r="M137" s="18">
        <v>172696666</v>
      </c>
      <c r="N137" s="18">
        <v>123561614</v>
      </c>
      <c r="O137" s="18">
        <v>172696666</v>
      </c>
      <c r="P137" s="15">
        <f t="shared" ref="P137:P147" si="9">+O137/K137</f>
        <v>0.58292604007557192</v>
      </c>
      <c r="Q137" s="18">
        <v>41190000</v>
      </c>
      <c r="R137" s="15">
        <f t="shared" ref="R137:R147" si="10">+Q137/K137</f>
        <v>0.13903408876875947</v>
      </c>
      <c r="S137" s="18">
        <v>41190000</v>
      </c>
      <c r="T137" s="15">
        <f t="shared" ref="T137:T147" si="11">+S137/K137</f>
        <v>0.13903408876875947</v>
      </c>
    </row>
    <row r="138" spans="1:20" ht="94.5" x14ac:dyDescent="0.25">
      <c r="A138" s="16" t="s">
        <v>104</v>
      </c>
      <c r="B138" s="16" t="s">
        <v>233</v>
      </c>
      <c r="C138" s="16" t="s">
        <v>107</v>
      </c>
      <c r="D138" s="16" t="s">
        <v>244</v>
      </c>
      <c r="E138" s="16" t="s">
        <v>109</v>
      </c>
      <c r="F138" s="16" t="s">
        <v>246</v>
      </c>
      <c r="G138" s="16" t="s">
        <v>64</v>
      </c>
      <c r="H138" s="16" t="s">
        <v>129</v>
      </c>
      <c r="I138" s="16" t="s">
        <v>29</v>
      </c>
      <c r="J138" s="17" t="s">
        <v>250</v>
      </c>
      <c r="K138" s="18">
        <v>12850096443</v>
      </c>
      <c r="L138" s="18">
        <v>0</v>
      </c>
      <c r="M138" s="18">
        <v>0</v>
      </c>
      <c r="N138" s="18">
        <v>12850096443</v>
      </c>
      <c r="O138" s="18">
        <v>0</v>
      </c>
      <c r="P138" s="15">
        <f t="shared" si="9"/>
        <v>0</v>
      </c>
      <c r="Q138" s="18">
        <v>0</v>
      </c>
      <c r="R138" s="15">
        <f t="shared" si="10"/>
        <v>0</v>
      </c>
      <c r="S138" s="18">
        <v>0</v>
      </c>
      <c r="T138" s="15">
        <f t="shared" si="11"/>
        <v>0</v>
      </c>
    </row>
    <row r="139" spans="1:20" ht="63" x14ac:dyDescent="0.25">
      <c r="A139" s="12" t="s">
        <v>104</v>
      </c>
      <c r="B139" s="12" t="s">
        <v>233</v>
      </c>
      <c r="C139" s="12" t="s">
        <v>107</v>
      </c>
      <c r="D139" s="12" t="s">
        <v>87</v>
      </c>
      <c r="E139" s="12"/>
      <c r="F139" s="12"/>
      <c r="G139" s="12"/>
      <c r="H139" s="12"/>
      <c r="I139" s="12" t="s">
        <v>29</v>
      </c>
      <c r="J139" s="13" t="s">
        <v>251</v>
      </c>
      <c r="K139" s="14">
        <v>26966458931</v>
      </c>
      <c r="L139" s="14">
        <v>0</v>
      </c>
      <c r="M139" s="14">
        <v>17493742114.02</v>
      </c>
      <c r="N139" s="14">
        <v>9472716816.9799995</v>
      </c>
      <c r="O139" s="14">
        <v>15651494730.02</v>
      </c>
      <c r="P139" s="15">
        <f t="shared" si="9"/>
        <v>0.58040600621935623</v>
      </c>
      <c r="Q139" s="14">
        <v>4060131367.75</v>
      </c>
      <c r="R139" s="15">
        <f t="shared" si="10"/>
        <v>0.15056227360584484</v>
      </c>
      <c r="S139" s="14">
        <v>4015631367.7800002</v>
      </c>
      <c r="T139" s="15">
        <f t="shared" si="11"/>
        <v>0.14891207548069005</v>
      </c>
    </row>
    <row r="140" spans="1:20" ht="126" x14ac:dyDescent="0.25">
      <c r="A140" s="16" t="s">
        <v>104</v>
      </c>
      <c r="B140" s="16" t="s">
        <v>233</v>
      </c>
      <c r="C140" s="16" t="s">
        <v>107</v>
      </c>
      <c r="D140" s="16" t="s">
        <v>87</v>
      </c>
      <c r="E140" s="16" t="s">
        <v>109</v>
      </c>
      <c r="F140" s="16" t="s">
        <v>252</v>
      </c>
      <c r="G140" s="16" t="s">
        <v>28</v>
      </c>
      <c r="H140" s="16"/>
      <c r="I140" s="16" t="s">
        <v>29</v>
      </c>
      <c r="J140" s="17" t="s">
        <v>253</v>
      </c>
      <c r="K140" s="18">
        <v>1276132930</v>
      </c>
      <c r="L140" s="18">
        <v>0</v>
      </c>
      <c r="M140" s="18">
        <v>1120066263</v>
      </c>
      <c r="N140" s="18">
        <v>156066667</v>
      </c>
      <c r="O140" s="18">
        <v>77933333</v>
      </c>
      <c r="P140" s="15">
        <f t="shared" si="9"/>
        <v>6.1069917692665447E-2</v>
      </c>
      <c r="Q140" s="18">
        <v>21933333</v>
      </c>
      <c r="R140" s="15">
        <f t="shared" si="10"/>
        <v>1.7187341917428618E-2</v>
      </c>
      <c r="S140" s="18">
        <v>21933333</v>
      </c>
      <c r="T140" s="15">
        <f t="shared" si="11"/>
        <v>1.7187341917428618E-2</v>
      </c>
    </row>
    <row r="141" spans="1:20" ht="110.25" x14ac:dyDescent="0.25">
      <c r="A141" s="16" t="s">
        <v>104</v>
      </c>
      <c r="B141" s="16" t="s">
        <v>233</v>
      </c>
      <c r="C141" s="16" t="s">
        <v>107</v>
      </c>
      <c r="D141" s="16" t="s">
        <v>87</v>
      </c>
      <c r="E141" s="16" t="s">
        <v>109</v>
      </c>
      <c r="F141" s="16" t="s">
        <v>254</v>
      </c>
      <c r="G141" s="16" t="s">
        <v>28</v>
      </c>
      <c r="H141" s="16"/>
      <c r="I141" s="16" t="s">
        <v>29</v>
      </c>
      <c r="J141" s="17" t="s">
        <v>255</v>
      </c>
      <c r="K141" s="18">
        <v>24796326001</v>
      </c>
      <c r="L141" s="18">
        <v>0</v>
      </c>
      <c r="M141" s="18">
        <v>15654140118.690001</v>
      </c>
      <c r="N141" s="18">
        <v>9142185882.3099995</v>
      </c>
      <c r="O141" s="18">
        <v>14931328064.690001</v>
      </c>
      <c r="P141" s="15">
        <f t="shared" si="9"/>
        <v>0.60215888692896846</v>
      </c>
      <c r="Q141" s="18">
        <v>3878764702.4200001</v>
      </c>
      <c r="R141" s="15">
        <f t="shared" si="10"/>
        <v>0.15642497611394426</v>
      </c>
      <c r="S141" s="18">
        <v>3834264702.4499998</v>
      </c>
      <c r="T141" s="15">
        <f t="shared" si="11"/>
        <v>0.15463035541214329</v>
      </c>
    </row>
    <row r="142" spans="1:20" ht="110.25" x14ac:dyDescent="0.25">
      <c r="A142" s="16" t="s">
        <v>104</v>
      </c>
      <c r="B142" s="16" t="s">
        <v>233</v>
      </c>
      <c r="C142" s="16" t="s">
        <v>107</v>
      </c>
      <c r="D142" s="16" t="s">
        <v>87</v>
      </c>
      <c r="E142" s="16" t="s">
        <v>109</v>
      </c>
      <c r="F142" s="16" t="s">
        <v>248</v>
      </c>
      <c r="G142" s="16" t="s">
        <v>28</v>
      </c>
      <c r="H142" s="16"/>
      <c r="I142" s="16" t="s">
        <v>29</v>
      </c>
      <c r="J142" s="17" t="s">
        <v>256</v>
      </c>
      <c r="K142" s="18">
        <v>894000000</v>
      </c>
      <c r="L142" s="18">
        <v>0</v>
      </c>
      <c r="M142" s="18">
        <v>719535732.33000004</v>
      </c>
      <c r="N142" s="18">
        <v>174464267.66999999</v>
      </c>
      <c r="O142" s="18">
        <v>642233332.33000004</v>
      </c>
      <c r="P142" s="15">
        <f t="shared" si="9"/>
        <v>0.71838180350111858</v>
      </c>
      <c r="Q142" s="18">
        <v>159433332.33000001</v>
      </c>
      <c r="R142" s="15">
        <f t="shared" si="10"/>
        <v>0.17833706077181211</v>
      </c>
      <c r="S142" s="18">
        <v>159433332.33000001</v>
      </c>
      <c r="T142" s="15">
        <f t="shared" si="11"/>
        <v>0.17833706077181211</v>
      </c>
    </row>
    <row r="143" spans="1:20" ht="94.5" x14ac:dyDescent="0.25">
      <c r="A143" s="12" t="s">
        <v>104</v>
      </c>
      <c r="B143" s="12" t="s">
        <v>233</v>
      </c>
      <c r="C143" s="12" t="s">
        <v>107</v>
      </c>
      <c r="D143" s="12" t="s">
        <v>90</v>
      </c>
      <c r="E143" s="12"/>
      <c r="F143" s="12"/>
      <c r="G143" s="12"/>
      <c r="H143" s="12"/>
      <c r="I143" s="12" t="s">
        <v>29</v>
      </c>
      <c r="J143" s="13" t="s">
        <v>257</v>
      </c>
      <c r="K143" s="14">
        <v>62967599192</v>
      </c>
      <c r="L143" s="14">
        <v>0</v>
      </c>
      <c r="M143" s="14">
        <v>31840980595.450001</v>
      </c>
      <c r="N143" s="14">
        <v>31126618596.549999</v>
      </c>
      <c r="O143" s="14">
        <v>26400000882.450001</v>
      </c>
      <c r="P143" s="15">
        <f t="shared" si="9"/>
        <v>0.41926325953688426</v>
      </c>
      <c r="Q143" s="14">
        <v>14073328640.32</v>
      </c>
      <c r="R143" s="15">
        <f t="shared" si="10"/>
        <v>0.22350111519112847</v>
      </c>
      <c r="S143" s="14">
        <v>10870547369.360001</v>
      </c>
      <c r="T143" s="15">
        <f t="shared" si="11"/>
        <v>0.17263715798046653</v>
      </c>
    </row>
    <row r="144" spans="1:20" ht="141.75" x14ac:dyDescent="0.25">
      <c r="A144" s="16" t="s">
        <v>104</v>
      </c>
      <c r="B144" s="16" t="s">
        <v>233</v>
      </c>
      <c r="C144" s="16" t="s">
        <v>107</v>
      </c>
      <c r="D144" s="16" t="s">
        <v>90</v>
      </c>
      <c r="E144" s="16" t="s">
        <v>109</v>
      </c>
      <c r="F144" s="16" t="s">
        <v>258</v>
      </c>
      <c r="G144" s="16" t="s">
        <v>28</v>
      </c>
      <c r="H144" s="16"/>
      <c r="I144" s="16" t="s">
        <v>29</v>
      </c>
      <c r="J144" s="17" t="s">
        <v>259</v>
      </c>
      <c r="K144" s="18">
        <v>4155272029</v>
      </c>
      <c r="L144" s="18">
        <v>0</v>
      </c>
      <c r="M144" s="18">
        <v>3345449999.6599998</v>
      </c>
      <c r="N144" s="18">
        <v>809822029.34000003</v>
      </c>
      <c r="O144" s="18">
        <v>3271949999.6599998</v>
      </c>
      <c r="P144" s="15">
        <f t="shared" si="9"/>
        <v>0.78742137141077173</v>
      </c>
      <c r="Q144" s="18">
        <v>789783333.65999997</v>
      </c>
      <c r="R144" s="15">
        <f t="shared" si="10"/>
        <v>0.19006778091735854</v>
      </c>
      <c r="S144" s="18">
        <v>787516666.65999997</v>
      </c>
      <c r="T144" s="15">
        <f t="shared" si="11"/>
        <v>0.1895222890737005</v>
      </c>
    </row>
    <row r="145" spans="1:20" ht="141.75" x14ac:dyDescent="0.25">
      <c r="A145" s="16" t="s">
        <v>104</v>
      </c>
      <c r="B145" s="16" t="s">
        <v>233</v>
      </c>
      <c r="C145" s="16" t="s">
        <v>107</v>
      </c>
      <c r="D145" s="16" t="s">
        <v>90</v>
      </c>
      <c r="E145" s="16" t="s">
        <v>109</v>
      </c>
      <c r="F145" s="16" t="s">
        <v>260</v>
      </c>
      <c r="G145" s="16" t="s">
        <v>28</v>
      </c>
      <c r="H145" s="16"/>
      <c r="I145" s="16" t="s">
        <v>29</v>
      </c>
      <c r="J145" s="17" t="s">
        <v>261</v>
      </c>
      <c r="K145" s="18">
        <v>58812327163</v>
      </c>
      <c r="L145" s="18">
        <v>0</v>
      </c>
      <c r="M145" s="18">
        <v>28495530595.790001</v>
      </c>
      <c r="N145" s="18">
        <v>30316796567.209999</v>
      </c>
      <c r="O145" s="18">
        <v>23128050882.790001</v>
      </c>
      <c r="P145" s="15">
        <f t="shared" si="9"/>
        <v>0.39325175517523675</v>
      </c>
      <c r="Q145" s="18">
        <v>13283545306.66</v>
      </c>
      <c r="R145" s="15">
        <f t="shared" si="10"/>
        <v>0.22586328321687194</v>
      </c>
      <c r="S145" s="18">
        <v>10083030702.700001</v>
      </c>
      <c r="T145" s="15">
        <f t="shared" si="11"/>
        <v>0.17144417147028718</v>
      </c>
    </row>
    <row r="146" spans="1:20" ht="47.25" x14ac:dyDescent="0.25">
      <c r="A146" s="12" t="s">
        <v>104</v>
      </c>
      <c r="B146" s="12" t="s">
        <v>233</v>
      </c>
      <c r="C146" s="12" t="s">
        <v>107</v>
      </c>
      <c r="D146" s="12" t="s">
        <v>262</v>
      </c>
      <c r="E146" s="12" t="s">
        <v>129</v>
      </c>
      <c r="F146" s="12" t="s">
        <v>129</v>
      </c>
      <c r="G146" s="12" t="s">
        <v>129</v>
      </c>
      <c r="H146" s="12" t="s">
        <v>129</v>
      </c>
      <c r="I146" s="12" t="s">
        <v>29</v>
      </c>
      <c r="J146" s="13" t="s">
        <v>263</v>
      </c>
      <c r="K146" s="14">
        <v>22151528945</v>
      </c>
      <c r="L146" s="14">
        <v>0</v>
      </c>
      <c r="M146" s="14">
        <v>21907976378</v>
      </c>
      <c r="N146" s="14">
        <v>243552567</v>
      </c>
      <c r="O146" s="14">
        <v>21907976378</v>
      </c>
      <c r="P146" s="15">
        <f t="shared" si="9"/>
        <v>0.98900515772050246</v>
      </c>
      <c r="Q146" s="14">
        <v>7302658792</v>
      </c>
      <c r="R146" s="15">
        <f t="shared" si="10"/>
        <v>0.32966838587673841</v>
      </c>
      <c r="S146" s="14">
        <v>7302658792</v>
      </c>
      <c r="T146" s="15">
        <f t="shared" si="11"/>
        <v>0.32966838587673841</v>
      </c>
    </row>
    <row r="147" spans="1:20" ht="94.5" x14ac:dyDescent="0.25">
      <c r="A147" s="16" t="s">
        <v>104</v>
      </c>
      <c r="B147" s="16" t="s">
        <v>233</v>
      </c>
      <c r="C147" s="16" t="s">
        <v>107</v>
      </c>
      <c r="D147" s="16" t="s">
        <v>262</v>
      </c>
      <c r="E147" s="16" t="s">
        <v>109</v>
      </c>
      <c r="F147" s="16" t="s">
        <v>264</v>
      </c>
      <c r="G147" s="16" t="s">
        <v>28</v>
      </c>
      <c r="H147" s="16" t="s">
        <v>129</v>
      </c>
      <c r="I147" s="16" t="s">
        <v>29</v>
      </c>
      <c r="J147" s="17" t="s">
        <v>265</v>
      </c>
      <c r="K147" s="18">
        <v>22151528945</v>
      </c>
      <c r="L147" s="18">
        <v>0</v>
      </c>
      <c r="M147" s="18">
        <v>21907976378</v>
      </c>
      <c r="N147" s="18">
        <v>243552567</v>
      </c>
      <c r="O147" s="18">
        <v>21907976378</v>
      </c>
      <c r="P147" s="15">
        <f t="shared" si="9"/>
        <v>0.98900515772050246</v>
      </c>
      <c r="Q147" s="18">
        <v>7302658792</v>
      </c>
      <c r="R147" s="15">
        <f t="shared" si="10"/>
        <v>0.32966838587673841</v>
      </c>
      <c r="S147" s="18">
        <v>7302658792</v>
      </c>
      <c r="T147" s="15">
        <f t="shared" si="11"/>
        <v>0.32966838587673841</v>
      </c>
    </row>
  </sheetData>
  <autoFilter ref="A7:S147" xr:uid="{E649B142-B674-4B79-BC95-FCC1535FF041}"/>
  <mergeCells count="5"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Lesly Angelica Reyes Vargas</cp:lastModifiedBy>
  <dcterms:created xsi:type="dcterms:W3CDTF">2023-06-01T20:31:17Z</dcterms:created>
  <dcterms:modified xsi:type="dcterms:W3CDTF">2023-06-02T22:50:21Z</dcterms:modified>
</cp:coreProperties>
</file>