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iveros\Desktop\"/>
    </mc:Choice>
  </mc:AlternateContent>
  <xr:revisionPtr revIDLastSave="0" documentId="8_{F2E1777C-9625-4435-95B2-F31CBC27674F}" xr6:coauthVersionLast="41" xr6:coauthVersionMax="41" xr10:uidLastSave="{00000000-0000-0000-0000-000000000000}"/>
  <bookViews>
    <workbookView xWindow="20370" yWindow="-120" windowWidth="29040" windowHeight="15840" xr2:uid="{CCA27573-4CF3-444E-B839-E1B18BABC436}"/>
  </bookViews>
  <sheets>
    <sheet name="Desag" sheetId="1" r:id="rId1"/>
  </sheets>
  <definedNames>
    <definedName name="_xlnm._FilterDatabase" localSheetId="0" hidden="1">Desag!$A$7:$T$72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2" i="1" l="1"/>
  <c r="S72" i="1"/>
  <c r="R72" i="1"/>
  <c r="P72" i="1"/>
  <c r="N72" i="1"/>
  <c r="T71" i="1"/>
  <c r="R71" i="1"/>
  <c r="Q71" i="1"/>
  <c r="O71" i="1"/>
  <c r="P71" i="1" s="1"/>
  <c r="M71" i="1"/>
  <c r="N71" i="1" s="1"/>
  <c r="L71" i="1"/>
  <c r="K71" i="1"/>
  <c r="J71" i="1"/>
  <c r="I71" i="1"/>
  <c r="T70" i="1"/>
  <c r="S70" i="1"/>
  <c r="R70" i="1"/>
  <c r="P70" i="1"/>
  <c r="N70" i="1"/>
  <c r="T69" i="1"/>
  <c r="S69" i="1"/>
  <c r="Q69" i="1"/>
  <c r="R69" i="1" s="1"/>
  <c r="O69" i="1"/>
  <c r="P69" i="1" s="1"/>
  <c r="M69" i="1"/>
  <c r="N69" i="1" s="1"/>
  <c r="L69" i="1"/>
  <c r="K69" i="1"/>
  <c r="J69" i="1"/>
  <c r="I69" i="1"/>
  <c r="T68" i="1"/>
  <c r="S68" i="1"/>
  <c r="R68" i="1"/>
  <c r="P68" i="1"/>
  <c r="N68" i="1"/>
  <c r="T67" i="1"/>
  <c r="S67" i="1"/>
  <c r="R67" i="1"/>
  <c r="P67" i="1"/>
  <c r="N67" i="1"/>
  <c r="T66" i="1"/>
  <c r="S66" i="1"/>
  <c r="R66" i="1"/>
  <c r="P66" i="1"/>
  <c r="N66" i="1"/>
  <c r="T65" i="1"/>
  <c r="S65" i="1"/>
  <c r="R65" i="1"/>
  <c r="P65" i="1"/>
  <c r="N65" i="1"/>
  <c r="T64" i="1"/>
  <c r="S64" i="1"/>
  <c r="R64" i="1"/>
  <c r="P64" i="1"/>
  <c r="N64" i="1"/>
  <c r="T63" i="1"/>
  <c r="S63" i="1"/>
  <c r="R63" i="1"/>
  <c r="P63" i="1"/>
  <c r="N63" i="1"/>
  <c r="T62" i="1"/>
  <c r="S62" i="1"/>
  <c r="R62" i="1"/>
  <c r="P62" i="1"/>
  <c r="N62" i="1"/>
  <c r="T61" i="1"/>
  <c r="S61" i="1"/>
  <c r="R61" i="1"/>
  <c r="P61" i="1"/>
  <c r="N61" i="1"/>
  <c r="T60" i="1"/>
  <c r="S60" i="1"/>
  <c r="R60" i="1"/>
  <c r="P60" i="1"/>
  <c r="N60" i="1"/>
  <c r="T59" i="1"/>
  <c r="S59" i="1"/>
  <c r="R59" i="1"/>
  <c r="P59" i="1"/>
  <c r="N59" i="1"/>
  <c r="T58" i="1"/>
  <c r="S58" i="1"/>
  <c r="R58" i="1"/>
  <c r="P58" i="1"/>
  <c r="N58" i="1"/>
  <c r="Q57" i="1"/>
  <c r="R57" i="1" s="1"/>
  <c r="O57" i="1"/>
  <c r="T57" i="1" s="1"/>
  <c r="N57" i="1"/>
  <c r="M57" i="1"/>
  <c r="S57" i="1" s="1"/>
  <c r="L57" i="1"/>
  <c r="K57" i="1"/>
  <c r="J57" i="1"/>
  <c r="I57" i="1"/>
  <c r="T56" i="1"/>
  <c r="S56" i="1"/>
  <c r="R56" i="1"/>
  <c r="P56" i="1"/>
  <c r="N56" i="1"/>
  <c r="T55" i="1"/>
  <c r="S55" i="1"/>
  <c r="R55" i="1"/>
  <c r="P55" i="1"/>
  <c r="N55" i="1"/>
  <c r="T54" i="1"/>
  <c r="S54" i="1"/>
  <c r="R54" i="1"/>
  <c r="P54" i="1"/>
  <c r="N54" i="1"/>
  <c r="T53" i="1"/>
  <c r="S53" i="1"/>
  <c r="R53" i="1"/>
  <c r="P53" i="1"/>
  <c r="N53" i="1"/>
  <c r="T52" i="1"/>
  <c r="S52" i="1"/>
  <c r="R52" i="1"/>
  <c r="P52" i="1"/>
  <c r="N52" i="1"/>
  <c r="T51" i="1"/>
  <c r="S51" i="1"/>
  <c r="R51" i="1"/>
  <c r="P51" i="1"/>
  <c r="N51" i="1"/>
  <c r="T50" i="1"/>
  <c r="S50" i="1"/>
  <c r="R50" i="1"/>
  <c r="P50" i="1"/>
  <c r="N50" i="1"/>
  <c r="T49" i="1"/>
  <c r="S49" i="1"/>
  <c r="R49" i="1"/>
  <c r="P49" i="1"/>
  <c r="N49" i="1"/>
  <c r="T48" i="1"/>
  <c r="S48" i="1"/>
  <c r="R48" i="1"/>
  <c r="P48" i="1"/>
  <c r="N48" i="1"/>
  <c r="T47" i="1"/>
  <c r="S47" i="1"/>
  <c r="R47" i="1"/>
  <c r="P47" i="1"/>
  <c r="N47" i="1"/>
  <c r="T46" i="1"/>
  <c r="S46" i="1"/>
  <c r="R46" i="1"/>
  <c r="P46" i="1"/>
  <c r="N46" i="1"/>
  <c r="T45" i="1"/>
  <c r="S45" i="1"/>
  <c r="R45" i="1"/>
  <c r="P45" i="1"/>
  <c r="N45" i="1"/>
  <c r="T44" i="1"/>
  <c r="S44" i="1"/>
  <c r="R44" i="1"/>
  <c r="P44" i="1"/>
  <c r="N44" i="1"/>
  <c r="T43" i="1"/>
  <c r="S43" i="1"/>
  <c r="R43" i="1"/>
  <c r="P43" i="1"/>
  <c r="N43" i="1"/>
  <c r="T42" i="1"/>
  <c r="S42" i="1"/>
  <c r="R42" i="1"/>
  <c r="P42" i="1"/>
  <c r="N42" i="1"/>
  <c r="T41" i="1"/>
  <c r="S41" i="1"/>
  <c r="R41" i="1"/>
  <c r="P41" i="1"/>
  <c r="N41" i="1"/>
  <c r="T40" i="1"/>
  <c r="S40" i="1"/>
  <c r="R40" i="1"/>
  <c r="P40" i="1"/>
  <c r="N40" i="1"/>
  <c r="T39" i="1"/>
  <c r="S39" i="1"/>
  <c r="R39" i="1"/>
  <c r="P39" i="1"/>
  <c r="N39" i="1"/>
  <c r="T38" i="1"/>
  <c r="S38" i="1"/>
  <c r="R38" i="1"/>
  <c r="P38" i="1"/>
  <c r="N38" i="1"/>
  <c r="T37" i="1"/>
  <c r="S37" i="1"/>
  <c r="R37" i="1"/>
  <c r="P37" i="1"/>
  <c r="N37" i="1"/>
  <c r="T36" i="1"/>
  <c r="S36" i="1"/>
  <c r="R36" i="1"/>
  <c r="P36" i="1"/>
  <c r="N36" i="1"/>
  <c r="T35" i="1"/>
  <c r="S35" i="1"/>
  <c r="R35" i="1"/>
  <c r="P35" i="1"/>
  <c r="N35" i="1"/>
  <c r="T34" i="1"/>
  <c r="S34" i="1"/>
  <c r="R34" i="1"/>
  <c r="P34" i="1"/>
  <c r="N34" i="1"/>
  <c r="T33" i="1"/>
  <c r="S33" i="1"/>
  <c r="R33" i="1"/>
  <c r="P33" i="1"/>
  <c r="N33" i="1"/>
  <c r="T32" i="1"/>
  <c r="S32" i="1"/>
  <c r="R32" i="1"/>
  <c r="P32" i="1"/>
  <c r="N32" i="1"/>
  <c r="T31" i="1"/>
  <c r="S31" i="1"/>
  <c r="R31" i="1"/>
  <c r="P31" i="1"/>
  <c r="N31" i="1"/>
  <c r="T30" i="1"/>
  <c r="S30" i="1"/>
  <c r="R30" i="1"/>
  <c r="P30" i="1"/>
  <c r="N30" i="1"/>
  <c r="T29" i="1"/>
  <c r="S29" i="1"/>
  <c r="R29" i="1"/>
  <c r="P29" i="1"/>
  <c r="N29" i="1"/>
  <c r="T28" i="1"/>
  <c r="S28" i="1"/>
  <c r="R28" i="1"/>
  <c r="P28" i="1"/>
  <c r="N28" i="1"/>
  <c r="T27" i="1"/>
  <c r="S27" i="1"/>
  <c r="R27" i="1"/>
  <c r="P27" i="1"/>
  <c r="N27" i="1"/>
  <c r="T26" i="1"/>
  <c r="S26" i="1"/>
  <c r="R26" i="1"/>
  <c r="P26" i="1"/>
  <c r="N26" i="1"/>
  <c r="T25" i="1"/>
  <c r="S25" i="1"/>
  <c r="R25" i="1"/>
  <c r="P25" i="1"/>
  <c r="N25" i="1"/>
  <c r="T24" i="1"/>
  <c r="S24" i="1"/>
  <c r="R24" i="1"/>
  <c r="P24" i="1"/>
  <c r="N24" i="1"/>
  <c r="T23" i="1"/>
  <c r="S23" i="1"/>
  <c r="R23" i="1"/>
  <c r="P23" i="1"/>
  <c r="N23" i="1"/>
  <c r="T22" i="1"/>
  <c r="S22" i="1"/>
  <c r="R22" i="1"/>
  <c r="P22" i="1"/>
  <c r="N22" i="1"/>
  <c r="T21" i="1"/>
  <c r="S21" i="1"/>
  <c r="R21" i="1"/>
  <c r="P21" i="1"/>
  <c r="N21" i="1"/>
  <c r="T20" i="1"/>
  <c r="S20" i="1"/>
  <c r="R20" i="1"/>
  <c r="P20" i="1"/>
  <c r="N20" i="1"/>
  <c r="T19" i="1"/>
  <c r="S19" i="1"/>
  <c r="R19" i="1"/>
  <c r="P19" i="1"/>
  <c r="N19" i="1"/>
  <c r="T18" i="1"/>
  <c r="S18" i="1"/>
  <c r="R18" i="1"/>
  <c r="P18" i="1"/>
  <c r="N18" i="1"/>
  <c r="T17" i="1"/>
  <c r="S17" i="1"/>
  <c r="R17" i="1"/>
  <c r="P17" i="1"/>
  <c r="N17" i="1"/>
  <c r="T16" i="1"/>
  <c r="S16" i="1"/>
  <c r="R16" i="1"/>
  <c r="P16" i="1"/>
  <c r="N16" i="1"/>
  <c r="T15" i="1"/>
  <c r="S15" i="1"/>
  <c r="R15" i="1"/>
  <c r="P15" i="1"/>
  <c r="N15" i="1"/>
  <c r="T14" i="1"/>
  <c r="S14" i="1"/>
  <c r="R14" i="1"/>
  <c r="P14" i="1"/>
  <c r="N14" i="1"/>
  <c r="T13" i="1"/>
  <c r="S13" i="1"/>
  <c r="R13" i="1"/>
  <c r="P13" i="1"/>
  <c r="N13" i="1"/>
  <c r="T12" i="1"/>
  <c r="S12" i="1"/>
  <c r="R12" i="1"/>
  <c r="P12" i="1"/>
  <c r="N12" i="1"/>
  <c r="T11" i="1"/>
  <c r="S11" i="1"/>
  <c r="R11" i="1"/>
  <c r="P11" i="1"/>
  <c r="N11" i="1"/>
  <c r="S10" i="1"/>
  <c r="Q10" i="1"/>
  <c r="Q9" i="1" s="1"/>
  <c r="P10" i="1"/>
  <c r="O10" i="1"/>
  <c r="T10" i="1" s="1"/>
  <c r="M10" i="1"/>
  <c r="N10" i="1" s="1"/>
  <c r="L10" i="1"/>
  <c r="K10" i="1"/>
  <c r="K9" i="1" s="1"/>
  <c r="K8" i="1" s="1"/>
  <c r="J10" i="1"/>
  <c r="J9" i="1" s="1"/>
  <c r="J8" i="1" s="1"/>
  <c r="I10" i="1"/>
  <c r="I9" i="1" s="1"/>
  <c r="I8" i="1" s="1"/>
  <c r="M9" i="1"/>
  <c r="L9" i="1"/>
  <c r="L8" i="1" s="1"/>
  <c r="R9" i="1" l="1"/>
  <c r="Q8" i="1"/>
  <c r="R8" i="1" s="1"/>
  <c r="S71" i="1"/>
  <c r="R10" i="1"/>
  <c r="P57" i="1"/>
  <c r="M8" i="1"/>
  <c r="O9" i="1"/>
  <c r="N9" i="1"/>
  <c r="N8" i="1" l="1"/>
  <c r="O8" i="1"/>
  <c r="P9" i="1"/>
  <c r="T9" i="1"/>
  <c r="S9" i="1"/>
  <c r="P8" i="1" l="1"/>
  <c r="T8" i="1"/>
  <c r="S8" i="1"/>
</calcChain>
</file>

<file path=xl/sharedStrings.xml><?xml version="1.0" encoding="utf-8"?>
<sst xmlns="http://schemas.openxmlformats.org/spreadsheetml/2006/main" count="414" uniqueCount="111">
  <si>
    <t>MINISTERIO DE TECNOLOGÍAS DE LA INFORMACIÓN Y LAS COMUNICACIONES</t>
  </si>
  <si>
    <t>SECCIÓN 23-01-01</t>
  </si>
  <si>
    <t>INFORME DE EJECUCIÓN DEL PRESUPUESTO DE GASTOS</t>
  </si>
  <si>
    <t>VIGENCIA FISCAL 2023</t>
  </si>
  <si>
    <t>DICIEMBRE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</si>
  <si>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</si>
  <si>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</si>
  <si>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</si>
  <si>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</si>
  <si>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</si>
  <si>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</si>
  <si>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</si>
  <si>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</si>
  <si>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</si>
  <si>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</si>
  <si>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</si>
  <si>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</si>
  <si>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</si>
  <si>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</si>
  <si>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</si>
  <si>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</si>
  <si>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</si>
  <si>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</si>
  <si>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RESERVAS PRESUPUESTALES</t>
  </si>
  <si>
    <t>CUENTAS POR PAGAR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</si>
  <si>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</si>
  <si>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</si>
  <si>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</si>
  <si>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</si>
  <si>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</si>
  <si>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</si>
  <si>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</si>
  <si>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</si>
  <si>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</si>
  <si>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</si>
  <si>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</si>
  <si>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</si>
  <si>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</si>
  <si>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</si>
  <si>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</si>
  <si>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</si>
  <si>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</si>
  <si>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</si>
  <si>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</si>
  <si>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</si>
  <si>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</si>
  <si>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</si>
  <si>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</si>
  <si>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</si>
  <si>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</si>
  <si>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</si>
  <si>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</si>
  <si>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</si>
  <si>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</si>
  <si>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</si>
  <si>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</si>
  <si>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</si>
  <si>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</si>
  <si>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</si>
  <si>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</si>
  <si>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</si>
  <si>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</si>
  <si>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</si>
  <si>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</si>
  <si>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</si>
  <si>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</si>
  <si>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</si>
  <si>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</si>
  <si>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</si>
  <si>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</si>
  <si>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</si>
  <si>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</si>
  <si>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</si>
  <si>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</si>
  <si>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</si>
  <si>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</si>
  <si>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</si>
  <si>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</si>
  <si>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</si>
  <si>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</si>
  <si>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</si>
  <si>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</si>
  <si>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</si>
  <si>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</si>
  <si>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</si>
  <si>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</si>
  <si>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</si>
  <si>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SERVICIOS PROFESIONALES, CIENTÍFICOS Y TÉCNICOS (EXCEPTO LOS SERVICIOS DE INVESTIGACION, URBANISMO, JURÍDICOS Y DE CONTABILIDAD)</t>
  </si>
  <si>
    <t>SERVICIOS DE EDUCACIÓN</t>
  </si>
  <si>
    <t>SERVICIOS PARA EL CUIDADO DE LA SALUD HUMANA Y SERVICIOS SOCIALES</t>
  </si>
  <si>
    <t>SERVICIOS RECREATIVOS,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</si>
  <si>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</si>
  <si>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</si>
  <si>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</si>
  <si>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</si>
  <si>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</si>
  <si>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</si>
  <si>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</si>
  <si>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</si>
  <si>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</si>
  <si>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</si>
  <si>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</si>
  <si>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</si>
  <si>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CONCILIACIONES</t>
  </si>
  <si>
    <t>LAUDOS ARBITRALES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</si>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</sst>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164" fontId="6" fillId="0" borderId="9" xfId="0" applyNumberFormat="1" applyFont="1" applyFill="1" applyBorder="1" applyAlignment="1">
      <alignment horizontal="right" vertical="center" wrapText="1" readingOrder="1"/>
    </xf>
    <xf numFmtId="10" fontId="6" fillId="0" borderId="9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0" fillId="0" borderId="0" xfId="0" applyFont="1" applyFill="1" applyBorder="1"/>
    <xf numFmtId="10" fontId="8" fillId="0" borderId="9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5" xfId="2" xr:uid="{69AB4152-3B9F-442A-B03F-081CA7DCE68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349251</xdr:colOff>
      <xdr:row>0</xdr:row>
      <xdr:rowOff>137585</xdr:rowOff>
    </xdr:from>
    <xdr:to>
      <xdr:col>5</xdr:col>
      <xdr:colOff>123825</xdr:colOff>
      <xdr:row>4</xdr:row>
      <xdr:rowOff>19050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9AE4669-72A7-46F6-86E1-C2D0DA4163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1" y="137585"/>
          <a:ext cx="1584324" cy="795865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0</xdr:row>
      <xdr:rowOff>180975</xdr:rowOff>
    </xdr:from>
    <xdr:to>
      <xdr:col>19</xdr:col>
      <xdr:colOff>782320</xdr:colOff>
      <xdr:row>3</xdr:row>
      <xdr:rowOff>219075</xdr:rowOff>
    </xdr:to>
    <xdr:pic>
      <xdr:nvPicPr>
        <xdr:cNvPr id="3" name="Imagen 2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64A855E5-0F18-417E-B9E7-51188CE8E3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1125" y="180975"/>
          <a:ext cx="206819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BCBA-88E4-4397-9485-11D128690920}">
  <dimension ref="A1:T75"/>
  <sheetViews>
    <sheetView showGridLines="0" tabSelected="1" zoomScale="90" zoomScaleNormal="90" workbookViewId="0">
      <pane ySplit="7" topLeftCell="A8" activePane="bottomLeft" state="frozen"/>
      <selection pane="bottomLeft" activeCell="L7" sqref="L7"/>
    </sheetView>
  </sheetViews>
  <sheetFormatPr baseColWidth="10" defaultRowHeight="16.5" x14ac:dyDescent="0.3"/>
  <cols>
    <col min="1" max="5" width="5.42578125" style="12" customWidth="1"/>
    <col min="6" max="6" width="6.7109375" style="12" customWidth="1"/>
    <col min="7" max="7" width="5.42578125" style="12" customWidth="1"/>
    <col min="8" max="8" width="27.5703125" style="12" customWidth="1"/>
    <col min="9" max="13" width="20.7109375" style="12" customWidth="1"/>
    <col min="14" max="14" width="12" style="12" customWidth="1"/>
    <col min="15" max="15" width="20.7109375" style="12" customWidth="1"/>
    <col min="16" max="16" width="12" style="12" customWidth="1"/>
    <col min="17" max="17" width="20.7109375" style="12" customWidth="1"/>
    <col min="18" max="18" width="12" style="12" customWidth="1"/>
    <col min="19" max="20" width="20.7109375" style="12" customWidth="1"/>
    <col min="21" max="16384" width="11.42578125" style="12"/>
  </cols>
  <sheetData>
    <row r="1" spans="1:20" s="4" customFormat="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4" customFormat="1" ht="18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s="4" customFormat="1" ht="18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s="4" customFormat="1" ht="18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1:20" s="4" customFormat="1" ht="18.75" thickBot="1" x14ac:dyDescent="0.3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7" spans="1:20" ht="27" x14ac:dyDescent="0.3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20</v>
      </c>
      <c r="Q7" s="11" t="s">
        <v>21</v>
      </c>
      <c r="R7" s="11" t="s">
        <v>22</v>
      </c>
      <c r="S7" s="11" t="s">
        <v>23</v>
      </c>
      <c r="T7" s="11" t="s">
        <v>24</v>
      </c>
    </row>
    <row r="8" spans="1:20" s="17" customFormat="1" x14ac:dyDescent="0.3">
      <c r="A8" s="13"/>
      <c r="B8" s="13"/>
      <c r="C8" s="13"/>
      <c r="D8" s="13"/>
      <c r="E8" s="13"/>
      <c r="F8" s="13"/>
      <c r="G8" s="13"/>
      <c r="H8" s="14" t="s">
        <v>25</v>
      </c>
      <c r="I8" s="15">
        <f>+I9+I71</f>
        <v>115020422589</v>
      </c>
      <c r="J8" s="15">
        <f>+J9+J71</f>
        <v>7043008740</v>
      </c>
      <c r="K8" s="15">
        <f>+K9+K71</f>
        <v>101025850096.75</v>
      </c>
      <c r="L8" s="15">
        <f>+L9+L71</f>
        <v>6951563752.25</v>
      </c>
      <c r="M8" s="15">
        <f>+M9+M71</f>
        <v>101025850096.75</v>
      </c>
      <c r="N8" s="16">
        <f>+M8/I8</f>
        <v>0.87832967244211491</v>
      </c>
      <c r="O8" s="15">
        <f>+O9+O71</f>
        <v>100907754696.75</v>
      </c>
      <c r="P8" s="16">
        <f>+O8/I8</f>
        <v>0.87730293825576966</v>
      </c>
      <c r="Q8" s="15">
        <f>+Q9+Q71</f>
        <v>99300755157.009995</v>
      </c>
      <c r="R8" s="16">
        <f>+Q8/I8</f>
        <v>0.86333151036872158</v>
      </c>
      <c r="S8" s="15">
        <f>+M8-O8</f>
        <v>118095400</v>
      </c>
      <c r="T8" s="15">
        <f>+O8-Q8</f>
        <v>1606999539.7400055</v>
      </c>
    </row>
    <row r="9" spans="1:20" s="17" customFormat="1" x14ac:dyDescent="0.3">
      <c r="A9" s="13" t="s">
        <v>26</v>
      </c>
      <c r="B9" s="13"/>
      <c r="C9" s="13"/>
      <c r="D9" s="13"/>
      <c r="E9" s="13"/>
      <c r="F9" s="13"/>
      <c r="G9" s="13"/>
      <c r="H9" s="14" t="s">
        <v>27</v>
      </c>
      <c r="I9" s="15">
        <f>+I10+I42+I57+I69</f>
        <v>108200203899</v>
      </c>
      <c r="J9" s="15">
        <f>+J10+J42+J57+J69</f>
        <v>7043008740</v>
      </c>
      <c r="K9" s="15">
        <f>+K10+K42+K57+K69</f>
        <v>94205631407.130005</v>
      </c>
      <c r="L9" s="15">
        <f>+L10+L42+L57+L69</f>
        <v>6951563751.8699999</v>
      </c>
      <c r="M9" s="15">
        <f>+M10+M42+M57+M69</f>
        <v>94205631407.130005</v>
      </c>
      <c r="N9" s="16">
        <f t="shared" ref="N9:N72" si="0">+M9/I9</f>
        <v>0.870660387064212</v>
      </c>
      <c r="O9" s="15">
        <f>+O10+O42+O57+O69</f>
        <v>94087536007.130005</v>
      </c>
      <c r="P9" s="16">
        <f t="shared" ref="P9:P72" si="1">+O9/I9</f>
        <v>0.8695689344075217</v>
      </c>
      <c r="Q9" s="15">
        <f>+Q10+Q42+Q57+Q69</f>
        <v>92480536467.389999</v>
      </c>
      <c r="R9" s="16">
        <f t="shared" ref="R9:R72" si="2">+Q9/I9</f>
        <v>0.85471684095638489</v>
      </c>
      <c r="S9" s="15">
        <f t="shared" ref="S9:S72" si="3">+M9-O9</f>
        <v>118095400</v>
      </c>
      <c r="T9" s="15">
        <f t="shared" ref="T9:T72" si="4">+O9-Q9</f>
        <v>1606999539.7400055</v>
      </c>
    </row>
    <row r="10" spans="1:20" s="17" customFormat="1" x14ac:dyDescent="0.3">
      <c r="A10" s="13" t="s">
        <v>26</v>
      </c>
      <c r="B10" s="13" t="s">
        <v>28</v>
      </c>
      <c r="C10" s="13"/>
      <c r="D10" s="13"/>
      <c r="E10" s="13"/>
      <c r="F10" s="13"/>
      <c r="G10" s="13"/>
      <c r="H10" s="14" t="s">
        <v>29</v>
      </c>
      <c r="I10" s="15">
        <f>+I11+I23+I33+I41</f>
        <v>91030538143</v>
      </c>
      <c r="J10" s="15">
        <f t="shared" ref="J10:Q10" si="5">+J11+J23+J33+J41</f>
        <v>7043008740</v>
      </c>
      <c r="K10" s="15">
        <f t="shared" si="5"/>
        <v>81203300428</v>
      </c>
      <c r="L10" s="15">
        <f t="shared" si="5"/>
        <v>2784228975</v>
      </c>
      <c r="M10" s="15">
        <f t="shared" si="5"/>
        <v>81203300428</v>
      </c>
      <c r="N10" s="16">
        <f t="shared" si="0"/>
        <v>0.89204460486037795</v>
      </c>
      <c r="O10" s="15">
        <f t="shared" si="5"/>
        <v>81177487459</v>
      </c>
      <c r="P10" s="16">
        <f t="shared" si="1"/>
        <v>0.89176104101986275</v>
      </c>
      <c r="Q10" s="15">
        <f t="shared" si="5"/>
        <v>79815578894</v>
      </c>
      <c r="R10" s="16">
        <f t="shared" si="2"/>
        <v>0.87680003350763014</v>
      </c>
      <c r="S10" s="15">
        <f t="shared" si="3"/>
        <v>25812969</v>
      </c>
      <c r="T10" s="15">
        <f t="shared" si="4"/>
        <v>1361908565</v>
      </c>
    </row>
    <row r="11" spans="1:20" s="17" customFormat="1" x14ac:dyDescent="0.3">
      <c r="A11" s="13" t="s">
        <v>26</v>
      </c>
      <c r="B11" s="13" t="s">
        <v>28</v>
      </c>
      <c r="C11" s="13" t="s">
        <v>28</v>
      </c>
      <c r="D11" s="13" t="s">
        <v>28</v>
      </c>
      <c r="E11" s="13"/>
      <c r="F11" s="13"/>
      <c r="G11" s="13"/>
      <c r="H11" s="14" t="s">
        <v>30</v>
      </c>
      <c r="I11" s="15">
        <v>57647935022</v>
      </c>
      <c r="J11" s="15">
        <v>0</v>
      </c>
      <c r="K11" s="15">
        <v>55850435300</v>
      </c>
      <c r="L11" s="15">
        <v>1797499722</v>
      </c>
      <c r="M11" s="15">
        <v>55850435300</v>
      </c>
      <c r="N11" s="16">
        <f t="shared" si="0"/>
        <v>0.96881935629933624</v>
      </c>
      <c r="O11" s="15">
        <v>55833152211</v>
      </c>
      <c r="P11" s="16">
        <f t="shared" si="1"/>
        <v>0.96851955216943275</v>
      </c>
      <c r="Q11" s="15">
        <v>55737172433</v>
      </c>
      <c r="R11" s="16">
        <f t="shared" si="2"/>
        <v>0.96685462214265261</v>
      </c>
      <c r="S11" s="15">
        <f t="shared" si="3"/>
        <v>17283089</v>
      </c>
      <c r="T11" s="15">
        <f t="shared" si="4"/>
        <v>95979778</v>
      </c>
    </row>
    <row r="12" spans="1:20" x14ac:dyDescent="0.3">
      <c r="A12" s="18" t="s">
        <v>26</v>
      </c>
      <c r="B12" s="18" t="s">
        <v>28</v>
      </c>
      <c r="C12" s="18" t="s">
        <v>28</v>
      </c>
      <c r="D12" s="18" t="s">
        <v>28</v>
      </c>
      <c r="E12" s="18" t="s">
        <v>31</v>
      </c>
      <c r="F12" s="18" t="s">
        <v>31</v>
      </c>
      <c r="G12" s="18"/>
      <c r="H12" s="19" t="s">
        <v>32</v>
      </c>
      <c r="I12" s="20">
        <v>40872997983</v>
      </c>
      <c r="J12" s="20">
        <v>0</v>
      </c>
      <c r="K12" s="20">
        <v>39658383508</v>
      </c>
      <c r="L12" s="20">
        <v>1214614475</v>
      </c>
      <c r="M12" s="20">
        <v>39658383508</v>
      </c>
      <c r="N12" s="16">
        <f t="shared" si="0"/>
        <v>0.97028320566293702</v>
      </c>
      <c r="O12" s="20">
        <v>39658383508</v>
      </c>
      <c r="P12" s="16">
        <f t="shared" si="1"/>
        <v>0.97028320566293702</v>
      </c>
      <c r="Q12" s="20">
        <v>39644146189</v>
      </c>
      <c r="R12" s="16">
        <f t="shared" si="2"/>
        <v>0.96993487498736675</v>
      </c>
      <c r="S12" s="20">
        <f t="shared" si="3"/>
        <v>0</v>
      </c>
      <c r="T12" s="20">
        <f t="shared" si="4"/>
        <v>14237319</v>
      </c>
    </row>
    <row r="13" spans="1:20" ht="31.5" x14ac:dyDescent="0.3">
      <c r="A13" s="18" t="s">
        <v>26</v>
      </c>
      <c r="B13" s="18" t="s">
        <v>28</v>
      </c>
      <c r="C13" s="18" t="s">
        <v>28</v>
      </c>
      <c r="D13" s="18" t="s">
        <v>28</v>
      </c>
      <c r="E13" s="18" t="s">
        <v>31</v>
      </c>
      <c r="F13" s="18" t="s">
        <v>33</v>
      </c>
      <c r="G13" s="18"/>
      <c r="H13" s="19" t="s">
        <v>34</v>
      </c>
      <c r="I13" s="20">
        <v>350410337</v>
      </c>
      <c r="J13" s="20">
        <v>0</v>
      </c>
      <c r="K13" s="20">
        <v>346568754</v>
      </c>
      <c r="L13" s="20">
        <v>3841583</v>
      </c>
      <c r="M13" s="20">
        <v>346568754</v>
      </c>
      <c r="N13" s="16">
        <f t="shared" si="0"/>
        <v>0.98903690161400692</v>
      </c>
      <c r="O13" s="20">
        <v>346568754</v>
      </c>
      <c r="P13" s="16">
        <f t="shared" si="1"/>
        <v>0.98903690161400692</v>
      </c>
      <c r="Q13" s="20">
        <v>346568754</v>
      </c>
      <c r="R13" s="16">
        <f t="shared" si="2"/>
        <v>0.98903690161400692</v>
      </c>
      <c r="S13" s="20">
        <f t="shared" si="3"/>
        <v>0</v>
      </c>
      <c r="T13" s="20">
        <f t="shared" si="4"/>
        <v>0</v>
      </c>
    </row>
    <row r="14" spans="1:20" x14ac:dyDescent="0.3">
      <c r="A14" s="18" t="s">
        <v>26</v>
      </c>
      <c r="B14" s="18" t="s">
        <v>28</v>
      </c>
      <c r="C14" s="18" t="s">
        <v>28</v>
      </c>
      <c r="D14" s="18" t="s">
        <v>28</v>
      </c>
      <c r="E14" s="18" t="s">
        <v>31</v>
      </c>
      <c r="F14" s="18" t="s">
        <v>35</v>
      </c>
      <c r="G14" s="18"/>
      <c r="H14" s="19" t="s">
        <v>36</v>
      </c>
      <c r="I14" s="20">
        <v>3798464708</v>
      </c>
      <c r="J14" s="20">
        <v>0</v>
      </c>
      <c r="K14" s="20">
        <v>3782745731</v>
      </c>
      <c r="L14" s="20">
        <v>15718977</v>
      </c>
      <c r="M14" s="20">
        <v>3782745731</v>
      </c>
      <c r="N14" s="16">
        <f t="shared" si="0"/>
        <v>0.99586175515415631</v>
      </c>
      <c r="O14" s="20">
        <v>3782745731</v>
      </c>
      <c r="P14" s="16">
        <f t="shared" si="1"/>
        <v>0.99586175515415631</v>
      </c>
      <c r="Q14" s="20">
        <v>3782745731</v>
      </c>
      <c r="R14" s="16">
        <f t="shared" si="2"/>
        <v>0.99586175515415631</v>
      </c>
      <c r="S14" s="20">
        <f t="shared" si="3"/>
        <v>0</v>
      </c>
      <c r="T14" s="20">
        <f t="shared" si="4"/>
        <v>0</v>
      </c>
    </row>
    <row r="15" spans="1:20" x14ac:dyDescent="0.3">
      <c r="A15" s="18" t="s">
        <v>26</v>
      </c>
      <c r="B15" s="18" t="s">
        <v>28</v>
      </c>
      <c r="C15" s="18" t="s">
        <v>28</v>
      </c>
      <c r="D15" s="18" t="s">
        <v>28</v>
      </c>
      <c r="E15" s="18" t="s">
        <v>31</v>
      </c>
      <c r="F15" s="18" t="s">
        <v>37</v>
      </c>
      <c r="G15" s="18"/>
      <c r="H15" s="19" t="s">
        <v>38</v>
      </c>
      <c r="I15" s="20">
        <v>107884140</v>
      </c>
      <c r="J15" s="20">
        <v>0</v>
      </c>
      <c r="K15" s="20">
        <v>106013331</v>
      </c>
      <c r="L15" s="20">
        <v>1870809</v>
      </c>
      <c r="M15" s="20">
        <v>106013331</v>
      </c>
      <c r="N15" s="16">
        <f t="shared" si="0"/>
        <v>0.98265909150316255</v>
      </c>
      <c r="O15" s="20">
        <v>106013331</v>
      </c>
      <c r="P15" s="16">
        <f t="shared" si="1"/>
        <v>0.98265909150316255</v>
      </c>
      <c r="Q15" s="20">
        <v>106013331</v>
      </c>
      <c r="R15" s="16">
        <f t="shared" si="2"/>
        <v>0.98265909150316255</v>
      </c>
      <c r="S15" s="20">
        <f t="shared" si="3"/>
        <v>0</v>
      </c>
      <c r="T15" s="20">
        <f t="shared" si="4"/>
        <v>0</v>
      </c>
    </row>
    <row r="16" spans="1:20" x14ac:dyDescent="0.3">
      <c r="A16" s="18" t="s">
        <v>26</v>
      </c>
      <c r="B16" s="18" t="s">
        <v>28</v>
      </c>
      <c r="C16" s="18" t="s">
        <v>28</v>
      </c>
      <c r="D16" s="18" t="s">
        <v>28</v>
      </c>
      <c r="E16" s="18" t="s">
        <v>31</v>
      </c>
      <c r="F16" s="18" t="s">
        <v>39</v>
      </c>
      <c r="G16" s="18"/>
      <c r="H16" s="19" t="s">
        <v>40</v>
      </c>
      <c r="I16" s="20">
        <v>128783472</v>
      </c>
      <c r="J16" s="20">
        <v>0</v>
      </c>
      <c r="K16" s="20">
        <v>114846976</v>
      </c>
      <c r="L16" s="20">
        <v>13936496</v>
      </c>
      <c r="M16" s="20">
        <v>114846976</v>
      </c>
      <c r="N16" s="16">
        <f t="shared" si="0"/>
        <v>0.89178350464103029</v>
      </c>
      <c r="O16" s="20">
        <v>114846976</v>
      </c>
      <c r="P16" s="16">
        <f t="shared" si="1"/>
        <v>0.89178350464103029</v>
      </c>
      <c r="Q16" s="20">
        <v>114846976</v>
      </c>
      <c r="R16" s="16">
        <f t="shared" si="2"/>
        <v>0.89178350464103029</v>
      </c>
      <c r="S16" s="20">
        <f t="shared" si="3"/>
        <v>0</v>
      </c>
      <c r="T16" s="20">
        <f t="shared" si="4"/>
        <v>0</v>
      </c>
    </row>
    <row r="17" spans="1:20" x14ac:dyDescent="0.3">
      <c r="A17" s="18" t="s">
        <v>26</v>
      </c>
      <c r="B17" s="18" t="s">
        <v>28</v>
      </c>
      <c r="C17" s="18" t="s">
        <v>28</v>
      </c>
      <c r="D17" s="18" t="s">
        <v>28</v>
      </c>
      <c r="E17" s="18" t="s">
        <v>31</v>
      </c>
      <c r="F17" s="18" t="s">
        <v>41</v>
      </c>
      <c r="G17" s="18"/>
      <c r="H17" s="19" t="s">
        <v>42</v>
      </c>
      <c r="I17" s="20">
        <v>2272186777</v>
      </c>
      <c r="J17" s="20">
        <v>0</v>
      </c>
      <c r="K17" s="20">
        <v>1971250776</v>
      </c>
      <c r="L17" s="20">
        <v>300936001</v>
      </c>
      <c r="M17" s="20">
        <v>1971250776</v>
      </c>
      <c r="N17" s="16">
        <f t="shared" si="0"/>
        <v>0.86755666213438232</v>
      </c>
      <c r="O17" s="20">
        <v>1970058531</v>
      </c>
      <c r="P17" s="16">
        <f t="shared" si="1"/>
        <v>0.86703194954822149</v>
      </c>
      <c r="Q17" s="20">
        <v>1964316609</v>
      </c>
      <c r="R17" s="16">
        <f t="shared" si="2"/>
        <v>0.86450490289073623</v>
      </c>
      <c r="S17" s="20">
        <f t="shared" si="3"/>
        <v>1192245</v>
      </c>
      <c r="T17" s="20">
        <f t="shared" si="4"/>
        <v>5741922</v>
      </c>
    </row>
    <row r="18" spans="1:20" ht="31.5" x14ac:dyDescent="0.3">
      <c r="A18" s="18" t="s">
        <v>26</v>
      </c>
      <c r="B18" s="18" t="s">
        <v>28</v>
      </c>
      <c r="C18" s="18" t="s">
        <v>28</v>
      </c>
      <c r="D18" s="18" t="s">
        <v>28</v>
      </c>
      <c r="E18" s="18" t="s">
        <v>31</v>
      </c>
      <c r="F18" s="18" t="s">
        <v>43</v>
      </c>
      <c r="G18" s="18"/>
      <c r="H18" s="19" t="s">
        <v>44</v>
      </c>
      <c r="I18" s="20">
        <v>1532037065</v>
      </c>
      <c r="J18" s="20">
        <v>0</v>
      </c>
      <c r="K18" s="20">
        <v>1349242063</v>
      </c>
      <c r="L18" s="20">
        <v>182795002</v>
      </c>
      <c r="M18" s="20">
        <v>1349242063</v>
      </c>
      <c r="N18" s="16">
        <f t="shared" si="0"/>
        <v>0.88068500026792762</v>
      </c>
      <c r="O18" s="20">
        <v>1347812964</v>
      </c>
      <c r="P18" s="16">
        <f t="shared" si="1"/>
        <v>0.87975219059076748</v>
      </c>
      <c r="Q18" s="20">
        <v>1340498005</v>
      </c>
      <c r="R18" s="16">
        <f t="shared" si="2"/>
        <v>0.8749775286931456</v>
      </c>
      <c r="S18" s="20">
        <f t="shared" si="3"/>
        <v>1429099</v>
      </c>
      <c r="T18" s="20">
        <f t="shared" si="4"/>
        <v>7314959</v>
      </c>
    </row>
    <row r="19" spans="1:20" ht="47.25" x14ac:dyDescent="0.3">
      <c r="A19" s="18" t="s">
        <v>26</v>
      </c>
      <c r="B19" s="18" t="s">
        <v>28</v>
      </c>
      <c r="C19" s="18" t="s">
        <v>28</v>
      </c>
      <c r="D19" s="18" t="s">
        <v>28</v>
      </c>
      <c r="E19" s="18" t="s">
        <v>31</v>
      </c>
      <c r="F19" s="18" t="s">
        <v>45</v>
      </c>
      <c r="G19" s="18"/>
      <c r="H19" s="19" t="s">
        <v>46</v>
      </c>
      <c r="I19" s="20">
        <v>253155088</v>
      </c>
      <c r="J19" s="20">
        <v>0</v>
      </c>
      <c r="K19" s="20">
        <v>252724920</v>
      </c>
      <c r="L19" s="20">
        <v>430168</v>
      </c>
      <c r="M19" s="20">
        <v>252724920</v>
      </c>
      <c r="N19" s="16">
        <f t="shared" si="0"/>
        <v>0.99830077284482621</v>
      </c>
      <c r="O19" s="20">
        <v>252724920</v>
      </c>
      <c r="P19" s="16">
        <f t="shared" si="1"/>
        <v>0.99830077284482621</v>
      </c>
      <c r="Q19" s="20">
        <v>220592880</v>
      </c>
      <c r="R19" s="16">
        <f t="shared" si="2"/>
        <v>0.87137446749638303</v>
      </c>
      <c r="S19" s="20">
        <f t="shared" si="3"/>
        <v>0</v>
      </c>
      <c r="T19" s="20">
        <f t="shared" si="4"/>
        <v>32132040</v>
      </c>
    </row>
    <row r="20" spans="1:20" x14ac:dyDescent="0.3">
      <c r="A20" s="18" t="s">
        <v>26</v>
      </c>
      <c r="B20" s="18" t="s">
        <v>28</v>
      </c>
      <c r="C20" s="18" t="s">
        <v>28</v>
      </c>
      <c r="D20" s="18" t="s">
        <v>28</v>
      </c>
      <c r="E20" s="18" t="s">
        <v>31</v>
      </c>
      <c r="F20" s="18" t="s">
        <v>47</v>
      </c>
      <c r="G20" s="18"/>
      <c r="H20" s="19" t="s">
        <v>48</v>
      </c>
      <c r="I20" s="20">
        <v>4212386267</v>
      </c>
      <c r="J20" s="20">
        <v>0</v>
      </c>
      <c r="K20" s="20">
        <v>4197299255</v>
      </c>
      <c r="L20" s="20">
        <v>15087012</v>
      </c>
      <c r="M20" s="20">
        <v>4197299255</v>
      </c>
      <c r="N20" s="16">
        <f t="shared" si="0"/>
        <v>0.996418416772889</v>
      </c>
      <c r="O20" s="20">
        <v>4188942825</v>
      </c>
      <c r="P20" s="16">
        <f t="shared" si="1"/>
        <v>0.99443464095786827</v>
      </c>
      <c r="Q20" s="20">
        <v>4166917013</v>
      </c>
      <c r="R20" s="16">
        <f t="shared" si="2"/>
        <v>0.98920582037877014</v>
      </c>
      <c r="S20" s="20">
        <f t="shared" si="3"/>
        <v>8356430</v>
      </c>
      <c r="T20" s="20">
        <f t="shared" si="4"/>
        <v>22025812</v>
      </c>
    </row>
    <row r="21" spans="1:20" x14ac:dyDescent="0.3">
      <c r="A21" s="18" t="s">
        <v>26</v>
      </c>
      <c r="B21" s="18" t="s">
        <v>28</v>
      </c>
      <c r="C21" s="18" t="s">
        <v>28</v>
      </c>
      <c r="D21" s="18" t="s">
        <v>28</v>
      </c>
      <c r="E21" s="18" t="s">
        <v>31</v>
      </c>
      <c r="F21" s="18" t="s">
        <v>49</v>
      </c>
      <c r="G21" s="18"/>
      <c r="H21" s="19" t="s">
        <v>50</v>
      </c>
      <c r="I21" s="20">
        <v>2337339230</v>
      </c>
      <c r="J21" s="20">
        <v>0</v>
      </c>
      <c r="K21" s="20">
        <v>2324877462</v>
      </c>
      <c r="L21" s="20">
        <v>12461768</v>
      </c>
      <c r="M21" s="20">
        <v>2324877462</v>
      </c>
      <c r="N21" s="16">
        <f t="shared" si="0"/>
        <v>0.99466839565260712</v>
      </c>
      <c r="O21" s="20">
        <v>2318572147</v>
      </c>
      <c r="P21" s="16">
        <f t="shared" si="1"/>
        <v>0.99197074914966454</v>
      </c>
      <c r="Q21" s="20">
        <v>2304044421</v>
      </c>
      <c r="R21" s="16">
        <f t="shared" si="2"/>
        <v>0.98575525170986844</v>
      </c>
      <c r="S21" s="20">
        <f t="shared" si="3"/>
        <v>6305315</v>
      </c>
      <c r="T21" s="20">
        <f t="shared" si="4"/>
        <v>14527726</v>
      </c>
    </row>
    <row r="22" spans="1:20" x14ac:dyDescent="0.3">
      <c r="A22" s="18" t="s">
        <v>26</v>
      </c>
      <c r="B22" s="18" t="s">
        <v>28</v>
      </c>
      <c r="C22" s="18" t="s">
        <v>28</v>
      </c>
      <c r="D22" s="18" t="s">
        <v>28</v>
      </c>
      <c r="E22" s="18" t="s">
        <v>33</v>
      </c>
      <c r="F22" s="18" t="s">
        <v>41</v>
      </c>
      <c r="G22" s="18"/>
      <c r="H22" s="19" t="s">
        <v>51</v>
      </c>
      <c r="I22" s="20">
        <v>1782289955</v>
      </c>
      <c r="J22" s="20">
        <v>0</v>
      </c>
      <c r="K22" s="20">
        <v>1746482524</v>
      </c>
      <c r="L22" s="20">
        <v>35807431</v>
      </c>
      <c r="M22" s="20">
        <v>1746482524</v>
      </c>
      <c r="N22" s="16">
        <f t="shared" si="0"/>
        <v>0.97990931223084854</v>
      </c>
      <c r="O22" s="20">
        <v>1746482524</v>
      </c>
      <c r="P22" s="16">
        <f t="shared" si="1"/>
        <v>0.97990931223084854</v>
      </c>
      <c r="Q22" s="20">
        <v>1746482524</v>
      </c>
      <c r="R22" s="16">
        <f t="shared" si="2"/>
        <v>0.97990931223084854</v>
      </c>
      <c r="S22" s="20">
        <f t="shared" si="3"/>
        <v>0</v>
      </c>
      <c r="T22" s="20">
        <f t="shared" si="4"/>
        <v>0</v>
      </c>
    </row>
    <row r="23" spans="1:20" s="17" customFormat="1" ht="31.5" x14ac:dyDescent="0.3">
      <c r="A23" s="13" t="s">
        <v>26</v>
      </c>
      <c r="B23" s="13" t="s">
        <v>28</v>
      </c>
      <c r="C23" s="13" t="s">
        <v>28</v>
      </c>
      <c r="D23" s="13" t="s">
        <v>52</v>
      </c>
      <c r="E23" s="13"/>
      <c r="F23" s="13"/>
      <c r="G23" s="13"/>
      <c r="H23" s="14" t="s">
        <v>53</v>
      </c>
      <c r="I23" s="15">
        <v>20260138129</v>
      </c>
      <c r="J23" s="15">
        <v>0</v>
      </c>
      <c r="K23" s="15">
        <v>19308225184</v>
      </c>
      <c r="L23" s="15">
        <v>951912945</v>
      </c>
      <c r="M23" s="15">
        <v>19308225184</v>
      </c>
      <c r="N23" s="16">
        <f t="shared" si="0"/>
        <v>0.95301547605751769</v>
      </c>
      <c r="O23" s="15">
        <v>19308225184</v>
      </c>
      <c r="P23" s="16">
        <f t="shared" si="1"/>
        <v>0.95301547605751769</v>
      </c>
      <c r="Q23" s="15">
        <v>18067001684</v>
      </c>
      <c r="R23" s="16">
        <f t="shared" si="2"/>
        <v>0.89175116028153911</v>
      </c>
      <c r="S23" s="15">
        <f t="shared" si="3"/>
        <v>0</v>
      </c>
      <c r="T23" s="15">
        <f t="shared" si="4"/>
        <v>1241223500</v>
      </c>
    </row>
    <row r="24" spans="1:20" ht="31.5" x14ac:dyDescent="0.3">
      <c r="A24" s="18" t="s">
        <v>26</v>
      </c>
      <c r="B24" s="18" t="s">
        <v>28</v>
      </c>
      <c r="C24" s="18" t="s">
        <v>28</v>
      </c>
      <c r="D24" s="18" t="s">
        <v>52</v>
      </c>
      <c r="E24" s="18" t="s">
        <v>31</v>
      </c>
      <c r="F24" s="18"/>
      <c r="G24" s="18"/>
      <c r="H24" s="19" t="s">
        <v>54</v>
      </c>
      <c r="I24" s="20">
        <v>5742544006</v>
      </c>
      <c r="J24" s="20">
        <v>0</v>
      </c>
      <c r="K24" s="20">
        <v>5720656683</v>
      </c>
      <c r="L24" s="20">
        <v>21887323</v>
      </c>
      <c r="M24" s="20">
        <v>5720656683</v>
      </c>
      <c r="N24" s="16">
        <f t="shared" si="0"/>
        <v>0.9961885667785686</v>
      </c>
      <c r="O24" s="20">
        <v>5720656683</v>
      </c>
      <c r="P24" s="16">
        <f t="shared" si="1"/>
        <v>0.9961885667785686</v>
      </c>
      <c r="Q24" s="20">
        <v>5241382383</v>
      </c>
      <c r="R24" s="16">
        <f t="shared" si="2"/>
        <v>0.912728292116461</v>
      </c>
      <c r="S24" s="20">
        <f t="shared" si="3"/>
        <v>0</v>
      </c>
      <c r="T24" s="20">
        <f t="shared" si="4"/>
        <v>479274300</v>
      </c>
    </row>
    <row r="25" spans="1:20" ht="31.5" x14ac:dyDescent="0.3">
      <c r="A25" s="18" t="s">
        <v>26</v>
      </c>
      <c r="B25" s="18" t="s">
        <v>28</v>
      </c>
      <c r="C25" s="18" t="s">
        <v>28</v>
      </c>
      <c r="D25" s="18" t="s">
        <v>52</v>
      </c>
      <c r="E25" s="18" t="s">
        <v>33</v>
      </c>
      <c r="F25" s="18"/>
      <c r="G25" s="18"/>
      <c r="H25" s="19" t="s">
        <v>55</v>
      </c>
      <c r="I25" s="20">
        <v>4063017907</v>
      </c>
      <c r="J25" s="20">
        <v>0</v>
      </c>
      <c r="K25" s="20">
        <v>4032942190</v>
      </c>
      <c r="L25" s="20">
        <v>30075717</v>
      </c>
      <c r="M25" s="20">
        <v>4032942190</v>
      </c>
      <c r="N25" s="16">
        <f t="shared" si="0"/>
        <v>0.99259769026659128</v>
      </c>
      <c r="O25" s="20">
        <v>4032942190</v>
      </c>
      <c r="P25" s="16">
        <f t="shared" si="1"/>
        <v>0.99259769026659128</v>
      </c>
      <c r="Q25" s="20">
        <v>3693473390</v>
      </c>
      <c r="R25" s="16">
        <f t="shared" si="2"/>
        <v>0.90904679096704755</v>
      </c>
      <c r="S25" s="20">
        <f t="shared" si="3"/>
        <v>0</v>
      </c>
      <c r="T25" s="20">
        <f t="shared" si="4"/>
        <v>339468800</v>
      </c>
    </row>
    <row r="26" spans="1:20" x14ac:dyDescent="0.3">
      <c r="A26" s="18" t="s">
        <v>26</v>
      </c>
      <c r="B26" s="18" t="s">
        <v>28</v>
      </c>
      <c r="C26" s="18" t="s">
        <v>28</v>
      </c>
      <c r="D26" s="18" t="s">
        <v>52</v>
      </c>
      <c r="E26" s="18" t="s">
        <v>35</v>
      </c>
      <c r="F26" s="18"/>
      <c r="G26" s="18"/>
      <c r="H26" s="19" t="s">
        <v>56</v>
      </c>
      <c r="I26" s="20">
        <v>4591439716</v>
      </c>
      <c r="J26" s="20">
        <v>0</v>
      </c>
      <c r="K26" s="20">
        <v>4509754711</v>
      </c>
      <c r="L26" s="20">
        <v>81685005</v>
      </c>
      <c r="M26" s="20">
        <v>4509754711</v>
      </c>
      <c r="N26" s="16">
        <f t="shared" si="0"/>
        <v>0.98220928291504106</v>
      </c>
      <c r="O26" s="20">
        <v>4509754711</v>
      </c>
      <c r="P26" s="16">
        <f t="shared" si="1"/>
        <v>0.98220928291504106</v>
      </c>
      <c r="Q26" s="20">
        <v>4509754711</v>
      </c>
      <c r="R26" s="16">
        <f t="shared" si="2"/>
        <v>0.98220928291504106</v>
      </c>
      <c r="S26" s="20">
        <f t="shared" si="3"/>
        <v>0</v>
      </c>
      <c r="T26" s="20">
        <f t="shared" si="4"/>
        <v>0</v>
      </c>
    </row>
    <row r="27" spans="1:20" ht="31.5" x14ac:dyDescent="0.3">
      <c r="A27" s="18" t="s">
        <v>26</v>
      </c>
      <c r="B27" s="18" t="s">
        <v>28</v>
      </c>
      <c r="C27" s="18" t="s">
        <v>28</v>
      </c>
      <c r="D27" s="18" t="s">
        <v>52</v>
      </c>
      <c r="E27" s="18" t="s">
        <v>37</v>
      </c>
      <c r="F27" s="18"/>
      <c r="G27" s="18"/>
      <c r="H27" s="19" t="s">
        <v>57</v>
      </c>
      <c r="I27" s="20">
        <v>2361673700</v>
      </c>
      <c r="J27" s="20">
        <v>0</v>
      </c>
      <c r="K27" s="20">
        <v>2136744300</v>
      </c>
      <c r="L27" s="20">
        <v>224929400</v>
      </c>
      <c r="M27" s="20">
        <v>2136744300</v>
      </c>
      <c r="N27" s="16">
        <f t="shared" si="0"/>
        <v>0.90475847700721734</v>
      </c>
      <c r="O27" s="20">
        <v>2136744300</v>
      </c>
      <c r="P27" s="16">
        <f t="shared" si="1"/>
        <v>0.90475847700721734</v>
      </c>
      <c r="Q27" s="20">
        <v>1958036000</v>
      </c>
      <c r="R27" s="16">
        <f t="shared" si="2"/>
        <v>0.82908828598971995</v>
      </c>
      <c r="S27" s="20">
        <f t="shared" si="3"/>
        <v>0</v>
      </c>
      <c r="T27" s="20">
        <f t="shared" si="4"/>
        <v>178708300</v>
      </c>
    </row>
    <row r="28" spans="1:20" ht="47.25" x14ac:dyDescent="0.3">
      <c r="A28" s="18" t="s">
        <v>26</v>
      </c>
      <c r="B28" s="18" t="s">
        <v>28</v>
      </c>
      <c r="C28" s="18" t="s">
        <v>28</v>
      </c>
      <c r="D28" s="18" t="s">
        <v>52</v>
      </c>
      <c r="E28" s="18" t="s">
        <v>39</v>
      </c>
      <c r="F28" s="18"/>
      <c r="G28" s="18"/>
      <c r="H28" s="19" t="s">
        <v>58</v>
      </c>
      <c r="I28" s="20">
        <v>290113600</v>
      </c>
      <c r="J28" s="20">
        <v>0</v>
      </c>
      <c r="K28" s="20">
        <v>236226600</v>
      </c>
      <c r="L28" s="20">
        <v>53887000</v>
      </c>
      <c r="M28" s="20">
        <v>236226600</v>
      </c>
      <c r="N28" s="16">
        <f t="shared" si="0"/>
        <v>0.81425551921729966</v>
      </c>
      <c r="O28" s="20">
        <v>236226600</v>
      </c>
      <c r="P28" s="16">
        <f t="shared" si="1"/>
        <v>0.81425551921729966</v>
      </c>
      <c r="Q28" s="20">
        <v>215918900</v>
      </c>
      <c r="R28" s="16">
        <f t="shared" si="2"/>
        <v>0.74425638784255543</v>
      </c>
      <c r="S28" s="20">
        <f t="shared" si="3"/>
        <v>0</v>
      </c>
      <c r="T28" s="20">
        <f t="shared" si="4"/>
        <v>20307700</v>
      </c>
    </row>
    <row r="29" spans="1:20" x14ac:dyDescent="0.3">
      <c r="A29" s="18" t="s">
        <v>26</v>
      </c>
      <c r="B29" s="18" t="s">
        <v>28</v>
      </c>
      <c r="C29" s="18" t="s">
        <v>28</v>
      </c>
      <c r="D29" s="18" t="s">
        <v>52</v>
      </c>
      <c r="E29" s="18" t="s">
        <v>41</v>
      </c>
      <c r="F29" s="18"/>
      <c r="G29" s="18"/>
      <c r="H29" s="19" t="s">
        <v>59</v>
      </c>
      <c r="I29" s="20">
        <v>1867378700</v>
      </c>
      <c r="J29" s="20">
        <v>0</v>
      </c>
      <c r="K29" s="20">
        <v>1602653500</v>
      </c>
      <c r="L29" s="20">
        <v>264725200</v>
      </c>
      <c r="M29" s="20">
        <v>1602653500</v>
      </c>
      <c r="N29" s="16">
        <f t="shared" si="0"/>
        <v>0.85823700356012411</v>
      </c>
      <c r="O29" s="20">
        <v>1602653500</v>
      </c>
      <c r="P29" s="16">
        <f t="shared" si="1"/>
        <v>0.85823700356012411</v>
      </c>
      <c r="Q29" s="20">
        <v>1468615000</v>
      </c>
      <c r="R29" s="16">
        <f t="shared" si="2"/>
        <v>0.78645804410214171</v>
      </c>
      <c r="S29" s="20">
        <f t="shared" si="3"/>
        <v>0</v>
      </c>
      <c r="T29" s="20">
        <f t="shared" si="4"/>
        <v>134038500</v>
      </c>
    </row>
    <row r="30" spans="1:20" x14ac:dyDescent="0.3">
      <c r="A30" s="18" t="s">
        <v>26</v>
      </c>
      <c r="B30" s="18" t="s">
        <v>28</v>
      </c>
      <c r="C30" s="18" t="s">
        <v>28</v>
      </c>
      <c r="D30" s="18" t="s">
        <v>52</v>
      </c>
      <c r="E30" s="18" t="s">
        <v>43</v>
      </c>
      <c r="F30" s="18"/>
      <c r="G30" s="18"/>
      <c r="H30" s="19" t="s">
        <v>60</v>
      </c>
      <c r="I30" s="20">
        <v>336101400</v>
      </c>
      <c r="J30" s="20">
        <v>0</v>
      </c>
      <c r="K30" s="20">
        <v>267404400</v>
      </c>
      <c r="L30" s="20">
        <v>68697000</v>
      </c>
      <c r="M30" s="20">
        <v>267404400</v>
      </c>
      <c r="N30" s="16">
        <f t="shared" si="0"/>
        <v>0.79560632594806213</v>
      </c>
      <c r="O30" s="20">
        <v>267404400</v>
      </c>
      <c r="P30" s="16">
        <f t="shared" si="1"/>
        <v>0.79560632594806213</v>
      </c>
      <c r="Q30" s="20">
        <v>245040200</v>
      </c>
      <c r="R30" s="16">
        <f t="shared" si="2"/>
        <v>0.72906628773340432</v>
      </c>
      <c r="S30" s="20">
        <f t="shared" si="3"/>
        <v>0</v>
      </c>
      <c r="T30" s="20">
        <f t="shared" si="4"/>
        <v>22364200</v>
      </c>
    </row>
    <row r="31" spans="1:20" x14ac:dyDescent="0.3">
      <c r="A31" s="18" t="s">
        <v>26</v>
      </c>
      <c r="B31" s="18" t="s">
        <v>28</v>
      </c>
      <c r="C31" s="18" t="s">
        <v>28</v>
      </c>
      <c r="D31" s="18" t="s">
        <v>52</v>
      </c>
      <c r="E31" s="18" t="s">
        <v>45</v>
      </c>
      <c r="F31" s="18"/>
      <c r="G31" s="18"/>
      <c r="H31" s="19" t="s">
        <v>61</v>
      </c>
      <c r="I31" s="20">
        <v>336101400</v>
      </c>
      <c r="J31" s="20">
        <v>0</v>
      </c>
      <c r="K31" s="20">
        <v>267404400</v>
      </c>
      <c r="L31" s="20">
        <v>68697000</v>
      </c>
      <c r="M31" s="20">
        <v>267404400</v>
      </c>
      <c r="N31" s="16">
        <f t="shared" si="0"/>
        <v>0.79560632594806213</v>
      </c>
      <c r="O31" s="20">
        <v>267404400</v>
      </c>
      <c r="P31" s="16">
        <f t="shared" si="1"/>
        <v>0.79560632594806213</v>
      </c>
      <c r="Q31" s="20">
        <v>245040200</v>
      </c>
      <c r="R31" s="16">
        <f t="shared" si="2"/>
        <v>0.72906628773340432</v>
      </c>
      <c r="S31" s="20">
        <f t="shared" si="3"/>
        <v>0</v>
      </c>
      <c r="T31" s="20">
        <f t="shared" si="4"/>
        <v>22364200</v>
      </c>
    </row>
    <row r="32" spans="1:20" ht="47.25" x14ac:dyDescent="0.3">
      <c r="A32" s="18" t="s">
        <v>26</v>
      </c>
      <c r="B32" s="18" t="s">
        <v>28</v>
      </c>
      <c r="C32" s="18" t="s">
        <v>28</v>
      </c>
      <c r="D32" s="18" t="s">
        <v>52</v>
      </c>
      <c r="E32" s="18" t="s">
        <v>47</v>
      </c>
      <c r="F32" s="18"/>
      <c r="G32" s="18"/>
      <c r="H32" s="19" t="s">
        <v>62</v>
      </c>
      <c r="I32" s="20">
        <v>671767700</v>
      </c>
      <c r="J32" s="20">
        <v>0</v>
      </c>
      <c r="K32" s="20">
        <v>534438400</v>
      </c>
      <c r="L32" s="20">
        <v>137329300</v>
      </c>
      <c r="M32" s="20">
        <v>534438400</v>
      </c>
      <c r="N32" s="16">
        <f t="shared" si="0"/>
        <v>0.79557025441979423</v>
      </c>
      <c r="O32" s="20">
        <v>534438400</v>
      </c>
      <c r="P32" s="16">
        <f t="shared" si="1"/>
        <v>0.79557025441979423</v>
      </c>
      <c r="Q32" s="20">
        <v>489740900</v>
      </c>
      <c r="R32" s="16">
        <f t="shared" si="2"/>
        <v>0.72903311665624893</v>
      </c>
      <c r="S32" s="20">
        <f t="shared" si="3"/>
        <v>0</v>
      </c>
      <c r="T32" s="20">
        <f t="shared" si="4"/>
        <v>44697500</v>
      </c>
    </row>
    <row r="33" spans="1:20" s="17" customFormat="1" ht="47.25" x14ac:dyDescent="0.3">
      <c r="A33" s="13" t="s">
        <v>26</v>
      </c>
      <c r="B33" s="13" t="s">
        <v>28</v>
      </c>
      <c r="C33" s="13" t="s">
        <v>28</v>
      </c>
      <c r="D33" s="13" t="s">
        <v>63</v>
      </c>
      <c r="E33" s="13"/>
      <c r="F33" s="13"/>
      <c r="G33" s="13"/>
      <c r="H33" s="14" t="s">
        <v>64</v>
      </c>
      <c r="I33" s="15">
        <v>6079456252</v>
      </c>
      <c r="J33" s="15">
        <v>0</v>
      </c>
      <c r="K33" s="15">
        <v>6044639944</v>
      </c>
      <c r="L33" s="15">
        <v>34816308</v>
      </c>
      <c r="M33" s="15">
        <v>6044639944</v>
      </c>
      <c r="N33" s="16">
        <f t="shared" si="0"/>
        <v>0.99427312138506696</v>
      </c>
      <c r="O33" s="15">
        <v>6036110064</v>
      </c>
      <c r="P33" s="16">
        <f t="shared" si="1"/>
        <v>0.99287005511623838</v>
      </c>
      <c r="Q33" s="15">
        <v>6011404777</v>
      </c>
      <c r="R33" s="16">
        <f t="shared" si="2"/>
        <v>0.98880632211513775</v>
      </c>
      <c r="S33" s="15">
        <f t="shared" si="3"/>
        <v>8529880</v>
      </c>
      <c r="T33" s="15">
        <f t="shared" si="4"/>
        <v>24705287</v>
      </c>
    </row>
    <row r="34" spans="1:20" x14ac:dyDescent="0.3">
      <c r="A34" s="18" t="s">
        <v>26</v>
      </c>
      <c r="B34" s="18" t="s">
        <v>28</v>
      </c>
      <c r="C34" s="18" t="s">
        <v>28</v>
      </c>
      <c r="D34" s="18" t="s">
        <v>63</v>
      </c>
      <c r="E34" s="18" t="s">
        <v>31</v>
      </c>
      <c r="F34" s="18" t="s">
        <v>31</v>
      </c>
      <c r="G34" s="18"/>
      <c r="H34" s="19" t="s">
        <v>65</v>
      </c>
      <c r="I34" s="20">
        <v>1577383708</v>
      </c>
      <c r="J34" s="20">
        <v>0</v>
      </c>
      <c r="K34" s="20">
        <v>1567622817</v>
      </c>
      <c r="L34" s="20">
        <v>9760891</v>
      </c>
      <c r="M34" s="20">
        <v>1567622817</v>
      </c>
      <c r="N34" s="16">
        <f t="shared" si="0"/>
        <v>0.99381197425173351</v>
      </c>
      <c r="O34" s="20">
        <v>1567622817</v>
      </c>
      <c r="P34" s="16">
        <f t="shared" si="1"/>
        <v>0.99381197425173351</v>
      </c>
      <c r="Q34" s="20">
        <v>1567622817</v>
      </c>
      <c r="R34" s="16">
        <f t="shared" si="2"/>
        <v>0.99381197425173351</v>
      </c>
      <c r="S34" s="20">
        <f t="shared" si="3"/>
        <v>0</v>
      </c>
      <c r="T34" s="20">
        <f t="shared" si="4"/>
        <v>0</v>
      </c>
    </row>
    <row r="35" spans="1:20" ht="31.5" x14ac:dyDescent="0.3">
      <c r="A35" s="18" t="s">
        <v>26</v>
      </c>
      <c r="B35" s="18" t="s">
        <v>28</v>
      </c>
      <c r="C35" s="18" t="s">
        <v>28</v>
      </c>
      <c r="D35" s="18" t="s">
        <v>63</v>
      </c>
      <c r="E35" s="18" t="s">
        <v>31</v>
      </c>
      <c r="F35" s="18" t="s">
        <v>33</v>
      </c>
      <c r="G35" s="18"/>
      <c r="H35" s="19" t="s">
        <v>66</v>
      </c>
      <c r="I35" s="20">
        <v>1876204158</v>
      </c>
      <c r="J35" s="20">
        <v>0</v>
      </c>
      <c r="K35" s="20">
        <v>1864811077</v>
      </c>
      <c r="L35" s="20">
        <v>11393081</v>
      </c>
      <c r="M35" s="20">
        <v>1864811077</v>
      </c>
      <c r="N35" s="16">
        <f t="shared" si="0"/>
        <v>0.99392758994194708</v>
      </c>
      <c r="O35" s="20">
        <v>1856915977</v>
      </c>
      <c r="P35" s="16">
        <f t="shared" si="1"/>
        <v>0.98971957240487041</v>
      </c>
      <c r="Q35" s="20">
        <v>1834069292</v>
      </c>
      <c r="R35" s="16">
        <f t="shared" si="2"/>
        <v>0.9775424940722256</v>
      </c>
      <c r="S35" s="20">
        <f t="shared" si="3"/>
        <v>7895100</v>
      </c>
      <c r="T35" s="20">
        <f t="shared" si="4"/>
        <v>22846685</v>
      </c>
    </row>
    <row r="36" spans="1:20" ht="31.5" x14ac:dyDescent="0.3">
      <c r="A36" s="18" t="s">
        <v>26</v>
      </c>
      <c r="B36" s="18" t="s">
        <v>28</v>
      </c>
      <c r="C36" s="18" t="s">
        <v>28</v>
      </c>
      <c r="D36" s="18" t="s">
        <v>63</v>
      </c>
      <c r="E36" s="18" t="s">
        <v>31</v>
      </c>
      <c r="F36" s="18" t="s">
        <v>35</v>
      </c>
      <c r="G36" s="18"/>
      <c r="H36" s="19" t="s">
        <v>67</v>
      </c>
      <c r="I36" s="20">
        <v>267447826</v>
      </c>
      <c r="J36" s="20">
        <v>0</v>
      </c>
      <c r="K36" s="20">
        <v>259476350</v>
      </c>
      <c r="L36" s="20">
        <v>7971476</v>
      </c>
      <c r="M36" s="20">
        <v>259476350</v>
      </c>
      <c r="N36" s="16">
        <f t="shared" si="0"/>
        <v>0.97019427632214139</v>
      </c>
      <c r="O36" s="20">
        <v>258841570</v>
      </c>
      <c r="P36" s="16">
        <f t="shared" si="1"/>
        <v>0.96782080404721627</v>
      </c>
      <c r="Q36" s="20">
        <v>256982968</v>
      </c>
      <c r="R36" s="16">
        <f t="shared" si="2"/>
        <v>0.96087140375558711</v>
      </c>
      <c r="S36" s="20">
        <f t="shared" si="3"/>
        <v>634780</v>
      </c>
      <c r="T36" s="20">
        <f t="shared" si="4"/>
        <v>1858602</v>
      </c>
    </row>
    <row r="37" spans="1:20" ht="31.5" x14ac:dyDescent="0.3">
      <c r="A37" s="18" t="s">
        <v>26</v>
      </c>
      <c r="B37" s="18" t="s">
        <v>28</v>
      </c>
      <c r="C37" s="18" t="s">
        <v>28</v>
      </c>
      <c r="D37" s="18" t="s">
        <v>63</v>
      </c>
      <c r="E37" s="18" t="s">
        <v>33</v>
      </c>
      <c r="F37" s="18"/>
      <c r="G37" s="18"/>
      <c r="H37" s="19" t="s">
        <v>68</v>
      </c>
      <c r="I37" s="20">
        <v>1082914881</v>
      </c>
      <c r="J37" s="20">
        <v>0</v>
      </c>
      <c r="K37" s="20">
        <v>1082529120</v>
      </c>
      <c r="L37" s="20">
        <v>385761</v>
      </c>
      <c r="M37" s="20">
        <v>1082529120</v>
      </c>
      <c r="N37" s="16">
        <f t="shared" si="0"/>
        <v>0.99964377532641924</v>
      </c>
      <c r="O37" s="20">
        <v>1082529120</v>
      </c>
      <c r="P37" s="16">
        <f t="shared" si="1"/>
        <v>0.99964377532641924</v>
      </c>
      <c r="Q37" s="20">
        <v>1082529120</v>
      </c>
      <c r="R37" s="16">
        <f t="shared" si="2"/>
        <v>0.99964377532641924</v>
      </c>
      <c r="S37" s="20">
        <f t="shared" si="3"/>
        <v>0</v>
      </c>
      <c r="T37" s="20">
        <f t="shared" si="4"/>
        <v>0</v>
      </c>
    </row>
    <row r="38" spans="1:20" x14ac:dyDescent="0.3">
      <c r="A38" s="18" t="s">
        <v>26</v>
      </c>
      <c r="B38" s="18" t="s">
        <v>28</v>
      </c>
      <c r="C38" s="18" t="s">
        <v>28</v>
      </c>
      <c r="D38" s="18" t="s">
        <v>63</v>
      </c>
      <c r="E38" s="18" t="s">
        <v>39</v>
      </c>
      <c r="F38" s="18"/>
      <c r="G38" s="18"/>
      <c r="H38" s="19" t="s">
        <v>69</v>
      </c>
      <c r="I38" s="20">
        <v>16978253</v>
      </c>
      <c r="J38" s="20">
        <v>0</v>
      </c>
      <c r="K38" s="20">
        <v>15644820</v>
      </c>
      <c r="L38" s="20">
        <v>1333433</v>
      </c>
      <c r="M38" s="20">
        <v>15644820</v>
      </c>
      <c r="N38" s="16">
        <f t="shared" si="0"/>
        <v>0.92146229650365086</v>
      </c>
      <c r="O38" s="20">
        <v>15644820</v>
      </c>
      <c r="P38" s="16">
        <f t="shared" si="1"/>
        <v>0.92146229650365086</v>
      </c>
      <c r="Q38" s="20">
        <v>15644820</v>
      </c>
      <c r="R38" s="16">
        <f t="shared" si="2"/>
        <v>0.92146229650365086</v>
      </c>
      <c r="S38" s="20">
        <f t="shared" si="3"/>
        <v>0</v>
      </c>
      <c r="T38" s="20">
        <f t="shared" si="4"/>
        <v>0</v>
      </c>
    </row>
    <row r="39" spans="1:20" x14ac:dyDescent="0.3">
      <c r="A39" s="18" t="s">
        <v>26</v>
      </c>
      <c r="B39" s="18" t="s">
        <v>28</v>
      </c>
      <c r="C39" s="18" t="s">
        <v>28</v>
      </c>
      <c r="D39" s="18" t="s">
        <v>63</v>
      </c>
      <c r="E39" s="18" t="s">
        <v>70</v>
      </c>
      <c r="F39" s="18"/>
      <c r="G39" s="18"/>
      <c r="H39" s="19" t="s">
        <v>71</v>
      </c>
      <c r="I39" s="20">
        <v>427323975</v>
      </c>
      <c r="J39" s="20">
        <v>0</v>
      </c>
      <c r="K39" s="20">
        <v>424076769</v>
      </c>
      <c r="L39" s="20">
        <v>3247206</v>
      </c>
      <c r="M39" s="20">
        <v>424076769</v>
      </c>
      <c r="N39" s="16">
        <f t="shared" si="0"/>
        <v>0.9924010675974827</v>
      </c>
      <c r="O39" s="20">
        <v>424076769</v>
      </c>
      <c r="P39" s="16">
        <f t="shared" si="1"/>
        <v>0.9924010675974827</v>
      </c>
      <c r="Q39" s="20">
        <v>424076769</v>
      </c>
      <c r="R39" s="16">
        <f t="shared" si="2"/>
        <v>0.9924010675974827</v>
      </c>
      <c r="S39" s="20">
        <f t="shared" si="3"/>
        <v>0</v>
      </c>
      <c r="T39" s="20">
        <f t="shared" si="4"/>
        <v>0</v>
      </c>
    </row>
    <row r="40" spans="1:20" ht="31.5" x14ac:dyDescent="0.3">
      <c r="A40" s="18" t="s">
        <v>26</v>
      </c>
      <c r="B40" s="18" t="s">
        <v>28</v>
      </c>
      <c r="C40" s="18" t="s">
        <v>28</v>
      </c>
      <c r="D40" s="18" t="s">
        <v>63</v>
      </c>
      <c r="E40" s="18" t="s">
        <v>72</v>
      </c>
      <c r="F40" s="18"/>
      <c r="G40" s="18"/>
      <c r="H40" s="19" t="s">
        <v>73</v>
      </c>
      <c r="I40" s="20">
        <v>831203451</v>
      </c>
      <c r="J40" s="20">
        <v>0</v>
      </c>
      <c r="K40" s="20">
        <v>830478991</v>
      </c>
      <c r="L40" s="20">
        <v>724460</v>
      </c>
      <c r="M40" s="20">
        <v>830478991</v>
      </c>
      <c r="N40" s="16">
        <f t="shared" si="0"/>
        <v>0.9991284203655213</v>
      </c>
      <c r="O40" s="20">
        <v>830478991</v>
      </c>
      <c r="P40" s="16">
        <f t="shared" si="1"/>
        <v>0.9991284203655213</v>
      </c>
      <c r="Q40" s="20">
        <v>830478991</v>
      </c>
      <c r="R40" s="16">
        <f t="shared" si="2"/>
        <v>0.9991284203655213</v>
      </c>
      <c r="S40" s="20">
        <f t="shared" si="3"/>
        <v>0</v>
      </c>
      <c r="T40" s="20">
        <f t="shared" si="4"/>
        <v>0</v>
      </c>
    </row>
    <row r="41" spans="1:20" s="17" customFormat="1" ht="47.25" x14ac:dyDescent="0.3">
      <c r="A41" s="13" t="s">
        <v>26</v>
      </c>
      <c r="B41" s="13" t="s">
        <v>28</v>
      </c>
      <c r="C41" s="13" t="s">
        <v>28</v>
      </c>
      <c r="D41" s="13" t="s">
        <v>74</v>
      </c>
      <c r="E41" s="13"/>
      <c r="F41" s="13"/>
      <c r="G41" s="13"/>
      <c r="H41" s="14" t="s">
        <v>75</v>
      </c>
      <c r="I41" s="15">
        <v>7043008740</v>
      </c>
      <c r="J41" s="15">
        <v>7043008740</v>
      </c>
      <c r="K41" s="15">
        <v>0</v>
      </c>
      <c r="L41" s="15">
        <v>0</v>
      </c>
      <c r="M41" s="15">
        <v>0</v>
      </c>
      <c r="N41" s="16">
        <f t="shared" si="0"/>
        <v>0</v>
      </c>
      <c r="O41" s="15">
        <v>0</v>
      </c>
      <c r="P41" s="16">
        <f t="shared" si="1"/>
        <v>0</v>
      </c>
      <c r="Q41" s="15">
        <v>0</v>
      </c>
      <c r="R41" s="16">
        <f t="shared" si="2"/>
        <v>0</v>
      </c>
      <c r="S41" s="15">
        <f t="shared" si="3"/>
        <v>0</v>
      </c>
      <c r="T41" s="15">
        <f t="shared" si="4"/>
        <v>0</v>
      </c>
    </row>
    <row r="42" spans="1:20" s="17" customFormat="1" ht="31.5" x14ac:dyDescent="0.3">
      <c r="A42" s="13" t="s">
        <v>26</v>
      </c>
      <c r="B42" s="13" t="s">
        <v>52</v>
      </c>
      <c r="C42" s="13"/>
      <c r="D42" s="13"/>
      <c r="E42" s="13"/>
      <c r="F42" s="13"/>
      <c r="G42" s="13"/>
      <c r="H42" s="14" t="s">
        <v>76</v>
      </c>
      <c r="I42" s="15">
        <v>2749742529</v>
      </c>
      <c r="J42" s="15">
        <v>0</v>
      </c>
      <c r="K42" s="15">
        <v>2590708775.27</v>
      </c>
      <c r="L42" s="15">
        <v>159033753.72999999</v>
      </c>
      <c r="M42" s="15">
        <v>2590708775.27</v>
      </c>
      <c r="N42" s="16">
        <f t="shared" si="0"/>
        <v>0.94216412916745484</v>
      </c>
      <c r="O42" s="15">
        <v>2498426344.27</v>
      </c>
      <c r="P42" s="16">
        <f t="shared" si="1"/>
        <v>0.9086037394121419</v>
      </c>
      <c r="Q42" s="15">
        <v>2494946344.27</v>
      </c>
      <c r="R42" s="16">
        <f t="shared" si="2"/>
        <v>0.90733816637637643</v>
      </c>
      <c r="S42" s="15">
        <f t="shared" si="3"/>
        <v>92282431</v>
      </c>
      <c r="T42" s="15">
        <f t="shared" si="4"/>
        <v>3480000</v>
      </c>
    </row>
    <row r="43" spans="1:20" ht="47.25" x14ac:dyDescent="0.3">
      <c r="A43" s="18" t="s">
        <v>26</v>
      </c>
      <c r="B43" s="18" t="s">
        <v>52</v>
      </c>
      <c r="C43" s="18" t="s">
        <v>52</v>
      </c>
      <c r="D43" s="18" t="s">
        <v>28</v>
      </c>
      <c r="E43" s="18" t="s">
        <v>33</v>
      </c>
      <c r="F43" s="18" t="s">
        <v>41</v>
      </c>
      <c r="G43" s="18"/>
      <c r="H43" s="19" t="s">
        <v>77</v>
      </c>
      <c r="I43" s="20">
        <v>439532</v>
      </c>
      <c r="J43" s="20">
        <v>0</v>
      </c>
      <c r="K43" s="20">
        <v>434200</v>
      </c>
      <c r="L43" s="20">
        <v>5332</v>
      </c>
      <c r="M43" s="20">
        <v>434200</v>
      </c>
      <c r="N43" s="16">
        <f t="shared" si="0"/>
        <v>0.98786891511880814</v>
      </c>
      <c r="O43" s="20">
        <v>434200</v>
      </c>
      <c r="P43" s="16">
        <f t="shared" si="1"/>
        <v>0.98786891511880814</v>
      </c>
      <c r="Q43" s="20">
        <v>434200</v>
      </c>
      <c r="R43" s="16">
        <f t="shared" si="2"/>
        <v>0.98786891511880814</v>
      </c>
      <c r="S43" s="20">
        <f t="shared" si="3"/>
        <v>0</v>
      </c>
      <c r="T43" s="20">
        <f t="shared" si="4"/>
        <v>0</v>
      </c>
    </row>
    <row r="44" spans="1:20" ht="47.25" x14ac:dyDescent="0.3">
      <c r="A44" s="18" t="s">
        <v>26</v>
      </c>
      <c r="B44" s="18" t="s">
        <v>52</v>
      </c>
      <c r="C44" s="18" t="s">
        <v>52</v>
      </c>
      <c r="D44" s="18" t="s">
        <v>28</v>
      </c>
      <c r="E44" s="18" t="s">
        <v>33</v>
      </c>
      <c r="F44" s="18" t="s">
        <v>43</v>
      </c>
      <c r="G44" s="18"/>
      <c r="H44" s="19" t="s">
        <v>78</v>
      </c>
      <c r="I44" s="20">
        <v>441181</v>
      </c>
      <c r="J44" s="20">
        <v>0</v>
      </c>
      <c r="K44" s="20">
        <v>439110</v>
      </c>
      <c r="L44" s="20">
        <v>2071</v>
      </c>
      <c r="M44" s="20">
        <v>439110</v>
      </c>
      <c r="N44" s="16">
        <f t="shared" si="0"/>
        <v>0.99530578152730964</v>
      </c>
      <c r="O44" s="20">
        <v>439110</v>
      </c>
      <c r="P44" s="16">
        <f t="shared" si="1"/>
        <v>0.99530578152730964</v>
      </c>
      <c r="Q44" s="20">
        <v>439110</v>
      </c>
      <c r="R44" s="16">
        <f t="shared" si="2"/>
        <v>0.99530578152730964</v>
      </c>
      <c r="S44" s="20">
        <f t="shared" si="3"/>
        <v>0</v>
      </c>
      <c r="T44" s="20">
        <f t="shared" si="4"/>
        <v>0</v>
      </c>
    </row>
    <row r="45" spans="1:20" ht="47.25" x14ac:dyDescent="0.3">
      <c r="A45" s="18" t="s">
        <v>26</v>
      </c>
      <c r="B45" s="18" t="s">
        <v>52</v>
      </c>
      <c r="C45" s="18" t="s">
        <v>52</v>
      </c>
      <c r="D45" s="18" t="s">
        <v>28</v>
      </c>
      <c r="E45" s="18" t="s">
        <v>35</v>
      </c>
      <c r="F45" s="18" t="s">
        <v>31</v>
      </c>
      <c r="G45" s="18"/>
      <c r="H45" s="19" t="s">
        <v>79</v>
      </c>
      <c r="I45" s="20">
        <v>31811</v>
      </c>
      <c r="J45" s="20">
        <v>0</v>
      </c>
      <c r="K45" s="20">
        <v>20230</v>
      </c>
      <c r="L45" s="20">
        <v>11581</v>
      </c>
      <c r="M45" s="20">
        <v>20230</v>
      </c>
      <c r="N45" s="16">
        <f t="shared" si="0"/>
        <v>0.63594354154223387</v>
      </c>
      <c r="O45" s="20">
        <v>20230</v>
      </c>
      <c r="P45" s="16">
        <f t="shared" si="1"/>
        <v>0.63594354154223387</v>
      </c>
      <c r="Q45" s="20">
        <v>20230</v>
      </c>
      <c r="R45" s="16">
        <f t="shared" si="2"/>
        <v>0.63594354154223387</v>
      </c>
      <c r="S45" s="20">
        <f t="shared" si="3"/>
        <v>0</v>
      </c>
      <c r="T45" s="20">
        <f t="shared" si="4"/>
        <v>0</v>
      </c>
    </row>
    <row r="46" spans="1:20" ht="78.75" x14ac:dyDescent="0.3">
      <c r="A46" s="18" t="s">
        <v>26</v>
      </c>
      <c r="B46" s="18" t="s">
        <v>52</v>
      </c>
      <c r="C46" s="18" t="s">
        <v>52</v>
      </c>
      <c r="D46" s="18" t="s">
        <v>28</v>
      </c>
      <c r="E46" s="18" t="s">
        <v>35</v>
      </c>
      <c r="F46" s="18" t="s">
        <v>39</v>
      </c>
      <c r="G46" s="18"/>
      <c r="H46" s="19" t="s">
        <v>80</v>
      </c>
      <c r="I46" s="20">
        <v>312900</v>
      </c>
      <c r="J46" s="20">
        <v>0</v>
      </c>
      <c r="K46" s="20">
        <v>240000</v>
      </c>
      <c r="L46" s="20">
        <v>72900</v>
      </c>
      <c r="M46" s="20">
        <v>240000</v>
      </c>
      <c r="N46" s="16">
        <f t="shared" si="0"/>
        <v>0.76701821668264625</v>
      </c>
      <c r="O46" s="20">
        <v>240000</v>
      </c>
      <c r="P46" s="16">
        <f t="shared" si="1"/>
        <v>0.76701821668264625</v>
      </c>
      <c r="Q46" s="20">
        <v>240000</v>
      </c>
      <c r="R46" s="16">
        <f t="shared" si="2"/>
        <v>0.76701821668264625</v>
      </c>
      <c r="S46" s="20">
        <f t="shared" si="3"/>
        <v>0</v>
      </c>
      <c r="T46" s="20">
        <f t="shared" si="4"/>
        <v>0</v>
      </c>
    </row>
    <row r="47" spans="1:20" ht="31.5" x14ac:dyDescent="0.3">
      <c r="A47" s="18" t="s">
        <v>26</v>
      </c>
      <c r="B47" s="18" t="s">
        <v>52</v>
      </c>
      <c r="C47" s="18" t="s">
        <v>52</v>
      </c>
      <c r="D47" s="18" t="s">
        <v>28</v>
      </c>
      <c r="E47" s="18" t="s">
        <v>35</v>
      </c>
      <c r="F47" s="18" t="s">
        <v>41</v>
      </c>
      <c r="G47" s="18"/>
      <c r="H47" s="19" t="s">
        <v>81</v>
      </c>
      <c r="I47" s="20">
        <v>9284689</v>
      </c>
      <c r="J47" s="20">
        <v>0</v>
      </c>
      <c r="K47" s="20">
        <v>7891485</v>
      </c>
      <c r="L47" s="20">
        <v>1393204</v>
      </c>
      <c r="M47" s="20">
        <v>7891485</v>
      </c>
      <c r="N47" s="16">
        <f t="shared" si="0"/>
        <v>0.84994607789232357</v>
      </c>
      <c r="O47" s="20">
        <v>7891485</v>
      </c>
      <c r="P47" s="16">
        <f t="shared" si="1"/>
        <v>0.84994607789232357</v>
      </c>
      <c r="Q47" s="20">
        <v>7891485</v>
      </c>
      <c r="R47" s="16">
        <f t="shared" si="2"/>
        <v>0.84994607789232357</v>
      </c>
      <c r="S47" s="20">
        <f t="shared" si="3"/>
        <v>0</v>
      </c>
      <c r="T47" s="20">
        <f t="shared" si="4"/>
        <v>0</v>
      </c>
    </row>
    <row r="48" spans="1:20" ht="47.25" x14ac:dyDescent="0.3">
      <c r="A48" s="18" t="s">
        <v>26</v>
      </c>
      <c r="B48" s="18" t="s">
        <v>52</v>
      </c>
      <c r="C48" s="18" t="s">
        <v>52</v>
      </c>
      <c r="D48" s="18" t="s">
        <v>28</v>
      </c>
      <c r="E48" s="18" t="s">
        <v>37</v>
      </c>
      <c r="F48" s="18" t="s">
        <v>33</v>
      </c>
      <c r="G48" s="18"/>
      <c r="H48" s="19" t="s">
        <v>82</v>
      </c>
      <c r="I48" s="20">
        <v>320934</v>
      </c>
      <c r="J48" s="20">
        <v>0</v>
      </c>
      <c r="K48" s="20">
        <v>317730</v>
      </c>
      <c r="L48" s="20">
        <v>3204</v>
      </c>
      <c r="M48" s="20">
        <v>317730</v>
      </c>
      <c r="N48" s="16">
        <f t="shared" si="0"/>
        <v>0.99001663893510816</v>
      </c>
      <c r="O48" s="20">
        <v>317730</v>
      </c>
      <c r="P48" s="16">
        <f t="shared" si="1"/>
        <v>0.99001663893510816</v>
      </c>
      <c r="Q48" s="20">
        <v>317730</v>
      </c>
      <c r="R48" s="16">
        <f t="shared" si="2"/>
        <v>0.99001663893510816</v>
      </c>
      <c r="S48" s="20">
        <f t="shared" si="3"/>
        <v>0</v>
      </c>
      <c r="T48" s="20">
        <f t="shared" si="4"/>
        <v>0</v>
      </c>
    </row>
    <row r="49" spans="1:20" ht="31.5" x14ac:dyDescent="0.3">
      <c r="A49" s="18" t="s">
        <v>26</v>
      </c>
      <c r="B49" s="18" t="s">
        <v>52</v>
      </c>
      <c r="C49" s="18" t="s">
        <v>52</v>
      </c>
      <c r="D49" s="18" t="s">
        <v>28</v>
      </c>
      <c r="E49" s="18" t="s">
        <v>37</v>
      </c>
      <c r="F49" s="18" t="s">
        <v>41</v>
      </c>
      <c r="G49" s="18"/>
      <c r="H49" s="19" t="s">
        <v>83</v>
      </c>
      <c r="I49" s="20">
        <v>1232158</v>
      </c>
      <c r="J49" s="20">
        <v>0</v>
      </c>
      <c r="K49" s="20">
        <v>897260</v>
      </c>
      <c r="L49" s="20">
        <v>334898</v>
      </c>
      <c r="M49" s="20">
        <v>897260</v>
      </c>
      <c r="N49" s="16">
        <f t="shared" si="0"/>
        <v>0.72820206499491136</v>
      </c>
      <c r="O49" s="20">
        <v>897260</v>
      </c>
      <c r="P49" s="16">
        <f t="shared" si="1"/>
        <v>0.72820206499491136</v>
      </c>
      <c r="Q49" s="20">
        <v>897260</v>
      </c>
      <c r="R49" s="16">
        <f t="shared" si="2"/>
        <v>0.72820206499491136</v>
      </c>
      <c r="S49" s="20">
        <f t="shared" si="3"/>
        <v>0</v>
      </c>
      <c r="T49" s="20">
        <f t="shared" si="4"/>
        <v>0</v>
      </c>
    </row>
    <row r="50" spans="1:20" ht="47.25" x14ac:dyDescent="0.3">
      <c r="A50" s="18" t="s">
        <v>26</v>
      </c>
      <c r="B50" s="18" t="s">
        <v>52</v>
      </c>
      <c r="C50" s="18" t="s">
        <v>52</v>
      </c>
      <c r="D50" s="18" t="s">
        <v>28</v>
      </c>
      <c r="E50" s="18" t="s">
        <v>37</v>
      </c>
      <c r="F50" s="18" t="s">
        <v>45</v>
      </c>
      <c r="G50" s="18"/>
      <c r="H50" s="19" t="s">
        <v>84</v>
      </c>
      <c r="I50" s="20">
        <v>636512</v>
      </c>
      <c r="J50" s="20">
        <v>0</v>
      </c>
      <c r="K50" s="20">
        <v>636000</v>
      </c>
      <c r="L50" s="20">
        <v>512</v>
      </c>
      <c r="M50" s="20">
        <v>636000</v>
      </c>
      <c r="N50" s="16">
        <f t="shared" si="0"/>
        <v>0.9991956161077874</v>
      </c>
      <c r="O50" s="20">
        <v>636000</v>
      </c>
      <c r="P50" s="16">
        <f t="shared" si="1"/>
        <v>0.9991956161077874</v>
      </c>
      <c r="Q50" s="20">
        <v>636000</v>
      </c>
      <c r="R50" s="16">
        <f t="shared" si="2"/>
        <v>0.9991956161077874</v>
      </c>
      <c r="S50" s="20">
        <f t="shared" si="3"/>
        <v>0</v>
      </c>
      <c r="T50" s="20">
        <f t="shared" si="4"/>
        <v>0</v>
      </c>
    </row>
    <row r="51" spans="1:20" ht="31.5" x14ac:dyDescent="0.3">
      <c r="A51" s="18" t="s">
        <v>26</v>
      </c>
      <c r="B51" s="18" t="s">
        <v>52</v>
      </c>
      <c r="C51" s="18" t="s">
        <v>52</v>
      </c>
      <c r="D51" s="18" t="s">
        <v>52</v>
      </c>
      <c r="E51" s="18" t="s">
        <v>43</v>
      </c>
      <c r="F51" s="18" t="s">
        <v>31</v>
      </c>
      <c r="G51" s="18"/>
      <c r="H51" s="19" t="s">
        <v>85</v>
      </c>
      <c r="I51" s="20">
        <v>483340</v>
      </c>
      <c r="J51" s="20">
        <v>0</v>
      </c>
      <c r="K51" s="20">
        <v>366100</v>
      </c>
      <c r="L51" s="20">
        <v>117240</v>
      </c>
      <c r="M51" s="20">
        <v>366100</v>
      </c>
      <c r="N51" s="16">
        <f t="shared" si="0"/>
        <v>0.75743782844374563</v>
      </c>
      <c r="O51" s="20">
        <v>366100</v>
      </c>
      <c r="P51" s="16">
        <f t="shared" si="1"/>
        <v>0.75743782844374563</v>
      </c>
      <c r="Q51" s="20">
        <v>366100</v>
      </c>
      <c r="R51" s="16">
        <f t="shared" si="2"/>
        <v>0.75743782844374563</v>
      </c>
      <c r="S51" s="20">
        <f t="shared" si="3"/>
        <v>0</v>
      </c>
      <c r="T51" s="20">
        <f t="shared" si="4"/>
        <v>0</v>
      </c>
    </row>
    <row r="52" spans="1:20" ht="31.5" x14ac:dyDescent="0.3">
      <c r="A52" s="18" t="s">
        <v>26</v>
      </c>
      <c r="B52" s="18" t="s">
        <v>52</v>
      </c>
      <c r="C52" s="18" t="s">
        <v>52</v>
      </c>
      <c r="D52" s="18" t="s">
        <v>52</v>
      </c>
      <c r="E52" s="18" t="s">
        <v>45</v>
      </c>
      <c r="F52" s="18" t="s">
        <v>33</v>
      </c>
      <c r="G52" s="18"/>
      <c r="H52" s="19" t="s">
        <v>86</v>
      </c>
      <c r="I52" s="20">
        <v>389087844</v>
      </c>
      <c r="J52" s="20">
        <v>0</v>
      </c>
      <c r="K52" s="20">
        <v>386407646.26999998</v>
      </c>
      <c r="L52" s="20">
        <v>2680197.73</v>
      </c>
      <c r="M52" s="20">
        <v>386407646.26999998</v>
      </c>
      <c r="N52" s="16">
        <f t="shared" si="0"/>
        <v>0.99311158708417524</v>
      </c>
      <c r="O52" s="20">
        <v>386407646.26999998</v>
      </c>
      <c r="P52" s="16">
        <f t="shared" si="1"/>
        <v>0.99311158708417524</v>
      </c>
      <c r="Q52" s="20">
        <v>386407646.26999998</v>
      </c>
      <c r="R52" s="16">
        <f t="shared" si="2"/>
        <v>0.99311158708417524</v>
      </c>
      <c r="S52" s="20">
        <f t="shared" si="3"/>
        <v>0</v>
      </c>
      <c r="T52" s="20">
        <f t="shared" si="4"/>
        <v>0</v>
      </c>
    </row>
    <row r="53" spans="1:20" ht="110.25" x14ac:dyDescent="0.3">
      <c r="A53" s="18" t="s">
        <v>26</v>
      </c>
      <c r="B53" s="18" t="s">
        <v>52</v>
      </c>
      <c r="C53" s="18" t="s">
        <v>52</v>
      </c>
      <c r="D53" s="18" t="s">
        <v>52</v>
      </c>
      <c r="E53" s="18" t="s">
        <v>45</v>
      </c>
      <c r="F53" s="18" t="s">
        <v>35</v>
      </c>
      <c r="G53" s="18"/>
      <c r="H53" s="19" t="s">
        <v>87</v>
      </c>
      <c r="I53" s="20">
        <v>214023275</v>
      </c>
      <c r="J53" s="20">
        <v>0</v>
      </c>
      <c r="K53" s="20">
        <v>203023275</v>
      </c>
      <c r="L53" s="20">
        <v>11000000</v>
      </c>
      <c r="M53" s="20">
        <v>203023275</v>
      </c>
      <c r="N53" s="16">
        <f t="shared" si="0"/>
        <v>0.94860372078690969</v>
      </c>
      <c r="O53" s="20">
        <v>203023275</v>
      </c>
      <c r="P53" s="16">
        <f t="shared" si="1"/>
        <v>0.94860372078690969</v>
      </c>
      <c r="Q53" s="20">
        <v>203023275</v>
      </c>
      <c r="R53" s="16">
        <f t="shared" si="2"/>
        <v>0.94860372078690969</v>
      </c>
      <c r="S53" s="20">
        <f t="shared" si="3"/>
        <v>0</v>
      </c>
      <c r="T53" s="20">
        <f t="shared" si="4"/>
        <v>0</v>
      </c>
    </row>
    <row r="54" spans="1:20" s="21" customFormat="1" ht="15.75" x14ac:dyDescent="0.25">
      <c r="A54" s="18" t="s">
        <v>26</v>
      </c>
      <c r="B54" s="18" t="s">
        <v>52</v>
      </c>
      <c r="C54" s="18" t="s">
        <v>52</v>
      </c>
      <c r="D54" s="18" t="s">
        <v>52</v>
      </c>
      <c r="E54" s="18" t="s">
        <v>47</v>
      </c>
      <c r="F54" s="18" t="s">
        <v>33</v>
      </c>
      <c r="G54" s="18"/>
      <c r="H54" s="19" t="s">
        <v>88</v>
      </c>
      <c r="I54" s="20">
        <v>759126000</v>
      </c>
      <c r="J54" s="20">
        <v>0</v>
      </c>
      <c r="K54" s="20">
        <v>755166000</v>
      </c>
      <c r="L54" s="20">
        <v>3960000</v>
      </c>
      <c r="M54" s="20">
        <v>755166000</v>
      </c>
      <c r="N54" s="16">
        <f t="shared" si="0"/>
        <v>0.99478347468009265</v>
      </c>
      <c r="O54" s="20">
        <v>755166000</v>
      </c>
      <c r="P54" s="16">
        <f t="shared" si="1"/>
        <v>0.99478347468009265</v>
      </c>
      <c r="Q54" s="20">
        <v>751686000</v>
      </c>
      <c r="R54" s="16">
        <f t="shared" si="2"/>
        <v>0.990199255459568</v>
      </c>
      <c r="S54" s="20">
        <f t="shared" si="3"/>
        <v>0</v>
      </c>
      <c r="T54" s="20">
        <f t="shared" si="4"/>
        <v>3480000</v>
      </c>
    </row>
    <row r="55" spans="1:20" s="21" customFormat="1" ht="63" x14ac:dyDescent="0.25">
      <c r="A55" s="18" t="s">
        <v>26</v>
      </c>
      <c r="B55" s="18" t="s">
        <v>52</v>
      </c>
      <c r="C55" s="18" t="s">
        <v>52</v>
      </c>
      <c r="D55" s="18" t="s">
        <v>52</v>
      </c>
      <c r="E55" s="18" t="s">
        <v>47</v>
      </c>
      <c r="F55" s="18" t="s">
        <v>35</v>
      </c>
      <c r="G55" s="18"/>
      <c r="H55" s="19" t="s">
        <v>89</v>
      </c>
      <c r="I55" s="20">
        <v>38187185</v>
      </c>
      <c r="J55" s="20">
        <v>0</v>
      </c>
      <c r="K55" s="20">
        <v>33931107</v>
      </c>
      <c r="L55" s="20">
        <v>4256078</v>
      </c>
      <c r="M55" s="20">
        <v>33931107</v>
      </c>
      <c r="N55" s="16">
        <f t="shared" si="0"/>
        <v>0.88854695626294533</v>
      </c>
      <c r="O55" s="20">
        <v>33492607</v>
      </c>
      <c r="P55" s="16">
        <f t="shared" si="1"/>
        <v>0.87706404648575165</v>
      </c>
      <c r="Q55" s="20">
        <v>33492607</v>
      </c>
      <c r="R55" s="16">
        <f t="shared" si="2"/>
        <v>0.87706404648575165</v>
      </c>
      <c r="S55" s="20">
        <f t="shared" si="3"/>
        <v>438500</v>
      </c>
      <c r="T55" s="20">
        <f t="shared" si="4"/>
        <v>0</v>
      </c>
    </row>
    <row r="56" spans="1:20" s="21" customFormat="1" ht="47.25" x14ac:dyDescent="0.25">
      <c r="A56" s="18" t="s">
        <v>26</v>
      </c>
      <c r="B56" s="18" t="s">
        <v>52</v>
      </c>
      <c r="C56" s="18" t="s">
        <v>52</v>
      </c>
      <c r="D56" s="18" t="s">
        <v>52</v>
      </c>
      <c r="E56" s="18" t="s">
        <v>47</v>
      </c>
      <c r="F56" s="18" t="s">
        <v>41</v>
      </c>
      <c r="G56" s="18"/>
      <c r="H56" s="19" t="s">
        <v>90</v>
      </c>
      <c r="I56" s="20">
        <v>1336135168</v>
      </c>
      <c r="J56" s="20">
        <v>0</v>
      </c>
      <c r="K56" s="20">
        <v>1200938632</v>
      </c>
      <c r="L56" s="20">
        <v>135196536</v>
      </c>
      <c r="M56" s="20">
        <v>1200938632</v>
      </c>
      <c r="N56" s="16">
        <f t="shared" si="0"/>
        <v>0.89881522525720992</v>
      </c>
      <c r="O56" s="20">
        <v>1109094701</v>
      </c>
      <c r="P56" s="16">
        <f t="shared" si="1"/>
        <v>0.83007672244729058</v>
      </c>
      <c r="Q56" s="20">
        <v>1109094701</v>
      </c>
      <c r="R56" s="16">
        <f t="shared" si="2"/>
        <v>0.83007672244729058</v>
      </c>
      <c r="S56" s="20">
        <f t="shared" si="3"/>
        <v>91843931</v>
      </c>
      <c r="T56" s="20">
        <f t="shared" si="4"/>
        <v>0</v>
      </c>
    </row>
    <row r="57" spans="1:20" s="22" customFormat="1" ht="31.5" x14ac:dyDescent="0.25">
      <c r="A57" s="13" t="s">
        <v>26</v>
      </c>
      <c r="B57" s="13" t="s">
        <v>63</v>
      </c>
      <c r="C57" s="13"/>
      <c r="D57" s="13"/>
      <c r="E57" s="13"/>
      <c r="F57" s="13"/>
      <c r="G57" s="13"/>
      <c r="H57" s="14" t="s">
        <v>91</v>
      </c>
      <c r="I57" s="15">
        <f>+I58+I60+I62+I65</f>
        <v>14036559092</v>
      </c>
      <c r="J57" s="15">
        <f t="shared" ref="J57:Q57" si="6">+J58+J60+J62+J65</f>
        <v>0</v>
      </c>
      <c r="K57" s="15">
        <f t="shared" si="6"/>
        <v>10204780829.860001</v>
      </c>
      <c r="L57" s="15">
        <f t="shared" si="6"/>
        <v>3831778262.1399999</v>
      </c>
      <c r="M57" s="15">
        <f t="shared" si="6"/>
        <v>10204780829.860001</v>
      </c>
      <c r="N57" s="16">
        <f t="shared" si="0"/>
        <v>0.7270144173493428</v>
      </c>
      <c r="O57" s="15">
        <f t="shared" si="6"/>
        <v>10204780829.860001</v>
      </c>
      <c r="P57" s="16">
        <f t="shared" si="1"/>
        <v>0.7270144173493428</v>
      </c>
      <c r="Q57" s="15">
        <f t="shared" si="6"/>
        <v>9963169855.1199989</v>
      </c>
      <c r="R57" s="16">
        <f t="shared" si="2"/>
        <v>0.70980143992685574</v>
      </c>
      <c r="S57" s="15">
        <f t="shared" si="3"/>
        <v>0</v>
      </c>
      <c r="T57" s="15">
        <f t="shared" si="4"/>
        <v>241610974.74000168</v>
      </c>
    </row>
    <row r="58" spans="1:20" s="21" customFormat="1" ht="47.25" x14ac:dyDescent="0.25">
      <c r="A58" s="18" t="s">
        <v>26</v>
      </c>
      <c r="B58" s="18" t="s">
        <v>63</v>
      </c>
      <c r="C58" s="18" t="s">
        <v>74</v>
      </c>
      <c r="D58" s="18" t="s">
        <v>52</v>
      </c>
      <c r="E58" s="18" t="s">
        <v>33</v>
      </c>
      <c r="F58" s="18"/>
      <c r="G58" s="18"/>
      <c r="H58" s="19" t="s">
        <v>92</v>
      </c>
      <c r="I58" s="20">
        <v>1419641423</v>
      </c>
      <c r="J58" s="20">
        <v>0</v>
      </c>
      <c r="K58" s="20">
        <v>1336070067.8599999</v>
      </c>
      <c r="L58" s="20">
        <v>83571355.140000001</v>
      </c>
      <c r="M58" s="20">
        <v>1336070067.8599999</v>
      </c>
      <c r="N58" s="16">
        <f t="shared" si="0"/>
        <v>0.94113206772778135</v>
      </c>
      <c r="O58" s="20">
        <v>1336070067.8599999</v>
      </c>
      <c r="P58" s="16">
        <f t="shared" si="1"/>
        <v>0.94113206772778135</v>
      </c>
      <c r="Q58" s="20">
        <v>1094459093.1199999</v>
      </c>
      <c r="R58" s="16">
        <f t="shared" si="2"/>
        <v>0.77094051736471481</v>
      </c>
      <c r="S58" s="20">
        <f t="shared" si="3"/>
        <v>0</v>
      </c>
      <c r="T58" s="20">
        <f t="shared" si="4"/>
        <v>241610974.74000001</v>
      </c>
    </row>
    <row r="59" spans="1:20" s="21" customFormat="1" ht="63" x14ac:dyDescent="0.25">
      <c r="A59" s="18" t="s">
        <v>26</v>
      </c>
      <c r="B59" s="18" t="s">
        <v>63</v>
      </c>
      <c r="C59" s="18" t="s">
        <v>74</v>
      </c>
      <c r="D59" s="18" t="s">
        <v>52</v>
      </c>
      <c r="E59" s="18" t="s">
        <v>33</v>
      </c>
      <c r="F59" s="18" t="s">
        <v>33</v>
      </c>
      <c r="G59" s="18"/>
      <c r="H59" s="19" t="s">
        <v>93</v>
      </c>
      <c r="I59" s="20">
        <v>1419641423</v>
      </c>
      <c r="J59" s="20">
        <v>0</v>
      </c>
      <c r="K59" s="20">
        <v>1336070067.8599999</v>
      </c>
      <c r="L59" s="20">
        <v>83571355.140000001</v>
      </c>
      <c r="M59" s="20">
        <v>1336070067.8599999</v>
      </c>
      <c r="N59" s="16">
        <f t="shared" si="0"/>
        <v>0.94113206772778135</v>
      </c>
      <c r="O59" s="20">
        <v>1336070067.8599999</v>
      </c>
      <c r="P59" s="16">
        <f t="shared" si="1"/>
        <v>0.94113206772778135</v>
      </c>
      <c r="Q59" s="20">
        <v>1094459093.1199999</v>
      </c>
      <c r="R59" s="16">
        <f t="shared" si="2"/>
        <v>0.77094051736471481</v>
      </c>
      <c r="S59" s="20">
        <f t="shared" si="3"/>
        <v>0</v>
      </c>
      <c r="T59" s="20">
        <f t="shared" si="4"/>
        <v>241610974.74000001</v>
      </c>
    </row>
    <row r="60" spans="1:20" s="21" customFormat="1" ht="31.5" x14ac:dyDescent="0.25">
      <c r="A60" s="18" t="s">
        <v>26</v>
      </c>
      <c r="B60" s="18" t="s">
        <v>63</v>
      </c>
      <c r="C60" s="18" t="s">
        <v>74</v>
      </c>
      <c r="D60" s="18" t="s">
        <v>52</v>
      </c>
      <c r="E60" s="18" t="s">
        <v>37</v>
      </c>
      <c r="F60" s="18"/>
      <c r="G60" s="18"/>
      <c r="H60" s="19" t="s">
        <v>94</v>
      </c>
      <c r="I60" s="20">
        <v>3452991129</v>
      </c>
      <c r="J60" s="20">
        <v>0</v>
      </c>
      <c r="K60" s="20">
        <v>2996114000</v>
      </c>
      <c r="L60" s="20">
        <v>456877129</v>
      </c>
      <c r="M60" s="20">
        <v>2996114000</v>
      </c>
      <c r="N60" s="16">
        <f t="shared" si="0"/>
        <v>0.86768656161236257</v>
      </c>
      <c r="O60" s="20">
        <v>2996114000</v>
      </c>
      <c r="P60" s="16">
        <f t="shared" si="1"/>
        <v>0.86768656161236257</v>
      </c>
      <c r="Q60" s="20">
        <v>2996114000</v>
      </c>
      <c r="R60" s="16">
        <f t="shared" si="2"/>
        <v>0.86768656161236257</v>
      </c>
      <c r="S60" s="20">
        <f t="shared" si="3"/>
        <v>0</v>
      </c>
      <c r="T60" s="20">
        <f t="shared" si="4"/>
        <v>0</v>
      </c>
    </row>
    <row r="61" spans="1:20" s="21" customFormat="1" ht="47.25" x14ac:dyDescent="0.25">
      <c r="A61" s="18" t="s">
        <v>26</v>
      </c>
      <c r="B61" s="18" t="s">
        <v>63</v>
      </c>
      <c r="C61" s="18" t="s">
        <v>74</v>
      </c>
      <c r="D61" s="18" t="s">
        <v>52</v>
      </c>
      <c r="E61" s="18" t="s">
        <v>37</v>
      </c>
      <c r="F61" s="18" t="s">
        <v>33</v>
      </c>
      <c r="G61" s="18"/>
      <c r="H61" s="19" t="s">
        <v>95</v>
      </c>
      <c r="I61" s="20">
        <v>3452991129</v>
      </c>
      <c r="J61" s="20">
        <v>0</v>
      </c>
      <c r="K61" s="20">
        <v>2996114000</v>
      </c>
      <c r="L61" s="20">
        <v>456877129</v>
      </c>
      <c r="M61" s="20">
        <v>2996114000</v>
      </c>
      <c r="N61" s="16">
        <f t="shared" si="0"/>
        <v>0.86768656161236257</v>
      </c>
      <c r="O61" s="20">
        <v>2996114000</v>
      </c>
      <c r="P61" s="16">
        <f t="shared" si="1"/>
        <v>0.86768656161236257</v>
      </c>
      <c r="Q61" s="20">
        <v>2996114000</v>
      </c>
      <c r="R61" s="16">
        <f t="shared" si="2"/>
        <v>0.86768656161236257</v>
      </c>
      <c r="S61" s="20">
        <f t="shared" si="3"/>
        <v>0</v>
      </c>
      <c r="T61" s="20">
        <f t="shared" si="4"/>
        <v>0</v>
      </c>
    </row>
    <row r="62" spans="1:20" s="21" customFormat="1" ht="63" x14ac:dyDescent="0.25">
      <c r="A62" s="18" t="s">
        <v>26</v>
      </c>
      <c r="B62" s="18" t="s">
        <v>63</v>
      </c>
      <c r="C62" s="18" t="s">
        <v>74</v>
      </c>
      <c r="D62" s="18" t="s">
        <v>52</v>
      </c>
      <c r="E62" s="18" t="s">
        <v>96</v>
      </c>
      <c r="F62" s="18"/>
      <c r="G62" s="18"/>
      <c r="H62" s="19" t="s">
        <v>97</v>
      </c>
      <c r="I62" s="20">
        <v>301006621</v>
      </c>
      <c r="J62" s="20">
        <v>0</v>
      </c>
      <c r="K62" s="20">
        <v>229816384</v>
      </c>
      <c r="L62" s="20">
        <v>71190237</v>
      </c>
      <c r="M62" s="20">
        <v>229816384</v>
      </c>
      <c r="N62" s="16">
        <f t="shared" si="0"/>
        <v>0.76349278709055368</v>
      </c>
      <c r="O62" s="20">
        <v>229816384</v>
      </c>
      <c r="P62" s="16">
        <f t="shared" si="1"/>
        <v>0.76349278709055368</v>
      </c>
      <c r="Q62" s="20">
        <v>229816384</v>
      </c>
      <c r="R62" s="16">
        <f t="shared" si="2"/>
        <v>0.76349278709055368</v>
      </c>
      <c r="S62" s="20">
        <f t="shared" si="3"/>
        <v>0</v>
      </c>
      <c r="T62" s="20">
        <f t="shared" si="4"/>
        <v>0</v>
      </c>
    </row>
    <row r="63" spans="1:20" s="21" customFormat="1" ht="31.5" x14ac:dyDescent="0.25">
      <c r="A63" s="18" t="s">
        <v>26</v>
      </c>
      <c r="B63" s="18" t="s">
        <v>63</v>
      </c>
      <c r="C63" s="18" t="s">
        <v>74</v>
      </c>
      <c r="D63" s="18" t="s">
        <v>52</v>
      </c>
      <c r="E63" s="18" t="s">
        <v>96</v>
      </c>
      <c r="F63" s="18" t="s">
        <v>31</v>
      </c>
      <c r="G63" s="18"/>
      <c r="H63" s="19" t="s">
        <v>98</v>
      </c>
      <c r="I63" s="20">
        <v>153624960</v>
      </c>
      <c r="J63" s="20">
        <v>0</v>
      </c>
      <c r="K63" s="20">
        <v>119271465</v>
      </c>
      <c r="L63" s="20">
        <v>34353495</v>
      </c>
      <c r="M63" s="20">
        <v>119271465</v>
      </c>
      <c r="N63" s="16">
        <f t="shared" si="0"/>
        <v>0.77638077171834574</v>
      </c>
      <c r="O63" s="20">
        <v>119271465</v>
      </c>
      <c r="P63" s="16">
        <f t="shared" si="1"/>
        <v>0.77638077171834574</v>
      </c>
      <c r="Q63" s="20">
        <v>119271465</v>
      </c>
      <c r="R63" s="16">
        <f t="shared" si="2"/>
        <v>0.77638077171834574</v>
      </c>
      <c r="S63" s="20">
        <f t="shared" si="3"/>
        <v>0</v>
      </c>
      <c r="T63" s="20">
        <f t="shared" si="4"/>
        <v>0</v>
      </c>
    </row>
    <row r="64" spans="1:20" s="21" customFormat="1" ht="47.25" x14ac:dyDescent="0.25">
      <c r="A64" s="18" t="s">
        <v>26</v>
      </c>
      <c r="B64" s="18" t="s">
        <v>63</v>
      </c>
      <c r="C64" s="18" t="s">
        <v>74</v>
      </c>
      <c r="D64" s="18" t="s">
        <v>52</v>
      </c>
      <c r="E64" s="18" t="s">
        <v>96</v>
      </c>
      <c r="F64" s="18" t="s">
        <v>33</v>
      </c>
      <c r="G64" s="18"/>
      <c r="H64" s="19" t="s">
        <v>99</v>
      </c>
      <c r="I64" s="20">
        <v>147381661</v>
      </c>
      <c r="J64" s="20">
        <v>0</v>
      </c>
      <c r="K64" s="20">
        <v>110544919</v>
      </c>
      <c r="L64" s="20">
        <v>36836742</v>
      </c>
      <c r="M64" s="20">
        <v>110544919</v>
      </c>
      <c r="N64" s="16">
        <f t="shared" si="0"/>
        <v>0.75005884890929542</v>
      </c>
      <c r="O64" s="20">
        <v>110544919</v>
      </c>
      <c r="P64" s="16">
        <f t="shared" si="1"/>
        <v>0.75005884890929542</v>
      </c>
      <c r="Q64" s="20">
        <v>110544919</v>
      </c>
      <c r="R64" s="16">
        <f t="shared" si="2"/>
        <v>0.75005884890929542</v>
      </c>
      <c r="S64" s="20">
        <f t="shared" si="3"/>
        <v>0</v>
      </c>
      <c r="T64" s="20">
        <f t="shared" si="4"/>
        <v>0</v>
      </c>
    </row>
    <row r="65" spans="1:20" s="21" customFormat="1" ht="31.5" x14ac:dyDescent="0.25">
      <c r="A65" s="18" t="s">
        <v>26</v>
      </c>
      <c r="B65" s="18" t="s">
        <v>63</v>
      </c>
      <c r="C65" s="18" t="s">
        <v>100</v>
      </c>
      <c r="D65" s="18"/>
      <c r="E65" s="18"/>
      <c r="F65" s="18"/>
      <c r="G65" s="18"/>
      <c r="H65" s="19" t="s">
        <v>101</v>
      </c>
      <c r="I65" s="20">
        <v>8862919919</v>
      </c>
      <c r="J65" s="20">
        <v>0</v>
      </c>
      <c r="K65" s="20">
        <v>5642780378</v>
      </c>
      <c r="L65" s="20">
        <v>3220139541</v>
      </c>
      <c r="M65" s="20">
        <v>5642780378</v>
      </c>
      <c r="N65" s="23">
        <f t="shared" si="0"/>
        <v>0.63667283802296537</v>
      </c>
      <c r="O65" s="20">
        <v>5642780378</v>
      </c>
      <c r="P65" s="23">
        <f t="shared" si="1"/>
        <v>0.63667283802296537</v>
      </c>
      <c r="Q65" s="20">
        <v>5642780378</v>
      </c>
      <c r="R65" s="23">
        <f t="shared" si="2"/>
        <v>0.63667283802296537</v>
      </c>
      <c r="S65" s="20">
        <f t="shared" si="3"/>
        <v>0</v>
      </c>
      <c r="T65" s="20">
        <f t="shared" si="4"/>
        <v>0</v>
      </c>
    </row>
    <row r="66" spans="1:20" s="21" customFormat="1" ht="15.75" x14ac:dyDescent="0.25">
      <c r="A66" s="18" t="s">
        <v>26</v>
      </c>
      <c r="B66" s="18" t="s">
        <v>63</v>
      </c>
      <c r="C66" s="18" t="s">
        <v>100</v>
      </c>
      <c r="D66" s="18" t="s">
        <v>28</v>
      </c>
      <c r="E66" s="18" t="s">
        <v>31</v>
      </c>
      <c r="F66" s="18"/>
      <c r="G66" s="18"/>
      <c r="H66" s="19" t="s">
        <v>102</v>
      </c>
      <c r="I66" s="20">
        <v>7805601512</v>
      </c>
      <c r="J66" s="20">
        <v>0</v>
      </c>
      <c r="K66" s="20">
        <v>4585461971</v>
      </c>
      <c r="L66" s="20">
        <v>3220139541</v>
      </c>
      <c r="M66" s="20">
        <v>4585461971</v>
      </c>
      <c r="N66" s="16">
        <f t="shared" si="0"/>
        <v>0.58745786137692346</v>
      </c>
      <c r="O66" s="20">
        <v>4585461971</v>
      </c>
      <c r="P66" s="16">
        <f t="shared" si="1"/>
        <v>0.58745786137692346</v>
      </c>
      <c r="Q66" s="20">
        <v>4585461971</v>
      </c>
      <c r="R66" s="16">
        <f t="shared" si="2"/>
        <v>0.58745786137692346</v>
      </c>
      <c r="S66" s="20">
        <f t="shared" si="3"/>
        <v>0</v>
      </c>
      <c r="T66" s="20">
        <f t="shared" si="4"/>
        <v>0</v>
      </c>
    </row>
    <row r="67" spans="1:20" s="21" customFormat="1" ht="15.75" x14ac:dyDescent="0.25">
      <c r="A67" s="18" t="s">
        <v>26</v>
      </c>
      <c r="B67" s="18" t="s">
        <v>63</v>
      </c>
      <c r="C67" s="18" t="s">
        <v>100</v>
      </c>
      <c r="D67" s="18" t="s">
        <v>28</v>
      </c>
      <c r="E67" s="18" t="s">
        <v>33</v>
      </c>
      <c r="F67" s="18"/>
      <c r="G67" s="18"/>
      <c r="H67" s="19" t="s">
        <v>103</v>
      </c>
      <c r="I67" s="20">
        <v>765577000</v>
      </c>
      <c r="J67" s="20">
        <v>0</v>
      </c>
      <c r="K67" s="20">
        <v>765577000</v>
      </c>
      <c r="L67" s="20">
        <v>0</v>
      </c>
      <c r="M67" s="20">
        <v>765577000</v>
      </c>
      <c r="N67" s="16">
        <f t="shared" si="0"/>
        <v>1</v>
      </c>
      <c r="O67" s="20">
        <v>765577000</v>
      </c>
      <c r="P67" s="16">
        <f t="shared" si="1"/>
        <v>1</v>
      </c>
      <c r="Q67" s="20">
        <v>765577000</v>
      </c>
      <c r="R67" s="16">
        <f t="shared" si="2"/>
        <v>1</v>
      </c>
      <c r="S67" s="20">
        <f t="shared" si="3"/>
        <v>0</v>
      </c>
      <c r="T67" s="20">
        <f t="shared" si="4"/>
        <v>0</v>
      </c>
    </row>
    <row r="68" spans="1:20" s="21" customFormat="1" ht="15.75" x14ac:dyDescent="0.25">
      <c r="A68" s="18" t="s">
        <v>26</v>
      </c>
      <c r="B68" s="18" t="s">
        <v>63</v>
      </c>
      <c r="C68" s="18" t="s">
        <v>100</v>
      </c>
      <c r="D68" s="18" t="s">
        <v>28</v>
      </c>
      <c r="E68" s="18" t="s">
        <v>35</v>
      </c>
      <c r="F68" s="18"/>
      <c r="G68" s="18"/>
      <c r="H68" s="19" t="s">
        <v>104</v>
      </c>
      <c r="I68" s="20">
        <v>291741407</v>
      </c>
      <c r="J68" s="20">
        <v>0</v>
      </c>
      <c r="K68" s="20">
        <v>291741407</v>
      </c>
      <c r="L68" s="20">
        <v>0</v>
      </c>
      <c r="M68" s="20">
        <v>291741407</v>
      </c>
      <c r="N68" s="16">
        <f t="shared" si="0"/>
        <v>1</v>
      </c>
      <c r="O68" s="20">
        <v>291741407</v>
      </c>
      <c r="P68" s="16">
        <f t="shared" si="1"/>
        <v>1</v>
      </c>
      <c r="Q68" s="20">
        <v>291741407</v>
      </c>
      <c r="R68" s="16">
        <f t="shared" si="2"/>
        <v>1</v>
      </c>
      <c r="S68" s="20">
        <f t="shared" si="3"/>
        <v>0</v>
      </c>
      <c r="T68" s="20">
        <f t="shared" si="4"/>
        <v>0</v>
      </c>
    </row>
    <row r="69" spans="1:20" s="22" customFormat="1" ht="47.25" x14ac:dyDescent="0.25">
      <c r="A69" s="13" t="s">
        <v>26</v>
      </c>
      <c r="B69" s="13" t="s">
        <v>105</v>
      </c>
      <c r="C69" s="13"/>
      <c r="D69" s="13"/>
      <c r="E69" s="13"/>
      <c r="F69" s="13"/>
      <c r="G69" s="13"/>
      <c r="H69" s="14" t="s">
        <v>106</v>
      </c>
      <c r="I69" s="15">
        <f>+I70</f>
        <v>383364135</v>
      </c>
      <c r="J69" s="15">
        <f t="shared" ref="J69:Q69" si="7">+J70</f>
        <v>0</v>
      </c>
      <c r="K69" s="15">
        <f t="shared" si="7"/>
        <v>206841374</v>
      </c>
      <c r="L69" s="15">
        <f t="shared" si="7"/>
        <v>176522761</v>
      </c>
      <c r="M69" s="15">
        <f t="shared" si="7"/>
        <v>206841374</v>
      </c>
      <c r="N69" s="16">
        <f t="shared" si="0"/>
        <v>0.53954283960339688</v>
      </c>
      <c r="O69" s="15">
        <f t="shared" si="7"/>
        <v>206841374</v>
      </c>
      <c r="P69" s="16">
        <f t="shared" si="1"/>
        <v>0.53954283960339688</v>
      </c>
      <c r="Q69" s="15">
        <f t="shared" si="7"/>
        <v>206841374</v>
      </c>
      <c r="R69" s="16">
        <f t="shared" si="2"/>
        <v>0.53954283960339688</v>
      </c>
      <c r="S69" s="15">
        <f t="shared" si="3"/>
        <v>0</v>
      </c>
      <c r="T69" s="15">
        <f t="shared" si="4"/>
        <v>0</v>
      </c>
    </row>
    <row r="70" spans="1:20" s="21" customFormat="1" ht="31.5" x14ac:dyDescent="0.25">
      <c r="A70" s="18" t="s">
        <v>26</v>
      </c>
      <c r="B70" s="18" t="s">
        <v>105</v>
      </c>
      <c r="C70" s="18" t="s">
        <v>74</v>
      </c>
      <c r="D70" s="18" t="s">
        <v>28</v>
      </c>
      <c r="E70" s="18"/>
      <c r="F70" s="18"/>
      <c r="G70" s="18"/>
      <c r="H70" s="19" t="s">
        <v>107</v>
      </c>
      <c r="I70" s="20">
        <v>383364135</v>
      </c>
      <c r="J70" s="20">
        <v>0</v>
      </c>
      <c r="K70" s="20">
        <v>206841374</v>
      </c>
      <c r="L70" s="20">
        <v>176522761</v>
      </c>
      <c r="M70" s="20">
        <v>206841374</v>
      </c>
      <c r="N70" s="23">
        <f t="shared" si="0"/>
        <v>0.53954283960339688</v>
      </c>
      <c r="O70" s="20">
        <v>206841374</v>
      </c>
      <c r="P70" s="23">
        <f t="shared" si="1"/>
        <v>0.53954283960339688</v>
      </c>
      <c r="Q70" s="20">
        <v>206841374</v>
      </c>
      <c r="R70" s="23">
        <f t="shared" si="2"/>
        <v>0.53954283960339688</v>
      </c>
      <c r="S70" s="20">
        <f t="shared" si="3"/>
        <v>0</v>
      </c>
      <c r="T70" s="20">
        <f t="shared" si="4"/>
        <v>0</v>
      </c>
    </row>
    <row r="71" spans="1:20" s="22" customFormat="1" ht="15.75" x14ac:dyDescent="0.25">
      <c r="A71" s="13" t="s">
        <v>108</v>
      </c>
      <c r="B71" s="13"/>
      <c r="C71" s="13"/>
      <c r="D71" s="13"/>
      <c r="E71" s="13"/>
      <c r="F71" s="13"/>
      <c r="G71" s="13"/>
      <c r="H71" s="14" t="s">
        <v>109</v>
      </c>
      <c r="I71" s="15">
        <f>+I72</f>
        <v>6820218690</v>
      </c>
      <c r="J71" s="15">
        <f t="shared" ref="J71:Q71" si="8">+J72</f>
        <v>0</v>
      </c>
      <c r="K71" s="15">
        <f t="shared" si="8"/>
        <v>6820218689.6199999</v>
      </c>
      <c r="L71" s="15">
        <f t="shared" si="8"/>
        <v>0.38</v>
      </c>
      <c r="M71" s="15">
        <f t="shared" si="8"/>
        <v>6820218689.6199999</v>
      </c>
      <c r="N71" s="16">
        <f t="shared" si="0"/>
        <v>0.99999999994428335</v>
      </c>
      <c r="O71" s="15">
        <f t="shared" si="8"/>
        <v>6820218689.6199999</v>
      </c>
      <c r="P71" s="16">
        <f t="shared" si="1"/>
        <v>0.99999999994428335</v>
      </c>
      <c r="Q71" s="15">
        <f t="shared" si="8"/>
        <v>6820218689.6199999</v>
      </c>
      <c r="R71" s="16">
        <f t="shared" si="2"/>
        <v>0.99999999994428335</v>
      </c>
      <c r="S71" s="15">
        <f t="shared" si="3"/>
        <v>0</v>
      </c>
      <c r="T71" s="15">
        <f t="shared" si="4"/>
        <v>0</v>
      </c>
    </row>
    <row r="72" spans="1:20" s="21" customFormat="1" ht="31.5" x14ac:dyDescent="0.25">
      <c r="A72" s="18" t="s">
        <v>108</v>
      </c>
      <c r="B72" s="18" t="s">
        <v>100</v>
      </c>
      <c r="C72" s="18" t="s">
        <v>74</v>
      </c>
      <c r="D72" s="18" t="s">
        <v>28</v>
      </c>
      <c r="E72" s="18"/>
      <c r="F72" s="18"/>
      <c r="G72" s="18"/>
      <c r="H72" s="19" t="s">
        <v>110</v>
      </c>
      <c r="I72" s="20">
        <v>6820218690</v>
      </c>
      <c r="J72" s="20">
        <v>0</v>
      </c>
      <c r="K72" s="20">
        <v>6820218689.6199999</v>
      </c>
      <c r="L72" s="20">
        <v>0.38</v>
      </c>
      <c r="M72" s="20">
        <v>6820218689.6199999</v>
      </c>
      <c r="N72" s="23">
        <f t="shared" si="0"/>
        <v>0.99999999994428335</v>
      </c>
      <c r="O72" s="20">
        <v>6820218689.6199999</v>
      </c>
      <c r="P72" s="23">
        <f t="shared" si="1"/>
        <v>0.99999999994428335</v>
      </c>
      <c r="Q72" s="20">
        <v>6820218689.6199999</v>
      </c>
      <c r="R72" s="23">
        <f t="shared" si="2"/>
        <v>0.99999999994428335</v>
      </c>
      <c r="S72" s="20">
        <f t="shared" si="3"/>
        <v>0</v>
      </c>
      <c r="T72" s="20">
        <f t="shared" si="4"/>
        <v>0</v>
      </c>
    </row>
    <row r="73" spans="1:20" s="21" customFormat="1" ht="15.75" x14ac:dyDescent="0.25"/>
    <row r="74" spans="1:20" s="21" customFormat="1" ht="15.75" x14ac:dyDescent="0.25"/>
    <row r="75" spans="1:20" s="21" customFormat="1" ht="15.75" x14ac:dyDescent="0.25"/>
  </sheetData>
  <autoFilter ref="A7:T72" xr:uid="{75BF4D3D-CDDF-4A56-8AF7-721A282B69B0}"/>
  <mergeCells count="5"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2024-01-23T04:23:44Z</dcterms:created>
  <dcterms:modified xsi:type="dcterms:W3CDTF">2024-01-23T04:23:58Z</dcterms:modified>
</cp:coreProperties>
</file>