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8_{26F43CC7-9CD2-4FE7-832F-3B0ACFEC080B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nivel desagregado" sheetId="1" r:id="rId1"/>
    <sheet name="nivel decre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J9" i="1"/>
  <c r="J8" i="1" s="1"/>
  <c r="I8" i="1"/>
  <c r="I9" i="1"/>
  <c r="J10" i="1"/>
  <c r="Q52" i="1"/>
  <c r="O52" i="1"/>
  <c r="M52" i="1"/>
  <c r="N52" i="1" s="1"/>
  <c r="L52" i="1"/>
  <c r="K52" i="1"/>
  <c r="J52" i="1"/>
  <c r="Q10" i="1"/>
  <c r="Q9" i="1" s="1"/>
  <c r="Q8" i="1" s="1"/>
  <c r="R8" i="1" s="1"/>
  <c r="O10" i="1"/>
  <c r="O9" i="1" s="1"/>
  <c r="O8" i="1" s="1"/>
  <c r="P8" i="1" s="1"/>
  <c r="M10" i="1"/>
  <c r="N10" i="1" s="1"/>
  <c r="L10" i="1"/>
  <c r="K10" i="1"/>
  <c r="K9" i="1" s="1"/>
  <c r="K8" i="1" s="1"/>
  <c r="I10" i="1"/>
  <c r="I52" i="1"/>
  <c r="P9" i="1" l="1"/>
  <c r="R10" i="1"/>
  <c r="R9" i="1"/>
  <c r="P10" i="1"/>
  <c r="M9" i="1"/>
  <c r="L9" i="1"/>
  <c r="L8" i="1" s="1"/>
  <c r="M8" i="1" l="1"/>
  <c r="N8" i="1" s="1"/>
  <c r="N9" i="1"/>
</calcChain>
</file>

<file path=xl/sharedStrings.xml><?xml version="1.0" encoding="utf-8"?>
<sst xmlns="http://schemas.openxmlformats.org/spreadsheetml/2006/main" count="476" uniqueCount="107">
  <si>
    <t/>
  </si>
  <si>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</si>
  <si>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</si>
  <si>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</si>
  <si>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</si>
  <si>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</si>
  <si>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</si>
  <si>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</si>
  <si>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</si>
  <si>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</si>
  <si>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</si>
  <si>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</si>
  <si>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</si>
  <si>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</si>
  <si>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</si>
  <si>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</si>
  <si>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</si>
  <si>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</si>
  <si>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</si>
  <si>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</si>
  <si>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001</t>
  </si>
  <si>
    <t>10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</si>
  <si>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</si>
  <si>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</si>
  <si>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</si>
  <si>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</si>
  <si>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</si>
  <si>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</si>
  <si>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</si>
  <si>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</si>
  <si>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</si>
  <si>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</si>
  <si>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</si>
  <si>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</si>
  <si>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</si>
  <si>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</si>
  <si>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</si>
  <si>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</si>
  <si>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</si>
  <si>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</si>
  <si>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</si>
  <si>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</si>
  <si>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</si>
  <si>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</si>
  <si>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</si>
  <si>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</si>
  <si>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</si>
  <si>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</si>
  <si>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</si>
  <si>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</si>
  <si>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</si>
  <si>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</si>
  <si>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</si>
  <si>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</si>
  <si>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</si>
  <si>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</si>
  <si>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</si>
  <si>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</si>
  <si>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</si>
  <si>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</si>
  <si>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</si>
  <si>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</si>
  <si>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ARTÍCULOS TEXTILES (EXCEPTO PRENDAS DE VESTIR)</t>
  </si>
  <si>
    <t>DOTACIÓN (PRENDAS DE VESTIR Y CALZADO)</t>
  </si>
  <si>
    <t>PRODUCTOS DE CAUCHO Y PLÁSTICO</t>
  </si>
  <si>
    <t>SERVICIOS FINANCIEROS Y SERVICIOS CONEXOS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</si>
  <si>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</si>
  <si>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</si>
  <si>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</si>
  <si>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</si>
  <si>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SERVICIOS DE ESPARCIMIENTO, CULTURALES Y DEPORTIVOS</t>
  </si>
  <si>
    <t>04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</si>
  <si>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</si>
  <si>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</si>
  <si>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</si>
  <si>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</si>
  <si>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</si>
  <si>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SENTENCIAS</t>
  </si>
  <si>
    <t>SALARIO</t>
  </si>
  <si>
    <t>CONTRIBUCIONES INHERENTES A LA NÓMINA</t>
  </si>
  <si>
    <t>REMUNERACIONES NO CONSTITUTIVAS DE FACTOR SALARIAL</t>
  </si>
  <si>
    <t>OTROS GASTOS DE PERSONAL - DISTRIBUCIÓN PREVIO CONCEPTO DGPPN</t>
  </si>
  <si>
    <t>ADQUISICIÓN DE BIENES  Y SERVICIOS</t>
  </si>
  <si>
    <t>CUOTAS PARTES PENSIONALES (DE PENSIONES)</t>
  </si>
  <si>
    <t>BONOS PENSIONALES (DE PENSIONES)</t>
  </si>
  <si>
    <t>INCAPACIDADES Y LICENCIAS DE MATERNIDAD Y PATERNIDAD (NO DE PENSIONES)</t>
  </si>
  <si>
    <t>SENTENCIAS Y CONCILIACIONES</t>
  </si>
  <si>
    <t>08</t>
  </si>
  <si>
    <t>11</t>
  </si>
  <si>
    <t>CUOTA DE FISCALIZACIÓN Y AUDITAJE</t>
  </si>
  <si>
    <t>B</t>
  </si>
  <si>
    <t>APORTES AL FONDO DE CONTINGENCIAS</t>
  </si>
  <si>
    <t>GASTOS DE PERSONAL</t>
  </si>
  <si>
    <t>TRANSFERENCIAS CORRIENTES</t>
  </si>
  <si>
    <t>GASTOS POR TRIBUTOS, MULTAS, SANCIONES E INTERESES DE MORA</t>
  </si>
  <si>
    <t>SERVICIO DE LA DEUDA</t>
  </si>
  <si>
    <t>GASTO</t>
  </si>
  <si>
    <t>FUNCIONAMIENTO</t>
  </si>
  <si>
    <t>%COMP</t>
  </si>
  <si>
    <t>%OBLIG</t>
  </si>
  <si>
    <t>% PAGOS</t>
  </si>
  <si>
    <t>MINISTERIO DE TECNOLOGÍAS DE LA INFORMACIÓN Y LAS COMUNICACIONES</t>
  </si>
  <si>
    <t>SECCIÓN 23-01-01</t>
  </si>
  <si>
    <t>INFORME DE EJECUCIÓN DEL PRESUPUESTO DE GASTOS</t>
  </si>
  <si>
    <t>VIGENCIA FISCAL 2023</t>
  </si>
  <si>
    <t>ABRIL</t>
  </si>
  <si>
    <t>FUENTE: SUBDIRECCIÓN FINANCIERA - 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</si>
</sst>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name val="Times New Roman"/>
      <family val="1"/>
    </font>
    <font>
      <i/>
      <sz val="11"/>
      <name val="Calibri"/>
      <family val="2"/>
    </font>
    <font>
      <b/>
      <sz val="12"/>
      <name val="Times New Roman"/>
      <family val="1"/>
    </font>
    <font>
      <sz val="9"/>
      <name val="Calibri"/>
      <family val="2"/>
    </font>
    <font>
      <b/>
      <sz val="14"/>
      <name val="Times New Roman"/>
      <family val="1"/>
    </font>
    <font>
      <b/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3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14" fillId="0" borderId="0" xfId="0" applyFont="1" applyFill="1" applyBorder="1"/>
    <xf numFmtId="0" fontId="16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NumberFormat="1" applyFont="1" applyFill="1" applyBorder="1" applyAlignment="1">
      <alignment horizontal="left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0" fontId="8" fillId="0" borderId="2" xfId="1" applyNumberFormat="1" applyFont="1" applyFill="1" applyBorder="1" applyAlignment="1">
      <alignment horizontal="right" vertical="center" wrapText="1" readingOrder="1"/>
    </xf>
    <xf numFmtId="10" fontId="15" fillId="0" borderId="2" xfId="1" applyNumberFormat="1" applyFont="1" applyFill="1" applyBorder="1"/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164" fontId="12" fillId="0" borderId="2" xfId="0" applyNumberFormat="1" applyFont="1" applyFill="1" applyBorder="1" applyAlignment="1">
      <alignment horizontal="right" vertical="center" wrapText="1" readingOrder="1"/>
    </xf>
    <xf numFmtId="10" fontId="12" fillId="0" borderId="2" xfId="1" applyNumberFormat="1" applyFont="1" applyFill="1" applyBorder="1" applyAlignment="1">
      <alignment horizontal="right" vertical="center" wrapText="1" readingOrder="1"/>
    </xf>
    <xf numFmtId="10" fontId="13" fillId="0" borderId="2" xfId="1" applyNumberFormat="1" applyFont="1" applyFill="1" applyBorder="1"/>
    <xf numFmtId="10" fontId="10" fillId="0" borderId="2" xfId="1" applyNumberFormat="1" applyFont="1" applyFill="1" applyBorder="1" applyAlignment="1">
      <alignment horizontal="right" vertical="center" wrapText="1" readingOrder="1"/>
    </xf>
    <xf numFmtId="10" fontId="9" fillId="0" borderId="2" xfId="1" applyNumberFormat="1" applyFont="1" applyFill="1" applyBorder="1"/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right" vertical="center" wrapText="1" readingOrder="1"/>
    </xf>
    <xf numFmtId="7" fontId="8" fillId="0" borderId="2" xfId="0" applyNumberFormat="1" applyFont="1" applyFill="1" applyBorder="1" applyAlignment="1">
      <alignment horizontal="right" vertical="center" wrapText="1" readingOrder="1"/>
    </xf>
    <xf numFmtId="0" fontId="1" fillId="0" borderId="0" xfId="2"/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</cellXfs>
  <cellStyles count="3">
    <cellStyle name="Normal" xfId="0" builtinId="0"/>
    <cellStyle name="Normal 5" xfId="2" xr:uid="{6E1E0EB2-DA02-4878-A488-DA3BA027F0A2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5</xdr:rowOff>
    </xdr:from>
    <xdr:to>
      <xdr:col>7</xdr:col>
      <xdr:colOff>1369484</xdr:colOff>
      <xdr:row>4</xdr:row>
      <xdr:rowOff>22226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55C2F0-F49D-4855-8989-D7933F4B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38130"/>
          <a:ext cx="3893609" cy="593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showGridLines="0" tabSelected="1" zoomScale="90" zoomScaleNormal="90" workbookViewId="0">
      <selection sqref="A1:R1"/>
    </sheetView>
  </sheetViews>
  <sheetFormatPr baseColWidth="10" defaultRowHeight="15" x14ac:dyDescent="0.25"/>
  <cols>
    <col min="1" max="1" width="7.42578125" customWidth="1"/>
    <col min="2" max="7" width="5.42578125" customWidth="1"/>
    <col min="8" max="8" width="47.42578125" customWidth="1"/>
    <col min="9" max="9" width="21.28515625" bestFit="1" customWidth="1"/>
    <col min="10" max="10" width="18.85546875" customWidth="1"/>
    <col min="11" max="13" width="20" bestFit="1" customWidth="1"/>
    <col min="14" max="14" width="18.85546875" customWidth="1"/>
    <col min="15" max="15" width="20" bestFit="1" customWidth="1"/>
    <col min="16" max="16" width="18.85546875" customWidth="1"/>
    <col min="17" max="17" width="20" bestFit="1" customWidth="1"/>
    <col min="18" max="18" width="11.42578125" customWidth="1"/>
    <col min="19" max="19" width="6.42578125" customWidth="1"/>
  </cols>
  <sheetData>
    <row r="1" spans="1:18" s="27" customFormat="1" ht="18.75" x14ac:dyDescent="0.3">
      <c r="A1" s="28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27" customFormat="1" ht="18" customHeight="1" x14ac:dyDescent="0.3">
      <c r="A2" s="31" t="s">
        <v>102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s="27" customFormat="1" ht="18.75" x14ac:dyDescent="0.3">
      <c r="A3" s="31" t="s">
        <v>103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18" s="27" customFormat="1" ht="18.75" x14ac:dyDescent="0.3">
      <c r="A4" s="31" t="s">
        <v>104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s="27" customFormat="1" ht="19.5" thickBot="1" x14ac:dyDescent="0.35">
      <c r="A5" s="34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7" spans="1:18" s="10" customFormat="1" ht="24" x14ac:dyDescent="0.2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98</v>
      </c>
      <c r="O7" s="11" t="s">
        <v>16</v>
      </c>
      <c r="P7" s="11" t="s">
        <v>99</v>
      </c>
      <c r="Q7" s="11" t="s">
        <v>17</v>
      </c>
      <c r="R7" s="11" t="s">
        <v>100</v>
      </c>
    </row>
    <row r="8" spans="1:18" s="6" customFormat="1" ht="15.75" x14ac:dyDescent="0.25">
      <c r="A8" s="7"/>
      <c r="B8" s="7"/>
      <c r="C8" s="7"/>
      <c r="D8" s="7"/>
      <c r="E8" s="7"/>
      <c r="F8" s="7"/>
      <c r="G8" s="7"/>
      <c r="H8" s="12" t="s">
        <v>96</v>
      </c>
      <c r="I8" s="13">
        <f>I9+I64</f>
        <v>115020422589</v>
      </c>
      <c r="J8" s="13">
        <f t="shared" ref="J8:Q8" si="0">J9+J64</f>
        <v>0</v>
      </c>
      <c r="K8" s="13">
        <f t="shared" si="0"/>
        <v>86740840034.570007</v>
      </c>
      <c r="L8" s="13">
        <f t="shared" si="0"/>
        <v>21236573814.43</v>
      </c>
      <c r="M8" s="13">
        <f t="shared" si="0"/>
        <v>85866195280.570007</v>
      </c>
      <c r="N8" s="14">
        <f>+M8/I8</f>
        <v>0.74652999308995616</v>
      </c>
      <c r="O8" s="13">
        <f t="shared" si="0"/>
        <v>20320850253.490002</v>
      </c>
      <c r="P8" s="14">
        <f>+O8/I8</f>
        <v>0.17667167096144359</v>
      </c>
      <c r="Q8" s="13">
        <f t="shared" si="0"/>
        <v>20038608293.490002</v>
      </c>
      <c r="R8" s="15">
        <f>+Q8/I8</f>
        <v>0.17421782882065673</v>
      </c>
    </row>
    <row r="9" spans="1:18" s="9" customFormat="1" ht="15.75" x14ac:dyDescent="0.25">
      <c r="A9" s="16" t="s">
        <v>18</v>
      </c>
      <c r="B9" s="16"/>
      <c r="C9" s="16"/>
      <c r="D9" s="16"/>
      <c r="E9" s="16"/>
      <c r="F9" s="16"/>
      <c r="G9" s="16"/>
      <c r="H9" s="17" t="s">
        <v>97</v>
      </c>
      <c r="I9" s="18">
        <f>I10+I42+I52+I62</f>
        <v>108200203899</v>
      </c>
      <c r="J9" s="18">
        <f t="shared" ref="J9:Q9" si="1">J10+J42+J52+J62</f>
        <v>0</v>
      </c>
      <c r="K9" s="18">
        <f t="shared" si="1"/>
        <v>86740840034.570007</v>
      </c>
      <c r="L9" s="18">
        <f t="shared" si="1"/>
        <v>14416355124.43</v>
      </c>
      <c r="M9" s="18">
        <f t="shared" si="1"/>
        <v>85866195280.570007</v>
      </c>
      <c r="N9" s="19">
        <f t="shared" ref="N9:N65" si="2">+M9/I9</f>
        <v>0.79358626126732834</v>
      </c>
      <c r="O9" s="18">
        <f t="shared" si="1"/>
        <v>20320850253.490002</v>
      </c>
      <c r="P9" s="19">
        <f t="shared" ref="P9:P65" si="3">+O9/I9</f>
        <v>0.18780787393394005</v>
      </c>
      <c r="Q9" s="18">
        <f t="shared" si="1"/>
        <v>20038608293.490002</v>
      </c>
      <c r="R9" s="20">
        <f t="shared" ref="R9:R65" si="4">+Q9/I9</f>
        <v>0.18519935796234854</v>
      </c>
    </row>
    <row r="10" spans="1:18" s="6" customFormat="1" ht="15.75" x14ac:dyDescent="0.25">
      <c r="A10" s="7" t="s">
        <v>18</v>
      </c>
      <c r="B10" s="7" t="s">
        <v>19</v>
      </c>
      <c r="C10" s="7"/>
      <c r="D10" s="7"/>
      <c r="E10" s="7"/>
      <c r="F10" s="7"/>
      <c r="G10" s="7"/>
      <c r="H10" s="8" t="s">
        <v>92</v>
      </c>
      <c r="I10" s="13">
        <f>I11+I23+I33+I41</f>
        <v>91078287307</v>
      </c>
      <c r="J10" s="13">
        <f>J11+J23+J33</f>
        <v>0</v>
      </c>
      <c r="K10" s="13">
        <f t="shared" ref="K10:Q10" si="5">K11+K23+K33+K41</f>
        <v>84035278567</v>
      </c>
      <c r="L10" s="13">
        <f t="shared" si="5"/>
        <v>0</v>
      </c>
      <c r="M10" s="13">
        <f t="shared" si="5"/>
        <v>83533285942</v>
      </c>
      <c r="N10" s="21">
        <f t="shared" si="2"/>
        <v>0.9171591650645794</v>
      </c>
      <c r="O10" s="13">
        <f t="shared" si="5"/>
        <v>19677863829</v>
      </c>
      <c r="P10" s="21">
        <f t="shared" si="3"/>
        <v>0.21605439024859244</v>
      </c>
      <c r="Q10" s="13">
        <f t="shared" si="5"/>
        <v>19397449710</v>
      </c>
      <c r="R10" s="22">
        <f t="shared" si="4"/>
        <v>0.21297556512691659</v>
      </c>
    </row>
    <row r="11" spans="1:18" s="6" customFormat="1" ht="15.75" x14ac:dyDescent="0.25">
      <c r="A11" s="7" t="s">
        <v>18</v>
      </c>
      <c r="B11" s="7" t="s">
        <v>19</v>
      </c>
      <c r="C11" s="7" t="s">
        <v>19</v>
      </c>
      <c r="D11" s="7" t="s">
        <v>19</v>
      </c>
      <c r="E11" s="7"/>
      <c r="F11" s="7"/>
      <c r="G11" s="7"/>
      <c r="H11" s="8" t="s">
        <v>78</v>
      </c>
      <c r="I11" s="13">
        <v>59385851169</v>
      </c>
      <c r="J11" s="13">
        <v>0</v>
      </c>
      <c r="K11" s="13">
        <v>59385851169</v>
      </c>
      <c r="L11" s="13">
        <v>0</v>
      </c>
      <c r="M11" s="13">
        <v>59120093874</v>
      </c>
      <c r="N11" s="21">
        <f t="shared" si="2"/>
        <v>0.99552490551589956</v>
      </c>
      <c r="O11" s="13">
        <v>14210387296</v>
      </c>
      <c r="P11" s="21">
        <f t="shared" si="3"/>
        <v>0.23928910702248152</v>
      </c>
      <c r="Q11" s="13">
        <v>14072548169</v>
      </c>
      <c r="R11" s="22">
        <f t="shared" si="4"/>
        <v>0.23696803012812603</v>
      </c>
    </row>
    <row r="12" spans="1:18" ht="15.75" x14ac:dyDescent="0.25">
      <c r="A12" s="23" t="s">
        <v>18</v>
      </c>
      <c r="B12" s="23" t="s">
        <v>19</v>
      </c>
      <c r="C12" s="23" t="s">
        <v>19</v>
      </c>
      <c r="D12" s="23" t="s">
        <v>19</v>
      </c>
      <c r="E12" s="23" t="s">
        <v>20</v>
      </c>
      <c r="F12" s="23" t="s">
        <v>20</v>
      </c>
      <c r="G12" s="23"/>
      <c r="H12" s="24" t="s">
        <v>22</v>
      </c>
      <c r="I12" s="25">
        <v>45000000000</v>
      </c>
      <c r="J12" s="25">
        <v>0</v>
      </c>
      <c r="K12" s="25">
        <v>45000000000</v>
      </c>
      <c r="L12" s="25">
        <v>0</v>
      </c>
      <c r="M12" s="25">
        <v>45000000000</v>
      </c>
      <c r="N12" s="21">
        <f t="shared" si="2"/>
        <v>1</v>
      </c>
      <c r="O12" s="25">
        <v>11590375356</v>
      </c>
      <c r="P12" s="21">
        <f t="shared" si="3"/>
        <v>0.25756389680000003</v>
      </c>
      <c r="Q12" s="25">
        <v>11590375356</v>
      </c>
      <c r="R12" s="22">
        <f t="shared" si="4"/>
        <v>0.25756389680000003</v>
      </c>
    </row>
    <row r="13" spans="1:18" ht="15.75" x14ac:dyDescent="0.25">
      <c r="A13" s="23" t="s">
        <v>18</v>
      </c>
      <c r="B13" s="23" t="s">
        <v>19</v>
      </c>
      <c r="C13" s="23" t="s">
        <v>19</v>
      </c>
      <c r="D13" s="23" t="s">
        <v>19</v>
      </c>
      <c r="E13" s="23" t="s">
        <v>20</v>
      </c>
      <c r="F13" s="23" t="s">
        <v>23</v>
      </c>
      <c r="G13" s="23"/>
      <c r="H13" s="24" t="s">
        <v>24</v>
      </c>
      <c r="I13" s="25">
        <v>297770337</v>
      </c>
      <c r="J13" s="25">
        <v>0</v>
      </c>
      <c r="K13" s="25">
        <v>297770337</v>
      </c>
      <c r="L13" s="25">
        <v>0</v>
      </c>
      <c r="M13" s="25">
        <v>297770337</v>
      </c>
      <c r="N13" s="21">
        <f t="shared" si="2"/>
        <v>1</v>
      </c>
      <c r="O13" s="25">
        <v>101174428</v>
      </c>
      <c r="P13" s="21">
        <f t="shared" si="3"/>
        <v>0.33977336029948479</v>
      </c>
      <c r="Q13" s="25">
        <v>101174428</v>
      </c>
      <c r="R13" s="22">
        <f t="shared" si="4"/>
        <v>0.33977336029948479</v>
      </c>
    </row>
    <row r="14" spans="1:18" ht="15.75" x14ac:dyDescent="0.25">
      <c r="A14" s="23" t="s">
        <v>18</v>
      </c>
      <c r="B14" s="23" t="s">
        <v>19</v>
      </c>
      <c r="C14" s="23" t="s">
        <v>19</v>
      </c>
      <c r="D14" s="23" t="s">
        <v>19</v>
      </c>
      <c r="E14" s="23" t="s">
        <v>20</v>
      </c>
      <c r="F14" s="23" t="s">
        <v>25</v>
      </c>
      <c r="G14" s="23"/>
      <c r="H14" s="24" t="s">
        <v>26</v>
      </c>
      <c r="I14" s="25">
        <v>3248464708</v>
      </c>
      <c r="J14" s="25">
        <v>0</v>
      </c>
      <c r="K14" s="25">
        <v>3248464708</v>
      </c>
      <c r="L14" s="25">
        <v>0</v>
      </c>
      <c r="M14" s="25">
        <v>3248464708</v>
      </c>
      <c r="N14" s="21">
        <f t="shared" si="2"/>
        <v>1</v>
      </c>
      <c r="O14" s="25">
        <v>1080391728</v>
      </c>
      <c r="P14" s="21">
        <f t="shared" si="3"/>
        <v>0.33258533649428829</v>
      </c>
      <c r="Q14" s="25">
        <v>1080391728</v>
      </c>
      <c r="R14" s="22">
        <f t="shared" si="4"/>
        <v>0.33258533649428829</v>
      </c>
    </row>
    <row r="15" spans="1:18" ht="15.75" x14ac:dyDescent="0.25">
      <c r="A15" s="23" t="s">
        <v>18</v>
      </c>
      <c r="B15" s="23" t="s">
        <v>19</v>
      </c>
      <c r="C15" s="23" t="s">
        <v>19</v>
      </c>
      <c r="D15" s="23" t="s">
        <v>19</v>
      </c>
      <c r="E15" s="23" t="s">
        <v>20</v>
      </c>
      <c r="F15" s="23" t="s">
        <v>27</v>
      </c>
      <c r="G15" s="23"/>
      <c r="H15" s="24" t="s">
        <v>28</v>
      </c>
      <c r="I15" s="25">
        <v>91828270</v>
      </c>
      <c r="J15" s="25">
        <v>0</v>
      </c>
      <c r="K15" s="25">
        <v>91828270</v>
      </c>
      <c r="L15" s="25">
        <v>0</v>
      </c>
      <c r="M15" s="25">
        <v>91828270</v>
      </c>
      <c r="N15" s="21">
        <f t="shared" si="2"/>
        <v>1</v>
      </c>
      <c r="O15" s="25">
        <v>30091778</v>
      </c>
      <c r="P15" s="21">
        <f t="shared" si="3"/>
        <v>0.32769623123685115</v>
      </c>
      <c r="Q15" s="25">
        <v>30091778</v>
      </c>
      <c r="R15" s="22">
        <f t="shared" si="4"/>
        <v>0.32769623123685115</v>
      </c>
    </row>
    <row r="16" spans="1:18" ht="15.75" x14ac:dyDescent="0.25">
      <c r="A16" s="23" t="s">
        <v>18</v>
      </c>
      <c r="B16" s="23" t="s">
        <v>19</v>
      </c>
      <c r="C16" s="23" t="s">
        <v>19</v>
      </c>
      <c r="D16" s="23" t="s">
        <v>19</v>
      </c>
      <c r="E16" s="23" t="s">
        <v>20</v>
      </c>
      <c r="F16" s="23" t="s">
        <v>29</v>
      </c>
      <c r="G16" s="23"/>
      <c r="H16" s="24" t="s">
        <v>30</v>
      </c>
      <c r="I16" s="25">
        <v>82270472</v>
      </c>
      <c r="J16" s="25">
        <v>0</v>
      </c>
      <c r="K16" s="25">
        <v>82270472</v>
      </c>
      <c r="L16" s="25">
        <v>0</v>
      </c>
      <c r="M16" s="25">
        <v>82186109</v>
      </c>
      <c r="N16" s="21">
        <f t="shared" si="2"/>
        <v>0.99897456526079009</v>
      </c>
      <c r="O16" s="25">
        <v>37569923</v>
      </c>
      <c r="P16" s="21">
        <f t="shared" si="3"/>
        <v>0.45666351592099774</v>
      </c>
      <c r="Q16" s="25">
        <v>37537115</v>
      </c>
      <c r="R16" s="22">
        <f t="shared" si="4"/>
        <v>0.45626473371880011</v>
      </c>
    </row>
    <row r="17" spans="1:18" ht="15.75" x14ac:dyDescent="0.25">
      <c r="A17" s="23" t="s">
        <v>18</v>
      </c>
      <c r="B17" s="23" t="s">
        <v>19</v>
      </c>
      <c r="C17" s="23" t="s">
        <v>19</v>
      </c>
      <c r="D17" s="23" t="s">
        <v>19</v>
      </c>
      <c r="E17" s="23" t="s">
        <v>20</v>
      </c>
      <c r="F17" s="23" t="s">
        <v>31</v>
      </c>
      <c r="G17" s="23"/>
      <c r="H17" s="24" t="s">
        <v>32</v>
      </c>
      <c r="I17" s="25">
        <v>1822186777</v>
      </c>
      <c r="J17" s="25">
        <v>0</v>
      </c>
      <c r="K17" s="25">
        <v>1822186777</v>
      </c>
      <c r="L17" s="25">
        <v>0</v>
      </c>
      <c r="M17" s="25">
        <v>1756260102</v>
      </c>
      <c r="N17" s="21">
        <f t="shared" si="2"/>
        <v>0.96382002337403638</v>
      </c>
      <c r="O17" s="25">
        <v>135562863</v>
      </c>
      <c r="P17" s="21">
        <f t="shared" si="3"/>
        <v>7.4395701204234999E-2</v>
      </c>
      <c r="Q17" s="25">
        <v>106843751</v>
      </c>
      <c r="R17" s="22">
        <f t="shared" si="4"/>
        <v>5.8634906338144284E-2</v>
      </c>
    </row>
    <row r="18" spans="1:18" ht="31.5" x14ac:dyDescent="0.25">
      <c r="A18" s="23" t="s">
        <v>18</v>
      </c>
      <c r="B18" s="23" t="s">
        <v>19</v>
      </c>
      <c r="C18" s="23" t="s">
        <v>19</v>
      </c>
      <c r="D18" s="23" t="s">
        <v>19</v>
      </c>
      <c r="E18" s="23" t="s">
        <v>20</v>
      </c>
      <c r="F18" s="23" t="s">
        <v>33</v>
      </c>
      <c r="G18" s="23"/>
      <c r="H18" s="24" t="s">
        <v>34</v>
      </c>
      <c r="I18" s="25">
        <v>1152037065</v>
      </c>
      <c r="J18" s="25">
        <v>0</v>
      </c>
      <c r="K18" s="25">
        <v>1152037065</v>
      </c>
      <c r="L18" s="25">
        <v>0</v>
      </c>
      <c r="M18" s="25">
        <v>1127866502</v>
      </c>
      <c r="N18" s="21">
        <f t="shared" si="2"/>
        <v>0.97901928355056878</v>
      </c>
      <c r="O18" s="25">
        <v>629795072</v>
      </c>
      <c r="P18" s="21">
        <f t="shared" si="3"/>
        <v>0.54667952198222025</v>
      </c>
      <c r="Q18" s="25">
        <v>618707018</v>
      </c>
      <c r="R18" s="22">
        <f t="shared" si="4"/>
        <v>0.53705478477812696</v>
      </c>
    </row>
    <row r="19" spans="1:18" ht="31.5" x14ac:dyDescent="0.25">
      <c r="A19" s="23" t="s">
        <v>18</v>
      </c>
      <c r="B19" s="23" t="s">
        <v>19</v>
      </c>
      <c r="C19" s="23" t="s">
        <v>19</v>
      </c>
      <c r="D19" s="23" t="s">
        <v>19</v>
      </c>
      <c r="E19" s="23" t="s">
        <v>20</v>
      </c>
      <c r="F19" s="23" t="s">
        <v>35</v>
      </c>
      <c r="G19" s="23"/>
      <c r="H19" s="24" t="s">
        <v>36</v>
      </c>
      <c r="I19" s="25">
        <v>203155088</v>
      </c>
      <c r="J19" s="25">
        <v>0</v>
      </c>
      <c r="K19" s="25">
        <v>203155088</v>
      </c>
      <c r="L19" s="25">
        <v>0</v>
      </c>
      <c r="M19" s="25">
        <v>202995522</v>
      </c>
      <c r="N19" s="21">
        <f t="shared" si="2"/>
        <v>0.99921456065131875</v>
      </c>
      <c r="O19" s="25">
        <v>43341960</v>
      </c>
      <c r="P19" s="21">
        <f t="shared" si="3"/>
        <v>0.21334420135222013</v>
      </c>
      <c r="Q19" s="25">
        <v>43230090</v>
      </c>
      <c r="R19" s="22">
        <f t="shared" si="4"/>
        <v>0.21279353830409603</v>
      </c>
    </row>
    <row r="20" spans="1:18" ht="15.75" x14ac:dyDescent="0.25">
      <c r="A20" s="23" t="s">
        <v>18</v>
      </c>
      <c r="B20" s="23" t="s">
        <v>19</v>
      </c>
      <c r="C20" s="23" t="s">
        <v>19</v>
      </c>
      <c r="D20" s="23" t="s">
        <v>19</v>
      </c>
      <c r="E20" s="23" t="s">
        <v>20</v>
      </c>
      <c r="F20" s="23" t="s">
        <v>37</v>
      </c>
      <c r="G20" s="23"/>
      <c r="H20" s="24" t="s">
        <v>38</v>
      </c>
      <c r="I20" s="25">
        <v>3940386267</v>
      </c>
      <c r="J20" s="25">
        <v>0</v>
      </c>
      <c r="K20" s="25">
        <v>3940386267</v>
      </c>
      <c r="L20" s="25">
        <v>0</v>
      </c>
      <c r="M20" s="25">
        <v>3908830937</v>
      </c>
      <c r="N20" s="21">
        <f t="shared" si="2"/>
        <v>0.99199181809553294</v>
      </c>
      <c r="O20" s="25">
        <v>38028015</v>
      </c>
      <c r="P20" s="21">
        <f t="shared" si="3"/>
        <v>9.6508343150207201E-3</v>
      </c>
      <c r="Q20" s="25">
        <v>26089687</v>
      </c>
      <c r="R20" s="22">
        <f t="shared" si="4"/>
        <v>6.6210988548245286E-3</v>
      </c>
    </row>
    <row r="21" spans="1:18" ht="15.75" x14ac:dyDescent="0.25">
      <c r="A21" s="23" t="s">
        <v>18</v>
      </c>
      <c r="B21" s="23" t="s">
        <v>19</v>
      </c>
      <c r="C21" s="23" t="s">
        <v>19</v>
      </c>
      <c r="D21" s="23" t="s">
        <v>19</v>
      </c>
      <c r="E21" s="23" t="s">
        <v>20</v>
      </c>
      <c r="F21" s="23" t="s">
        <v>39</v>
      </c>
      <c r="G21" s="23"/>
      <c r="H21" s="24" t="s">
        <v>40</v>
      </c>
      <c r="I21" s="25">
        <v>1985339230</v>
      </c>
      <c r="J21" s="25">
        <v>0</v>
      </c>
      <c r="K21" s="25">
        <v>1985339230</v>
      </c>
      <c r="L21" s="25">
        <v>0</v>
      </c>
      <c r="M21" s="25">
        <v>1841478432</v>
      </c>
      <c r="N21" s="21">
        <f t="shared" si="2"/>
        <v>0.92753842979267576</v>
      </c>
      <c r="O21" s="25">
        <v>524056173</v>
      </c>
      <c r="P21" s="21">
        <f t="shared" si="3"/>
        <v>0.26396303718836001</v>
      </c>
      <c r="Q21" s="25">
        <v>438107218</v>
      </c>
      <c r="R21" s="22">
        <f t="shared" si="4"/>
        <v>0.22067121395672012</v>
      </c>
    </row>
    <row r="22" spans="1:18" ht="15.75" x14ac:dyDescent="0.25">
      <c r="A22" s="23" t="s">
        <v>18</v>
      </c>
      <c r="B22" s="23" t="s">
        <v>19</v>
      </c>
      <c r="C22" s="23" t="s">
        <v>19</v>
      </c>
      <c r="D22" s="23" t="s">
        <v>19</v>
      </c>
      <c r="E22" s="23" t="s">
        <v>23</v>
      </c>
      <c r="F22" s="23" t="s">
        <v>31</v>
      </c>
      <c r="G22" s="23"/>
      <c r="H22" s="24" t="s">
        <v>41</v>
      </c>
      <c r="I22" s="25">
        <v>1562412955</v>
      </c>
      <c r="J22" s="25">
        <v>0</v>
      </c>
      <c r="K22" s="25">
        <v>1562412955</v>
      </c>
      <c r="L22" s="25">
        <v>0</v>
      </c>
      <c r="M22" s="25">
        <v>1562412955</v>
      </c>
      <c r="N22" s="21">
        <f t="shared" si="2"/>
        <v>1</v>
      </c>
      <c r="O22" s="25">
        <v>0</v>
      </c>
      <c r="P22" s="21">
        <f t="shared" si="3"/>
        <v>0</v>
      </c>
      <c r="Q22" s="25">
        <v>0</v>
      </c>
      <c r="R22" s="22">
        <f t="shared" si="4"/>
        <v>0</v>
      </c>
    </row>
    <row r="23" spans="1:18" ht="31.5" x14ac:dyDescent="0.25">
      <c r="A23" s="7" t="s">
        <v>18</v>
      </c>
      <c r="B23" s="7" t="s">
        <v>19</v>
      </c>
      <c r="C23" s="7" t="s">
        <v>19</v>
      </c>
      <c r="D23" s="7" t="s">
        <v>42</v>
      </c>
      <c r="E23" s="7"/>
      <c r="F23" s="7"/>
      <c r="G23" s="7"/>
      <c r="H23" s="8" t="s">
        <v>79</v>
      </c>
      <c r="I23" s="13">
        <v>20260138129</v>
      </c>
      <c r="J23" s="13">
        <v>0</v>
      </c>
      <c r="K23" s="13">
        <v>20260138129</v>
      </c>
      <c r="L23" s="13">
        <v>0</v>
      </c>
      <c r="M23" s="13">
        <v>20259978929</v>
      </c>
      <c r="N23" s="21">
        <f t="shared" si="2"/>
        <v>0.99999214220559673</v>
      </c>
      <c r="O23" s="13">
        <v>4201117203</v>
      </c>
      <c r="P23" s="21">
        <f t="shared" si="3"/>
        <v>0.20735876410371534</v>
      </c>
      <c r="Q23" s="13">
        <v>4200797803</v>
      </c>
      <c r="R23" s="22">
        <f t="shared" si="4"/>
        <v>0.20734299915690371</v>
      </c>
    </row>
    <row r="24" spans="1:18" ht="31.5" x14ac:dyDescent="0.25">
      <c r="A24" s="23" t="s">
        <v>18</v>
      </c>
      <c r="B24" s="23" t="s">
        <v>19</v>
      </c>
      <c r="C24" s="23" t="s">
        <v>19</v>
      </c>
      <c r="D24" s="23" t="s">
        <v>42</v>
      </c>
      <c r="E24" s="23" t="s">
        <v>20</v>
      </c>
      <c r="F24" s="23"/>
      <c r="G24" s="23"/>
      <c r="H24" s="24" t="s">
        <v>43</v>
      </c>
      <c r="I24" s="25">
        <v>4422544006</v>
      </c>
      <c r="J24" s="25">
        <v>0</v>
      </c>
      <c r="K24" s="25">
        <v>4422544006</v>
      </c>
      <c r="L24" s="25">
        <v>0</v>
      </c>
      <c r="M24" s="25">
        <v>4422457606</v>
      </c>
      <c r="N24" s="21">
        <f t="shared" si="2"/>
        <v>0.99998046373311766</v>
      </c>
      <c r="O24" s="25">
        <v>1287879314</v>
      </c>
      <c r="P24" s="21">
        <f t="shared" si="3"/>
        <v>0.29120780081617126</v>
      </c>
      <c r="Q24" s="25">
        <v>1287705814</v>
      </c>
      <c r="R24" s="22">
        <f t="shared" si="4"/>
        <v>0.2911685700024666</v>
      </c>
    </row>
    <row r="25" spans="1:18" ht="31.5" x14ac:dyDescent="0.25">
      <c r="A25" s="23" t="s">
        <v>18</v>
      </c>
      <c r="B25" s="23" t="s">
        <v>19</v>
      </c>
      <c r="C25" s="23" t="s">
        <v>19</v>
      </c>
      <c r="D25" s="23" t="s">
        <v>42</v>
      </c>
      <c r="E25" s="23" t="s">
        <v>23</v>
      </c>
      <c r="F25" s="23"/>
      <c r="G25" s="23"/>
      <c r="H25" s="24" t="s">
        <v>44</v>
      </c>
      <c r="I25" s="25">
        <v>4972017907</v>
      </c>
      <c r="J25" s="25">
        <v>0</v>
      </c>
      <c r="K25" s="25">
        <v>4972017907</v>
      </c>
      <c r="L25" s="25">
        <v>0</v>
      </c>
      <c r="M25" s="25">
        <v>4971945107</v>
      </c>
      <c r="N25" s="21">
        <f t="shared" si="2"/>
        <v>0.99998535805756095</v>
      </c>
      <c r="O25" s="25">
        <v>912415214</v>
      </c>
      <c r="P25" s="21">
        <f t="shared" si="3"/>
        <v>0.18351004181127942</v>
      </c>
      <c r="Q25" s="25">
        <v>912269314</v>
      </c>
      <c r="R25" s="22">
        <f t="shared" si="4"/>
        <v>0.18348069758872654</v>
      </c>
    </row>
    <row r="26" spans="1:18" ht="15.75" x14ac:dyDescent="0.25">
      <c r="A26" s="23" t="s">
        <v>18</v>
      </c>
      <c r="B26" s="23" t="s">
        <v>19</v>
      </c>
      <c r="C26" s="23" t="s">
        <v>19</v>
      </c>
      <c r="D26" s="23" t="s">
        <v>42</v>
      </c>
      <c r="E26" s="23" t="s">
        <v>25</v>
      </c>
      <c r="F26" s="23"/>
      <c r="G26" s="23"/>
      <c r="H26" s="24" t="s">
        <v>45</v>
      </c>
      <c r="I26" s="25">
        <v>4531439716</v>
      </c>
      <c r="J26" s="25">
        <v>0</v>
      </c>
      <c r="K26" s="25">
        <v>4531439716</v>
      </c>
      <c r="L26" s="25">
        <v>0</v>
      </c>
      <c r="M26" s="25">
        <v>4531439716</v>
      </c>
      <c r="N26" s="21">
        <f t="shared" si="2"/>
        <v>1</v>
      </c>
      <c r="O26" s="25">
        <v>870773975</v>
      </c>
      <c r="P26" s="21">
        <f t="shared" si="3"/>
        <v>0.19216276273639829</v>
      </c>
      <c r="Q26" s="25">
        <v>870773975</v>
      </c>
      <c r="R26" s="22">
        <f t="shared" si="4"/>
        <v>0.19216276273639829</v>
      </c>
    </row>
    <row r="27" spans="1:18" ht="31.5" x14ac:dyDescent="0.25">
      <c r="A27" s="23" t="s">
        <v>18</v>
      </c>
      <c r="B27" s="23" t="s">
        <v>19</v>
      </c>
      <c r="C27" s="23" t="s">
        <v>19</v>
      </c>
      <c r="D27" s="23" t="s">
        <v>42</v>
      </c>
      <c r="E27" s="23" t="s">
        <v>27</v>
      </c>
      <c r="F27" s="23"/>
      <c r="G27" s="23"/>
      <c r="H27" s="24" t="s">
        <v>46</v>
      </c>
      <c r="I27" s="25">
        <v>2685673700</v>
      </c>
      <c r="J27" s="25">
        <v>0</v>
      </c>
      <c r="K27" s="25">
        <v>2685673700</v>
      </c>
      <c r="L27" s="25">
        <v>0</v>
      </c>
      <c r="M27" s="25">
        <v>2685673700</v>
      </c>
      <c r="N27" s="21">
        <f t="shared" si="2"/>
        <v>1</v>
      </c>
      <c r="O27" s="25">
        <v>478957900</v>
      </c>
      <c r="P27" s="21">
        <f t="shared" si="3"/>
        <v>0.17833808328986503</v>
      </c>
      <c r="Q27" s="25">
        <v>478957900</v>
      </c>
      <c r="R27" s="22">
        <f t="shared" si="4"/>
        <v>0.17833808328986503</v>
      </c>
    </row>
    <row r="28" spans="1:18" ht="31.5" x14ac:dyDescent="0.25">
      <c r="A28" s="23" t="s">
        <v>18</v>
      </c>
      <c r="B28" s="23" t="s">
        <v>19</v>
      </c>
      <c r="C28" s="23" t="s">
        <v>19</v>
      </c>
      <c r="D28" s="23" t="s">
        <v>42</v>
      </c>
      <c r="E28" s="23" t="s">
        <v>29</v>
      </c>
      <c r="F28" s="23"/>
      <c r="G28" s="23"/>
      <c r="H28" s="24" t="s">
        <v>47</v>
      </c>
      <c r="I28" s="25">
        <v>290113600</v>
      </c>
      <c r="J28" s="25">
        <v>0</v>
      </c>
      <c r="K28" s="25">
        <v>290113600</v>
      </c>
      <c r="L28" s="25">
        <v>0</v>
      </c>
      <c r="M28" s="25">
        <v>290113600</v>
      </c>
      <c r="N28" s="21">
        <f t="shared" si="2"/>
        <v>1</v>
      </c>
      <c r="O28" s="25">
        <v>52157400</v>
      </c>
      <c r="P28" s="21">
        <f t="shared" si="3"/>
        <v>0.17978267823362987</v>
      </c>
      <c r="Q28" s="25">
        <v>52157400</v>
      </c>
      <c r="R28" s="22">
        <f t="shared" si="4"/>
        <v>0.17978267823362987</v>
      </c>
    </row>
    <row r="29" spans="1:18" ht="15.75" x14ac:dyDescent="0.25">
      <c r="A29" s="23" t="s">
        <v>18</v>
      </c>
      <c r="B29" s="23" t="s">
        <v>19</v>
      </c>
      <c r="C29" s="23" t="s">
        <v>19</v>
      </c>
      <c r="D29" s="23" t="s">
        <v>42</v>
      </c>
      <c r="E29" s="23" t="s">
        <v>31</v>
      </c>
      <c r="F29" s="23"/>
      <c r="G29" s="23"/>
      <c r="H29" s="24" t="s">
        <v>48</v>
      </c>
      <c r="I29" s="25">
        <v>2014378700</v>
      </c>
      <c r="J29" s="25">
        <v>0</v>
      </c>
      <c r="K29" s="25">
        <v>2014378700</v>
      </c>
      <c r="L29" s="25">
        <v>0</v>
      </c>
      <c r="M29" s="25">
        <v>2014378700</v>
      </c>
      <c r="N29" s="21">
        <f t="shared" si="2"/>
        <v>1</v>
      </c>
      <c r="O29" s="25">
        <v>359242800</v>
      </c>
      <c r="P29" s="21">
        <f t="shared" si="3"/>
        <v>0.17833925666509481</v>
      </c>
      <c r="Q29" s="25">
        <v>359242800</v>
      </c>
      <c r="R29" s="22">
        <f t="shared" si="4"/>
        <v>0.17833925666509481</v>
      </c>
    </row>
    <row r="30" spans="1:18" ht="15.75" x14ac:dyDescent="0.25">
      <c r="A30" s="23" t="s">
        <v>18</v>
      </c>
      <c r="B30" s="23" t="s">
        <v>19</v>
      </c>
      <c r="C30" s="23" t="s">
        <v>19</v>
      </c>
      <c r="D30" s="23" t="s">
        <v>42</v>
      </c>
      <c r="E30" s="23" t="s">
        <v>33</v>
      </c>
      <c r="F30" s="23"/>
      <c r="G30" s="23"/>
      <c r="H30" s="24" t="s">
        <v>49</v>
      </c>
      <c r="I30" s="25">
        <v>336101400</v>
      </c>
      <c r="J30" s="25">
        <v>0</v>
      </c>
      <c r="K30" s="25">
        <v>336101400</v>
      </c>
      <c r="L30" s="25">
        <v>0</v>
      </c>
      <c r="M30" s="25">
        <v>336101400</v>
      </c>
      <c r="N30" s="21">
        <f t="shared" si="2"/>
        <v>1</v>
      </c>
      <c r="O30" s="25">
        <v>59942600</v>
      </c>
      <c r="P30" s="21">
        <f t="shared" si="3"/>
        <v>0.17834677272989641</v>
      </c>
      <c r="Q30" s="25">
        <v>59942600</v>
      </c>
      <c r="R30" s="22">
        <f t="shared" si="4"/>
        <v>0.17834677272989641</v>
      </c>
    </row>
    <row r="31" spans="1:18" ht="15.75" x14ac:dyDescent="0.25">
      <c r="A31" s="23" t="s">
        <v>18</v>
      </c>
      <c r="B31" s="23" t="s">
        <v>19</v>
      </c>
      <c r="C31" s="23" t="s">
        <v>19</v>
      </c>
      <c r="D31" s="23" t="s">
        <v>42</v>
      </c>
      <c r="E31" s="23" t="s">
        <v>35</v>
      </c>
      <c r="F31" s="23"/>
      <c r="G31" s="23"/>
      <c r="H31" s="24" t="s">
        <v>50</v>
      </c>
      <c r="I31" s="25">
        <v>336101400</v>
      </c>
      <c r="J31" s="25">
        <v>0</v>
      </c>
      <c r="K31" s="25">
        <v>336101400</v>
      </c>
      <c r="L31" s="25">
        <v>0</v>
      </c>
      <c r="M31" s="25">
        <v>336101400</v>
      </c>
      <c r="N31" s="21">
        <f t="shared" si="2"/>
        <v>1</v>
      </c>
      <c r="O31" s="25">
        <v>59942600</v>
      </c>
      <c r="P31" s="21">
        <f t="shared" si="3"/>
        <v>0.17834677272989641</v>
      </c>
      <c r="Q31" s="25">
        <v>59942600</v>
      </c>
      <c r="R31" s="22">
        <f t="shared" si="4"/>
        <v>0.17834677272989641</v>
      </c>
    </row>
    <row r="32" spans="1:18" ht="31.5" x14ac:dyDescent="0.25">
      <c r="A32" s="23" t="s">
        <v>18</v>
      </c>
      <c r="B32" s="23" t="s">
        <v>19</v>
      </c>
      <c r="C32" s="23" t="s">
        <v>19</v>
      </c>
      <c r="D32" s="23" t="s">
        <v>42</v>
      </c>
      <c r="E32" s="23" t="s">
        <v>37</v>
      </c>
      <c r="F32" s="23"/>
      <c r="G32" s="23"/>
      <c r="H32" s="24" t="s">
        <v>51</v>
      </c>
      <c r="I32" s="25">
        <v>671767700</v>
      </c>
      <c r="J32" s="25">
        <v>0</v>
      </c>
      <c r="K32" s="25">
        <v>671767700</v>
      </c>
      <c r="L32" s="25">
        <v>0</v>
      </c>
      <c r="M32" s="25">
        <v>671767700</v>
      </c>
      <c r="N32" s="21">
        <f t="shared" si="2"/>
        <v>1</v>
      </c>
      <c r="O32" s="25">
        <v>119805400</v>
      </c>
      <c r="P32" s="21">
        <f t="shared" si="3"/>
        <v>0.17834349582452386</v>
      </c>
      <c r="Q32" s="25">
        <v>119805400</v>
      </c>
      <c r="R32" s="22">
        <f t="shared" si="4"/>
        <v>0.17834349582452386</v>
      </c>
    </row>
    <row r="33" spans="1:18" s="6" customFormat="1" ht="31.5" x14ac:dyDescent="0.25">
      <c r="A33" s="7" t="s">
        <v>18</v>
      </c>
      <c r="B33" s="7" t="s">
        <v>19</v>
      </c>
      <c r="C33" s="7" t="s">
        <v>19</v>
      </c>
      <c r="D33" s="7" t="s">
        <v>52</v>
      </c>
      <c r="E33" s="7"/>
      <c r="F33" s="7"/>
      <c r="G33" s="7"/>
      <c r="H33" s="8" t="s">
        <v>80</v>
      </c>
      <c r="I33" s="13">
        <v>4389289269</v>
      </c>
      <c r="J33" s="13">
        <v>0</v>
      </c>
      <c r="K33" s="13">
        <v>4389289269</v>
      </c>
      <c r="L33" s="13">
        <v>0</v>
      </c>
      <c r="M33" s="13">
        <v>4153213139</v>
      </c>
      <c r="N33" s="21">
        <f t="shared" si="2"/>
        <v>0.94621540857028441</v>
      </c>
      <c r="O33" s="13">
        <v>1266359330</v>
      </c>
      <c r="P33" s="21">
        <f t="shared" si="3"/>
        <v>0.28851124917736654</v>
      </c>
      <c r="Q33" s="13">
        <v>1124103738</v>
      </c>
      <c r="R33" s="22">
        <f t="shared" si="4"/>
        <v>0.25610153924899587</v>
      </c>
    </row>
    <row r="34" spans="1:18" ht="15.75" x14ac:dyDescent="0.25">
      <c r="A34" s="23" t="s">
        <v>18</v>
      </c>
      <c r="B34" s="23" t="s">
        <v>19</v>
      </c>
      <c r="C34" s="23" t="s">
        <v>19</v>
      </c>
      <c r="D34" s="23" t="s">
        <v>52</v>
      </c>
      <c r="E34" s="23" t="s">
        <v>20</v>
      </c>
      <c r="F34" s="23" t="s">
        <v>20</v>
      </c>
      <c r="G34" s="23"/>
      <c r="H34" s="24" t="s">
        <v>53</v>
      </c>
      <c r="I34" s="25">
        <v>1200000000</v>
      </c>
      <c r="J34" s="25">
        <v>0</v>
      </c>
      <c r="K34" s="25">
        <v>1200000000</v>
      </c>
      <c r="L34" s="25">
        <v>0</v>
      </c>
      <c r="M34" s="25">
        <v>1200000000</v>
      </c>
      <c r="N34" s="21">
        <f t="shared" si="2"/>
        <v>1</v>
      </c>
      <c r="O34" s="25">
        <v>249791808</v>
      </c>
      <c r="P34" s="21">
        <f t="shared" si="3"/>
        <v>0.20815984000000001</v>
      </c>
      <c r="Q34" s="25">
        <v>249791808</v>
      </c>
      <c r="R34" s="22">
        <f t="shared" si="4"/>
        <v>0.20815984000000001</v>
      </c>
    </row>
    <row r="35" spans="1:18" ht="15.75" x14ac:dyDescent="0.25">
      <c r="A35" s="23" t="s">
        <v>18</v>
      </c>
      <c r="B35" s="23" t="s">
        <v>19</v>
      </c>
      <c r="C35" s="23" t="s">
        <v>19</v>
      </c>
      <c r="D35" s="23" t="s">
        <v>52</v>
      </c>
      <c r="E35" s="23" t="s">
        <v>20</v>
      </c>
      <c r="F35" s="23" t="s">
        <v>23</v>
      </c>
      <c r="G35" s="23"/>
      <c r="H35" s="24" t="s">
        <v>54</v>
      </c>
      <c r="I35" s="25">
        <v>1298697747</v>
      </c>
      <c r="J35" s="25">
        <v>0</v>
      </c>
      <c r="K35" s="25">
        <v>1298697747</v>
      </c>
      <c r="L35" s="25">
        <v>0</v>
      </c>
      <c r="M35" s="25">
        <v>1086807023</v>
      </c>
      <c r="N35" s="21">
        <f t="shared" si="2"/>
        <v>0.83684369631850908</v>
      </c>
      <c r="O35" s="25">
        <v>515505733</v>
      </c>
      <c r="P35" s="21">
        <f t="shared" si="3"/>
        <v>0.39694049996684871</v>
      </c>
      <c r="Q35" s="25">
        <v>382763785</v>
      </c>
      <c r="R35" s="22">
        <f t="shared" si="4"/>
        <v>0.29472892047759902</v>
      </c>
    </row>
    <row r="36" spans="1:18" ht="31.5" x14ac:dyDescent="0.25">
      <c r="A36" s="23" t="s">
        <v>18</v>
      </c>
      <c r="B36" s="23" t="s">
        <v>19</v>
      </c>
      <c r="C36" s="23" t="s">
        <v>19</v>
      </c>
      <c r="D36" s="23" t="s">
        <v>52</v>
      </c>
      <c r="E36" s="23" t="s">
        <v>20</v>
      </c>
      <c r="F36" s="23" t="s">
        <v>25</v>
      </c>
      <c r="G36" s="23"/>
      <c r="H36" s="24" t="s">
        <v>55</v>
      </c>
      <c r="I36" s="25">
        <v>212326158</v>
      </c>
      <c r="J36" s="25">
        <v>0</v>
      </c>
      <c r="K36" s="25">
        <v>212326158</v>
      </c>
      <c r="L36" s="25">
        <v>0</v>
      </c>
      <c r="M36" s="25">
        <v>195957257</v>
      </c>
      <c r="N36" s="21">
        <f t="shared" si="2"/>
        <v>0.92290680924956969</v>
      </c>
      <c r="O36" s="25">
        <v>60039295</v>
      </c>
      <c r="P36" s="21">
        <f t="shared" si="3"/>
        <v>0.28276918663973566</v>
      </c>
      <c r="Q36" s="25">
        <v>50525651</v>
      </c>
      <c r="R36" s="22">
        <f t="shared" si="4"/>
        <v>0.23796244172609199</v>
      </c>
    </row>
    <row r="37" spans="1:18" ht="15.75" x14ac:dyDescent="0.25">
      <c r="A37" s="23" t="s">
        <v>18</v>
      </c>
      <c r="B37" s="23" t="s">
        <v>19</v>
      </c>
      <c r="C37" s="23" t="s">
        <v>19</v>
      </c>
      <c r="D37" s="23" t="s">
        <v>52</v>
      </c>
      <c r="E37" s="23" t="s">
        <v>23</v>
      </c>
      <c r="F37" s="23"/>
      <c r="G37" s="23"/>
      <c r="H37" s="24" t="s">
        <v>56</v>
      </c>
      <c r="I37" s="25">
        <v>890712983</v>
      </c>
      <c r="J37" s="25">
        <v>0</v>
      </c>
      <c r="K37" s="25">
        <v>890712983</v>
      </c>
      <c r="L37" s="25">
        <v>0</v>
      </c>
      <c r="M37" s="25">
        <v>890712983</v>
      </c>
      <c r="N37" s="21">
        <f t="shared" si="2"/>
        <v>1</v>
      </c>
      <c r="O37" s="25">
        <v>300074098</v>
      </c>
      <c r="P37" s="21">
        <f t="shared" si="3"/>
        <v>0.33689202215210107</v>
      </c>
      <c r="Q37" s="25">
        <v>300074098</v>
      </c>
      <c r="R37" s="22">
        <f t="shared" si="4"/>
        <v>0.33689202215210107</v>
      </c>
    </row>
    <row r="38" spans="1:18" ht="15.75" x14ac:dyDescent="0.25">
      <c r="A38" s="23" t="s">
        <v>18</v>
      </c>
      <c r="B38" s="23" t="s">
        <v>19</v>
      </c>
      <c r="C38" s="23" t="s">
        <v>19</v>
      </c>
      <c r="D38" s="23" t="s">
        <v>52</v>
      </c>
      <c r="E38" s="23" t="s">
        <v>29</v>
      </c>
      <c r="F38" s="23"/>
      <c r="G38" s="23"/>
      <c r="H38" s="24" t="s">
        <v>57</v>
      </c>
      <c r="I38" s="25">
        <v>9978253</v>
      </c>
      <c r="J38" s="25">
        <v>0</v>
      </c>
      <c r="K38" s="25">
        <v>9978253</v>
      </c>
      <c r="L38" s="25">
        <v>0</v>
      </c>
      <c r="M38" s="25">
        <v>9978253</v>
      </c>
      <c r="N38" s="21">
        <f t="shared" si="2"/>
        <v>1</v>
      </c>
      <c r="O38" s="25">
        <v>4162600</v>
      </c>
      <c r="P38" s="21">
        <f t="shared" si="3"/>
        <v>0.41716721353928388</v>
      </c>
      <c r="Q38" s="25">
        <v>4162600</v>
      </c>
      <c r="R38" s="22">
        <f t="shared" si="4"/>
        <v>0.41716721353928388</v>
      </c>
    </row>
    <row r="39" spans="1:18" ht="15.75" x14ac:dyDescent="0.25">
      <c r="A39" s="23" t="s">
        <v>18</v>
      </c>
      <c r="B39" s="23" t="s">
        <v>19</v>
      </c>
      <c r="C39" s="23" t="s">
        <v>19</v>
      </c>
      <c r="D39" s="23" t="s">
        <v>52</v>
      </c>
      <c r="E39" s="23" t="s">
        <v>58</v>
      </c>
      <c r="F39" s="23"/>
      <c r="G39" s="23"/>
      <c r="H39" s="24" t="s">
        <v>59</v>
      </c>
      <c r="I39" s="25">
        <v>377574128</v>
      </c>
      <c r="J39" s="25">
        <v>0</v>
      </c>
      <c r="K39" s="25">
        <v>377574128</v>
      </c>
      <c r="L39" s="25">
        <v>0</v>
      </c>
      <c r="M39" s="25">
        <v>377574128</v>
      </c>
      <c r="N39" s="21">
        <f t="shared" si="2"/>
        <v>1</v>
      </c>
      <c r="O39" s="25">
        <v>124075299</v>
      </c>
      <c r="P39" s="21">
        <f t="shared" si="3"/>
        <v>0.32861176070835024</v>
      </c>
      <c r="Q39" s="25">
        <v>124075299</v>
      </c>
      <c r="R39" s="22">
        <f t="shared" si="4"/>
        <v>0.32861176070835024</v>
      </c>
    </row>
    <row r="40" spans="1:18" ht="15.75" x14ac:dyDescent="0.25">
      <c r="A40" s="23" t="s">
        <v>18</v>
      </c>
      <c r="B40" s="23" t="s">
        <v>19</v>
      </c>
      <c r="C40" s="23" t="s">
        <v>19</v>
      </c>
      <c r="D40" s="23" t="s">
        <v>52</v>
      </c>
      <c r="E40" s="23" t="s">
        <v>60</v>
      </c>
      <c r="F40" s="23"/>
      <c r="G40" s="23"/>
      <c r="H40" s="24" t="s">
        <v>61</v>
      </c>
      <c r="I40" s="25">
        <v>400000000</v>
      </c>
      <c r="J40" s="25">
        <v>0</v>
      </c>
      <c r="K40" s="25">
        <v>400000000</v>
      </c>
      <c r="L40" s="25">
        <v>0</v>
      </c>
      <c r="M40" s="25">
        <v>392183495</v>
      </c>
      <c r="N40" s="21">
        <f t="shared" si="2"/>
        <v>0.98045873750000001</v>
      </c>
      <c r="O40" s="25">
        <v>12710497</v>
      </c>
      <c r="P40" s="21">
        <f t="shared" si="3"/>
        <v>3.1776242500000003E-2</v>
      </c>
      <c r="Q40" s="25">
        <v>12710497</v>
      </c>
      <c r="R40" s="22">
        <f t="shared" si="4"/>
        <v>3.1776242500000003E-2</v>
      </c>
    </row>
    <row r="41" spans="1:18" s="6" customFormat="1" ht="47.25" x14ac:dyDescent="0.25">
      <c r="A41" s="7" t="s">
        <v>18</v>
      </c>
      <c r="B41" s="7" t="s">
        <v>19</v>
      </c>
      <c r="C41" s="7" t="s">
        <v>19</v>
      </c>
      <c r="D41" s="7" t="s">
        <v>71</v>
      </c>
      <c r="E41" s="7"/>
      <c r="F41" s="7"/>
      <c r="G41" s="7"/>
      <c r="H41" s="8" t="s">
        <v>81</v>
      </c>
      <c r="I41" s="13">
        <v>7043008740</v>
      </c>
      <c r="J41" s="13">
        <v>7043008740</v>
      </c>
      <c r="K41" s="13">
        <v>0</v>
      </c>
      <c r="L41" s="13">
        <v>0</v>
      </c>
      <c r="M41" s="13">
        <v>0</v>
      </c>
      <c r="N41" s="21">
        <f t="shared" si="2"/>
        <v>0</v>
      </c>
      <c r="O41" s="13">
        <v>0</v>
      </c>
      <c r="P41" s="21">
        <f t="shared" si="3"/>
        <v>0</v>
      </c>
      <c r="Q41" s="13">
        <v>0</v>
      </c>
      <c r="R41" s="22">
        <f t="shared" si="4"/>
        <v>0</v>
      </c>
    </row>
    <row r="42" spans="1:18" s="6" customFormat="1" ht="15.75" x14ac:dyDescent="0.25">
      <c r="A42" s="7" t="s">
        <v>18</v>
      </c>
      <c r="B42" s="7" t="s">
        <v>42</v>
      </c>
      <c r="C42" s="7"/>
      <c r="D42" s="7"/>
      <c r="E42" s="7"/>
      <c r="F42" s="7"/>
      <c r="G42" s="7"/>
      <c r="H42" s="8" t="s">
        <v>82</v>
      </c>
      <c r="I42" s="13">
        <v>2577474240</v>
      </c>
      <c r="J42" s="13">
        <v>0</v>
      </c>
      <c r="K42" s="13">
        <v>1983709428</v>
      </c>
      <c r="L42" s="13">
        <v>593764812</v>
      </c>
      <c r="M42" s="13">
        <v>1686155654</v>
      </c>
      <c r="N42" s="21">
        <f t="shared" si="2"/>
        <v>0.65418913905420839</v>
      </c>
      <c r="O42" s="13">
        <v>119249953.27</v>
      </c>
      <c r="P42" s="21">
        <f t="shared" si="3"/>
        <v>4.626620565953745E-2</v>
      </c>
      <c r="Q42" s="13">
        <v>119249953.27</v>
      </c>
      <c r="R42" s="22">
        <f t="shared" si="4"/>
        <v>4.626620565953745E-2</v>
      </c>
    </row>
    <row r="43" spans="1:18" ht="31.5" x14ac:dyDescent="0.25">
      <c r="A43" s="23" t="s">
        <v>18</v>
      </c>
      <c r="B43" s="23" t="s">
        <v>42</v>
      </c>
      <c r="C43" s="23" t="s">
        <v>42</v>
      </c>
      <c r="D43" s="23" t="s">
        <v>19</v>
      </c>
      <c r="E43" s="23" t="s">
        <v>23</v>
      </c>
      <c r="F43" s="23" t="s">
        <v>33</v>
      </c>
      <c r="G43" s="23"/>
      <c r="H43" s="24" t="s">
        <v>62</v>
      </c>
      <c r="I43" s="25">
        <v>6599484</v>
      </c>
      <c r="J43" s="25">
        <v>0</v>
      </c>
      <c r="K43" s="25">
        <v>0</v>
      </c>
      <c r="L43" s="25">
        <v>6599484</v>
      </c>
      <c r="M43" s="25">
        <v>0</v>
      </c>
      <c r="N43" s="21">
        <f t="shared" si="2"/>
        <v>0</v>
      </c>
      <c r="O43" s="25">
        <v>0</v>
      </c>
      <c r="P43" s="21">
        <f t="shared" si="3"/>
        <v>0</v>
      </c>
      <c r="Q43" s="25">
        <v>0</v>
      </c>
      <c r="R43" s="22">
        <f t="shared" si="4"/>
        <v>0</v>
      </c>
    </row>
    <row r="44" spans="1:18" ht="31.5" x14ac:dyDescent="0.25">
      <c r="A44" s="23" t="s">
        <v>18</v>
      </c>
      <c r="B44" s="23" t="s">
        <v>42</v>
      </c>
      <c r="C44" s="23" t="s">
        <v>42</v>
      </c>
      <c r="D44" s="23" t="s">
        <v>19</v>
      </c>
      <c r="E44" s="23" t="s">
        <v>23</v>
      </c>
      <c r="F44" s="23" t="s">
        <v>35</v>
      </c>
      <c r="G44" s="23"/>
      <c r="H44" s="24" t="s">
        <v>63</v>
      </c>
      <c r="I44" s="25">
        <v>66836700</v>
      </c>
      <c r="J44" s="25">
        <v>0</v>
      </c>
      <c r="K44" s="25">
        <v>0</v>
      </c>
      <c r="L44" s="25">
        <v>66836700</v>
      </c>
      <c r="M44" s="25">
        <v>0</v>
      </c>
      <c r="N44" s="21">
        <f t="shared" si="2"/>
        <v>0</v>
      </c>
      <c r="O44" s="25">
        <v>0</v>
      </c>
      <c r="P44" s="21">
        <f t="shared" si="3"/>
        <v>0</v>
      </c>
      <c r="Q44" s="25">
        <v>0</v>
      </c>
      <c r="R44" s="22">
        <f t="shared" si="4"/>
        <v>0</v>
      </c>
    </row>
    <row r="45" spans="1:18" ht="15.75" x14ac:dyDescent="0.25">
      <c r="A45" s="23" t="s">
        <v>18</v>
      </c>
      <c r="B45" s="23" t="s">
        <v>42</v>
      </c>
      <c r="C45" s="23" t="s">
        <v>42</v>
      </c>
      <c r="D45" s="23" t="s">
        <v>19</v>
      </c>
      <c r="E45" s="23" t="s">
        <v>25</v>
      </c>
      <c r="F45" s="23" t="s">
        <v>31</v>
      </c>
      <c r="G45" s="23"/>
      <c r="H45" s="24" t="s">
        <v>64</v>
      </c>
      <c r="I45" s="25">
        <v>3666415</v>
      </c>
      <c r="J45" s="25">
        <v>0</v>
      </c>
      <c r="K45" s="25">
        <v>0</v>
      </c>
      <c r="L45" s="25">
        <v>3666415</v>
      </c>
      <c r="M45" s="25">
        <v>0</v>
      </c>
      <c r="N45" s="21">
        <f t="shared" si="2"/>
        <v>0</v>
      </c>
      <c r="O45" s="25">
        <v>0</v>
      </c>
      <c r="P45" s="21">
        <f t="shared" si="3"/>
        <v>0</v>
      </c>
      <c r="Q45" s="25">
        <v>0</v>
      </c>
      <c r="R45" s="22">
        <f t="shared" si="4"/>
        <v>0</v>
      </c>
    </row>
    <row r="46" spans="1:18" ht="31.5" x14ac:dyDescent="0.25">
      <c r="A46" s="23" t="s">
        <v>18</v>
      </c>
      <c r="B46" s="23" t="s">
        <v>42</v>
      </c>
      <c r="C46" s="23" t="s">
        <v>42</v>
      </c>
      <c r="D46" s="23" t="s">
        <v>42</v>
      </c>
      <c r="E46" s="23" t="s">
        <v>33</v>
      </c>
      <c r="F46" s="23" t="s">
        <v>20</v>
      </c>
      <c r="G46" s="23"/>
      <c r="H46" s="24" t="s">
        <v>65</v>
      </c>
      <c r="I46" s="25">
        <v>520240</v>
      </c>
      <c r="J46" s="25">
        <v>0</v>
      </c>
      <c r="K46" s="25">
        <v>483340</v>
      </c>
      <c r="L46" s="25">
        <v>36900</v>
      </c>
      <c r="M46" s="25">
        <v>146500</v>
      </c>
      <c r="N46" s="21">
        <f t="shared" si="2"/>
        <v>0.28160079963093959</v>
      </c>
      <c r="O46" s="25">
        <v>73300</v>
      </c>
      <c r="P46" s="21">
        <f t="shared" si="3"/>
        <v>0.14089650930339842</v>
      </c>
      <c r="Q46" s="25">
        <v>73300</v>
      </c>
      <c r="R46" s="22">
        <f t="shared" si="4"/>
        <v>0.14089650930339842</v>
      </c>
    </row>
    <row r="47" spans="1:18" ht="15.75" x14ac:dyDescent="0.25">
      <c r="A47" s="23" t="s">
        <v>18</v>
      </c>
      <c r="B47" s="23" t="s">
        <v>42</v>
      </c>
      <c r="C47" s="23" t="s">
        <v>42</v>
      </c>
      <c r="D47" s="23" t="s">
        <v>42</v>
      </c>
      <c r="E47" s="23" t="s">
        <v>35</v>
      </c>
      <c r="F47" s="23" t="s">
        <v>23</v>
      </c>
      <c r="G47" s="23"/>
      <c r="H47" s="24" t="s">
        <v>66</v>
      </c>
      <c r="I47" s="25">
        <v>405898239</v>
      </c>
      <c r="J47" s="25">
        <v>0</v>
      </c>
      <c r="K47" s="25">
        <v>389087844</v>
      </c>
      <c r="L47" s="25">
        <v>16810395</v>
      </c>
      <c r="M47" s="25">
        <v>389087844</v>
      </c>
      <c r="N47" s="21">
        <f t="shared" si="2"/>
        <v>0.95858470575921861</v>
      </c>
      <c r="O47" s="25">
        <v>75450986.269999996</v>
      </c>
      <c r="P47" s="21">
        <f t="shared" si="3"/>
        <v>0.1858864587732296</v>
      </c>
      <c r="Q47" s="25">
        <v>75450986.269999996</v>
      </c>
      <c r="R47" s="22">
        <f t="shared" si="4"/>
        <v>0.1858864587732296</v>
      </c>
    </row>
    <row r="48" spans="1:18" ht="31.5" x14ac:dyDescent="0.25">
      <c r="A48" s="23" t="s">
        <v>18</v>
      </c>
      <c r="B48" s="23" t="s">
        <v>42</v>
      </c>
      <c r="C48" s="23" t="s">
        <v>42</v>
      </c>
      <c r="D48" s="23" t="s">
        <v>42</v>
      </c>
      <c r="E48" s="23" t="s">
        <v>35</v>
      </c>
      <c r="F48" s="23" t="s">
        <v>25</v>
      </c>
      <c r="G48" s="23"/>
      <c r="H48" s="24" t="s">
        <v>67</v>
      </c>
      <c r="I48" s="25">
        <v>468565620</v>
      </c>
      <c r="J48" s="25">
        <v>0</v>
      </c>
      <c r="K48" s="25">
        <v>173071542</v>
      </c>
      <c r="L48" s="25">
        <v>295494078</v>
      </c>
      <c r="M48" s="25">
        <v>169338209</v>
      </c>
      <c r="N48" s="21">
        <f t="shared" si="2"/>
        <v>0.36139699920792312</v>
      </c>
      <c r="O48" s="25">
        <v>35066667</v>
      </c>
      <c r="P48" s="21">
        <f t="shared" si="3"/>
        <v>7.4838326806819497E-2</v>
      </c>
      <c r="Q48" s="25">
        <v>35066667</v>
      </c>
      <c r="R48" s="22">
        <f t="shared" si="4"/>
        <v>7.4838326806819497E-2</v>
      </c>
    </row>
    <row r="49" spans="1:18" ht="15.75" x14ac:dyDescent="0.25">
      <c r="A49" s="23" t="s">
        <v>18</v>
      </c>
      <c r="B49" s="23" t="s">
        <v>42</v>
      </c>
      <c r="C49" s="23" t="s">
        <v>42</v>
      </c>
      <c r="D49" s="23" t="s">
        <v>42</v>
      </c>
      <c r="E49" s="23" t="s">
        <v>37</v>
      </c>
      <c r="F49" s="23" t="s">
        <v>23</v>
      </c>
      <c r="G49" s="23"/>
      <c r="H49" s="24" t="s">
        <v>68</v>
      </c>
      <c r="I49" s="25">
        <v>485418841</v>
      </c>
      <c r="J49" s="25">
        <v>0</v>
      </c>
      <c r="K49" s="25">
        <v>283086000</v>
      </c>
      <c r="L49" s="25">
        <v>202332841</v>
      </c>
      <c r="M49" s="25">
        <v>0</v>
      </c>
      <c r="N49" s="21">
        <f t="shared" si="2"/>
        <v>0</v>
      </c>
      <c r="O49" s="25">
        <v>0</v>
      </c>
      <c r="P49" s="21">
        <f t="shared" si="3"/>
        <v>0</v>
      </c>
      <c r="Q49" s="25">
        <v>0</v>
      </c>
      <c r="R49" s="22">
        <f t="shared" si="4"/>
        <v>0</v>
      </c>
    </row>
    <row r="50" spans="1:18" ht="31.5" x14ac:dyDescent="0.25">
      <c r="A50" s="23" t="s">
        <v>18</v>
      </c>
      <c r="B50" s="23" t="s">
        <v>42</v>
      </c>
      <c r="C50" s="23" t="s">
        <v>42</v>
      </c>
      <c r="D50" s="23" t="s">
        <v>42</v>
      </c>
      <c r="E50" s="23" t="s">
        <v>37</v>
      </c>
      <c r="F50" s="23" t="s">
        <v>25</v>
      </c>
      <c r="G50" s="23"/>
      <c r="H50" s="24" t="s">
        <v>69</v>
      </c>
      <c r="I50" s="25">
        <v>49000000</v>
      </c>
      <c r="J50" s="25">
        <v>0</v>
      </c>
      <c r="K50" s="25">
        <v>47012001</v>
      </c>
      <c r="L50" s="25">
        <v>1987999</v>
      </c>
      <c r="M50" s="25">
        <v>36614400</v>
      </c>
      <c r="N50" s="21">
        <f t="shared" si="2"/>
        <v>0.74723265306122444</v>
      </c>
      <c r="O50" s="25">
        <v>8659000</v>
      </c>
      <c r="P50" s="21">
        <f t="shared" si="3"/>
        <v>0.17671428571428571</v>
      </c>
      <c r="Q50" s="25">
        <v>8659000</v>
      </c>
      <c r="R50" s="22">
        <f t="shared" si="4"/>
        <v>0.17671428571428571</v>
      </c>
    </row>
    <row r="51" spans="1:18" ht="31.5" x14ac:dyDescent="0.25">
      <c r="A51" s="23" t="s">
        <v>18</v>
      </c>
      <c r="B51" s="23" t="s">
        <v>42</v>
      </c>
      <c r="C51" s="23" t="s">
        <v>42</v>
      </c>
      <c r="D51" s="23" t="s">
        <v>42</v>
      </c>
      <c r="E51" s="23" t="s">
        <v>37</v>
      </c>
      <c r="F51" s="23" t="s">
        <v>31</v>
      </c>
      <c r="G51" s="23"/>
      <c r="H51" s="24" t="s">
        <v>70</v>
      </c>
      <c r="I51" s="25">
        <v>1090968701</v>
      </c>
      <c r="J51" s="25">
        <v>0</v>
      </c>
      <c r="K51" s="25">
        <v>1090968701</v>
      </c>
      <c r="L51" s="25">
        <v>0</v>
      </c>
      <c r="M51" s="25">
        <v>1090968701</v>
      </c>
      <c r="N51" s="21">
        <f t="shared" si="2"/>
        <v>1</v>
      </c>
      <c r="O51" s="25">
        <v>0</v>
      </c>
      <c r="P51" s="21">
        <f t="shared" si="3"/>
        <v>0</v>
      </c>
      <c r="Q51" s="25">
        <v>0</v>
      </c>
      <c r="R51" s="22">
        <f t="shared" si="4"/>
        <v>0</v>
      </c>
    </row>
    <row r="52" spans="1:18" s="6" customFormat="1" ht="15.75" x14ac:dyDescent="0.25">
      <c r="A52" s="7" t="s">
        <v>18</v>
      </c>
      <c r="B52" s="7" t="s">
        <v>52</v>
      </c>
      <c r="C52" s="7"/>
      <c r="D52" s="7"/>
      <c r="E52" s="7"/>
      <c r="F52" s="7"/>
      <c r="G52" s="7"/>
      <c r="H52" s="8" t="s">
        <v>93</v>
      </c>
      <c r="I52" s="13">
        <f>I53+I55+I57+I60</f>
        <v>14161078217</v>
      </c>
      <c r="J52" s="13">
        <f>SUM(J53:J60)</f>
        <v>0</v>
      </c>
      <c r="K52" s="26">
        <f>K53+K55+K57+K60</f>
        <v>721852039.56999993</v>
      </c>
      <c r="L52" s="26">
        <f t="shared" ref="L52:Q52" si="6">L53+L55+L57+L60</f>
        <v>13439226177.43</v>
      </c>
      <c r="M52" s="26">
        <f t="shared" si="6"/>
        <v>646753684.56999993</v>
      </c>
      <c r="N52" s="21">
        <f t="shared" si="2"/>
        <v>4.5671217590874488E-2</v>
      </c>
      <c r="O52" s="26">
        <f t="shared" si="6"/>
        <v>523736471.22000003</v>
      </c>
      <c r="P52" s="21">
        <f t="shared" si="3"/>
        <v>3.6984222754399325E-2</v>
      </c>
      <c r="Q52" s="26">
        <f t="shared" si="6"/>
        <v>521908630.22000003</v>
      </c>
      <c r="R52" s="22">
        <f t="shared" si="4"/>
        <v>3.6855147766464737E-2</v>
      </c>
    </row>
    <row r="53" spans="1:18" ht="31.5" x14ac:dyDescent="0.25">
      <c r="A53" s="23" t="s">
        <v>18</v>
      </c>
      <c r="B53" s="23" t="s">
        <v>52</v>
      </c>
      <c r="C53" s="23" t="s">
        <v>71</v>
      </c>
      <c r="D53" s="23" t="s">
        <v>42</v>
      </c>
      <c r="E53" s="23" t="s">
        <v>23</v>
      </c>
      <c r="F53" s="23"/>
      <c r="G53" s="23"/>
      <c r="H53" s="24" t="s">
        <v>83</v>
      </c>
      <c r="I53" s="25">
        <v>1261909712</v>
      </c>
      <c r="J53" s="25">
        <v>0</v>
      </c>
      <c r="K53" s="25">
        <v>111273540.56999999</v>
      </c>
      <c r="L53" s="25">
        <v>1150636171.4300001</v>
      </c>
      <c r="M53" s="25">
        <v>76004619.569999993</v>
      </c>
      <c r="N53" s="21">
        <f t="shared" si="2"/>
        <v>6.0229839621045722E-2</v>
      </c>
      <c r="O53" s="25">
        <v>62090401.219999999</v>
      </c>
      <c r="P53" s="21">
        <f t="shared" si="3"/>
        <v>4.9203521162851628E-2</v>
      </c>
      <c r="Q53" s="25">
        <v>60262560.219999999</v>
      </c>
      <c r="R53" s="22">
        <f t="shared" si="4"/>
        <v>4.7755049071212786E-2</v>
      </c>
    </row>
    <row r="54" spans="1:18" ht="31.5" x14ac:dyDescent="0.25">
      <c r="A54" s="23" t="s">
        <v>18</v>
      </c>
      <c r="B54" s="23" t="s">
        <v>52</v>
      </c>
      <c r="C54" s="23" t="s">
        <v>71</v>
      </c>
      <c r="D54" s="23" t="s">
        <v>42</v>
      </c>
      <c r="E54" s="23" t="s">
        <v>23</v>
      </c>
      <c r="F54" s="23" t="s">
        <v>23</v>
      </c>
      <c r="G54" s="23"/>
      <c r="H54" s="24" t="s">
        <v>72</v>
      </c>
      <c r="I54" s="25">
        <v>1261909712</v>
      </c>
      <c r="J54" s="25">
        <v>0</v>
      </c>
      <c r="K54" s="25">
        <v>111273540.56999999</v>
      </c>
      <c r="L54" s="25">
        <v>1150636171.4300001</v>
      </c>
      <c r="M54" s="25">
        <v>76004619.569999993</v>
      </c>
      <c r="N54" s="21">
        <f t="shared" si="2"/>
        <v>6.0229839621045722E-2</v>
      </c>
      <c r="O54" s="25">
        <v>62090401.219999999</v>
      </c>
      <c r="P54" s="21">
        <f t="shared" si="3"/>
        <v>4.9203521162851628E-2</v>
      </c>
      <c r="Q54" s="25">
        <v>60262560.219999999</v>
      </c>
      <c r="R54" s="22">
        <f t="shared" si="4"/>
        <v>4.7755049071212786E-2</v>
      </c>
    </row>
    <row r="55" spans="1:18" ht="15.75" x14ac:dyDescent="0.25">
      <c r="A55" s="23" t="s">
        <v>18</v>
      </c>
      <c r="B55" s="23" t="s">
        <v>52</v>
      </c>
      <c r="C55" s="23" t="s">
        <v>71</v>
      </c>
      <c r="D55" s="23" t="s">
        <v>42</v>
      </c>
      <c r="E55" s="23" t="s">
        <v>27</v>
      </c>
      <c r="F55" s="23"/>
      <c r="G55" s="23"/>
      <c r="H55" s="24" t="s">
        <v>84</v>
      </c>
      <c r="I55" s="25">
        <v>3782991129</v>
      </c>
      <c r="J55" s="25">
        <v>0</v>
      </c>
      <c r="K55" s="25">
        <v>335056000</v>
      </c>
      <c r="L55" s="25">
        <v>3447935129</v>
      </c>
      <c r="M55" s="25">
        <v>335056000</v>
      </c>
      <c r="N55" s="21">
        <f t="shared" si="2"/>
        <v>8.8569068383876723E-2</v>
      </c>
      <c r="O55" s="25">
        <v>335056000</v>
      </c>
      <c r="P55" s="21">
        <f t="shared" si="3"/>
        <v>8.8569068383876723E-2</v>
      </c>
      <c r="Q55" s="25">
        <v>335056000</v>
      </c>
      <c r="R55" s="22">
        <f t="shared" si="4"/>
        <v>8.8569068383876723E-2</v>
      </c>
    </row>
    <row r="56" spans="1:18" ht="31.5" x14ac:dyDescent="0.25">
      <c r="A56" s="23" t="s">
        <v>18</v>
      </c>
      <c r="B56" s="23" t="s">
        <v>52</v>
      </c>
      <c r="C56" s="23" t="s">
        <v>71</v>
      </c>
      <c r="D56" s="23" t="s">
        <v>42</v>
      </c>
      <c r="E56" s="23" t="s">
        <v>27</v>
      </c>
      <c r="F56" s="23" t="s">
        <v>23</v>
      </c>
      <c r="G56" s="23"/>
      <c r="H56" s="24" t="s">
        <v>73</v>
      </c>
      <c r="I56" s="25">
        <v>3782991129</v>
      </c>
      <c r="J56" s="25">
        <v>0</v>
      </c>
      <c r="K56" s="25">
        <v>335056000</v>
      </c>
      <c r="L56" s="25">
        <v>3447935129</v>
      </c>
      <c r="M56" s="25">
        <v>335056000</v>
      </c>
      <c r="N56" s="21">
        <f t="shared" si="2"/>
        <v>8.8569068383876723E-2</v>
      </c>
      <c r="O56" s="25">
        <v>335056000</v>
      </c>
      <c r="P56" s="21">
        <f t="shared" si="3"/>
        <v>8.8569068383876723E-2</v>
      </c>
      <c r="Q56" s="25">
        <v>335056000</v>
      </c>
      <c r="R56" s="22">
        <f t="shared" si="4"/>
        <v>8.8569068383876723E-2</v>
      </c>
    </row>
    <row r="57" spans="1:18" ht="47.25" x14ac:dyDescent="0.25">
      <c r="A57" s="23" t="s">
        <v>18</v>
      </c>
      <c r="B57" s="23" t="s">
        <v>52</v>
      </c>
      <c r="C57" s="23" t="s">
        <v>71</v>
      </c>
      <c r="D57" s="23" t="s">
        <v>42</v>
      </c>
      <c r="E57" s="23" t="s">
        <v>74</v>
      </c>
      <c r="F57" s="23"/>
      <c r="G57" s="23"/>
      <c r="H57" s="24" t="s">
        <v>85</v>
      </c>
      <c r="I57" s="25">
        <v>253257457</v>
      </c>
      <c r="J57" s="25">
        <v>0</v>
      </c>
      <c r="K57" s="25">
        <v>253257457</v>
      </c>
      <c r="L57" s="25">
        <v>0</v>
      </c>
      <c r="M57" s="25">
        <v>213428023</v>
      </c>
      <c r="N57" s="21">
        <f t="shared" si="2"/>
        <v>0.8427314462057478</v>
      </c>
      <c r="O57" s="25">
        <v>104325028</v>
      </c>
      <c r="P57" s="21">
        <f t="shared" si="3"/>
        <v>0.41193269977436442</v>
      </c>
      <c r="Q57" s="25">
        <v>104325028</v>
      </c>
      <c r="R57" s="22">
        <f t="shared" si="4"/>
        <v>0.41193269977436442</v>
      </c>
    </row>
    <row r="58" spans="1:18" ht="15.75" x14ac:dyDescent="0.25">
      <c r="A58" s="23" t="s">
        <v>18</v>
      </c>
      <c r="B58" s="23" t="s">
        <v>52</v>
      </c>
      <c r="C58" s="23" t="s">
        <v>71</v>
      </c>
      <c r="D58" s="23" t="s">
        <v>42</v>
      </c>
      <c r="E58" s="23" t="s">
        <v>74</v>
      </c>
      <c r="F58" s="23" t="s">
        <v>20</v>
      </c>
      <c r="G58" s="23"/>
      <c r="H58" s="24" t="s">
        <v>75</v>
      </c>
      <c r="I58" s="25">
        <v>105875796</v>
      </c>
      <c r="J58" s="25">
        <v>0</v>
      </c>
      <c r="K58" s="25">
        <v>105875796</v>
      </c>
      <c r="L58" s="25">
        <v>0</v>
      </c>
      <c r="M58" s="25">
        <v>68898325</v>
      </c>
      <c r="N58" s="21">
        <f t="shared" si="2"/>
        <v>0.65074670135183688</v>
      </c>
      <c r="O58" s="25">
        <v>52376257</v>
      </c>
      <c r="P58" s="21">
        <f t="shared" si="3"/>
        <v>0.49469528427441528</v>
      </c>
      <c r="Q58" s="25">
        <v>52376257</v>
      </c>
      <c r="R58" s="22">
        <f t="shared" si="4"/>
        <v>0.49469528427441528</v>
      </c>
    </row>
    <row r="59" spans="1:18" ht="31.5" x14ac:dyDescent="0.25">
      <c r="A59" s="23" t="s">
        <v>18</v>
      </c>
      <c r="B59" s="23" t="s">
        <v>52</v>
      </c>
      <c r="C59" s="23" t="s">
        <v>71</v>
      </c>
      <c r="D59" s="23" t="s">
        <v>42</v>
      </c>
      <c r="E59" s="23" t="s">
        <v>74</v>
      </c>
      <c r="F59" s="23" t="s">
        <v>23</v>
      </c>
      <c r="G59" s="23"/>
      <c r="H59" s="24" t="s">
        <v>76</v>
      </c>
      <c r="I59" s="25">
        <v>147381661</v>
      </c>
      <c r="J59" s="25">
        <v>0</v>
      </c>
      <c r="K59" s="25">
        <v>147381661</v>
      </c>
      <c r="L59" s="25">
        <v>0</v>
      </c>
      <c r="M59" s="25">
        <v>144529698</v>
      </c>
      <c r="N59" s="21">
        <f t="shared" si="2"/>
        <v>0.98064913245888852</v>
      </c>
      <c r="O59" s="25">
        <v>51948771</v>
      </c>
      <c r="P59" s="21">
        <f t="shared" si="3"/>
        <v>0.35247785000876058</v>
      </c>
      <c r="Q59" s="25">
        <v>51948771</v>
      </c>
      <c r="R59" s="22">
        <f t="shared" si="4"/>
        <v>0.35247785000876058</v>
      </c>
    </row>
    <row r="60" spans="1:18" s="6" customFormat="1" ht="15.75" x14ac:dyDescent="0.25">
      <c r="A60" s="7" t="s">
        <v>18</v>
      </c>
      <c r="B60" s="7" t="s">
        <v>52</v>
      </c>
      <c r="C60" s="7" t="s">
        <v>21</v>
      </c>
      <c r="D60" s="7"/>
      <c r="E60" s="7"/>
      <c r="F60" s="7"/>
      <c r="G60" s="7"/>
      <c r="H60" s="8" t="s">
        <v>86</v>
      </c>
      <c r="I60" s="13">
        <v>8862919919</v>
      </c>
      <c r="J60" s="13">
        <v>0</v>
      </c>
      <c r="K60" s="13">
        <v>22265042</v>
      </c>
      <c r="L60" s="13">
        <v>8840654877</v>
      </c>
      <c r="M60" s="13">
        <v>22265042</v>
      </c>
      <c r="N60" s="21">
        <f t="shared" si="2"/>
        <v>2.5121565131451798E-3</v>
      </c>
      <c r="O60" s="13">
        <v>22265042</v>
      </c>
      <c r="P60" s="21">
        <f t="shared" si="3"/>
        <v>2.5121565131451798E-3</v>
      </c>
      <c r="Q60" s="13">
        <v>22265042</v>
      </c>
      <c r="R60" s="22">
        <f t="shared" si="4"/>
        <v>2.5121565131451798E-3</v>
      </c>
    </row>
    <row r="61" spans="1:18" ht="15.75" x14ac:dyDescent="0.25">
      <c r="A61" s="23" t="s">
        <v>18</v>
      </c>
      <c r="B61" s="23" t="s">
        <v>52</v>
      </c>
      <c r="C61" s="23" t="s">
        <v>21</v>
      </c>
      <c r="D61" s="23" t="s">
        <v>19</v>
      </c>
      <c r="E61" s="23" t="s">
        <v>20</v>
      </c>
      <c r="F61" s="23"/>
      <c r="G61" s="23"/>
      <c r="H61" s="24" t="s">
        <v>77</v>
      </c>
      <c r="I61" s="25">
        <v>8862919919</v>
      </c>
      <c r="J61" s="25">
        <v>0</v>
      </c>
      <c r="K61" s="25">
        <v>22265042</v>
      </c>
      <c r="L61" s="25">
        <v>8840654877</v>
      </c>
      <c r="M61" s="25">
        <v>22265042</v>
      </c>
      <c r="N61" s="21">
        <f t="shared" si="2"/>
        <v>2.5121565131451798E-3</v>
      </c>
      <c r="O61" s="25">
        <v>22265042</v>
      </c>
      <c r="P61" s="21">
        <f t="shared" si="3"/>
        <v>2.5121565131451798E-3</v>
      </c>
      <c r="Q61" s="25">
        <v>22265042</v>
      </c>
      <c r="R61" s="22">
        <f t="shared" si="4"/>
        <v>2.5121565131451798E-3</v>
      </c>
    </row>
    <row r="62" spans="1:18" s="6" customFormat="1" ht="31.5" x14ac:dyDescent="0.25">
      <c r="A62" s="7" t="s">
        <v>18</v>
      </c>
      <c r="B62" s="7" t="s">
        <v>87</v>
      </c>
      <c r="C62" s="7"/>
      <c r="D62" s="7"/>
      <c r="E62" s="7"/>
      <c r="F62" s="7"/>
      <c r="G62" s="7"/>
      <c r="H62" s="8" t="s">
        <v>94</v>
      </c>
      <c r="I62" s="25">
        <v>383364135</v>
      </c>
      <c r="J62" s="25">
        <v>0</v>
      </c>
      <c r="K62" s="25">
        <v>0</v>
      </c>
      <c r="L62" s="25">
        <v>383364135</v>
      </c>
      <c r="M62" s="25">
        <v>0</v>
      </c>
      <c r="N62" s="21">
        <f t="shared" si="2"/>
        <v>0</v>
      </c>
      <c r="O62" s="25">
        <v>0</v>
      </c>
      <c r="P62" s="21">
        <f t="shared" si="3"/>
        <v>0</v>
      </c>
      <c r="Q62" s="25">
        <v>0</v>
      </c>
      <c r="R62" s="22">
        <f t="shared" si="4"/>
        <v>0</v>
      </c>
    </row>
    <row r="63" spans="1:18" ht="15.75" x14ac:dyDescent="0.25">
      <c r="A63" s="23" t="s">
        <v>18</v>
      </c>
      <c r="B63" s="23" t="s">
        <v>87</v>
      </c>
      <c r="C63" s="23" t="s">
        <v>71</v>
      </c>
      <c r="D63" s="23" t="s">
        <v>19</v>
      </c>
      <c r="E63" s="23"/>
      <c r="F63" s="23"/>
      <c r="G63" s="23"/>
      <c r="H63" s="24" t="s">
        <v>89</v>
      </c>
      <c r="I63" s="25">
        <v>383364135</v>
      </c>
      <c r="J63" s="25">
        <v>0</v>
      </c>
      <c r="K63" s="25">
        <v>0</v>
      </c>
      <c r="L63" s="25">
        <v>383364135</v>
      </c>
      <c r="M63" s="25">
        <v>0</v>
      </c>
      <c r="N63" s="21">
        <f t="shared" si="2"/>
        <v>0</v>
      </c>
      <c r="O63" s="25">
        <v>0</v>
      </c>
      <c r="P63" s="21">
        <f t="shared" si="3"/>
        <v>0</v>
      </c>
      <c r="Q63" s="25">
        <v>0</v>
      </c>
      <c r="R63" s="22">
        <f t="shared" si="4"/>
        <v>0</v>
      </c>
    </row>
    <row r="64" spans="1:18" s="6" customFormat="1" ht="15.75" x14ac:dyDescent="0.25">
      <c r="A64" s="7" t="s">
        <v>90</v>
      </c>
      <c r="B64" s="7"/>
      <c r="C64" s="7"/>
      <c r="D64" s="7"/>
      <c r="E64" s="7"/>
      <c r="F64" s="7"/>
      <c r="G64" s="7"/>
      <c r="H64" s="12" t="s">
        <v>95</v>
      </c>
      <c r="I64" s="25">
        <v>6820218690</v>
      </c>
      <c r="J64" s="25">
        <v>0</v>
      </c>
      <c r="K64" s="25">
        <v>0</v>
      </c>
      <c r="L64" s="25">
        <v>6820218690</v>
      </c>
      <c r="M64" s="25">
        <v>0</v>
      </c>
      <c r="N64" s="21">
        <f t="shared" si="2"/>
        <v>0</v>
      </c>
      <c r="O64" s="25">
        <v>0</v>
      </c>
      <c r="P64" s="21">
        <f t="shared" si="3"/>
        <v>0</v>
      </c>
      <c r="Q64" s="25">
        <v>0</v>
      </c>
      <c r="R64" s="22">
        <f t="shared" si="4"/>
        <v>0</v>
      </c>
    </row>
    <row r="65" spans="1:18" ht="15.75" x14ac:dyDescent="0.25">
      <c r="A65" s="23" t="s">
        <v>90</v>
      </c>
      <c r="B65" s="23" t="s">
        <v>21</v>
      </c>
      <c r="C65" s="23" t="s">
        <v>71</v>
      </c>
      <c r="D65" s="23" t="s">
        <v>19</v>
      </c>
      <c r="E65" s="23"/>
      <c r="F65" s="23"/>
      <c r="G65" s="23"/>
      <c r="H65" s="24" t="s">
        <v>91</v>
      </c>
      <c r="I65" s="25">
        <v>6820218690</v>
      </c>
      <c r="J65" s="25">
        <v>0</v>
      </c>
      <c r="K65" s="25">
        <v>0</v>
      </c>
      <c r="L65" s="25">
        <v>6820218690</v>
      </c>
      <c r="M65" s="25">
        <v>0</v>
      </c>
      <c r="N65" s="21">
        <f t="shared" si="2"/>
        <v>0</v>
      </c>
      <c r="O65" s="25">
        <v>0</v>
      </c>
      <c r="P65" s="21">
        <f t="shared" si="3"/>
        <v>0</v>
      </c>
      <c r="Q65" s="25">
        <v>0</v>
      </c>
      <c r="R65" s="22">
        <f t="shared" si="4"/>
        <v>0</v>
      </c>
    </row>
    <row r="67" spans="1:18" ht="32.25" customHeight="1" x14ac:dyDescent="0.25">
      <c r="A67" s="37" t="s">
        <v>106</v>
      </c>
      <c r="B67" s="37"/>
      <c r="C67" s="37"/>
      <c r="D67" s="37"/>
      <c r="E67" s="37"/>
      <c r="F67" s="37"/>
      <c r="G67" s="37"/>
      <c r="H67" s="37"/>
    </row>
  </sheetData>
  <mergeCells count="6">
    <mergeCell ref="A67:H67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18E74-ACC3-4A98-B244-F727F5996449}">
  <dimension ref="A1:Q16"/>
  <sheetViews>
    <sheetView showGridLines="0" workbookViewId="0">
      <selection activeCell="K16" sqref="K16"/>
    </sheetView>
  </sheetViews>
  <sheetFormatPr baseColWidth="10" defaultRowHeight="15" x14ac:dyDescent="0.25"/>
  <cols>
    <col min="1" max="8" width="5.42578125" customWidth="1"/>
    <col min="9" max="9" width="8" customWidth="1"/>
    <col min="10" max="10" width="27.5703125" customWidth="1"/>
    <col min="11" max="17" width="18.85546875" customWidth="1"/>
    <col min="18" max="18" width="0" hidden="1" customWidth="1"/>
    <col min="19" max="19" width="6.42578125" customWidth="1"/>
  </cols>
  <sheetData>
    <row r="1" spans="1:17" ht="24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</row>
    <row r="2" spans="1:17" x14ac:dyDescent="0.25">
      <c r="A2" s="2" t="s">
        <v>18</v>
      </c>
      <c r="B2" s="2" t="s">
        <v>19</v>
      </c>
      <c r="C2" s="2" t="s">
        <v>19</v>
      </c>
      <c r="D2" s="2" t="s">
        <v>19</v>
      </c>
      <c r="E2" s="2"/>
      <c r="F2" s="2"/>
      <c r="G2" s="2"/>
      <c r="H2" s="2"/>
      <c r="I2" s="2" t="s">
        <v>21</v>
      </c>
      <c r="J2" s="3" t="s">
        <v>78</v>
      </c>
      <c r="K2" s="4">
        <v>59385851169</v>
      </c>
      <c r="L2" s="4">
        <v>0</v>
      </c>
      <c r="M2" s="4">
        <v>59385851169</v>
      </c>
      <c r="N2" s="4">
        <v>0</v>
      </c>
      <c r="O2" s="4">
        <v>59120093874</v>
      </c>
      <c r="P2" s="4">
        <v>14210387296</v>
      </c>
      <c r="Q2" s="4">
        <v>14072548169</v>
      </c>
    </row>
    <row r="3" spans="1:17" ht="22.5" x14ac:dyDescent="0.25">
      <c r="A3" s="2" t="s">
        <v>18</v>
      </c>
      <c r="B3" s="2" t="s">
        <v>19</v>
      </c>
      <c r="C3" s="2" t="s">
        <v>19</v>
      </c>
      <c r="D3" s="2" t="s">
        <v>42</v>
      </c>
      <c r="E3" s="2"/>
      <c r="F3" s="2"/>
      <c r="G3" s="2"/>
      <c r="H3" s="2"/>
      <c r="I3" s="2" t="s">
        <v>21</v>
      </c>
      <c r="J3" s="3" t="s">
        <v>79</v>
      </c>
      <c r="K3" s="4">
        <v>20260138129</v>
      </c>
      <c r="L3" s="4">
        <v>0</v>
      </c>
      <c r="M3" s="4">
        <v>20260138129</v>
      </c>
      <c r="N3" s="4">
        <v>0</v>
      </c>
      <c r="O3" s="4">
        <v>20259978929</v>
      </c>
      <c r="P3" s="4">
        <v>4201117203</v>
      </c>
      <c r="Q3" s="4">
        <v>4200797803</v>
      </c>
    </row>
    <row r="4" spans="1:17" ht="33.75" x14ac:dyDescent="0.25">
      <c r="A4" s="2" t="s">
        <v>18</v>
      </c>
      <c r="B4" s="2" t="s">
        <v>19</v>
      </c>
      <c r="C4" s="2" t="s">
        <v>19</v>
      </c>
      <c r="D4" s="2" t="s">
        <v>52</v>
      </c>
      <c r="E4" s="2"/>
      <c r="F4" s="2"/>
      <c r="G4" s="2"/>
      <c r="H4" s="2"/>
      <c r="I4" s="2" t="s">
        <v>21</v>
      </c>
      <c r="J4" s="3" t="s">
        <v>80</v>
      </c>
      <c r="K4" s="4">
        <v>4389289269</v>
      </c>
      <c r="L4" s="4">
        <v>0</v>
      </c>
      <c r="M4" s="4">
        <v>4389289269</v>
      </c>
      <c r="N4" s="4">
        <v>0</v>
      </c>
      <c r="O4" s="4">
        <v>4153213139</v>
      </c>
      <c r="P4" s="4">
        <v>1266359330</v>
      </c>
      <c r="Q4" s="4">
        <v>1124103738</v>
      </c>
    </row>
    <row r="5" spans="1:17" ht="33.75" x14ac:dyDescent="0.25">
      <c r="A5" s="2" t="s">
        <v>18</v>
      </c>
      <c r="B5" s="2" t="s">
        <v>19</v>
      </c>
      <c r="C5" s="2" t="s">
        <v>19</v>
      </c>
      <c r="D5" s="2" t="s">
        <v>71</v>
      </c>
      <c r="E5" s="2"/>
      <c r="F5" s="2"/>
      <c r="G5" s="2"/>
      <c r="H5" s="2"/>
      <c r="I5" s="2" t="s">
        <v>21</v>
      </c>
      <c r="J5" s="3" t="s">
        <v>81</v>
      </c>
      <c r="K5" s="4">
        <v>7043008740</v>
      </c>
      <c r="L5" s="4">
        <v>7043008740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 ht="22.5" x14ac:dyDescent="0.25">
      <c r="A6" s="2" t="s">
        <v>18</v>
      </c>
      <c r="B6" s="2" t="s">
        <v>42</v>
      </c>
      <c r="C6" s="2"/>
      <c r="D6" s="2"/>
      <c r="E6" s="2"/>
      <c r="F6" s="2"/>
      <c r="G6" s="2"/>
      <c r="H6" s="2"/>
      <c r="I6" s="2" t="s">
        <v>21</v>
      </c>
      <c r="J6" s="3" t="s">
        <v>82</v>
      </c>
      <c r="K6" s="4">
        <v>2577474240</v>
      </c>
      <c r="L6" s="4">
        <v>0</v>
      </c>
      <c r="M6" s="4">
        <v>1983709428</v>
      </c>
      <c r="N6" s="4">
        <v>593764812</v>
      </c>
      <c r="O6" s="4">
        <v>1686155654</v>
      </c>
      <c r="P6" s="4">
        <v>119249953.27</v>
      </c>
      <c r="Q6" s="4">
        <v>119249953.27</v>
      </c>
    </row>
    <row r="7" spans="1:17" ht="22.5" x14ac:dyDescent="0.25">
      <c r="A7" s="2" t="s">
        <v>18</v>
      </c>
      <c r="B7" s="2" t="s">
        <v>52</v>
      </c>
      <c r="C7" s="2" t="s">
        <v>71</v>
      </c>
      <c r="D7" s="2" t="s">
        <v>42</v>
      </c>
      <c r="E7" s="2" t="s">
        <v>23</v>
      </c>
      <c r="F7" s="2"/>
      <c r="G7" s="2"/>
      <c r="H7" s="2"/>
      <c r="I7" s="2" t="s">
        <v>21</v>
      </c>
      <c r="J7" s="3" t="s">
        <v>83</v>
      </c>
      <c r="K7" s="4">
        <v>1261909712</v>
      </c>
      <c r="L7" s="4">
        <v>0</v>
      </c>
      <c r="M7" s="4">
        <v>111273540.56999999</v>
      </c>
      <c r="N7" s="4">
        <v>1150636171.4300001</v>
      </c>
      <c r="O7" s="4">
        <v>76004619.569999993</v>
      </c>
      <c r="P7" s="4">
        <v>62090401.219999999</v>
      </c>
      <c r="Q7" s="4">
        <v>60262560.219999999</v>
      </c>
    </row>
    <row r="8" spans="1:17" ht="22.5" x14ac:dyDescent="0.25">
      <c r="A8" s="2" t="s">
        <v>18</v>
      </c>
      <c r="B8" s="2" t="s">
        <v>52</v>
      </c>
      <c r="C8" s="2" t="s">
        <v>71</v>
      </c>
      <c r="D8" s="2" t="s">
        <v>42</v>
      </c>
      <c r="E8" s="2" t="s">
        <v>27</v>
      </c>
      <c r="F8" s="2"/>
      <c r="G8" s="2"/>
      <c r="H8" s="2"/>
      <c r="I8" s="2" t="s">
        <v>21</v>
      </c>
      <c r="J8" s="3" t="s">
        <v>84</v>
      </c>
      <c r="K8" s="4">
        <v>3782991129</v>
      </c>
      <c r="L8" s="4">
        <v>0</v>
      </c>
      <c r="M8" s="4">
        <v>335056000</v>
      </c>
      <c r="N8" s="4">
        <v>3447935129</v>
      </c>
      <c r="O8" s="4">
        <v>335056000</v>
      </c>
      <c r="P8" s="4">
        <v>335056000</v>
      </c>
      <c r="Q8" s="4">
        <v>335056000</v>
      </c>
    </row>
    <row r="9" spans="1:17" ht="33.75" x14ac:dyDescent="0.25">
      <c r="A9" s="2" t="s">
        <v>18</v>
      </c>
      <c r="B9" s="2" t="s">
        <v>52</v>
      </c>
      <c r="C9" s="2" t="s">
        <v>71</v>
      </c>
      <c r="D9" s="2" t="s">
        <v>42</v>
      </c>
      <c r="E9" s="2" t="s">
        <v>74</v>
      </c>
      <c r="F9" s="2"/>
      <c r="G9" s="2"/>
      <c r="H9" s="2"/>
      <c r="I9" s="2" t="s">
        <v>21</v>
      </c>
      <c r="J9" s="3" t="s">
        <v>85</v>
      </c>
      <c r="K9" s="4">
        <v>253257457</v>
      </c>
      <c r="L9" s="4">
        <v>0</v>
      </c>
      <c r="M9" s="4">
        <v>253257457</v>
      </c>
      <c r="N9" s="4">
        <v>0</v>
      </c>
      <c r="O9" s="4">
        <v>213428023</v>
      </c>
      <c r="P9" s="4">
        <v>104325028</v>
      </c>
      <c r="Q9" s="4">
        <v>104325028</v>
      </c>
    </row>
    <row r="10" spans="1:17" x14ac:dyDescent="0.25">
      <c r="A10" s="2" t="s">
        <v>18</v>
      </c>
      <c r="B10" s="2" t="s">
        <v>52</v>
      </c>
      <c r="C10" s="2" t="s">
        <v>21</v>
      </c>
      <c r="D10" s="2"/>
      <c r="E10" s="2"/>
      <c r="F10" s="2"/>
      <c r="G10" s="2"/>
      <c r="H10" s="2"/>
      <c r="I10" s="2" t="s">
        <v>21</v>
      </c>
      <c r="J10" s="3" t="s">
        <v>86</v>
      </c>
      <c r="K10" s="4">
        <v>8862919919</v>
      </c>
      <c r="L10" s="4">
        <v>0</v>
      </c>
      <c r="M10" s="4">
        <v>22265042</v>
      </c>
      <c r="N10" s="4">
        <v>8840654877</v>
      </c>
      <c r="O10" s="4">
        <v>22265042</v>
      </c>
      <c r="P10" s="4">
        <v>22265042</v>
      </c>
      <c r="Q10" s="4">
        <v>22265042</v>
      </c>
    </row>
    <row r="11" spans="1:17" ht="22.5" x14ac:dyDescent="0.25">
      <c r="A11" s="2" t="s">
        <v>18</v>
      </c>
      <c r="B11" s="2" t="s">
        <v>87</v>
      </c>
      <c r="C11" s="2" t="s">
        <v>71</v>
      </c>
      <c r="D11" s="2" t="s">
        <v>19</v>
      </c>
      <c r="E11" s="2"/>
      <c r="F11" s="2"/>
      <c r="G11" s="2"/>
      <c r="H11" s="2"/>
      <c r="I11" s="2" t="s">
        <v>88</v>
      </c>
      <c r="J11" s="3" t="s">
        <v>89</v>
      </c>
      <c r="K11" s="4">
        <v>383364135</v>
      </c>
      <c r="L11" s="4">
        <v>0</v>
      </c>
      <c r="M11" s="4">
        <v>0</v>
      </c>
      <c r="N11" s="4">
        <v>383364135</v>
      </c>
      <c r="O11" s="4">
        <v>0</v>
      </c>
      <c r="P11" s="4">
        <v>0</v>
      </c>
      <c r="Q11" s="4">
        <v>0</v>
      </c>
    </row>
    <row r="12" spans="1:17" ht="22.5" x14ac:dyDescent="0.25">
      <c r="A12" s="2" t="s">
        <v>90</v>
      </c>
      <c r="B12" s="2" t="s">
        <v>21</v>
      </c>
      <c r="C12" s="2" t="s">
        <v>71</v>
      </c>
      <c r="D12" s="2" t="s">
        <v>19</v>
      </c>
      <c r="E12" s="2"/>
      <c r="F12" s="2"/>
      <c r="G12" s="2"/>
      <c r="H12" s="2"/>
      <c r="I12" s="2" t="s">
        <v>88</v>
      </c>
      <c r="J12" s="3" t="s">
        <v>91</v>
      </c>
      <c r="K12" s="4">
        <v>6820218690</v>
      </c>
      <c r="L12" s="4">
        <v>0</v>
      </c>
      <c r="M12" s="4">
        <v>0</v>
      </c>
      <c r="N12" s="4">
        <v>6820218690</v>
      </c>
      <c r="O12" s="4">
        <v>0</v>
      </c>
      <c r="P12" s="4">
        <v>0</v>
      </c>
      <c r="Q12" s="4">
        <v>0</v>
      </c>
    </row>
    <row r="13" spans="1:17" x14ac:dyDescent="0.25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0</v>
      </c>
      <c r="K13" s="4">
        <v>115020422589</v>
      </c>
      <c r="L13" s="4">
        <v>7043008740</v>
      </c>
      <c r="M13" s="4">
        <v>86740840034.570007</v>
      </c>
      <c r="N13" s="4">
        <v>21236573814.43</v>
      </c>
      <c r="O13" s="4">
        <v>85866195280.570007</v>
      </c>
      <c r="P13" s="4">
        <v>20320850253.490002</v>
      </c>
      <c r="Q13" s="4">
        <v>20038608293.490002</v>
      </c>
    </row>
    <row r="14" spans="1:17" x14ac:dyDescent="0.25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3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</row>
    <row r="15" spans="1:17" ht="0" hidden="1" customHeight="1" x14ac:dyDescent="0.25"/>
    <row r="16" spans="1:1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desagregado</vt:lpstr>
      <vt:lpstr>nivel decreto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Rodolfo Mendigaña Serje</dc:creator>
  <cp:lastModifiedBy>Ricardo Rodolfo Mendigaña Serje</cp:lastModifiedBy>
  <dcterms:created xsi:type="dcterms:W3CDTF">2023-05-01T13:14:47Z</dcterms:created>
  <dcterms:modified xsi:type="dcterms:W3CDTF">2023-05-08T13:47:22Z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