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d.docs.live.net/958bd3b3218e229f/Escritorio/PARA PUBLICACION 28042023/PUBLICACION VF/"/>
    </mc:Choice>
  </mc:AlternateContent>
  <xr:revisionPtr revIDLastSave="1" documentId="13_ncr:20001_{99DB36B1-ED6B-4261-B663-F3C5D182B875}" xr6:coauthVersionLast="47" xr6:coauthVersionMax="47" xr10:uidLastSave="{B6F0C783-DD68-4A62-ABF8-DBCCACCEF200}"/>
  <bookViews>
    <workbookView xWindow="-108" yWindow="-108" windowWidth="23256" windowHeight="12456" activeTab="1" xr2:uid="{E7104BDA-4C9C-495B-BA3E-788CF47C699C}"/>
  </bookViews>
  <sheets>
    <sheet name="Conv" sheetId="2" r:id="rId1"/>
    <sheet name="PEI MARZO 2023" sheetId="1" r:id="rId2"/>
  </sheets>
  <externalReferences>
    <externalReference r:id="rId3"/>
    <externalReference r:id="rId4"/>
  </externalReferences>
  <definedNames>
    <definedName name="_xlnm._FilterDatabase" localSheetId="1" hidden="1">'PEI MARZO 2023'!$A$8:$AD$113</definedName>
    <definedName name="_xlnm.Print_Area" localSheetId="1">'PEI MARZO 2023'!$A$1:$AD$113</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'PEI MARZO 2023'!$1:$8</definedName>
    <definedName name="xxxxxxx" localSheetId="0">#REF!</definedName>
    <definedName name="xxxxxxx" localSheetId="1">#REF!</definedName>
    <definedName name="xx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113" i="1" l="1"/>
  <c r="AB113" i="1"/>
  <c r="K113" i="1"/>
  <c r="AC112" i="1"/>
  <c r="AB112" i="1"/>
  <c r="AC111" i="1"/>
  <c r="AB111" i="1"/>
  <c r="AC110" i="1"/>
  <c r="AB110" i="1"/>
  <c r="AC109" i="1"/>
  <c r="AB109" i="1"/>
  <c r="AC108" i="1"/>
  <c r="AB108" i="1"/>
  <c r="AC107" i="1"/>
  <c r="AB107" i="1"/>
  <c r="AC106" i="1"/>
  <c r="AB106" i="1"/>
  <c r="AC105" i="1"/>
  <c r="AB105" i="1"/>
  <c r="AC104" i="1"/>
  <c r="AB104" i="1"/>
  <c r="AC103" i="1"/>
  <c r="AB103" i="1"/>
  <c r="AC102" i="1"/>
  <c r="AB102" i="1"/>
  <c r="AC101" i="1"/>
  <c r="AB101" i="1"/>
  <c r="AC100" i="1"/>
  <c r="AB100" i="1"/>
  <c r="AC99" i="1"/>
  <c r="AB99" i="1"/>
  <c r="AC98" i="1"/>
  <c r="AB98" i="1"/>
  <c r="AC97" i="1"/>
  <c r="AB97" i="1"/>
  <c r="AC96" i="1"/>
  <c r="AB96" i="1"/>
  <c r="AC95" i="1"/>
  <c r="AB95" i="1"/>
  <c r="AC94" i="1"/>
  <c r="AB94" i="1"/>
  <c r="AC93" i="1"/>
  <c r="AB93" i="1"/>
  <c r="AC92" i="1"/>
  <c r="AB92" i="1"/>
  <c r="AC91" i="1"/>
  <c r="AB91" i="1"/>
  <c r="AC90" i="1"/>
  <c r="AB90" i="1"/>
  <c r="AC89" i="1"/>
  <c r="AB89" i="1"/>
  <c r="AC88" i="1"/>
  <c r="AB88" i="1"/>
  <c r="K88" i="1"/>
  <c r="AC87" i="1"/>
  <c r="AB87" i="1"/>
  <c r="AC86" i="1"/>
  <c r="AB86" i="1"/>
  <c r="AC85" i="1"/>
  <c r="AB85" i="1"/>
  <c r="AC84" i="1"/>
  <c r="AB84" i="1"/>
  <c r="AC83" i="1"/>
  <c r="AB83" i="1"/>
  <c r="AC82" i="1"/>
  <c r="AB82" i="1"/>
  <c r="K82" i="1"/>
  <c r="AC81" i="1"/>
  <c r="AB81" i="1"/>
  <c r="K81" i="1"/>
  <c r="AC80" i="1"/>
  <c r="AB80" i="1"/>
  <c r="K80" i="1"/>
  <c r="AC79" i="1"/>
  <c r="AB79" i="1"/>
  <c r="AC78" i="1"/>
  <c r="AB78" i="1"/>
  <c r="K78" i="1"/>
  <c r="AC77" i="1"/>
  <c r="AB77" i="1"/>
  <c r="AC76" i="1"/>
  <c r="AB76" i="1"/>
  <c r="AC75" i="1"/>
  <c r="AB75" i="1"/>
  <c r="AC74" i="1"/>
  <c r="AB74" i="1"/>
  <c r="L74" i="1"/>
  <c r="M74" i="1" s="1"/>
  <c r="K74" i="1"/>
  <c r="AC73" i="1"/>
  <c r="AB73" i="1"/>
  <c r="AC72" i="1"/>
  <c r="AB72" i="1"/>
  <c r="K72" i="1"/>
  <c r="AC71" i="1"/>
  <c r="AB71" i="1"/>
  <c r="K71" i="1"/>
  <c r="AC70" i="1"/>
  <c r="AB70" i="1"/>
  <c r="K70" i="1"/>
  <c r="AC69" i="1"/>
  <c r="AB69" i="1"/>
  <c r="AC68" i="1"/>
  <c r="AB68" i="1"/>
  <c r="K68" i="1"/>
  <c r="AC67" i="1"/>
  <c r="AB67" i="1"/>
  <c r="AC66" i="1"/>
  <c r="AB66" i="1"/>
  <c r="K66" i="1"/>
  <c r="AC65" i="1"/>
  <c r="AB65" i="1"/>
  <c r="K65" i="1"/>
  <c r="AC64" i="1"/>
  <c r="AB64" i="1"/>
  <c r="L64" i="1"/>
  <c r="M64" i="1" s="1"/>
  <c r="N64" i="1" s="1"/>
  <c r="K64" i="1"/>
  <c r="AC63" i="1"/>
  <c r="AB63" i="1"/>
  <c r="L63" i="1"/>
  <c r="K63" i="1"/>
  <c r="AC62" i="1"/>
  <c r="AB62" i="1"/>
  <c r="AC61" i="1"/>
  <c r="AB61" i="1"/>
  <c r="AC60" i="1"/>
  <c r="AB60" i="1"/>
  <c r="AC59" i="1"/>
  <c r="AB59" i="1"/>
  <c r="K59" i="1"/>
  <c r="AC58" i="1"/>
  <c r="AB58" i="1"/>
  <c r="AC57" i="1"/>
  <c r="AB57" i="1"/>
  <c r="K57" i="1"/>
  <c r="AC56" i="1"/>
  <c r="AB56" i="1"/>
  <c r="AC55" i="1"/>
  <c r="AB55" i="1"/>
  <c r="AC54" i="1"/>
  <c r="AB54" i="1"/>
  <c r="AC53" i="1"/>
  <c r="AB53" i="1"/>
  <c r="AC52" i="1"/>
  <c r="AB52" i="1"/>
  <c r="AC51" i="1"/>
  <c r="AB51" i="1"/>
  <c r="AC50" i="1"/>
  <c r="AB50" i="1"/>
  <c r="AC49" i="1"/>
  <c r="AB49" i="1"/>
  <c r="K49" i="1"/>
  <c r="AC48" i="1"/>
  <c r="AB48" i="1"/>
  <c r="AC47" i="1"/>
  <c r="AB47" i="1"/>
  <c r="AC46" i="1"/>
  <c r="AB46" i="1"/>
  <c r="AC45" i="1"/>
  <c r="AB45" i="1"/>
  <c r="K45" i="1"/>
  <c r="AC44" i="1"/>
  <c r="AB44" i="1"/>
  <c r="AC43" i="1"/>
  <c r="AB43" i="1"/>
  <c r="AC42" i="1"/>
  <c r="AB42" i="1"/>
  <c r="AC41" i="1"/>
  <c r="AB41" i="1"/>
  <c r="AC40" i="1"/>
  <c r="AB40" i="1"/>
  <c r="AC39" i="1"/>
  <c r="AB39" i="1"/>
  <c r="AC38" i="1"/>
  <c r="AB38" i="1"/>
  <c r="K38" i="1"/>
  <c r="AC37" i="1"/>
  <c r="AB37" i="1"/>
  <c r="K37" i="1"/>
  <c r="AC36" i="1"/>
  <c r="AB36" i="1"/>
  <c r="K36" i="1"/>
  <c r="AC35" i="1"/>
  <c r="AB35" i="1"/>
  <c r="K35" i="1"/>
  <c r="AC34" i="1"/>
  <c r="AB34" i="1"/>
  <c r="AC33" i="1"/>
  <c r="AB33" i="1"/>
  <c r="AC32" i="1"/>
  <c r="AB32" i="1"/>
  <c r="K32" i="1"/>
  <c r="AC31" i="1"/>
  <c r="AB31" i="1"/>
  <c r="K31" i="1"/>
  <c r="AC30" i="1"/>
  <c r="AB30" i="1"/>
  <c r="AC29" i="1"/>
  <c r="AB29" i="1"/>
  <c r="AC28" i="1"/>
  <c r="AB28" i="1"/>
  <c r="K28" i="1"/>
  <c r="AC27" i="1"/>
  <c r="AB27" i="1"/>
  <c r="AC26" i="1"/>
  <c r="AB26" i="1"/>
  <c r="AC25" i="1"/>
  <c r="AB25" i="1"/>
  <c r="K25" i="1"/>
  <c r="AC24" i="1"/>
  <c r="AB24" i="1"/>
  <c r="K24" i="1"/>
  <c r="AC23" i="1"/>
  <c r="AB23" i="1"/>
  <c r="AC22" i="1"/>
  <c r="AB22" i="1"/>
  <c r="AC21" i="1"/>
  <c r="AB21" i="1"/>
  <c r="K21" i="1"/>
  <c r="AC20" i="1"/>
  <c r="AB20" i="1"/>
  <c r="AC19" i="1"/>
  <c r="AB19" i="1"/>
  <c r="K19" i="1"/>
  <c r="AC18" i="1"/>
  <c r="AB18" i="1"/>
  <c r="K18" i="1"/>
  <c r="AC17" i="1"/>
  <c r="K17" i="1"/>
  <c r="AC16" i="1"/>
  <c r="AC15" i="1"/>
  <c r="AB15" i="1"/>
  <c r="K15" i="1"/>
  <c r="AC14" i="1"/>
  <c r="K14" i="1"/>
  <c r="AC13" i="1"/>
  <c r="AB13" i="1"/>
  <c r="AC12" i="1"/>
  <c r="AB12" i="1"/>
  <c r="K12" i="1"/>
  <c r="AC11" i="1"/>
  <c r="AC10" i="1"/>
  <c r="AB10" i="1"/>
  <c r="AC9" i="1"/>
  <c r="AB9" i="1"/>
  <c r="K9" i="1"/>
  <c r="M63" i="1" l="1"/>
  <c r="N63" i="1" l="1"/>
</calcChain>
</file>

<file path=xl/sharedStrings.xml><?xml version="1.0" encoding="utf-8"?>
<sst xmlns="http://schemas.openxmlformats.org/spreadsheetml/2006/main" count="758" uniqueCount="429">
  <si>
    <t>Bases PND
(Transformaciones)</t>
  </si>
  <si>
    <t>Catalizadores-Componentes PND</t>
  </si>
  <si>
    <t>Enfonque</t>
  </si>
  <si>
    <t>Línea estratégica / Dimensión MIG</t>
  </si>
  <si>
    <t>Iniciativa</t>
  </si>
  <si>
    <t>Objetivo Iniciativa</t>
  </si>
  <si>
    <t>Política de Gestión y Desempeño Institucional</t>
  </si>
  <si>
    <t>Objetivo de Desarrollo Sostenible (ODS)</t>
  </si>
  <si>
    <t>Proceso MIG</t>
  </si>
  <si>
    <t>Apropiación 2023</t>
  </si>
  <si>
    <t>Ejecucion 2023</t>
  </si>
  <si>
    <t>Apropiación 2024</t>
  </si>
  <si>
    <t>Apropiación 2025</t>
  </si>
  <si>
    <t>Apropiación 2026</t>
  </si>
  <si>
    <t>Proyecto Fuente de Recursos vigencia 2023</t>
  </si>
  <si>
    <t>Producto de la Iniciativa</t>
  </si>
  <si>
    <t>Indicador de la Iniciativa</t>
  </si>
  <si>
    <t>Tipologia del indicador</t>
  </si>
  <si>
    <t>Línea Base</t>
  </si>
  <si>
    <t>Meta 2023</t>
  </si>
  <si>
    <t>Avance 2023 (MARZO)</t>
  </si>
  <si>
    <t>Meta 2024</t>
  </si>
  <si>
    <t>Avance 2024</t>
  </si>
  <si>
    <t>Meta 2025</t>
  </si>
  <si>
    <t>Avance 2025</t>
  </si>
  <si>
    <t>meta 2026</t>
  </si>
  <si>
    <t>Avance 2026</t>
  </si>
  <si>
    <t>Meta Cuatrienio</t>
  </si>
  <si>
    <t>Avance meta cuatrienio</t>
  </si>
  <si>
    <t>Dependencia Responsable</t>
  </si>
  <si>
    <t>Seguridad Humana y Justicia Social</t>
  </si>
  <si>
    <t>N/A</t>
  </si>
  <si>
    <t>1. Enfoque Estratégico</t>
  </si>
  <si>
    <t>1.1 Conectividad</t>
  </si>
  <si>
    <t>Supervisión Inteligente</t>
  </si>
  <si>
    <t>Realizar los ejercicios de verificación de las obligaciones de los operadores de telecomunicaciones y postales bajo una supervisión inteligente basada en ciencias de datos.</t>
  </si>
  <si>
    <t>01. Planeación Institucional.</t>
  </si>
  <si>
    <t xml:space="preserve">Vigilancia, Inspección, y Control </t>
  </si>
  <si>
    <t xml:space="preserve">Fortalecimiento y modernización del modelo de Inspección, Vigilancia y Control del sector TIC. Nacional
</t>
  </si>
  <si>
    <t>Documentos de inspección y vigilancia</t>
  </si>
  <si>
    <t>Verificaciones de cumplimiento a las obligaciones de los Proveedores de redes y servicios de telecomunicaciones y servicios postales, realizadas.</t>
  </si>
  <si>
    <t>Acumulado</t>
  </si>
  <si>
    <t xml:space="preserve">2.3 Dirección de Vigilancia, Inspección y Control </t>
  </si>
  <si>
    <t>Trámites que impactan la gestión de las actuaciones administrativas, realizados</t>
  </si>
  <si>
    <t>Servicio de información actualizado</t>
  </si>
  <si>
    <t>Sistema Actualizado</t>
  </si>
  <si>
    <t>stock</t>
  </si>
  <si>
    <t xml:space="preserve">Ampliación Programa de Telecomunicaciones Sociales Nacional </t>
  </si>
  <si>
    <t>Garantizar la culminación del despliegue de la red de alta velocidad y la oferta de conectividad asociada, conforme lo previsto en el Documento CONPES 3769 de 2013.</t>
  </si>
  <si>
    <t>9.c. Aumentar de forma significativa el acceso a la tecnología de la información y las comunicaciones y esforzarse por facilitar el acceso universal y asequible a Internet en los países menos adelantados a más tardar en 2020 (Mintic-Líder).</t>
  </si>
  <si>
    <t>Acceso a las TIC</t>
  </si>
  <si>
    <t>Ampliación programa de telecomunicaciones sociales nacional</t>
  </si>
  <si>
    <t xml:space="preserve">  Servicio de acceso y uso de Tecnologías de la Información y las Comunicaciones</t>
  </si>
  <si>
    <t>Cabeceras con redes de transporte de alta velocidad</t>
  </si>
  <si>
    <t>flujo</t>
  </si>
  <si>
    <t xml:space="preserve">2.1 Dirección de Infraestructura </t>
  </si>
  <si>
    <t xml:space="preserve">Acceso a internet en 788 nuevos municipios </t>
  </si>
  <si>
    <t>Catalizador:  Superación de privaciones como fundamento de la dignidad
humana y condiciones básicas para el bienestar</t>
  </si>
  <si>
    <t>Masificación de Accesos</t>
  </si>
  <si>
    <t>Contribuir al cierre de la brecha digital mediante el despliegue de accesos de última milla en condiciones asequibles</t>
  </si>
  <si>
    <t>Desarrollo masificación acceso a internet nacional</t>
  </si>
  <si>
    <t>Servicio de conexiones a redes de acceso</t>
  </si>
  <si>
    <t>Nuevas conexiones a Internet fijo</t>
  </si>
  <si>
    <t>POR DEFINIR</t>
  </si>
  <si>
    <t>Implementación Soluciones de Acceso Comunitario a las Tecnologías de la Información y las Comunicaciones Nacional</t>
  </si>
  <si>
    <t>Garantizar las condiciones para la universalización del acceso a Internet en Zonas rurales</t>
  </si>
  <si>
    <t>Implementación soluciones de acceso comunitario a las tecnologías de la información y las comunicaciones nacional</t>
  </si>
  <si>
    <t xml:space="preserve">Centros Digitales en Operación </t>
  </si>
  <si>
    <t>Número de Centros Digitales Instalados y en Operación</t>
  </si>
  <si>
    <t>Zonas de acceso público a internet</t>
  </si>
  <si>
    <t xml:space="preserve">1.090 puntos de conectividad </t>
  </si>
  <si>
    <t>Apoyo financiero a Computadores para Educar (CPE)</t>
  </si>
  <si>
    <t>Realizar el Traslado de recursos y seguimiento a la ejecución  financiera destinada a la actividad para el desarrollo misional de Computadores para Educar CPE (Resolución de Transferencia).</t>
  </si>
  <si>
    <t>Apoyo financiero para el suministro de terminales a nivel nacional</t>
  </si>
  <si>
    <t>Recursos financieros desembolsados</t>
  </si>
  <si>
    <t>Porcentaje de recursos desembolsados de acuerdo con la programación realizados</t>
  </si>
  <si>
    <t>Por definir</t>
  </si>
  <si>
    <t>acumulado</t>
  </si>
  <si>
    <t>Catalizador:  Superación de privaciones como fundamento de la dignidad
humana y condiciones básicas para el bienestar
Comp: Estrategia de apropiación digital</t>
  </si>
  <si>
    <t>1.2 Desarrollar la sociedad del Conocimiento y la Tecnología</t>
  </si>
  <si>
    <t>Apropiación TIC para el Cambio</t>
  </si>
  <si>
    <t xml:space="preserve">Promover la apropiación masiva de las TIC a través del diseño e implementación de estrategias incluyentes y con enfoque diferencial que permitan fomentar y fortalecer las habilidades digitales de los colombianos para que logren un mayor nivel de uso de la tecnología. </t>
  </si>
  <si>
    <t>10. Reducción de las desigualdades</t>
  </si>
  <si>
    <t>Uso y Apropiación de las TIC</t>
  </si>
  <si>
    <t>Servicio de asistencia, capacitación y apoyo para el uso y apropiación de las TIC, con enfoque diferencial y en beneficio de la comunidad para participar en la
economía digital nacional</t>
  </si>
  <si>
    <t>Formaciones</t>
  </si>
  <si>
    <t>Formaciones en habilidades digitales</t>
  </si>
  <si>
    <t>Dirección de Apropiación</t>
  </si>
  <si>
    <t>Convergencia Regional</t>
  </si>
  <si>
    <t>Cat:Fortalecimiento institucional como motor de cambio para 
recuperar la confianza de la ciudadanía y para el fortalecimiento 
del vínculo Estado-Ciudadanía.
Comp: Gobierno digital para la gente.</t>
  </si>
  <si>
    <t xml:space="preserve">Transformación Digital para la Productividad del Estado a través de la Política de Gobierno Digital
</t>
  </si>
  <si>
    <t>Incrementar el nivel de Transformación Digital del Estado a través de planes, programas y proyectos que impulsen la Política de Gobierno Digital</t>
  </si>
  <si>
    <t>ODS 17. Alianzas para lograr los objetivos</t>
  </si>
  <si>
    <t xml:space="preserve">Uso y Apropiación de las TIC
</t>
  </si>
  <si>
    <t>Aprovechamiento y uso de las tecnologías de la información y las comunicaciones en el sector público</t>
  </si>
  <si>
    <t>Entidades Publicas del orden nacional transformadas digitalmente</t>
  </si>
  <si>
    <t>Transformación Digital de las Entidades Públicas del Orden Nacional medido en la variación porcentual del Indice de Gobierno Digital</t>
  </si>
  <si>
    <t>Dirección Gobierno Digital</t>
  </si>
  <si>
    <t>Entidades Publicas del orden territorial transformadas digitalmente</t>
  </si>
  <si>
    <t xml:space="preserve">Transformación Digital de las Entidades Públicas del Orden Territorial medido en la variación porcentual del Indice de Gobierno Digital </t>
  </si>
  <si>
    <t xml:space="preserve">Seguridad Humana y justicia social </t>
  </si>
  <si>
    <t>Catalizador:  Superación de privaciones como fundamento de la dignidad
humana y condiciones básicas para el bienestar
Comp: Estrategia de apropiación digital para la vida</t>
  </si>
  <si>
    <t xml:space="preserve">Desarrollo de habilidades digitales para la vida </t>
  </si>
  <si>
    <t>Aportar a la democratización de las TIC para desarrollar una sociedad del conocimiento y la tecnología durante el cuatrienio, a través de la  transformación digital y la formación de colombianos en habilidades TI para lograr el cambio que el país necesita.</t>
  </si>
  <si>
    <t>4.4  De aquí a 2030, aumentar considerablemente el número de jóvenes y adultos que tienen las competencias necesarias, en particular técnicas y profesionales, para acceder al empleo, el trabajo decente y el emprendimiento
4.b  De aquí a 2020, aumentar considerablemente a nivel mundial el número de becas disponibles para los países en desarrollo, en particular los países menos adelantados, los pequeños Estados insulares en desarrollo y los países africanos, a fin de que sus estudiantes puedan matricularse en programas de enseñanza superior, incluidos programas de formación profesional y programas técnicos, científicos, de ingeniería y de tecnología de la información y las comunicaciones, de países desarrollados y otros países en desarrollo</t>
  </si>
  <si>
    <t>Fortalecimiento de la Industria TI Nacional
FORTALECIMIENTO A LA TRANSFORMACION DIGITAL DE LAS EMPRESAS A NIVEL NACIONAL</t>
  </si>
  <si>
    <t>Programa Generación TIC</t>
  </si>
  <si>
    <t>Número de niños, niñas y adolescentes formados en TI</t>
  </si>
  <si>
    <t>Dirección de Economia Digital</t>
  </si>
  <si>
    <t>Programa Sociedad digital</t>
  </si>
  <si>
    <t>Número de adultos formados en habilidades digitales</t>
  </si>
  <si>
    <t>Programa para la generación de habilidades digitales que promuevan la transformación</t>
  </si>
  <si>
    <t>Empresas y/o empresarios que adoptan tecnologías para la transformación digital.</t>
  </si>
  <si>
    <t>1.3 Un Ecosistema Seguro</t>
  </si>
  <si>
    <t>Internet Seguro y Responsable</t>
  </si>
  <si>
    <t>1, 2, 3 X TIC, desde un enfoque de salud mental, brinda herramientas para promover el uso seguro y responsable de las TIC y para prevenir los riesgos y delitos en Internet.</t>
  </si>
  <si>
    <t>Personas sensibilizadas</t>
  </si>
  <si>
    <t>Personas sensibilizadas en el Uso Seguro y Responsable de las TIC</t>
  </si>
  <si>
    <t>Capacidades para la resiliencia en seguridad digital</t>
  </si>
  <si>
    <t xml:space="preserve">Incrementar el conocimiento en materia de gestión de incidentes de seguridad digital en el país. </t>
  </si>
  <si>
    <t xml:space="preserve">Industria innovación e infraestructura </t>
  </si>
  <si>
    <t>Acceso uso y apropiación de las TC</t>
  </si>
  <si>
    <t>Fortalecimiento de las capacidades de prevención, detección y recuperación de incidentes de seguridad digital de los ciudadanos, del sector publico y del sector privado. Nacional</t>
  </si>
  <si>
    <t>Servicio de atención a incidentes de seguridad digital</t>
  </si>
  <si>
    <t>Cantidad de incidentes de Seguridad digital detectados en las plataformas de monitoreo o reportados a través de los canales de atención del ColCERT</t>
  </si>
  <si>
    <t>GIT COLCERT</t>
  </si>
  <si>
    <t>Servicio de información implementado</t>
  </si>
  <si>
    <t>Número de plataformas o sistemas de información disponibles para la seguridad digital del Estado</t>
  </si>
  <si>
    <t>Servicio de análisis de vulnerabilidades de seguridad digital</t>
  </si>
  <si>
    <t>Análisis de vulnerabilidades realizados en entidades del Estado</t>
  </si>
  <si>
    <t xml:space="preserve">Cultura de seguridad digital para prevención y preparación  del estado colombiano </t>
  </si>
  <si>
    <t>Apoyar en la implementación del marco de gobernanza en materia de seguridad digital en Colombia</t>
  </si>
  <si>
    <t>Servicio de educación informal en Gestión TI y en Seguridad y Privacidad de la Información</t>
  </si>
  <si>
    <t>Personas capacitadas para en Gestión TI y en Seguridad y Privacidad de la Información</t>
  </si>
  <si>
    <t>Documentos metodológicos</t>
  </si>
  <si>
    <t xml:space="preserve">Acuerdos suscritos para apoyar en la preparación, prevención y respuesta efectiva ante incidentes de Seguridad Digital </t>
  </si>
  <si>
    <t>Documentos de evaluación</t>
  </si>
  <si>
    <t>Documentos desarrollados como habilitadores en la implementación de la Política de Seguridad Digital</t>
  </si>
  <si>
    <t>1.4 Prevención</t>
  </si>
  <si>
    <t>Acercamiento al usuario y mitigación de incumplimientos de las empresas del sector</t>
  </si>
  <si>
    <t>Realizar las acciones de promoción y prevención para fortalecer el cumplimiento de las obligaciones  de los operadores de telecomunicaciones y servicios postales</t>
  </si>
  <si>
    <t>Vigilancia, Inspección y Control</t>
  </si>
  <si>
    <t>Fortalecimiento y modernización del modelo de Inspección, Vigilancia y Control del sector TIC. Nacional</t>
  </si>
  <si>
    <t>Servicio de vigilancia y control de telecomunicaciones y servicios postales</t>
  </si>
  <si>
    <t>Informe de vigilancia y control generado</t>
  </si>
  <si>
    <t>Cat: Democratización de las TIC para desarrollar una sociedad del conocimiento y la tecnología</t>
  </si>
  <si>
    <t xml:space="preserve">1.5 Fortalecimiento de la Industria </t>
  </si>
  <si>
    <t>Fortalecimiento del sector TIC y Postal</t>
  </si>
  <si>
    <t>Generar lineamientos de política y estrategias enfocadas a mejorar la competitividad del sector, contribuyendo a la disminución de la brecha digital e implementando planes sectoriales de modernización, simplificación normativa y eliminación de barreras de entrada.</t>
  </si>
  <si>
    <t>Gestión de la Industria de Comunicaciones</t>
  </si>
  <si>
    <t>Generación de Políticas y estrategias dirigidas a mejorar la competitividad de la industria de comunicaciones</t>
  </si>
  <si>
    <t>Actualización normativa del sector TIC y sector Postal</t>
  </si>
  <si>
    <t>Proyectos de actualización normativa elaborados</t>
  </si>
  <si>
    <t xml:space="preserve">Direcciónde Industria de Comunicaciones </t>
  </si>
  <si>
    <t xml:space="preserve">Oferta de espectro </t>
  </si>
  <si>
    <t>Procesos de asignación de espectro aperturados</t>
  </si>
  <si>
    <t xml:space="preserve">Plan de Modernización del sector postal 2020-2024 </t>
  </si>
  <si>
    <t xml:space="preserve">Líneas de acción implementadas </t>
  </si>
  <si>
    <t>Fortalecimiento de la radio pública nacional</t>
  </si>
  <si>
    <t>Fortalecer la radio pública, a través del despliegue de nueva infraestructura de estaciones y estudios de la red de la radio pública nacional operada por Radio Televisión Nacional de Colombia - RTVC</t>
  </si>
  <si>
    <t>Extensión, descentralización y cobertura de la Radio Pública Nacional</t>
  </si>
  <si>
    <t xml:space="preserve">Estaciones y estudios de radiodifusión sonora en funcionamiento	</t>
  </si>
  <si>
    <t xml:space="preserve">Nuevas estaciones de radio pública nacional Instaladas </t>
  </si>
  <si>
    <t>Apoyo a operadores públicos del servicio de televisión nacional</t>
  </si>
  <si>
    <t xml:space="preserve">Fortalecer a los operadores públicos en las condiciones técnicas y operativas de la prestación del servicio de televisión </t>
  </si>
  <si>
    <t>Industria, Innovación e Infraestructura</t>
  </si>
  <si>
    <t>Fortalecimiento de la Industria TIC</t>
  </si>
  <si>
    <t>Servicio de apoyo financiero a operadores de televisión pública</t>
  </si>
  <si>
    <t xml:space="preserve"> Operadores de televisión pública financiados</t>
  </si>
  <si>
    <t>GIT Medios Publicos</t>
  </si>
  <si>
    <t>Control integral de las decisiones en segunda instancia en los servicios de comunicaciones (Móvil/ no móvil), postal, radiodifusión sonora y televisión</t>
  </si>
  <si>
    <t xml:space="preserve">Resolver los recursos de apelación presentados por los vigilados. </t>
  </si>
  <si>
    <t>Resoluciones que resuelven los recursos de apelación</t>
  </si>
  <si>
    <t>Porcentaje de resoluciones expedidas que resuelven los recursos de apelación en los términos de ley</t>
  </si>
  <si>
    <t>GIT Apelaciones</t>
  </si>
  <si>
    <t xml:space="preserve"> transformación productiva, Internacionalización, acción climática</t>
  </si>
  <si>
    <t>Cat: Economia productiva a traves de la reindustrializacion y bioeconomia
Comp: Impulso a la industria de las tecnologías de la información (TI)</t>
  </si>
  <si>
    <t>Fortalecimiento de la Industria TI para la transformación productiva</t>
  </si>
  <si>
    <t>Fortalecer la Industria Digital Nacional durante el cuatrienio, para que responda a las demandas de adopción de tecnologías digitales por parte de los sectores productivos consolidando a Colombia como un país desarrollador de productos y servicios digitales.</t>
  </si>
  <si>
    <t xml:space="preserve">18. Seguimiento y evaluación del desempeño institucional </t>
  </si>
  <si>
    <t>8.2  Lograr niveles más elevados de productividad económica mediante la diversificación, la modernización tecnológica y la innovación, entre otras cosas centrándose en los sectores con gran valor añadido y un uso intensivo de la mano de obra</t>
  </si>
  <si>
    <t>Investigación, Desarrollo e Innovación en TIC</t>
  </si>
  <si>
    <t>Programas de capacitación para el desarrollo de habilidades en la generación de negocios digitales </t>
  </si>
  <si>
    <t>Número de ciudadanos con herramientas para el emprendimiento digital</t>
  </si>
  <si>
    <t>Programas de acompañamiento, asistencia técnica y financiación para la Industria Digital</t>
  </si>
  <si>
    <t>Número de empresas de la Industria Digital fortalecidas para impulsar la transformación productiva del país.</t>
  </si>
  <si>
    <t>No aplica</t>
  </si>
  <si>
    <t>Comp: Gobierno digital para la gente</t>
  </si>
  <si>
    <t>Unidades funcionales de televisión fortalecidas</t>
  </si>
  <si>
    <t>Número de unidades funcionales de televisión fortalecidas mediante la reposición e implementación de equipos y sistemas de televisión</t>
  </si>
  <si>
    <t>Fortalecimiento de la programación de la radio pública</t>
  </si>
  <si>
    <t>Fortalecer las plataformas de las emisoras de la radio pública nacional a través de la realización de contenidos con valor público que generen identidad y auto representación</t>
  </si>
  <si>
    <t>Industria, innovación e infraestructura</t>
  </si>
  <si>
    <t>Contenidos para las plataformas de emisoras nacionales descentralizadas</t>
  </si>
  <si>
    <t>Horas de contenidos al aire y especiales, nacionales y descentralizados generados</t>
  </si>
  <si>
    <t>9.c. Aumentar de forma significativa el acceso a la tecnología de la información y las comunicaciones y esforzarse por facilitar el acceso universal y asequible a Internet en los países menos adelantados a más tardar en 2020 (MinTIC-Líder)</t>
  </si>
  <si>
    <t>Nuevos contenidos de radio producidos y emitidos</t>
  </si>
  <si>
    <t>Contenidos digitales generados</t>
  </si>
  <si>
    <t>Número de contenidos digitales generados</t>
  </si>
  <si>
    <t>Emisoras de FM, de interés público clase "C" en las zonas más afectadas por el conflicto, a partir de la definición de los puntos geográficos</t>
  </si>
  <si>
    <t>Número de emisoras de FM implementadas de interés público clase "C" en las zonas más afectadas por el conflicto, en cumplimiento del PMI</t>
  </si>
  <si>
    <t>1.6 Desarrollo Contenido Audiovisual Multiplataforma</t>
  </si>
  <si>
    <t>Fortalecimiento del Modelo Convergente de la Televisión Pública Regional y Nacional.</t>
  </si>
  <si>
    <t>Implementar  contenidos multiplataforma que fortalezcan la TV pública a través del conocimiento del entorno y análisis de las audiencias</t>
  </si>
  <si>
    <t>Fortalecimiento del modelo convergente de la televisión pública regional y nacional.</t>
  </si>
  <si>
    <t>Servicio de medición de audiencias e impacto de los contenidos</t>
  </si>
  <si>
    <t xml:space="preserve"> Estudios e informes de medición de audiencias e impacto de contenidos</t>
  </si>
  <si>
    <t>Servicio de educación informal en temas relacionados con el modelo de convergencia de la televisión pública</t>
  </si>
  <si>
    <t>Capacitaciones en temas relacionados con el modelo de convergencia de la televisión pública</t>
  </si>
  <si>
    <t>Servicio de producción y/o coproducción de contenidos convergentes</t>
  </si>
  <si>
    <t>Contenidos convergentes producidos y coproducidos</t>
  </si>
  <si>
    <t>Cat: Fortalecimiento institucional como motor de cambio para recuperar la confianza de la ciudadanía y para el fortalecimiento del vínculo Estado Ciudadanía
Comp: Gobierno digital para la gente</t>
  </si>
  <si>
    <t>Contenidos digitales y/o convergentes en la plataforma RTVCPlay</t>
  </si>
  <si>
    <t>Aumentar la producción y difusión de contenidos digitales y/o convergentes en la televisión y la radio pública nacional</t>
  </si>
  <si>
    <t>Contenidos en plataforma RTVCPlay en funcionamiento</t>
  </si>
  <si>
    <t>Número de contenidos en plataforma RTVCPlay en funcionamiento</t>
  </si>
  <si>
    <t>2. Enfoque Transversal</t>
  </si>
  <si>
    <t>2.1 Cultura</t>
  </si>
  <si>
    <t>Gestión adecuada del talento humano dentro del ciclo de vida del servidor público para cumplimiento de las metas establecidas de la entidad.</t>
  </si>
  <si>
    <t>Implementar el Plan Estratégico de Talento Humano para el fortalecimiento de la cultura organizacional del Ministerio para las Tecnologías, Información y las Comunicaciones en el marco del ciclo de vida del servidor público</t>
  </si>
  <si>
    <t>04. Talento Humano.</t>
  </si>
  <si>
    <t>Gestión de Recursos Administrativos
Gestión de Atención a Grupos de Interés
Gestión del Talento Humano</t>
  </si>
  <si>
    <t>Por estimar</t>
  </si>
  <si>
    <t>Fortalecimiento y apropiación del modelo de gestión institucional del Ministerio TIC Bogotá</t>
  </si>
  <si>
    <t>Plan Estratégico de Talento Humano (incluye estudio de rediseño institucional y transformación de la cultura organizacional)</t>
  </si>
  <si>
    <t>Plan Estratégico de Talento Humano realizado y publicado</t>
  </si>
  <si>
    <t>Subdirección para la Gestión del Talento Humano</t>
  </si>
  <si>
    <t>Plan de vacantes</t>
  </si>
  <si>
    <t>Plan de vacantes elaborado y publicado</t>
  </si>
  <si>
    <t>Plan Institucional de Capacitación</t>
  </si>
  <si>
    <t>Plan Institucional de Capacitación elaborado y publicado</t>
  </si>
  <si>
    <t>Plan de Bienestar</t>
  </si>
  <si>
    <t>Plan de Bienestar elaborado y publicado</t>
  </si>
  <si>
    <t>Plan de Seguridad y Salud en el Trabajo</t>
  </si>
  <si>
    <t>Plan de Seguridad y Salud en el Trabajo elaborado y publicado</t>
  </si>
  <si>
    <t>Retiros por periodo gestionados</t>
  </si>
  <si>
    <t>Solicitudes de retiro gestionadas</t>
  </si>
  <si>
    <t>Cuentas por cobrar de cuotas partes pensionales gestionadas</t>
  </si>
  <si>
    <t>Porcentaje de avance cuentas por cobrar gestionadas conforme a la nómina recibida por FOPEP</t>
  </si>
  <si>
    <t>Certificaciones para bono pensional y pensiones</t>
  </si>
  <si>
    <t>Porcentaje de avance en la generación de las certificaciones de temas pensionales atendidas, en relación con las recibidas</t>
  </si>
  <si>
    <t>2.2: Arquitectura Institucional</t>
  </si>
  <si>
    <t>Estrategia y operación de tecnología para lograr una transformación  digital con enfoque social y democrático en la entidad</t>
  </si>
  <si>
    <t xml:space="preserve">Definir e implementar una arquitectura tecnológica que permita optimizar, disponer y mantener los servicios de tecnología que apoyan la operación del ministerio, apropiando modelos y tecnologías de nueva generación dentro de las vigencias de 2023 a 2026 </t>
  </si>
  <si>
    <t>Gestión de la Información Sectorial
Gestión de Tecnologías de la Información</t>
  </si>
  <si>
    <t>Fortalecimiento en la calidad y disponibilidad de la información para la toma de decisiones del sector tic y los ciudadanos nacional</t>
  </si>
  <si>
    <t>Documentos de Planeación</t>
  </si>
  <si>
    <t>Documentos de planeación realizados</t>
  </si>
  <si>
    <t>Oficina de Tecnologias de la Información</t>
  </si>
  <si>
    <t>Servicios de información actualizados</t>
  </si>
  <si>
    <t>Sistemas de información actualizados</t>
  </si>
  <si>
    <t xml:space="preserve">Fortalecer el seguimiento de los ingresos y gastos del Fondo Único de TIC en el marco de la integralidad y pertinencia requerida. </t>
  </si>
  <si>
    <t>02. Gestión presupuestal y eficiencia del gasto público.</t>
  </si>
  <si>
    <t>Informes de Seguimiento a los ingresos del Fondo Único de TIC</t>
  </si>
  <si>
    <t>Número de informes correspondientes al seguimiento a la cadena de gestión integral del cobro.</t>
  </si>
  <si>
    <t xml:space="preserve">Oficina para la Gestión de Ingresos del Fondo </t>
  </si>
  <si>
    <t>Informes de Seguimiento de la información presupuestal y contractual del Fondo Único de TIC</t>
  </si>
  <si>
    <t xml:space="preserve">Informes de ejecución presupuestal y contractual </t>
  </si>
  <si>
    <t>Informe de seguimiento mediante documentos e instrumentos derivados de la inteligencia empresarial (informe trimestral y tableros)</t>
  </si>
  <si>
    <t>Informe trimestral consolidado de ingresos y gastos del Fondo Único de TIC</t>
  </si>
  <si>
    <t>Actualización de la herramienta con los registros recientes de ingresos y gastos del Fondo Único de TIC</t>
  </si>
  <si>
    <t>Gestión adecuada de los recursos financieros Ministerio de TIC</t>
  </si>
  <si>
    <t xml:space="preserve">Garantizar el financiamiento y cumplimiento de los objetivos misionales, estratégicos y legales. </t>
  </si>
  <si>
    <t>Gestión Financiera</t>
  </si>
  <si>
    <t>Disponibilidad de recursos para la ejecución de los mismos por parte de las áreas.</t>
  </si>
  <si>
    <t>Informes de Ejecución Presupuestal detallado de Gastos del MinTIC.</t>
  </si>
  <si>
    <t>Subdirección Financiera</t>
  </si>
  <si>
    <t>Gestión adecuada de los recursos Fondo Único de TIC</t>
  </si>
  <si>
    <t>Gestionar los recursos financieros para atender las actividades misionales, estratégicas y legales del Fondo Único de TIC.</t>
  </si>
  <si>
    <t>Informes de Ejecución Presupuestal detallada de Ingresos y de Gastos del Fondo Único de TIC.</t>
  </si>
  <si>
    <t>Fortalecimiento de la Gestión Documental en MinTIC</t>
  </si>
  <si>
    <t>Generar estrategias para consolidar la gestión documental con fines de conservación y preservación de los documentos producidos en el MINTIC.</t>
  </si>
  <si>
    <t>16. Gestión documental</t>
  </si>
  <si>
    <t>Gestión Documental</t>
  </si>
  <si>
    <t>Conservación de la Información Histórica del Sector TIC</t>
  </si>
  <si>
    <t>Servicio de gestión documental</t>
  </si>
  <si>
    <t>Sistema de gestión documental implementado</t>
  </si>
  <si>
    <t>Subdirección Administrativa</t>
  </si>
  <si>
    <t>Gestión Contractual del MINTIC para una  Contratación  Pública Eficiente y Transparente</t>
  </si>
  <si>
    <t>Brindar a la entidad un soporte para los diferentes tramites en etapas del proceso de contratación</t>
  </si>
  <si>
    <t xml:space="preserve">03. Política de Compras y Contratación Pública </t>
  </si>
  <si>
    <t>Gestión de Compras y Contratación</t>
  </si>
  <si>
    <t>Fortalecimiento y apropiación del modelo de gestión  institucional del ministerio tic bogotá</t>
  </si>
  <si>
    <t>Seguimiento al PAA</t>
  </si>
  <si>
    <t>Porcentaje de avance del PAA</t>
  </si>
  <si>
    <t>Subdirección Contractual</t>
  </si>
  <si>
    <t>Implementación de herramientas para el manejo de la información de la Gestión Contractual</t>
  </si>
  <si>
    <t>Porcentaje de Avance en la implementación de herramientas de manejo de información contractual</t>
  </si>
  <si>
    <t>2.3: Relación con los Grupos de Interés</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</si>
  <si>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</si>
  <si>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</si>
  <si>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06. Transparencia, acceso a la información pública y lucha contra la corrupción.</t>
  </si>
  <si>
    <t>Gestión de Atención a Grupos de Interés</t>
  </si>
  <si>
    <t>Fortalecimiento y Apropiación del Modelo de Gestión Institucional del Ministerio Tic Bogotá</t>
  </si>
  <si>
    <t>Lineamientos para el fortalecimiento de los mecanismos de aplicación de las políticas de gestión y desempeño</t>
  </si>
  <si>
    <t>Lineamientos definidos para el fortalecimiento de las políticas de gestión y desempeño</t>
  </si>
  <si>
    <t>Oficina Asesora de Planeación y Estudios Sectoriales</t>
  </si>
  <si>
    <t>Información del avance en la implementación de los lineamientos de los mecanismos de aplicación de las políticas de gestión y desempeño</t>
  </si>
  <si>
    <t>Monitoreo a la aplicación de los lineamientos  de las políticas de gestión y desempeño</t>
  </si>
  <si>
    <t xml:space="preserve">Estrategia de divulgación y comunicaciones del MinTIC </t>
  </si>
  <si>
    <t>Diseñar e implementar la estrategia de comunicaciones que permitirá a la entidad informar e interactuar sobre los planes, programas, proyectos, y servicios a la ciudadanía</t>
  </si>
  <si>
    <t>Comunicación Estratégica</t>
  </si>
  <si>
    <t>Difusión proyectos para el uso y apropiación de las TIC</t>
  </si>
  <si>
    <t>Servicios de divulgación, promoción y socialización de programas y proyectos en TIC.</t>
  </si>
  <si>
    <t>Número de menciones en medios de comunicación convencionales y digitales</t>
  </si>
  <si>
    <t>Oficina Asesora de Prensa</t>
  </si>
  <si>
    <t>Fortalecimiento en la gestión internacional, según las necesidades que tengan de MINTIC</t>
  </si>
  <si>
    <t>Incentivar la cooperación internacional en apoyo a las iniciativas del Plan Estratégico, posicionando al Ministerio como líder regional en materia TIC</t>
  </si>
  <si>
    <t>15. Gestión del conocimiento y la innovación.</t>
  </si>
  <si>
    <t>Gestión Internacional</t>
  </si>
  <si>
    <t>Fortalecimiento y apropiación del modelo de gestión institucional del ministerio TIC Bogotá</t>
  </si>
  <si>
    <t>Gestionar la participación del MINTIC en alianzas de cooperación y agenda internacional.</t>
  </si>
  <si>
    <t>Realizar o mantener acuerdos o convenios mediante instrumentos de cooperación internacional con países estratégicos y/o actores internacionales, que aporten en la ejecución del plan nacional de desarrollo 2022-2026 en materia TIC.</t>
  </si>
  <si>
    <t>Oficina internacional</t>
  </si>
  <si>
    <t>Fortalecimiento de capacidades de los grupos con interés en temas TIC del país, orientado hacia el cierre de brecha digital regional.</t>
  </si>
  <si>
    <t xml:space="preserve">Fortalecer a través de asistencias técnicas, socializaciones, mesas de trabajo y atenciones en temas TIC, a los grupos de interés, para disminuir la brecha digital regional </t>
  </si>
  <si>
    <t>Uso y Apropación de TIC</t>
  </si>
  <si>
    <t>$ 12.805.</t>
  </si>
  <si>
    <t>Fortalecimiento de capacidades regionales en desarrollo de política pública tic orientada hacia el cierre de brecha digital regional.</t>
  </si>
  <si>
    <t>Asistentecias</t>
  </si>
  <si>
    <t xml:space="preserve">Porcentaje de asistencias técnicas en la formulación y presentación de proyectos de inversión del sector  TIC </t>
  </si>
  <si>
    <t>Oficina de Fomento Regional</t>
  </si>
  <si>
    <t>Socializaciones</t>
  </si>
  <si>
    <t>Número de socializaciones, mesas de trabajo y/o atenciones que tengan por objetivo el fortalecimiento y sensibilización a nivel nacional,  de los grupos con intereses TIC, en la oferta institucional y en los procesos y procedimientos estratégicos del sector.</t>
  </si>
  <si>
    <t>Fortalecimiento de acciones institucionales diferenciadas para fomentar el uso y la apropiación de las TIC en comunidades étnicas, grupos comunitarios, victimas y/o colectivos sociales</t>
  </si>
  <si>
    <t>Promover la articulación y desarrollo de acciones institucionales que fomenten el uso y la apropiación de las TIC en grupos de especial protección tales como comunidades étnicas, grupos comunitarios, victimas y /o colectivos sociales</t>
  </si>
  <si>
    <t>Servicio de asistencia, capacitación y apoyo para el uso y apropiación de las tic, con enfoque diferencial y en beneficio de la comunidad para participar en la economía digital nacional</t>
  </si>
  <si>
    <t>1. Espacios de dialogo y/o concertación e implementación de acciones con enfoque diferencial con comunidades étnicas, grupos comunitarios, victimas y/o colectivos sociales</t>
  </si>
  <si>
    <t xml:space="preserve">1. Número de acciones realizadas con comunidades étnicas, grupos comunitarios, victimas y/o colectivos sociales derivadas de espacios de dialogo y/o concertación </t>
  </si>
  <si>
    <t>2. Implementación de la Política Pública de Comunicaciones de y para los Pueblos Indígenas</t>
  </si>
  <si>
    <t>2. Numero de planes de acción concertados e implementados en el marco de la Política Pública de Comunicaciones de y para los Pueblos Indígenas</t>
  </si>
  <si>
    <t>3. Seguimiento a acciones en el marco de políticas, programas y/o planes para la atención a comunidades étnicas, grupos comunitarios, victimas y/o colectivos sociales</t>
  </si>
  <si>
    <t>3. Gestión para el cumplimiento de acciones de políticas, programas y/o planes para la atención a comunidades étnicas, grupos comunitarios, victimas y/o colectivos sociales</t>
  </si>
  <si>
    <t>4. Acciones y seguimiento orientadas a garantizar el cumplimiento del acuerdo de paz</t>
  </si>
  <si>
    <t>4. Numero de seguimientos en el año orientados para garantizar el cumplimiento de los indicadores del Plan Marco de Implementación</t>
  </si>
  <si>
    <t>Gestión Jurídica integral para el cumplimiento de objetivos y funciones del MinTIC/Fondo Único TIC</t>
  </si>
  <si>
    <t>Definición de parámetros para la implementación de prácticas de mejora normativa en todos nuestros proyectos normativos. Propender por  la unidad de criterio jurídico del Ministerio/Fondo Único de TIC y representar sus intereses judicial y extrajudicialmente.</t>
  </si>
  <si>
    <t>13. Defensa jurídica.
17. Mejora Normativa.</t>
  </si>
  <si>
    <t>Gestión Jurídica</t>
  </si>
  <si>
    <t>$ 6.853</t>
  </si>
  <si>
    <t>$ 7.059</t>
  </si>
  <si>
    <t>$ 7.221</t>
  </si>
  <si>
    <t>FORTALECIMIENTO Y APROPIACIÓN DEL MODELO DE GESTIÓN INSTITUCIONAL DEL MINISTERIO TIC BOGOTÁ</t>
  </si>
  <si>
    <t>Lineamientos sobre mejora normativa.</t>
  </si>
  <si>
    <t>Disminución de la probabilidad de pérdida de demandas contra actos administrativos generales.</t>
  </si>
  <si>
    <t>Reducción</t>
  </si>
  <si>
    <t>Direccion Juridica</t>
  </si>
  <si>
    <t>Información a remitir a los deudores.</t>
  </si>
  <si>
    <t xml:space="preserve">Aumento en la suscripción de acuerdos de pago. </t>
  </si>
  <si>
    <t>Fortalecimiento del relacionamiento con los grupos de interés</t>
  </si>
  <si>
    <t>Realizar la gestión de la relación con los grupos de interés del Ministerio TIC, mediante el diseño y desarrollo de instrumentos y estrategias de servicio al ciudadano, la atención de sus requerimientos y la complementación de los cuatro ámbitos de la Estrategia de Responsabilidad Social Institucional - RSI, con el propósito de contribuir a la generación de valor público en el MinTIC.</t>
  </si>
  <si>
    <t>09. Participación ciudadana en la gestión pública.</t>
  </si>
  <si>
    <t>Consolidación del valor compartido en el MinTIC</t>
  </si>
  <si>
    <t>Informe del fortalecimiento del servicio hacia los grupos de interés</t>
  </si>
  <si>
    <t>Informe de Fortalecimiento realizado</t>
  </si>
  <si>
    <t>2.4: Seguimiento, análisis y mejora</t>
  </si>
  <si>
    <t>Proporcionar aseguramiento, asesoría y análisis basados en riesgos, con el fin de mejorar y proteger el valor de la Entidad</t>
  </si>
  <si>
    <t>Evaluar el cumplimiento de las metas, actividades y objetivos estratégicos de la entidad, el cumplimiento normativo, así como  a los riesgos institucionales </t>
  </si>
  <si>
    <t>19. Control Interno.</t>
  </si>
  <si>
    <t>Evaluación y Apoyo al Control de la Gestión</t>
  </si>
  <si>
    <t>Informes de auditorías, seguimientos, informes de Ley y evaluaciones del PAAI realizados durante la vigencia</t>
  </si>
  <si>
    <t>Porcentaje de ejecución del Programa Anual de Auditorías Internas</t>
  </si>
  <si>
    <t>Oficina de Control Interno</t>
  </si>
  <si>
    <t>2.5: Liderazgo, Innovación y Gestión del Conocimiento</t>
  </si>
  <si>
    <t xml:space="preserve">Fortalecimiento de las Capacidades Institucionales para Generar Valor Público </t>
  </si>
  <si>
    <t>Establecer lineamientos y estrategias para transformar continuamente la gestión institucional</t>
  </si>
  <si>
    <t xml:space="preserve">01. Planeación Institucional.
02. Gestión presupuestal y eficiencia del gasto público.
07. Fortalecimiento organizacional y simplificación de procesos. 
12. Seguridad Digital.
15. Gestión del conocimiento y la innovación.
15. Control Interno.
18. Seguimiento y evaluación del desempeño institucional. </t>
  </si>
  <si>
    <t>Direccionamiento Estratégico
Fortalecimiento Organizacional
Seguimiento y Evaluación de Políticas TIC
Gestión del conocimiento
Arquitectura Empresarial</t>
  </si>
  <si>
    <t>Lineamientos para la gestión de los procesos</t>
  </si>
  <si>
    <t>Efectividad en la generación de lineamientos definidos para la gestión de los procesos</t>
  </si>
  <si>
    <t>Lineamientos para la gestión de la Arquitectura Empresarial</t>
  </si>
  <si>
    <t>Lineamientos definidos de forma efectiva para la gestión de la Arquitectura Empresarial</t>
  </si>
  <si>
    <t>Lineamientos para la Gestión del Conocimiento</t>
  </si>
  <si>
    <t>Lineamientos definidos de forma efectiva para la gestión del conocimiento</t>
  </si>
  <si>
    <t>Asesorías, acompañamiento y promoción en la implementación de las directrices y lineamientos</t>
  </si>
  <si>
    <t>Espacios de asesorías, acompañamiento y promoción para la implementación de las directrices y lineamientos para la gestión</t>
  </si>
  <si>
    <t>Planeación y seguimiento de la estrategia y el plan de acción  y el presupuesto de inversión de la entidad</t>
  </si>
  <si>
    <t>cumplimiento del plan de acción</t>
  </si>
  <si>
    <t>Avance en el desarrollo e implementación de Plataforma Integrada de Planeación y Seguimiento (PIPS)</t>
  </si>
  <si>
    <t>Liderazgo en la generación de estadísticas y estudios del sector TIC</t>
  </si>
  <si>
    <t>Desarrollar proyectos que permitan la generación de estadísticas y el desarrollo de estudios del sector TIC</t>
  </si>
  <si>
    <t>06. Transparencia, acceso a la información pública y lucha contra la corrupción.
05. Transparencia, acceso a la información pública y lucha contra la corrupción.</t>
  </si>
  <si>
    <t>Gestión de la Información Sectorial</t>
  </si>
  <si>
    <t>Fortalecimiento de la Información Estadística del Sector TIC Nacional</t>
  </si>
  <si>
    <t>Realizar la transición de las Operaciones Estadísticas de la NTC PE 2017 a NTC PE 2020</t>
  </si>
  <si>
    <t>Documento elaborado del Plan de Transición</t>
  </si>
  <si>
    <t>Plan de transición (TIC, TV, POSTAL)</t>
  </si>
  <si>
    <t>Mantener certificación de las Operaciones Estadísticas registradas en el SICODE</t>
  </si>
  <si>
    <t>Auditorias a las Operaciones estadísticas (TIC y TV)</t>
  </si>
  <si>
    <t>Certificaciones de participación cursos DANE</t>
  </si>
  <si>
    <t>Generar la información estadística y documentos sectoriales TIC para la toma de decisiones</t>
  </si>
  <si>
    <t>Encuestas realizadas ENTIC Hogares 2022 y Empresas 2021</t>
  </si>
  <si>
    <t>Documentos sectoriales</t>
  </si>
  <si>
    <t>Documentos metodológicos y de metadatos</t>
  </si>
  <si>
    <t>Analizar y/o producir Información Estadística con enfoque diferencial e interseccional</t>
  </si>
  <si>
    <t>Formulario diligenciado*2024</t>
  </si>
  <si>
    <t>Campaña de comunicación implementada*2024</t>
  </si>
  <si>
    <t>Documento elaborado con resultados</t>
  </si>
  <si>
    <t xml:space="preserve">Disponer de presupuesto para el diagnóstico y fortalecimiento de registros administrativos y de las operaciones estadísticas a cargo del Ministerio </t>
  </si>
  <si>
    <t>Personal contratado</t>
  </si>
  <si>
    <t>Proyecto de inversión aprobado</t>
  </si>
  <si>
    <t>Fortalecer la información estadistica que produce el MinTIC</t>
  </si>
  <si>
    <t>Formulario diligenciado con la demanda de información  estadística del Ministerio     *2024</t>
  </si>
  <si>
    <t xml:space="preserve">Documento de priorización y análisis de demanda </t>
  </si>
  <si>
    <t>Documento con los posibles acuerdos de producción de información estadística</t>
  </si>
  <si>
    <t>Producción de información estadística no satisfecha *2024</t>
  </si>
  <si>
    <t>Micrositio dispuesto para la captura de la información de percepción y necesidades de los usuarios</t>
  </si>
  <si>
    <t>Formular e implementar el programa de fortalecimiento para registros administrativos en cumplimiento de los lineamientos del DANE</t>
  </si>
  <si>
    <t>Priorización de  necesidades de fortalecimiento de los registros administrativos</t>
  </si>
  <si>
    <t>Fortalecimiento de los Registros administrativos</t>
  </si>
  <si>
    <t xml:space="preserve">Generar espacios y mecanismos que permitan la gestión del conocimiento promoviendo el uso y apropiación de la Información Estadística dispuesta en el Portal Colombia TIC </t>
  </si>
  <si>
    <t xml:space="preserve">Piezas de comunicación  enviadas </t>
  </si>
  <si>
    <t>Presentaciones con los resultados de la ENTIC realizadas (hogares y empresas) * 2024</t>
  </si>
  <si>
    <t>Jornadas de capacitación y/o entrenamiento realizadas en viernes del conocimiento</t>
  </si>
  <si>
    <t>Diseño del  curso en la plataforma de universidad corporativa</t>
  </si>
  <si>
    <t>Divulgación de información estadistica en la  Mesa Técnica estadística del sector TIC</t>
  </si>
  <si>
    <t>Evaluación de políticas, programas (iniciativas) y/o proyectos, estudios sectoriales</t>
  </si>
  <si>
    <t>Visualizador de la oferta institucional</t>
  </si>
  <si>
    <t>Fortalecimiento de las capacidades Institucionales para la Seguridad y Privacidad de la Información</t>
  </si>
  <si>
    <t>Establecer lineamientos y estrategias para fortalecer la confidencialidad, integridad, disponibilidad, autenticidad, privacidad y no repudio de la información que circula en el mapa de operación por procesos de la entidad</t>
  </si>
  <si>
    <t xml:space="preserve">07. Fortalecimiento organizacional y simplificación de procesos. 
12. Seguridad Digital.
15. Gestión del conocimiento y la innovación.
</t>
  </si>
  <si>
    <t>Seguridad y Privacidad de la Informacion</t>
  </si>
  <si>
    <t>Fortalecimiento y apropiación del modelo de gestión institucional del ministerio tic Bogotá</t>
  </si>
  <si>
    <t>Desarrollo de los planes y estrategias de Seguridad y Privacidad de la Información</t>
  </si>
  <si>
    <t>Avance en el cumplimiento de las actividades de los planes y estrategias de Seguridad y Privacidad de la Información</t>
  </si>
  <si>
    <t>SPI</t>
  </si>
  <si>
    <t>A continuación, se presenta el reporte de avance del plan de estratégico sectorial para el primer trimestre de 2023 a nivel de iniciativas, la información se distribuye de la siguiente manera, teniendo en cuenta que la primera columna es la "A" de izquierda a derecha.
Columna A "Bases PND": Se refiere al curso de acción del sector TIC para remover obstáculos y transformar las condiciones que hagan posible acelerar el crecimiento económico y la equidad de oportunidades correspondiente a las iniciativas dentro del Plan Nacional de Desarrollo, son un factor determinante en el cambio que reclama el país para una sociedad más equitativa, el cierre de brechas, el rol de los jóvenes y las mujeres en la transformación de la sociedad y la definición territorial de las políticas que se necesitan en los municipios, veredas y departamentos y el reconocimiento de la heterogeneidad de organizaciones sociales existentes en el país. 
Columna B "Catalizadores-Componentes PND": Dan cuenta de los principales objetivos, metas y estrategias de orden superior, que posteriormente se desagregarán en componentes sectoriales se definen las líneas estratégicas del Plan Estratégico del sector TIC a saber:
Columna C. "Enfonque": 
1.	Enfoque estratégico: Establece objetivos claros pensados a largo plazo, con el conjunto de acciones necesarias a corto plazo que permitan alcanzarlos, y en Mintic son:
•	Conectividad
•	Desarrollar la sociedad del conocimiento y la tecnología
•	Un Ecosistema Seguro
•	Prevención
•	Fortalecimiento de la Industria
•	Desarrollo contenido audiovisual multiplataforma
2.	Enfoque Transversal:	
•	Cultura
•	Arquitectura Institucional
•	Relación con los Grupos de Interés
•	Seguimiento Análisis 
•	Liderazgo, Innovación y Gestión del Conocimiento
Columna D. “Línea estratégica / Dimensión MIG”: Conjunto de políticas para la adopción de medidas/Componentes del Modelo Integrado de Gestión que permiten evaluar el  cumplimiento integral de los requisitos establecidos por las normas y políticas vigentes que en materia de desempeño institucional promueve el Estado.
Líneas Estratégicas:
1.- Conectividad: Saldar la brecha de conectividad en Colombia con estrategias nacionales y regionales, a través de proyectos sostenibles y la focalización de recursos, implementando soluciones técnicas más apropiada a las características del territorio colombiano, con enfoque diferencial y dando prioridad a poblaciones vulnerables, que permitan generar oportunidades, riqueza, igualdad y productividad. 
2.- Sociedad del conocimiento:Implementar una estrategia integral para democratizar las TIC y desarrollar la sociedad del conocimiento y la tecnología en el país, promoviendo el acceso a nuevas fuentes de conocimiento, alfabetización y apropiación digital, que permita el desenvolvimiento en una sociedad altamente tecnológica como generadora de oportunidades y bienestar, con enfoque diferencial en un entorno digital seguro a través de un estado eficiente. 
3.- Ecosistema seguro: Promover un ecosistema seguro en el país a través del uso responsable de las TIC y la seguridad digital, que permitan generar cultura y apropiación de hábitos de uso seguro de tecnologías digitales, brindando un enfoque de salud mental y emocional. 
4.- Prevención:Promover un ecosistema seguro en el país a través del uso responsable de las TIC y la seguridad digital, que permitan generar cultura y apropiación de hábitos de uso seguro de tecnologías digitales, brindando un enfoque de salud mental y emocional. 
5.- Fortalecimiento de la industria: Fortalecer el Sector TIC y la industria digital (contenidos, aplicaciones, emprendimiento, innovación, televisión, radio, sector postal, sector de telecomunicaciones, software, entre otros) con el fin de generar oportunidades, riqueza e igualdad, como herramientas para la dinamizar la economía en las regiones y la potencialización de la economía popular que permitan el desarrollo, la productividad y la transformación del país.
6.- Contenido audiovisual: Fortalecer la generación de contenidos con enfoque diferencial y para audiencia segmentada, que permitan acercarnos a los territorios, lograr mayor presencia en las regiones y reconocimiento internacional. 
Dimensión MIG:
1.	Dimensión Arquitectura Institucional
2.	Dimensión Seguimiento, Control y Mejora
3.	Dimensión de Cultura
4.	Dimensión Estrategia
5.	Dimensión Relación con los Grupos de Interés
Columna E “iniciativa”: Define el plan de actuación con el que se logrará el objetivo de la iniciativa.
Columna F "Objetivo Iniciativa": se relacionan las iniciativas del plan estratégico para la vigencia actual, se definen como el componente básico o módulo articulador del esquema de planeación estratégica adoptado por el Ministerio TIC, como cabeza de sector.
Columna G “Política de Gestión y Desempeño Institucional”: Finalidad al que se desea lograr en el desarrollo de la iniciativa.
Columna H "Objetivo de desarrollo Sostenible": Son 17 Objetivos de Desarrollo Sostenible y sus 169 metas son de carácter integrado e indivisible, de alcance mundial y de aplicación universal, tienen en cuenta las diferentes realidades, capacidades y niveles de desarrollo de cada país y respetan sus políticas y prioridades nacionales.
1.	Poner fin a la pobreza en todas sus formas en todo el mundo
2.	Poner fin al hambre, lograr la seguridad alimentaria y la mejora de la nutrición y promover la agricultura sostenible.
3.	Garantizar una vida sana y promover el bienestar para todos en todas las edades
4.	Garantizar una educación inclusiva, equitativa y de calidad y promover oportunidades de aprendizaje durante toda la vida para todos.
5.	Lograr la igualdad entre los géneros y el empoderamiento de todas las mujeres y niñas
6.	Garantizar la disponibilidad de agua y su ordenación sostenible y el saneamiento para todos.
7.	Garantizar el acceso a una energía asequible, segura, sostenible y moderna para todos.
8.	Promover el crecimiento económico sostenido, inclusivo y sostenible, el empleo pleno y productivo y el trabajo decente para todos.
9.	Construir infraestructura resiliente, promover la industrialización inclusiva y sostenible y fomentar la innovación.
10.	Reducir la desigualdad en y entre los países.
11.	Lograr que las ciudades y los asentamientos humanos sean inclusivos, seguros, resilientes y sostenibles.
12.	Garantizar modalidades de consumo y producción sostenibles.
13.	Adoptar medidas urgentes para combatir el cambio climático y sus efectos (tomando nota de los acuerdos celebrados en el foro de la Convención Marco de las Naciones Unidas sobre el Cambio Climático).
14.	Conservar y utilizar en forma sostenible los océanos, los mares y los recursos marinos para el desarrollo sostenible.
15.	Proteger, restablecer y promover el uso sostenible de los ecosistemas terrestres, efectuar una ordenación sostenible de los bosques, luchar contra la desertificación, detener y revertir la degradación de las tierras y poner freno a la pérdida de la diversidad biológica.
16.	Promover sociedades pacíficas e inclusivas para el desarrollo sostenible, facilitar el acceso a la justicia para todos y crear instituciones eficaces, responsables e inclusivas a todos los niveles.
17.	Fortalecer los medios de ejecución y revitalizar la alianza mundial para el desarrollo sostenible.
Columna I:"Proceso MIG": Proceso por el cual la iniciativa se clasifica dentro del Modelo Integrado de Gestión.
Columna J "Apropiación 2023": Se relaciona la ejecución por iniciativa para la vigencia 2023.
Columna K "Ejecución 2023": Se relaciona la ejecución por iniciativa para la vigencia 2023.
Columna L "Apropiación 2024": Se relaciona la ejecución por iniciativa para la vigencia 2024.
Columna M "Apropiación 2025": Se relaciona la ejecución por iniciativa para la vigencia 2025.
Columna N "Apropiación 2026": Se relaciona la ejecución por iniciativa para la vigencia 2026.
Columna O "Proyecto Fuente de Recursos vigencia 2023": Se relaciona el proyecto (ficha) de inversión que aporta recursos al desarrollo de cada iniciativa
Columna P “Producto de la Iniciativa”: Se refiere al resultado puntual del logro al que se quiere llegar
Columna Q "Indicador de la Iniciativa": Se refiere al nombre de cada uno de los indicadores que muestran el cumplimiento de las iniciativas del Plan estratégico.
Columna R "Tipo de Indicador": Forma en que se calculan los avances del indicador con respecto a la meta
-Acumulado: mide el resultado obtenido en una fecha determinada, incluyendo en el cálculo cuatrienal los resultados de los años anteriores.
-Capacidad: Centran la atención entre el punto de partida (línea base) y el punto esperado de llegada (meta)
-Flujo: Miden los logros que se repiten cada año y a lo largo de este, sin que los resultados de este afecten los del año anterior o el siguiente.
-Reducción: Miden los esfuerzos de un sector o entidad por disminuir un valor que se tiene a una fecha determinada.
Columna S "Línea base": Punto de referencia a partir del cual, se puede medir el cambio que genera la intervención pública.
Columna T "Meta 2023": Se refiere a las unidades a entregar asociadas al cumplimiento del indicador para la vigencia 2023.
Columna U "Avance 2023": Se refiere al avance entregado acumulado o sin acumular (dependiendo del tipo de indicador) para la vigencia 2023.
Columna V "Meta 2024": Se refiere a las unidades a entregar asociadas al cumplimiento del indicador para la vigencia 2024.
Columna W "Avance 2024": Se refiere al avance entregado acumulado o sin acumular (dependiendo del tipo de indicador) para la vigencia 2024.
Columna X "Meta 2025": Se refiere a las unidades a entregar asociadas al cumplimiento del indicador para la vigencia 2025.
Columna Y "Avance 2025": Se refiere al avance entregado acumulado o sin acumular (dependiendo del tipo de indicador) para la vigencia 2025.
Columna Z "Meta 2026": Se refiere a las unidades a entregar asociadas al cumplimiento del indicador para la vigencia 2026.
Columna AA "Avance 2026": Se refiere al avance entregado acumulado o sin acumular (dependiendo del tipo de indicador) para la vigencia 2026.
Columna AC "Meta Cuatrienio": Se refiere a las unidades acumuladas a entregar asociadas al cumplimiento del indicador para el cuatrienio.
Columna AD: "Avance Cuatrienio": Se refiere al avance acumulado entregado para el cuatrienio.
Columna AE "Dependencia responsable": Corresponde a la dependencia o entidad asociada al cumplimiento de cada una de las iniciativas del Plan Estratégico</t>
  </si>
  <si>
    <t>Catalizador:  Superación de privaciones como fundamento de la dignidad humana y condiciones básicas para el bienestar</t>
  </si>
  <si>
    <t>PLAN ESTRATÉGICO INSTITUCIONAL _PEI_ TRIMESTRE 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</si>
</sst>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44" formatCode="_-&quot;$&quot;\ * #,##0.00_-;\-&quot;$&quot;\ * #,##0.00_-;_-&quot;$&quot;\ * &quot;-&quot;??_-;_-@_-"/>
    <numFmt numFmtId="164" formatCode="_-&quot;$&quot;* #,##0_-;\-&quot;$&quot;* #,##0_-;_-&quot;$&quot;* &quot;-&quot;_-;_-@_-"/>
    <numFmt numFmtId="165" formatCode="&quot;$&quot;#,##0"/>
    <numFmt numFmtId="166" formatCode="&quot;$&quot;\ #,##0.00"/>
    <numFmt numFmtId="167" formatCode="_-[$$-240A]\ * #,##0.00_-;\-[$$-240A]\ * #,##0.00_-;_-[$$-240A]\ * &quot;-&quot;??_-;_-@_-"/>
    <numFmt numFmtId="168" formatCode="#,##0.00\ &quot;€&quot;"/>
  </numFmts>
  <fonts count="8" x14ac:knownFonts="1">
    <font>
      <sz val="11"/>
      <color theme="1"/>
      <name val="Calibri"/>
      <family val="2"/>
      <scheme val="minor"/>
    </font>
    <font>
      <sz val="11"/>
      <color theme="1"/>
      <name val="Calibri"/>
      <family val="2"/>
      <scheme val="minor"/>
    </font>
    <font>
      <b/>
      <sz val="11"/>
      <color theme="0"/>
      <name val="Calibri"/>
      <family val="2"/>
      <scheme val="minor"/>
    </font>
    <font>
      <sz val="12"/>
      <name val="Arial Narrow"/>
      <family val="2"/>
    </font>
    <font>
      <sz val="16"/>
      <name val="Arial Narrow"/>
      <family val="2"/>
    </font>
    <font>
      <b/>
      <sz val="12"/>
      <color theme="0"/>
      <name val="Arial Narrow"/>
      <family val="2"/>
    </font>
    <font>
      <sz val="16"/>
      <name val="Calibri"/>
      <family val="2"/>
      <scheme val="minor"/>
    </font>
    <font>
      <b/>
      <sz val="14"/>
      <color theme="1"/>
      <name val="Calibri"/>
      <family val="2"/>
      <scheme val="minor"/>
    </font>
  </fonts>
  <fills count="8">
    <fill>
      <patternFill patternType="none"/>
    </fill>
    <fill>
      <patternFill patternType="gray125"/>
    </fill>
    <fill>
      <patternFill patternType="solid">
        <fgColor rgb="FFA5A5A5"/>
      </patternFill>
    </fill>
    <fill>
      <patternFill patternType="solid">
        <fgColor rgb="FF1E325C"/>
        <bgColor indexed="64"/>
      </patternFill>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4.9989318521683403E-2"/>
        <bgColor rgb="FF000000"/>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rgb="FF3F3F3F"/>
      </bottom>
      <diagonal/>
    </border>
  </borders>
  <cellStyleXfs count="5">
    <xf numFmtId="0" fontId="0" fillId="0" borderId="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2" borderId="1" applyNumberFormat="0" applyAlignment="0" applyProtection="0"/>
  </cellStyleXfs>
  <cellXfs count="86">
    <xf numFmtId="0" fontId="0" fillId="0" borderId="0" xfId="0"/>
    <xf numFmtId="0" fontId="3" fillId="3" borderId="0" xfId="0" applyFont="1" applyFill="1" applyAlignment="1">
      <alignment horizontal="center" vertical="center"/>
    </xf>
    <xf numFmtId="165" fontId="3" fillId="3" borderId="0" xfId="2" applyNumberFormat="1" applyFont="1" applyFill="1" applyAlignment="1">
      <alignment horizontal="center" vertical="center"/>
    </xf>
    <xf numFmtId="165" fontId="3" fillId="3" borderId="0" xfId="2" applyNumberFormat="1" applyFont="1" applyFill="1" applyAlignment="1">
      <alignment horizontal="center" vertical="center" wrapText="1"/>
    </xf>
    <xf numFmtId="0" fontId="3" fillId="4" borderId="0" xfId="0" applyFont="1" applyFill="1" applyAlignment="1">
      <alignment horizontal="center" vertical="center"/>
    </xf>
    <xf numFmtId="0" fontId="5" fillId="3" borderId="0" xfId="0" applyFont="1" applyFill="1" applyAlignment="1">
      <alignment horizontal="center" vertical="center"/>
    </xf>
    <xf numFmtId="165" fontId="5" fillId="3" borderId="0" xfId="2" applyNumberFormat="1" applyFont="1" applyFill="1" applyBorder="1" applyAlignment="1">
      <alignment horizontal="center" vertical="center"/>
    </xf>
    <xf numFmtId="165" fontId="5" fillId="3" borderId="0" xfId="2" applyNumberFormat="1" applyFont="1" applyFill="1" applyBorder="1" applyAlignment="1">
      <alignment horizontal="center" vertical="center" wrapText="1"/>
    </xf>
    <xf numFmtId="0" fontId="0" fillId="0" borderId="0" xfId="0" applyAlignment="1">
      <alignment horizontal="center" vertical="center"/>
    </xf>
    <xf numFmtId="165" fontId="3" fillId="4" borderId="0" xfId="2" applyNumberFormat="1" applyFont="1" applyFill="1" applyAlignment="1">
      <alignment horizontal="center" vertical="center"/>
    </xf>
    <xf numFmtId="0" fontId="2" fillId="5" borderId="2" xfId="4" applyFill="1" applyBorder="1" applyAlignment="1">
      <alignment horizontal="center" vertical="center" wrapText="1"/>
    </xf>
    <xf numFmtId="0" fontId="3" fillId="0" borderId="0" xfId="0" applyFont="1" applyAlignment="1">
      <alignment horizontal="center" vertical="center"/>
    </xf>
    <xf numFmtId="0" fontId="4" fillId="6" borderId="4" xfId="0" applyFont="1" applyFill="1" applyBorder="1" applyAlignment="1">
      <alignment horizontal="center" vertical="center" wrapText="1"/>
    </xf>
    <xf numFmtId="0" fontId="4" fillId="6" borderId="3" xfId="0" applyFont="1" applyFill="1" applyBorder="1" applyAlignment="1">
      <alignment horizontal="center" vertical="center" wrapText="1"/>
    </xf>
    <xf numFmtId="10" fontId="4" fillId="6" borderId="3" xfId="3" applyNumberFormat="1" applyFont="1" applyFill="1" applyBorder="1" applyAlignment="1">
      <alignment horizontal="center" vertical="center" wrapText="1"/>
    </xf>
    <xf numFmtId="0" fontId="4" fillId="6" borderId="6" xfId="0" applyFont="1" applyFill="1" applyBorder="1" applyAlignment="1">
      <alignment horizontal="center" vertical="center" wrapText="1"/>
    </xf>
    <xf numFmtId="9" fontId="4" fillId="6" borderId="3" xfId="3" applyFont="1" applyFill="1" applyBorder="1" applyAlignment="1">
      <alignment horizontal="center" vertical="center" wrapText="1"/>
    </xf>
    <xf numFmtId="165" fontId="4" fillId="6" borderId="3" xfId="2" applyNumberFormat="1" applyFont="1" applyFill="1" applyBorder="1" applyAlignment="1">
      <alignment horizontal="center" vertical="center" wrapText="1"/>
    </xf>
    <xf numFmtId="3" fontId="4" fillId="6" borderId="3" xfId="0" applyNumberFormat="1" applyFont="1" applyFill="1" applyBorder="1" applyAlignment="1">
      <alignment horizontal="center" vertical="center" wrapText="1"/>
    </xf>
    <xf numFmtId="9" fontId="4" fillId="6" borderId="4" xfId="0" applyNumberFormat="1" applyFont="1" applyFill="1" applyBorder="1" applyAlignment="1">
      <alignment horizontal="center" vertical="center" wrapText="1"/>
    </xf>
    <xf numFmtId="6" fontId="4" fillId="6" borderId="3" xfId="0" applyNumberFormat="1" applyFont="1" applyFill="1" applyBorder="1" applyAlignment="1">
      <alignment horizontal="center" vertical="center" wrapText="1"/>
    </xf>
    <xf numFmtId="9" fontId="4" fillId="6" borderId="3" xfId="0" applyNumberFormat="1" applyFont="1" applyFill="1" applyBorder="1" applyAlignment="1">
      <alignment horizontal="center" vertical="center" wrapText="1"/>
    </xf>
    <xf numFmtId="10" fontId="4" fillId="6" borderId="3" xfId="0" applyNumberFormat="1" applyFont="1" applyFill="1" applyBorder="1" applyAlignment="1">
      <alignment horizontal="center" vertical="center" wrapText="1"/>
    </xf>
    <xf numFmtId="0" fontId="4" fillId="6" borderId="3" xfId="0" applyFont="1" applyFill="1" applyBorder="1" applyAlignment="1">
      <alignment horizontal="center" vertical="center"/>
    </xf>
    <xf numFmtId="166" fontId="4" fillId="6" borderId="3" xfId="2" applyNumberFormat="1" applyFont="1" applyFill="1" applyBorder="1" applyAlignment="1">
      <alignment horizontal="center" vertical="center" wrapText="1"/>
    </xf>
    <xf numFmtId="1" fontId="4" fillId="6" borderId="3" xfId="0"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6" borderId="3" xfId="0" applyFont="1" applyFill="1" applyBorder="1" applyAlignment="1">
      <alignment vertical="center" wrapText="1"/>
    </xf>
    <xf numFmtId="166" fontId="4" fillId="6" borderId="3" xfId="0" applyNumberFormat="1" applyFont="1" applyFill="1" applyBorder="1" applyAlignment="1">
      <alignment horizontal="center" vertical="center" wrapText="1"/>
    </xf>
    <xf numFmtId="9" fontId="4" fillId="7" borderId="3" xfId="0" applyNumberFormat="1" applyFont="1" applyFill="1" applyBorder="1" applyAlignment="1">
      <alignment horizontal="center" vertical="center" wrapText="1"/>
    </xf>
    <xf numFmtId="165" fontId="4" fillId="6" borderId="3" xfId="0" applyNumberFormat="1" applyFont="1" applyFill="1" applyBorder="1" applyAlignment="1">
      <alignment horizontal="center" vertical="center" wrapText="1"/>
    </xf>
    <xf numFmtId="0" fontId="4" fillId="7" borderId="3" xfId="0" applyFont="1" applyFill="1" applyBorder="1" applyAlignment="1">
      <alignment vertical="center" wrapText="1"/>
    </xf>
    <xf numFmtId="44" fontId="4" fillId="6" borderId="3" xfId="1" applyFont="1" applyFill="1" applyBorder="1" applyAlignment="1">
      <alignment horizontal="center" vertical="center" wrapText="1"/>
    </xf>
    <xf numFmtId="9" fontId="3" fillId="4" borderId="0" xfId="3" applyFont="1" applyFill="1" applyAlignment="1">
      <alignment horizontal="center" vertical="center"/>
    </xf>
    <xf numFmtId="165" fontId="3" fillId="4" borderId="0" xfId="2" applyNumberFormat="1" applyFont="1" applyFill="1" applyAlignment="1">
      <alignment horizontal="center" vertical="center" wrapText="1"/>
    </xf>
    <xf numFmtId="0" fontId="0" fillId="0" borderId="0" xfId="0" applyAlignment="1">
      <alignment vertical="center"/>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166" fontId="4" fillId="6" borderId="3" xfId="1"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9" fontId="4" fillId="7" borderId="3" xfId="3" applyFont="1" applyFill="1" applyBorder="1" applyAlignment="1">
      <alignment horizontal="center" vertical="center" wrapText="1"/>
    </xf>
    <xf numFmtId="6" fontId="4" fillId="7" borderId="3" xfId="0" applyNumberFormat="1" applyFont="1" applyFill="1" applyBorder="1" applyAlignment="1">
      <alignment horizontal="center" vertical="center" wrapText="1"/>
    </xf>
    <xf numFmtId="44" fontId="4" fillId="7" borderId="4" xfId="1" applyFont="1" applyFill="1" applyBorder="1" applyAlignment="1">
      <alignment horizontal="center" vertical="center" wrapText="1"/>
    </xf>
    <xf numFmtId="0" fontId="0" fillId="0" borderId="0" xfId="0" applyAlignment="1">
      <alignment horizontal="left" vertical="center" wrapText="1"/>
    </xf>
    <xf numFmtId="0" fontId="4" fillId="7"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7" fillId="0" borderId="7" xfId="0" applyFont="1"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166" fontId="4" fillId="6" borderId="4" xfId="0" applyNumberFormat="1" applyFont="1" applyFill="1" applyBorder="1" applyAlignment="1">
      <alignment horizontal="center" vertical="center" wrapText="1"/>
    </xf>
    <xf numFmtId="166" fontId="4" fillId="6" borderId="5" xfId="0" applyNumberFormat="1" applyFont="1" applyFill="1" applyBorder="1" applyAlignment="1">
      <alignment horizontal="center" vertical="center" wrapText="1"/>
    </xf>
    <xf numFmtId="166" fontId="4" fillId="6" borderId="6" xfId="0" applyNumberFormat="1" applyFont="1" applyFill="1" applyBorder="1" applyAlignment="1">
      <alignment horizontal="center" vertical="center" wrapText="1"/>
    </xf>
    <xf numFmtId="165" fontId="4" fillId="6" borderId="4"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165" fontId="4" fillId="6" borderId="6" xfId="0" applyNumberFormat="1"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3" fontId="4" fillId="6" borderId="4" xfId="0" applyNumberFormat="1" applyFont="1" applyFill="1" applyBorder="1" applyAlignment="1">
      <alignment horizontal="center" vertical="center" wrapText="1"/>
    </xf>
    <xf numFmtId="0" fontId="6" fillId="6" borderId="5" xfId="0" applyFont="1" applyFill="1" applyBorder="1" applyAlignment="1">
      <alignment horizontal="center" vertical="center"/>
    </xf>
    <xf numFmtId="0" fontId="6" fillId="6" borderId="6" xfId="0" applyFont="1" applyFill="1" applyBorder="1" applyAlignment="1">
      <alignment horizontal="center" vertical="center"/>
    </xf>
    <xf numFmtId="6" fontId="4" fillId="6" borderId="4" xfId="0" applyNumberFormat="1" applyFont="1" applyFill="1" applyBorder="1" applyAlignment="1">
      <alignment horizontal="center" vertical="center" wrapText="1"/>
    </xf>
    <xf numFmtId="6" fontId="4" fillId="6" borderId="5" xfId="0" applyNumberFormat="1" applyFont="1" applyFill="1" applyBorder="1" applyAlignment="1">
      <alignment horizontal="center" vertical="center" wrapText="1"/>
    </xf>
    <xf numFmtId="6" fontId="4" fillId="6" borderId="6" xfId="0" applyNumberFormat="1" applyFont="1" applyFill="1" applyBorder="1" applyAlignment="1">
      <alignment horizontal="center" vertical="center" wrapText="1"/>
    </xf>
    <xf numFmtId="168" fontId="4" fillId="6" borderId="4" xfId="0" applyNumberFormat="1" applyFont="1" applyFill="1" applyBorder="1" applyAlignment="1">
      <alignment horizontal="center" vertical="center" wrapText="1"/>
    </xf>
    <xf numFmtId="168" fontId="4" fillId="6" borderId="6" xfId="0" applyNumberFormat="1" applyFont="1" applyFill="1" applyBorder="1" applyAlignment="1">
      <alignment horizontal="center" vertical="center" wrapText="1"/>
    </xf>
    <xf numFmtId="167" fontId="4" fillId="6" borderId="4" xfId="0" applyNumberFormat="1" applyFont="1" applyFill="1" applyBorder="1" applyAlignment="1">
      <alignment horizontal="center" vertical="center" wrapText="1"/>
    </xf>
    <xf numFmtId="167" fontId="4" fillId="6" borderId="6" xfId="0" applyNumberFormat="1" applyFont="1" applyFill="1" applyBorder="1" applyAlignment="1">
      <alignment horizontal="center" vertical="center" wrapText="1"/>
    </xf>
    <xf numFmtId="165" fontId="4" fillId="6" borderId="4" xfId="2" applyNumberFormat="1" applyFont="1" applyFill="1" applyBorder="1" applyAlignment="1">
      <alignment horizontal="center" vertical="center" wrapText="1"/>
    </xf>
    <xf numFmtId="165" fontId="4" fillId="6" borderId="5" xfId="2" applyNumberFormat="1" applyFont="1" applyFill="1" applyBorder="1" applyAlignment="1">
      <alignment horizontal="center" vertical="center" wrapText="1"/>
    </xf>
    <xf numFmtId="165" fontId="4" fillId="6" borderId="6" xfId="2"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166" fontId="4" fillId="6" borderId="4" xfId="2" applyNumberFormat="1" applyFont="1" applyFill="1" applyBorder="1" applyAlignment="1">
      <alignment horizontal="center" vertical="center" wrapText="1"/>
    </xf>
    <xf numFmtId="166" fontId="4" fillId="6" borderId="5" xfId="2" applyNumberFormat="1" applyFont="1" applyFill="1" applyBorder="1" applyAlignment="1">
      <alignment horizontal="center" vertical="center" wrapText="1"/>
    </xf>
    <xf numFmtId="166" fontId="4" fillId="6" borderId="6" xfId="2" applyNumberFormat="1" applyFont="1" applyFill="1" applyBorder="1" applyAlignment="1">
      <alignment horizontal="center" vertical="center" wrapText="1"/>
    </xf>
    <xf numFmtId="3" fontId="4" fillId="6" borderId="5" xfId="0" applyNumberFormat="1" applyFont="1" applyFill="1" applyBorder="1" applyAlignment="1">
      <alignment horizontal="center" vertical="center" wrapText="1"/>
    </xf>
    <xf numFmtId="3" fontId="4" fillId="6" borderId="6" xfId="0" applyNumberFormat="1" applyFont="1" applyFill="1" applyBorder="1" applyAlignment="1">
      <alignment horizontal="center" vertical="center" wrapText="1"/>
    </xf>
    <xf numFmtId="44" fontId="4" fillId="6" borderId="4" xfId="1" applyFont="1" applyFill="1" applyBorder="1" applyAlignment="1">
      <alignment horizontal="center" vertical="center" wrapText="1"/>
    </xf>
    <xf numFmtId="166" fontId="4" fillId="6" borderId="4" xfId="1" applyNumberFormat="1" applyFont="1" applyFill="1" applyBorder="1" applyAlignment="1">
      <alignment horizontal="center" vertical="center" wrapText="1"/>
    </xf>
    <xf numFmtId="0" fontId="4" fillId="7" borderId="3" xfId="0" applyFont="1" applyFill="1" applyBorder="1" applyAlignment="1">
      <alignment horizontal="center" vertical="center" wrapText="1"/>
    </xf>
    <xf numFmtId="6" fontId="4" fillId="7" borderId="3" xfId="0" applyNumberFormat="1"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5" xfId="0" applyFont="1" applyFill="1" applyBorder="1" applyAlignment="1">
      <alignment horizontal="center" vertical="center"/>
    </xf>
  </cellXfs>
  <cellStyles count="5">
    <cellStyle name="Celda de comprobación" xfId="4" builtinId="23"/>
    <cellStyle name="Moneda" xfId="1" builtinId="4"/>
    <cellStyle name="Moneda [0]" xfId="2" builtinId="7"/>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30</xdr:col>
      <xdr:colOff>0</xdr:colOff>
      <xdr:row>5</xdr:row>
      <xdr:rowOff>88289</xdr:rowOff>
    </xdr:to>
    <xdr:sp macro="" textlink="">
      <xdr:nvSpPr>
        <xdr:cNvPr id="2" name="Rectángulo redondeado 1">
          <a:extLst>
            <a:ext uri="{FF2B5EF4-FFF2-40B4-BE49-F238E27FC236}">
              <a16:creationId xmlns:a16="http://schemas.microsoft.com/office/drawing/2014/main" id="{4074F58B-B189-460D-8818-46B4C5B2E637}"/>
            </a:ext>
          </a:extLst>
        </xdr:cNvPr>
        <xdr:cNvSpPr/>
      </xdr:nvSpPr>
      <xdr:spPr>
        <a:xfrm>
          <a:off x="63500" y="88289"/>
          <a:ext cx="68059300" cy="1295400"/>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2099829</xdr:colOff>
      <xdr:row>1</xdr:row>
      <xdr:rowOff>225981</xdr:rowOff>
    </xdr:from>
    <xdr:ext cx="4209229" cy="374141"/>
    <xdr:sp macro="" textlink="">
      <xdr:nvSpPr>
        <xdr:cNvPr id="3" name="CuadroTexto 2">
          <a:extLst>
            <a:ext uri="{FF2B5EF4-FFF2-40B4-BE49-F238E27FC236}">
              <a16:creationId xmlns:a16="http://schemas.microsoft.com/office/drawing/2014/main" id="{70113BE6-4561-4AFD-8FE7-1F409B9267D7}"/>
            </a:ext>
          </a:extLst>
        </xdr:cNvPr>
        <xdr:cNvSpPr txBox="1"/>
      </xdr:nvSpPr>
      <xdr:spPr>
        <a:xfrm>
          <a:off x="22113240" y="48506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twoCellAnchor editAs="oneCell">
    <xdr:from>
      <xdr:col>0</xdr:col>
      <xdr:colOff>271895</xdr:colOff>
      <xdr:row>0</xdr:row>
      <xdr:rowOff>179212</xdr:rowOff>
    </xdr:from>
    <xdr:to>
      <xdr:col>2</xdr:col>
      <xdr:colOff>1564941</xdr:colOff>
      <xdr:row>5</xdr:row>
      <xdr:rowOff>19080</xdr:rowOff>
    </xdr:to>
    <xdr:pic>
      <xdr:nvPicPr>
        <xdr:cNvPr id="4" name="Imagen 3">
          <a:extLst>
            <a:ext uri="{FF2B5EF4-FFF2-40B4-BE49-F238E27FC236}">
              <a16:creationId xmlns:a16="http://schemas.microsoft.com/office/drawing/2014/main" id="{09524B9E-4B03-4408-8186-B6A1D61BA6EB}"/>
            </a:ext>
          </a:extLst>
        </xdr:cNvPr>
        <xdr:cNvPicPr>
          <a:picLocks noChangeAspect="1"/>
        </xdr:cNvPicPr>
      </xdr:nvPicPr>
      <xdr:blipFill>
        <a:blip xmlns:r="http://schemas.openxmlformats.org/officeDocument/2006/relationships" r:embed="rId1"/>
        <a:stretch>
          <a:fillRect/>
        </a:stretch>
      </xdr:blipFill>
      <xdr:spPr>
        <a:xfrm>
          <a:off x="271895" y="179212"/>
          <a:ext cx="5148766" cy="857827"/>
        </a:xfrm>
        <a:prstGeom prst="rect">
          <a:avLst/>
        </a:prstGeom>
      </xdr:spPr>
    </xdr:pic>
    <xdr:clientData/>
  </xdr:twoCellAnchor>
  <xdr:twoCellAnchor editAs="oneCell">
    <xdr:from>
      <xdr:col>30</xdr:col>
      <xdr:colOff>0</xdr:colOff>
      <xdr:row>0</xdr:row>
      <xdr:rowOff>174625</xdr:rowOff>
    </xdr:from>
    <xdr:to>
      <xdr:col>33</xdr:col>
      <xdr:colOff>230214</xdr:colOff>
      <xdr:row>5</xdr:row>
      <xdr:rowOff>29912</xdr:rowOff>
    </xdr:to>
    <xdr:pic>
      <xdr:nvPicPr>
        <xdr:cNvPr id="5" name="Imagen 4">
          <a:extLst>
            <a:ext uri="{FF2B5EF4-FFF2-40B4-BE49-F238E27FC236}">
              <a16:creationId xmlns:a16="http://schemas.microsoft.com/office/drawing/2014/main" id="{8529C1DB-F469-4223-A22B-2A8CC7965988}"/>
            </a:ext>
          </a:extLst>
        </xdr:cNvPr>
        <xdr:cNvPicPr>
          <a:picLocks noChangeAspect="1"/>
        </xdr:cNvPicPr>
      </xdr:nvPicPr>
      <xdr:blipFill>
        <a:blip xmlns:r="http://schemas.openxmlformats.org/officeDocument/2006/relationships" r:embed="rId2"/>
        <a:stretch>
          <a:fillRect/>
        </a:stretch>
      </xdr:blipFill>
      <xdr:spPr>
        <a:xfrm>
          <a:off x="68122800" y="174625"/>
          <a:ext cx="2567534" cy="873246"/>
        </a:xfrm>
        <a:prstGeom prst="rect">
          <a:avLst/>
        </a:prstGeom>
      </xdr:spPr>
    </xdr:pic>
    <xdr:clientData/>
  </xdr:twoCellAnchor>
  <xdr:oneCellAnchor>
    <xdr:from>
      <xdr:col>12</xdr:col>
      <xdr:colOff>2099829</xdr:colOff>
      <xdr:row>1</xdr:row>
      <xdr:rowOff>225981</xdr:rowOff>
    </xdr:from>
    <xdr:ext cx="4209229" cy="374141"/>
    <xdr:sp macro="" textlink="">
      <xdr:nvSpPr>
        <xdr:cNvPr id="6" name="CuadroTexto 5">
          <a:extLst>
            <a:ext uri="{FF2B5EF4-FFF2-40B4-BE49-F238E27FC236}">
              <a16:creationId xmlns:a16="http://schemas.microsoft.com/office/drawing/2014/main" id="{CF16E077-4E2D-4F0F-8320-4D995EAED37B}"/>
            </a:ext>
          </a:extLst>
        </xdr:cNvPr>
        <xdr:cNvSpPr txBox="1"/>
      </xdr:nvSpPr>
      <xdr:spPr>
        <a:xfrm>
          <a:off x="22113240" y="485061"/>
          <a:ext cx="420922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 2022</a:t>
          </a:r>
          <a:endParaRPr lang="es-CO" sz="2800" b="1" cap="all">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d.docs.live.net/958bd3b3218e229f/Escritorio/1.%20PES_PEI%20-%20MARZO%202023%20VERSION%20PARA%20TRABAJAR%20DIARIO%2004042023%20.xlsm" TargetMode="External"/><Relationship Id="rId1" Type="http://schemas.openxmlformats.org/officeDocument/2006/relationships/externalLinkPath" Target="/958bd3b3218e229f/Escritorio/1.%20PES_PEI%20-%20MARZO%202023%20VERSION%20PARA%20TRABAJAR%20DIARIO%2004042023%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P 2023-03-31"/>
      <sheetName val="1. Iniciativas-PA"/>
      <sheetName val="RELACION INDICADORES PNDD"/>
      <sheetName val="Conv"/>
      <sheetName val="PEI PES CONSOLID MARZO 2023"/>
      <sheetName val="GRAFICAS 2023"/>
      <sheetName val="TD PES PEI CONSOLIDADO"/>
      <sheetName val="tendencia (2)"/>
      <sheetName val="PEI  MARZO 2023 "/>
      <sheetName val="TD PEI 2023 MARZO"/>
      <sheetName val="PES MARZO 2023"/>
      <sheetName val="TD PES 2023 MARZO"/>
      <sheetName val="PES NOVIEMBRE- 2022 "/>
      <sheetName val="PES 2022"/>
      <sheetName val="f4"/>
      <sheetName val="archivos SIIF"/>
      <sheetName val="Gráficas (2)"/>
      <sheetName val="proyeccion PES"/>
      <sheetName val="Hoja1"/>
      <sheetName val="ESTADO ENTREGAS"/>
      <sheetName val="Hoja3"/>
      <sheetName val="Organigrama"/>
      <sheetName val="CIFRAS PES 2021"/>
      <sheetName val="SINERGIA"/>
      <sheetName val="Lista Desplegable"/>
      <sheetName val="CIFRAS PES 2022"/>
      <sheetName val="enlaces 19092022"/>
    </sheetNames>
    <sheetDataSet>
      <sheetData sheetId="0"/>
      <sheetData sheetId="1">
        <row r="8">
          <cell r="N8">
            <v>746963071.65999997</v>
          </cell>
        </row>
        <row r="9">
          <cell r="N9">
            <v>1152841731</v>
          </cell>
        </row>
        <row r="10">
          <cell r="N10">
            <v>119633334</v>
          </cell>
        </row>
        <row r="11">
          <cell r="N11">
            <v>249362594</v>
          </cell>
        </row>
        <row r="12">
          <cell r="N12">
            <v>0</v>
          </cell>
        </row>
        <row r="13">
          <cell r="N13">
            <v>1656402031.5999999</v>
          </cell>
        </row>
        <row r="14">
          <cell r="N14">
            <v>447928475.26999986</v>
          </cell>
        </row>
        <row r="15">
          <cell r="N15">
            <v>96166666</v>
          </cell>
        </row>
        <row r="16">
          <cell r="N16">
            <v>0</v>
          </cell>
        </row>
        <row r="17">
          <cell r="N17">
            <v>0</v>
          </cell>
        </row>
        <row r="18">
          <cell r="N18">
            <v>0</v>
          </cell>
        </row>
        <row r="19">
          <cell r="N19">
            <v>8400000</v>
          </cell>
        </row>
        <row r="20">
          <cell r="N20">
            <v>315633331.86999995</v>
          </cell>
        </row>
        <row r="21">
          <cell r="N21">
            <v>11416661327</v>
          </cell>
        </row>
        <row r="22">
          <cell r="N22">
            <v>194251377007</v>
          </cell>
        </row>
        <row r="23">
          <cell r="N23">
            <v>40550000</v>
          </cell>
        </row>
        <row r="24">
          <cell r="N24">
            <v>152783333.67000002</v>
          </cell>
        </row>
        <row r="25">
          <cell r="N25">
            <v>4145343329.6700001</v>
          </cell>
        </row>
        <row r="26">
          <cell r="N26">
            <v>78573199.00999999</v>
          </cell>
        </row>
        <row r="27">
          <cell r="N27">
            <v>552126178.76999986</v>
          </cell>
        </row>
        <row r="28">
          <cell r="N28">
            <v>51800000</v>
          </cell>
        </row>
        <row r="29">
          <cell r="N29">
            <v>0</v>
          </cell>
        </row>
        <row r="30">
          <cell r="N30">
            <v>206116665</v>
          </cell>
        </row>
        <row r="31">
          <cell r="N31">
            <v>1825664698</v>
          </cell>
        </row>
        <row r="32">
          <cell r="N32">
            <v>411799996.34000003</v>
          </cell>
        </row>
        <row r="33">
          <cell r="N33">
            <v>15794639.667554088</v>
          </cell>
        </row>
        <row r="34">
          <cell r="N34">
            <v>569571886</v>
          </cell>
        </row>
        <row r="35">
          <cell r="N35">
            <v>37333332</v>
          </cell>
        </row>
        <row r="36">
          <cell r="N36">
            <v>209766662</v>
          </cell>
        </row>
        <row r="37">
          <cell r="N37">
            <v>0</v>
          </cell>
        </row>
        <row r="38">
          <cell r="N38">
            <v>293586071.44</v>
          </cell>
        </row>
        <row r="39">
          <cell r="N39">
            <v>635837047.02999973</v>
          </cell>
        </row>
        <row r="40">
          <cell r="N40">
            <v>61133332.670000002</v>
          </cell>
        </row>
        <row r="41">
          <cell r="N41">
            <v>270099356.00244594</v>
          </cell>
        </row>
        <row r="42">
          <cell r="N42">
            <v>56900000</v>
          </cell>
        </row>
        <row r="43">
          <cell r="N43">
            <v>23483333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240A7-E284-4E46-99C3-028B87EA6976}">
  <dimension ref="A1:A4"/>
  <sheetViews>
    <sheetView topLeftCell="A3" zoomScale="60" zoomScaleNormal="60" workbookViewId="0">
      <selection activeCell="A2" sqref="A2:A4"/>
    </sheetView>
  </sheetViews>
  <sheetFormatPr baseColWidth="10" defaultColWidth="11.44140625" defaultRowHeight="14.4" x14ac:dyDescent="0.3"/>
  <cols>
    <col min="1" max="1" width="255.6640625" customWidth="1"/>
  </cols>
  <sheetData>
    <row r="1" spans="1:1" x14ac:dyDescent="0.3">
      <c r="A1" s="35"/>
    </row>
    <row r="2" spans="1:1" ht="296.25" customHeight="1" x14ac:dyDescent="0.3">
      <c r="A2" s="44" t="s">
        <v>426</v>
      </c>
    </row>
    <row r="3" spans="1:1" ht="311.25" customHeight="1" x14ac:dyDescent="0.3">
      <c r="A3" s="44"/>
    </row>
    <row r="4" spans="1:1" ht="408.6" customHeight="1" x14ac:dyDescent="0.3">
      <c r="A4" s="44"/>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F5ED8-1A82-45DE-AC5A-AA2036038A16}">
  <sheetPr>
    <tabColor theme="0" tint="-0.499984740745262"/>
    <pageSetUpPr fitToPage="1"/>
  </sheetPr>
  <dimension ref="A1:AD118"/>
  <sheetViews>
    <sheetView tabSelected="1" topLeftCell="A7" zoomScale="85" zoomScaleNormal="85" zoomScaleSheetLayoutView="83" workbookViewId="0">
      <pane ySplit="2" topLeftCell="A9" activePane="bottomLeft" state="frozen"/>
      <selection activeCell="R8" sqref="R8"/>
      <selection pane="bottomLeft" activeCell="E8" sqref="E8"/>
    </sheetView>
  </sheetViews>
  <sheetFormatPr baseColWidth="10" defaultColWidth="11.44140625" defaultRowHeight="15.6" outlineLevelCol="1" x14ac:dyDescent="0.3"/>
  <cols>
    <col min="1" max="1" width="28.5546875" style="4" customWidth="1"/>
    <col min="2" max="2" width="27.6640625" style="4" customWidth="1"/>
    <col min="3" max="3" width="29.109375" style="4" customWidth="1"/>
    <col min="4" max="4" width="26.109375" style="4" customWidth="1"/>
    <col min="5" max="5" width="36.5546875" style="4" customWidth="1"/>
    <col min="6" max="6" width="33.5546875" style="4" customWidth="1"/>
    <col min="7" max="7" width="31.33203125" style="4" customWidth="1"/>
    <col min="8" max="8" width="29.44140625" style="4" customWidth="1"/>
    <col min="9" max="9" width="24.88671875" style="4" customWidth="1"/>
    <col min="10" max="10" width="26.88671875" style="9" customWidth="1"/>
    <col min="11" max="11" width="28.33203125" style="9" customWidth="1"/>
    <col min="12" max="12" width="24.6640625" style="9" hidden="1" customWidth="1"/>
    <col min="13" max="13" width="31" style="9" hidden="1" customWidth="1"/>
    <col min="14" max="14" width="23.33203125" style="9" hidden="1" customWidth="1"/>
    <col min="15" max="15" width="35" style="9" customWidth="1"/>
    <col min="16" max="16" width="37.44140625" style="9" customWidth="1"/>
    <col min="17" max="17" width="35" style="34" customWidth="1"/>
    <col min="18" max="18" width="32.5546875" style="4" customWidth="1"/>
    <col min="19" max="19" width="26.33203125" style="4" customWidth="1"/>
    <col min="20" max="20" width="29.109375" style="4" customWidth="1"/>
    <col min="21" max="21" width="33.33203125" style="4" customWidth="1"/>
    <col min="22" max="27" width="21.88671875" style="4" hidden="1" customWidth="1"/>
    <col min="28" max="28" width="29.88671875" style="4" customWidth="1" outlineLevel="1"/>
    <col min="29" max="29" width="21.88671875" style="4" customWidth="1"/>
    <col min="30" max="30" width="30.44140625" style="4" customWidth="1" outlineLevel="1"/>
    <col min="31" max="16384" width="11.44140625" style="4"/>
  </cols>
  <sheetData>
    <row r="1" spans="1:30" x14ac:dyDescent="0.3">
      <c r="A1" s="1"/>
      <c r="B1" s="1"/>
      <c r="C1" s="1"/>
      <c r="D1" s="1"/>
      <c r="E1" s="1"/>
      <c r="F1" s="1"/>
      <c r="G1" s="1"/>
      <c r="H1" s="1"/>
      <c r="I1" s="1"/>
      <c r="J1" s="2"/>
      <c r="K1" s="2"/>
      <c r="L1" s="2"/>
      <c r="M1" s="2"/>
      <c r="N1" s="2"/>
      <c r="O1" s="2"/>
      <c r="P1" s="2"/>
      <c r="Q1" s="3"/>
      <c r="R1" s="1"/>
      <c r="S1" s="1"/>
      <c r="T1" s="1"/>
      <c r="U1" s="1"/>
      <c r="V1" s="1"/>
      <c r="W1" s="1"/>
      <c r="X1" s="1"/>
      <c r="Y1" s="1"/>
      <c r="Z1" s="1"/>
      <c r="AA1" s="1"/>
      <c r="AB1" s="1"/>
      <c r="AC1" s="1"/>
      <c r="AD1" s="1"/>
    </row>
    <row r="2" spans="1:30" x14ac:dyDescent="0.3">
      <c r="A2" s="1"/>
      <c r="B2" s="1"/>
      <c r="C2" s="1"/>
      <c r="D2" s="1"/>
      <c r="E2" s="1"/>
      <c r="F2" s="1"/>
      <c r="G2" s="1"/>
      <c r="H2" s="1"/>
      <c r="I2" s="1"/>
      <c r="J2" s="2"/>
      <c r="K2" s="2"/>
      <c r="L2" s="2"/>
      <c r="M2" s="2"/>
      <c r="N2" s="2"/>
      <c r="O2" s="2"/>
      <c r="P2" s="2"/>
      <c r="Q2" s="3"/>
      <c r="R2" s="1"/>
      <c r="S2" s="1"/>
      <c r="T2" s="1"/>
      <c r="U2" s="1"/>
      <c r="V2" s="1"/>
      <c r="W2" s="1"/>
      <c r="X2" s="1"/>
      <c r="Y2" s="1"/>
      <c r="Z2" s="1"/>
      <c r="AA2" s="1"/>
      <c r="AB2" s="1"/>
      <c r="AC2" s="1"/>
      <c r="AD2" s="1"/>
    </row>
    <row r="3" spans="1:30" x14ac:dyDescent="0.3">
      <c r="A3" s="1"/>
      <c r="B3" s="1"/>
      <c r="C3" s="1"/>
      <c r="D3" s="1"/>
      <c r="E3" s="1"/>
      <c r="F3" s="1"/>
      <c r="G3" s="1"/>
      <c r="H3" s="1"/>
      <c r="I3" s="1"/>
      <c r="J3" s="2"/>
      <c r="K3" s="2"/>
      <c r="L3" s="2"/>
      <c r="M3" s="2"/>
      <c r="N3" s="2"/>
      <c r="O3" s="2"/>
      <c r="P3" s="2"/>
      <c r="Q3" s="3"/>
      <c r="R3" s="1"/>
      <c r="S3" s="1"/>
      <c r="T3" s="1"/>
      <c r="U3" s="1"/>
      <c r="V3" s="1"/>
      <c r="W3" s="1"/>
      <c r="X3" s="1"/>
      <c r="Y3" s="1"/>
      <c r="Z3" s="1"/>
      <c r="AA3" s="1"/>
      <c r="AB3" s="1"/>
      <c r="AC3" s="1"/>
      <c r="AD3" s="1"/>
    </row>
    <row r="4" spans="1:30" x14ac:dyDescent="0.3">
      <c r="A4" s="1"/>
      <c r="B4" s="1"/>
      <c r="C4" s="1"/>
      <c r="D4" s="1"/>
      <c r="E4" s="1"/>
      <c r="F4" s="1"/>
      <c r="G4" s="1"/>
      <c r="H4" s="1"/>
      <c r="I4" s="1"/>
      <c r="J4" s="2"/>
      <c r="K4" s="2"/>
      <c r="L4" s="2"/>
      <c r="M4" s="2"/>
      <c r="N4" s="2"/>
      <c r="O4" s="2"/>
      <c r="P4" s="2"/>
      <c r="Q4" s="3"/>
      <c r="R4" s="1"/>
      <c r="S4" s="1"/>
      <c r="T4" s="1"/>
      <c r="U4" s="1"/>
      <c r="V4" s="1"/>
      <c r="W4" s="1"/>
      <c r="X4" s="1"/>
      <c r="Y4" s="1"/>
      <c r="Z4" s="1"/>
      <c r="AA4" s="1"/>
      <c r="AB4" s="1"/>
      <c r="AC4" s="1"/>
      <c r="AD4" s="1"/>
    </row>
    <row r="5" spans="1:30" x14ac:dyDescent="0.3">
      <c r="A5" s="1"/>
      <c r="B5" s="1"/>
      <c r="C5" s="1"/>
      <c r="D5" s="1"/>
      <c r="E5" s="1"/>
      <c r="F5" s="1"/>
      <c r="G5" s="1"/>
      <c r="H5" s="1"/>
      <c r="I5" s="1"/>
      <c r="J5" s="2"/>
      <c r="K5" s="2"/>
      <c r="L5" s="2"/>
      <c r="M5" s="2"/>
      <c r="N5" s="2"/>
      <c r="O5" s="2"/>
      <c r="P5" s="2"/>
      <c r="Q5" s="3"/>
      <c r="R5" s="1"/>
      <c r="S5" s="1"/>
      <c r="T5" s="1"/>
      <c r="U5" s="1"/>
      <c r="V5" s="1"/>
      <c r="W5" s="1"/>
      <c r="X5" s="1"/>
      <c r="Y5" s="1"/>
      <c r="Z5" s="1"/>
      <c r="AA5" s="1"/>
      <c r="AB5" s="1"/>
      <c r="AC5" s="1"/>
      <c r="AD5" s="1"/>
    </row>
    <row r="6" spans="1:30" x14ac:dyDescent="0.3">
      <c r="A6" s="5"/>
      <c r="B6" s="5"/>
      <c r="C6" s="5"/>
      <c r="D6" s="5"/>
      <c r="E6" s="5"/>
      <c r="F6" s="5"/>
      <c r="G6" s="5"/>
      <c r="H6" s="5"/>
      <c r="I6" s="5"/>
      <c r="J6" s="6"/>
      <c r="K6" s="6"/>
      <c r="L6" s="6"/>
      <c r="M6" s="6"/>
      <c r="N6" s="6"/>
      <c r="O6" s="6"/>
      <c r="P6" s="6"/>
      <c r="Q6" s="7"/>
      <c r="R6" s="5"/>
      <c r="S6" s="5"/>
      <c r="T6" s="5"/>
      <c r="U6" s="5"/>
      <c r="V6" s="5"/>
      <c r="W6" s="5"/>
      <c r="X6" s="5"/>
      <c r="Y6" s="5"/>
      <c r="Z6" s="5"/>
      <c r="AA6" s="5"/>
      <c r="AB6" s="5"/>
      <c r="AC6" s="5"/>
      <c r="AD6" s="5"/>
    </row>
    <row r="7" spans="1:30" s="8" customFormat="1" ht="34.200000000000003" customHeight="1" thickBot="1" x14ac:dyDescent="0.35">
      <c r="A7" s="48" t="s">
        <v>428</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s="11" customFormat="1" ht="47.4" customHeight="1" thickTop="1" x14ac:dyDescent="0.3">
      <c r="A8" s="10" t="s">
        <v>0</v>
      </c>
      <c r="B8" s="10" t="s">
        <v>1</v>
      </c>
      <c r="C8" s="10" t="s">
        <v>2</v>
      </c>
      <c r="D8" s="10" t="s">
        <v>3</v>
      </c>
      <c r="E8" s="10" t="s">
        <v>4</v>
      </c>
      <c r="F8" s="10" t="s">
        <v>5</v>
      </c>
      <c r="G8" s="10" t="s">
        <v>6</v>
      </c>
      <c r="H8" s="10" t="s">
        <v>7</v>
      </c>
      <c r="I8" s="10" t="s">
        <v>8</v>
      </c>
      <c r="J8" s="10" t="s">
        <v>9</v>
      </c>
      <c r="K8" s="10" t="s">
        <v>10</v>
      </c>
      <c r="L8" s="10" t="s">
        <v>11</v>
      </c>
      <c r="M8" s="10" t="s">
        <v>12</v>
      </c>
      <c r="N8" s="10" t="s">
        <v>13</v>
      </c>
      <c r="O8" s="10" t="s">
        <v>14</v>
      </c>
      <c r="P8" s="10" t="s">
        <v>15</v>
      </c>
      <c r="Q8" s="10" t="s">
        <v>16</v>
      </c>
      <c r="R8" s="10" t="s">
        <v>17</v>
      </c>
      <c r="S8" s="10" t="s">
        <v>18</v>
      </c>
      <c r="T8" s="10" t="s">
        <v>19</v>
      </c>
      <c r="U8" s="10" t="s">
        <v>20</v>
      </c>
      <c r="V8" s="10" t="s">
        <v>21</v>
      </c>
      <c r="W8" s="10" t="s">
        <v>22</v>
      </c>
      <c r="X8" s="10" t="s">
        <v>23</v>
      </c>
      <c r="Y8" s="10" t="s">
        <v>24</v>
      </c>
      <c r="Z8" s="10" t="s">
        <v>25</v>
      </c>
      <c r="AA8" s="10" t="s">
        <v>26</v>
      </c>
      <c r="AB8" s="10" t="s">
        <v>27</v>
      </c>
      <c r="AC8" s="10" t="s">
        <v>28</v>
      </c>
      <c r="AD8" s="10" t="s">
        <v>29</v>
      </c>
    </row>
    <row r="9" spans="1:30" ht="122.4" x14ac:dyDescent="0.3">
      <c r="A9" s="57" t="s">
        <v>30</v>
      </c>
      <c r="B9" s="57" t="s">
        <v>31</v>
      </c>
      <c r="C9" s="57" t="s">
        <v>32</v>
      </c>
      <c r="D9" s="57" t="s">
        <v>33</v>
      </c>
      <c r="E9" s="57" t="s">
        <v>34</v>
      </c>
      <c r="F9" s="57" t="s">
        <v>35</v>
      </c>
      <c r="G9" s="83" t="s">
        <v>36</v>
      </c>
      <c r="H9" s="70" t="s">
        <v>31</v>
      </c>
      <c r="I9" s="70" t="s">
        <v>37</v>
      </c>
      <c r="J9" s="70">
        <v>29686015994</v>
      </c>
      <c r="K9" s="74">
        <f>'[2]1. Iniciativas-PA'!N8</f>
        <v>746963071.65999997</v>
      </c>
      <c r="L9" s="70">
        <v>31407.8</v>
      </c>
      <c r="M9" s="70">
        <v>33229.46</v>
      </c>
      <c r="N9" s="70">
        <v>35156.769999999997</v>
      </c>
      <c r="O9" s="57" t="s">
        <v>38</v>
      </c>
      <c r="P9" s="57" t="s">
        <v>39</v>
      </c>
      <c r="Q9" s="13" t="s">
        <v>40</v>
      </c>
      <c r="R9" s="13" t="s">
        <v>41</v>
      </c>
      <c r="S9" s="13" t="s">
        <v>31</v>
      </c>
      <c r="T9" s="13">
        <v>1999</v>
      </c>
      <c r="U9" s="23">
        <v>489</v>
      </c>
      <c r="V9" s="13">
        <v>1600</v>
      </c>
      <c r="W9" s="13">
        <v>0</v>
      </c>
      <c r="X9" s="13">
        <v>1600</v>
      </c>
      <c r="Y9" s="13">
        <v>0</v>
      </c>
      <c r="Z9" s="13">
        <v>1600</v>
      </c>
      <c r="AA9" s="13">
        <v>0</v>
      </c>
      <c r="AB9" s="13">
        <f>+_xlfn.IFS(R9="Acumulado",T9+V9+X9+Z9,R9="Capacidad",Z9,R9="Flujo",Z9,R9="Reducción",Z9,R9="Stock",Z9)</f>
        <v>6799</v>
      </c>
      <c r="AC9" s="13">
        <f t="shared" ref="AC9:AC47" si="0">+_xlfn.IFS(R9="Acumulado",U9+W9+Y9+AA9,R9="Capacidad",AA9,R9="Flujo",U9,R9="Reducción",U9,R9="Stock",U9)</f>
        <v>489</v>
      </c>
      <c r="AD9" s="57" t="s">
        <v>42</v>
      </c>
    </row>
    <row r="10" spans="1:30" ht="61.2" x14ac:dyDescent="0.3">
      <c r="A10" s="58"/>
      <c r="B10" s="58"/>
      <c r="C10" s="58"/>
      <c r="D10" s="58"/>
      <c r="E10" s="58"/>
      <c r="F10" s="58"/>
      <c r="G10" s="85"/>
      <c r="H10" s="71"/>
      <c r="I10" s="71"/>
      <c r="J10" s="71">
        <v>0</v>
      </c>
      <c r="K10" s="75"/>
      <c r="L10" s="71"/>
      <c r="M10" s="71"/>
      <c r="N10" s="71"/>
      <c r="O10" s="58"/>
      <c r="P10" s="59"/>
      <c r="Q10" s="13" t="s">
        <v>43</v>
      </c>
      <c r="R10" s="13" t="s">
        <v>41</v>
      </c>
      <c r="S10" s="13" t="s">
        <v>31</v>
      </c>
      <c r="T10" s="13">
        <v>2000</v>
      </c>
      <c r="U10" s="13">
        <v>202</v>
      </c>
      <c r="V10" s="13">
        <v>1100</v>
      </c>
      <c r="W10" s="13">
        <v>0</v>
      </c>
      <c r="X10" s="13">
        <v>1100</v>
      </c>
      <c r="Y10" s="13">
        <v>0</v>
      </c>
      <c r="Z10" s="13">
        <v>1100</v>
      </c>
      <c r="AA10" s="13">
        <v>0</v>
      </c>
      <c r="AB10" s="13">
        <f>+_xlfn.IFS(R10="Acumulado",T10+V10+X10+Z10,R10="Capacidad",Z10,R10="Flujo",Z10,R10="Reducción",Z10,R10="Stock",Z10)</f>
        <v>5300</v>
      </c>
      <c r="AC10" s="13">
        <f t="shared" si="0"/>
        <v>202</v>
      </c>
      <c r="AD10" s="58"/>
    </row>
    <row r="11" spans="1:30" ht="40.799999999999997" x14ac:dyDescent="0.3">
      <c r="A11" s="59"/>
      <c r="B11" s="59"/>
      <c r="C11" s="59"/>
      <c r="D11" s="59"/>
      <c r="E11" s="59"/>
      <c r="F11" s="59"/>
      <c r="G11" s="84"/>
      <c r="H11" s="72"/>
      <c r="I11" s="72"/>
      <c r="J11" s="72">
        <v>0</v>
      </c>
      <c r="K11" s="76"/>
      <c r="L11" s="72"/>
      <c r="M11" s="72"/>
      <c r="N11" s="72"/>
      <c r="O11" s="59"/>
      <c r="P11" s="13" t="s">
        <v>44</v>
      </c>
      <c r="Q11" s="13" t="s">
        <v>45</v>
      </c>
      <c r="R11" s="13" t="s">
        <v>46</v>
      </c>
      <c r="S11" s="13" t="s">
        <v>31</v>
      </c>
      <c r="T11" s="13">
        <v>1</v>
      </c>
      <c r="U11" s="16"/>
      <c r="V11" s="13">
        <v>1</v>
      </c>
      <c r="W11" s="13">
        <v>0</v>
      </c>
      <c r="X11" s="13">
        <v>1</v>
      </c>
      <c r="Y11" s="13">
        <v>0</v>
      </c>
      <c r="Z11" s="13">
        <v>1</v>
      </c>
      <c r="AA11" s="13">
        <v>0</v>
      </c>
      <c r="AB11" s="13">
        <v>1</v>
      </c>
      <c r="AC11" s="13">
        <f t="shared" si="0"/>
        <v>0</v>
      </c>
      <c r="AD11" s="59"/>
    </row>
    <row r="12" spans="1:30" ht="72.75" customHeight="1" x14ac:dyDescent="0.3">
      <c r="A12" s="57" t="s">
        <v>30</v>
      </c>
      <c r="B12" s="57" t="s">
        <v>57</v>
      </c>
      <c r="C12" s="57" t="s">
        <v>32</v>
      </c>
      <c r="D12" s="57" t="s">
        <v>33</v>
      </c>
      <c r="E12" s="57" t="s">
        <v>47</v>
      </c>
      <c r="F12" s="57" t="s">
        <v>48</v>
      </c>
      <c r="G12" s="83" t="s">
        <v>36</v>
      </c>
      <c r="H12" s="57" t="s">
        <v>49</v>
      </c>
      <c r="I12" s="57" t="s">
        <v>50</v>
      </c>
      <c r="J12" s="70">
        <v>30236903811</v>
      </c>
      <c r="K12" s="74">
        <f>'[2]1. Iniciativas-PA'!N9</f>
        <v>1152841731</v>
      </c>
      <c r="L12" s="70">
        <v>8529</v>
      </c>
      <c r="M12" s="70">
        <v>8785</v>
      </c>
      <c r="N12" s="70">
        <v>5278</v>
      </c>
      <c r="O12" s="57" t="s">
        <v>51</v>
      </c>
      <c r="P12" s="57" t="s">
        <v>52</v>
      </c>
      <c r="Q12" s="12" t="s">
        <v>53</v>
      </c>
      <c r="R12" s="13" t="s">
        <v>54</v>
      </c>
      <c r="S12" s="13">
        <v>36</v>
      </c>
      <c r="T12" s="13">
        <v>47</v>
      </c>
      <c r="U12" s="13">
        <v>36</v>
      </c>
      <c r="V12" s="13">
        <v>47</v>
      </c>
      <c r="W12" s="13">
        <v>0</v>
      </c>
      <c r="X12" s="13">
        <v>47</v>
      </c>
      <c r="Y12" s="13">
        <v>0</v>
      </c>
      <c r="Z12" s="13">
        <v>47</v>
      </c>
      <c r="AA12" s="13">
        <v>0</v>
      </c>
      <c r="AB12" s="13">
        <f>+_xlfn.IFS(R12="Acumulado",T12+V12+X12+Z12,R12="Capacidad",Z12,R12="Flujo",Z12,R12="Reducción",Z12,R12="Stock",Z12)</f>
        <v>47</v>
      </c>
      <c r="AC12" s="13">
        <f t="shared" si="0"/>
        <v>36</v>
      </c>
      <c r="AD12" s="57" t="s">
        <v>55</v>
      </c>
    </row>
    <row r="13" spans="1:30" ht="40.799999999999997" x14ac:dyDescent="0.3">
      <c r="A13" s="59"/>
      <c r="B13" s="59"/>
      <c r="C13" s="59"/>
      <c r="D13" s="59"/>
      <c r="E13" s="59"/>
      <c r="F13" s="59"/>
      <c r="G13" s="84"/>
      <c r="H13" s="59"/>
      <c r="I13" s="59"/>
      <c r="J13" s="72">
        <v>0</v>
      </c>
      <c r="K13" s="76"/>
      <c r="L13" s="72"/>
      <c r="M13" s="72"/>
      <c r="N13" s="72"/>
      <c r="O13" s="59"/>
      <c r="P13" s="59"/>
      <c r="Q13" s="13" t="s">
        <v>56</v>
      </c>
      <c r="R13" s="13" t="s">
        <v>54</v>
      </c>
      <c r="S13" s="13">
        <v>786</v>
      </c>
      <c r="T13" s="13">
        <v>788</v>
      </c>
      <c r="U13" s="13">
        <v>786</v>
      </c>
      <c r="V13" s="13">
        <v>788</v>
      </c>
      <c r="W13" s="13">
        <v>0</v>
      </c>
      <c r="X13" s="13">
        <v>788</v>
      </c>
      <c r="Y13" s="13">
        <v>0</v>
      </c>
      <c r="Z13" s="13">
        <v>788</v>
      </c>
      <c r="AA13" s="13">
        <v>0</v>
      </c>
      <c r="AB13" s="13">
        <f>+_xlfn.IFS(R13="Acumulado",T13+V13+X13+Z13,R13="Capacidad",Z13,R13="Flujo",Z13,R13="Reducción",Z13,R13="Stock",Z13)</f>
        <v>788</v>
      </c>
      <c r="AC13" s="13">
        <f t="shared" si="0"/>
        <v>786</v>
      </c>
      <c r="AD13" s="58"/>
    </row>
    <row r="14" spans="1:30" ht="224.4" x14ac:dyDescent="0.3">
      <c r="A14" s="13" t="s">
        <v>30</v>
      </c>
      <c r="B14" s="12" t="s">
        <v>57</v>
      </c>
      <c r="C14" s="13" t="s">
        <v>32</v>
      </c>
      <c r="D14" s="13" t="s">
        <v>33</v>
      </c>
      <c r="E14" s="13" t="s">
        <v>58</v>
      </c>
      <c r="F14" s="13" t="s">
        <v>59</v>
      </c>
      <c r="G14" s="13" t="s">
        <v>36</v>
      </c>
      <c r="H14" s="13" t="s">
        <v>49</v>
      </c>
      <c r="I14" s="13" t="s">
        <v>50</v>
      </c>
      <c r="J14" s="17">
        <v>295332595037</v>
      </c>
      <c r="K14" s="24">
        <f>'[2]1. Iniciativas-PA'!N10</f>
        <v>119633334</v>
      </c>
      <c r="L14" s="17">
        <v>365627</v>
      </c>
      <c r="M14" s="17">
        <v>336261</v>
      </c>
      <c r="N14" s="17">
        <v>170933</v>
      </c>
      <c r="O14" s="13" t="s">
        <v>60</v>
      </c>
      <c r="P14" s="13" t="s">
        <v>61</v>
      </c>
      <c r="Q14" s="13" t="s">
        <v>62</v>
      </c>
      <c r="R14" s="13" t="s">
        <v>46</v>
      </c>
      <c r="S14" s="13">
        <v>210000</v>
      </c>
      <c r="T14" s="18">
        <v>210000</v>
      </c>
      <c r="U14" s="18">
        <v>210000</v>
      </c>
      <c r="V14" s="13" t="s">
        <v>63</v>
      </c>
      <c r="W14" s="13">
        <v>0</v>
      </c>
      <c r="X14" s="18" t="s">
        <v>63</v>
      </c>
      <c r="Y14" s="13">
        <v>0</v>
      </c>
      <c r="Z14" s="18" t="s">
        <v>63</v>
      </c>
      <c r="AA14" s="13">
        <v>0</v>
      </c>
      <c r="AB14" s="13">
        <v>210000</v>
      </c>
      <c r="AC14" s="13">
        <f t="shared" si="0"/>
        <v>210000</v>
      </c>
      <c r="AD14" s="58"/>
    </row>
    <row r="15" spans="1:30" ht="142.80000000000001" x14ac:dyDescent="0.3">
      <c r="A15" s="57" t="s">
        <v>30</v>
      </c>
      <c r="B15" s="12" t="s">
        <v>427</v>
      </c>
      <c r="C15" s="57" t="s">
        <v>32</v>
      </c>
      <c r="D15" s="57" t="s">
        <v>33</v>
      </c>
      <c r="E15" s="57" t="s">
        <v>64</v>
      </c>
      <c r="F15" s="57" t="s">
        <v>65</v>
      </c>
      <c r="G15" s="57" t="s">
        <v>36</v>
      </c>
      <c r="H15" s="57" t="s">
        <v>49</v>
      </c>
      <c r="I15" s="57" t="s">
        <v>50</v>
      </c>
      <c r="J15" s="70">
        <v>335544399881</v>
      </c>
      <c r="K15" s="74">
        <f>'[2]1. Iniciativas-PA'!N11</f>
        <v>249362594</v>
      </c>
      <c r="L15" s="70">
        <v>642309</v>
      </c>
      <c r="M15" s="70">
        <v>617083</v>
      </c>
      <c r="N15" s="70">
        <v>458663</v>
      </c>
      <c r="O15" s="57" t="s">
        <v>66</v>
      </c>
      <c r="P15" s="13" t="s">
        <v>67</v>
      </c>
      <c r="Q15" s="13" t="s">
        <v>68</v>
      </c>
      <c r="R15" s="13" t="s">
        <v>54</v>
      </c>
      <c r="S15" s="13">
        <v>1515</v>
      </c>
      <c r="T15" s="13">
        <v>14057</v>
      </c>
      <c r="U15" s="13">
        <v>2288</v>
      </c>
      <c r="V15" s="13">
        <v>14057</v>
      </c>
      <c r="W15" s="13">
        <v>0</v>
      </c>
      <c r="X15" s="13">
        <v>14057</v>
      </c>
      <c r="Y15" s="13">
        <v>0</v>
      </c>
      <c r="Z15" s="13">
        <v>14057</v>
      </c>
      <c r="AA15" s="13">
        <v>0</v>
      </c>
      <c r="AB15" s="13">
        <f>+_xlfn.IFS(R15="Acumulado",T15+V15+X15+Z15,R15="Capacidad",Z15,R15="Flujo",Z15,R15="Reducción",Z15,R15="Stock",Z15)</f>
        <v>14057</v>
      </c>
      <c r="AC15" s="13">
        <f t="shared" si="0"/>
        <v>2288</v>
      </c>
      <c r="AD15" s="58"/>
    </row>
    <row r="16" spans="1:30" ht="93.6" customHeight="1" x14ac:dyDescent="0.3">
      <c r="A16" s="59"/>
      <c r="B16" s="15"/>
      <c r="C16" s="59"/>
      <c r="D16" s="59"/>
      <c r="E16" s="59"/>
      <c r="F16" s="59"/>
      <c r="G16" s="59"/>
      <c r="H16" s="59"/>
      <c r="I16" s="59"/>
      <c r="J16" s="72">
        <v>0</v>
      </c>
      <c r="K16" s="76"/>
      <c r="L16" s="72"/>
      <c r="M16" s="72"/>
      <c r="N16" s="72"/>
      <c r="O16" s="59"/>
      <c r="P16" s="13" t="s">
        <v>69</v>
      </c>
      <c r="Q16" s="13" t="s">
        <v>70</v>
      </c>
      <c r="R16" s="13" t="s">
        <v>54</v>
      </c>
      <c r="S16" s="13">
        <v>1090</v>
      </c>
      <c r="T16" s="13">
        <v>1090</v>
      </c>
      <c r="U16" s="13">
        <v>1090</v>
      </c>
      <c r="V16" s="13">
        <v>1090</v>
      </c>
      <c r="W16" s="13">
        <v>0</v>
      </c>
      <c r="X16" s="13">
        <v>0</v>
      </c>
      <c r="Y16" s="13">
        <v>0</v>
      </c>
      <c r="Z16" s="13">
        <v>0</v>
      </c>
      <c r="AA16" s="13">
        <v>0</v>
      </c>
      <c r="AB16" s="13">
        <v>1090</v>
      </c>
      <c r="AC16" s="13">
        <f t="shared" si="0"/>
        <v>1090</v>
      </c>
      <c r="AD16" s="58"/>
    </row>
    <row r="17" spans="1:30" ht="224.4" x14ac:dyDescent="0.3">
      <c r="A17" s="13" t="s">
        <v>30</v>
      </c>
      <c r="B17" s="13" t="s">
        <v>57</v>
      </c>
      <c r="C17" s="13" t="s">
        <v>32</v>
      </c>
      <c r="D17" s="13" t="s">
        <v>33</v>
      </c>
      <c r="E17" s="13" t="s">
        <v>71</v>
      </c>
      <c r="F17" s="13" t="s">
        <v>72</v>
      </c>
      <c r="G17" s="13" t="s">
        <v>36</v>
      </c>
      <c r="H17" s="13" t="s">
        <v>49</v>
      </c>
      <c r="I17" s="13" t="s">
        <v>50</v>
      </c>
      <c r="J17" s="17">
        <v>12417640321</v>
      </c>
      <c r="K17" s="24">
        <f>'[2]1. Iniciativas-PA'!N12</f>
        <v>0</v>
      </c>
      <c r="L17" s="17">
        <v>0</v>
      </c>
      <c r="M17" s="17">
        <v>0</v>
      </c>
      <c r="N17" s="17">
        <v>0</v>
      </c>
      <c r="O17" s="13" t="s">
        <v>73</v>
      </c>
      <c r="P17" s="13" t="s">
        <v>74</v>
      </c>
      <c r="Q17" s="13" t="s">
        <v>75</v>
      </c>
      <c r="R17" s="12" t="s">
        <v>54</v>
      </c>
      <c r="S17" s="19">
        <v>1</v>
      </c>
      <c r="T17" s="19">
        <v>1</v>
      </c>
      <c r="U17" s="16">
        <v>0.5</v>
      </c>
      <c r="V17" s="38" t="s">
        <v>76</v>
      </c>
      <c r="W17" s="16">
        <v>0</v>
      </c>
      <c r="X17" s="38" t="s">
        <v>76</v>
      </c>
      <c r="Y17" s="16">
        <v>0</v>
      </c>
      <c r="Z17" s="38" t="s">
        <v>76</v>
      </c>
      <c r="AA17" s="16">
        <v>0</v>
      </c>
      <c r="AB17" s="16">
        <v>1</v>
      </c>
      <c r="AC17" s="16">
        <f t="shared" si="0"/>
        <v>0.5</v>
      </c>
      <c r="AD17" s="59"/>
    </row>
    <row r="18" spans="1:30" ht="204" x14ac:dyDescent="0.3">
      <c r="A18" s="13" t="s">
        <v>30</v>
      </c>
      <c r="B18" s="13" t="s">
        <v>78</v>
      </c>
      <c r="C18" s="13" t="s">
        <v>32</v>
      </c>
      <c r="D18" s="13" t="s">
        <v>79</v>
      </c>
      <c r="E18" s="13" t="s">
        <v>80</v>
      </c>
      <c r="F18" s="13" t="s">
        <v>81</v>
      </c>
      <c r="G18" s="13" t="s">
        <v>36</v>
      </c>
      <c r="H18" s="13" t="s">
        <v>82</v>
      </c>
      <c r="I18" s="13" t="s">
        <v>83</v>
      </c>
      <c r="J18" s="20">
        <v>13860319944</v>
      </c>
      <c r="K18" s="28">
        <f>'[2]1. Iniciativas-PA'!N13</f>
        <v>1656402031.5999999</v>
      </c>
      <c r="L18" s="20">
        <v>14594</v>
      </c>
      <c r="M18" s="20">
        <v>15032</v>
      </c>
      <c r="N18" s="20">
        <v>15484</v>
      </c>
      <c r="O18" s="13" t="s">
        <v>84</v>
      </c>
      <c r="P18" s="13" t="s">
        <v>85</v>
      </c>
      <c r="Q18" s="27" t="s">
        <v>86</v>
      </c>
      <c r="R18" s="13" t="s">
        <v>41</v>
      </c>
      <c r="S18" s="13">
        <v>0</v>
      </c>
      <c r="T18" s="18">
        <v>110000</v>
      </c>
      <c r="U18" s="13">
        <v>0</v>
      </c>
      <c r="V18" s="18">
        <v>140000</v>
      </c>
      <c r="W18" s="13">
        <v>0</v>
      </c>
      <c r="X18" s="18">
        <v>150000</v>
      </c>
      <c r="Y18" s="13">
        <v>0</v>
      </c>
      <c r="Z18" s="18">
        <v>100000</v>
      </c>
      <c r="AA18" s="13">
        <v>0</v>
      </c>
      <c r="AB18" s="13">
        <f t="shared" ref="AB18:AB47" si="1">+_xlfn.IFS(R18="Acumulado",T18+V18+X18+Z18,R18="Capacidad",Z18,R18="Flujo",Z18,R18="Reducción",Z18,R18="Stock",Z18)</f>
        <v>500000</v>
      </c>
      <c r="AC18" s="13">
        <f t="shared" si="0"/>
        <v>0</v>
      </c>
      <c r="AD18" s="13" t="s">
        <v>87</v>
      </c>
    </row>
    <row r="19" spans="1:30" ht="102" x14ac:dyDescent="0.3">
      <c r="A19" s="57" t="s">
        <v>88</v>
      </c>
      <c r="B19" s="57" t="s">
        <v>89</v>
      </c>
      <c r="C19" s="57" t="s">
        <v>32</v>
      </c>
      <c r="D19" s="57" t="s">
        <v>79</v>
      </c>
      <c r="E19" s="57" t="s">
        <v>90</v>
      </c>
      <c r="F19" s="57" t="s">
        <v>91</v>
      </c>
      <c r="G19" s="57" t="s">
        <v>36</v>
      </c>
      <c r="H19" s="45" t="s">
        <v>92</v>
      </c>
      <c r="I19" s="57" t="s">
        <v>93</v>
      </c>
      <c r="J19" s="63">
        <v>62573005004</v>
      </c>
      <c r="K19" s="51">
        <f>'[2]1. Iniciativas-PA'!N14</f>
        <v>447928475.26999986</v>
      </c>
      <c r="L19" s="63">
        <v>65889</v>
      </c>
      <c r="M19" s="63">
        <v>67866</v>
      </c>
      <c r="N19" s="63">
        <v>69178</v>
      </c>
      <c r="O19" s="57" t="s">
        <v>94</v>
      </c>
      <c r="P19" s="13" t="s">
        <v>95</v>
      </c>
      <c r="Q19" s="13" t="s">
        <v>96</v>
      </c>
      <c r="R19" s="13" t="s">
        <v>41</v>
      </c>
      <c r="S19" s="13" t="s">
        <v>76</v>
      </c>
      <c r="T19" s="21">
        <v>0.02</v>
      </c>
      <c r="U19" s="14">
        <v>5.0000000000000001E-4</v>
      </c>
      <c r="V19" s="21">
        <v>0.02</v>
      </c>
      <c r="W19" s="16">
        <v>0</v>
      </c>
      <c r="X19" s="21">
        <v>0.02</v>
      </c>
      <c r="Y19" s="16">
        <v>0</v>
      </c>
      <c r="Z19" s="21">
        <v>0.02</v>
      </c>
      <c r="AA19" s="16">
        <v>0</v>
      </c>
      <c r="AB19" s="16">
        <f t="shared" si="1"/>
        <v>0.08</v>
      </c>
      <c r="AC19" s="16">
        <f t="shared" si="0"/>
        <v>5.0000000000000001E-4</v>
      </c>
      <c r="AD19" s="57" t="s">
        <v>97</v>
      </c>
    </row>
    <row r="20" spans="1:30" ht="102" x14ac:dyDescent="0.3">
      <c r="A20" s="59"/>
      <c r="B20" s="59"/>
      <c r="C20" s="59"/>
      <c r="D20" s="59"/>
      <c r="E20" s="59"/>
      <c r="F20" s="59"/>
      <c r="G20" s="59"/>
      <c r="H20" s="47"/>
      <c r="I20" s="59"/>
      <c r="J20" s="65">
        <v>0</v>
      </c>
      <c r="K20" s="53"/>
      <c r="L20" s="65"/>
      <c r="M20" s="65"/>
      <c r="N20" s="65"/>
      <c r="O20" s="59"/>
      <c r="P20" s="13" t="s">
        <v>98</v>
      </c>
      <c r="Q20" s="13" t="s">
        <v>99</v>
      </c>
      <c r="R20" s="13" t="s">
        <v>41</v>
      </c>
      <c r="S20" s="13" t="s">
        <v>76</v>
      </c>
      <c r="T20" s="22">
        <v>1.4999999999999999E-2</v>
      </c>
      <c r="U20" s="14">
        <v>5.0000000000000001E-4</v>
      </c>
      <c r="V20" s="22">
        <v>1.4999999999999999E-2</v>
      </c>
      <c r="W20" s="16">
        <v>0</v>
      </c>
      <c r="X20" s="22">
        <v>1.4999999999999999E-2</v>
      </c>
      <c r="Y20" s="16">
        <v>0</v>
      </c>
      <c r="Z20" s="22">
        <v>1.4999999999999999E-2</v>
      </c>
      <c r="AA20" s="16">
        <v>0</v>
      </c>
      <c r="AB20" s="16">
        <f t="shared" si="1"/>
        <v>0.06</v>
      </c>
      <c r="AC20" s="16">
        <f t="shared" si="0"/>
        <v>5.0000000000000001E-4</v>
      </c>
      <c r="AD20" s="59"/>
    </row>
    <row r="21" spans="1:30" ht="40.799999999999997" x14ac:dyDescent="0.3">
      <c r="A21" s="57" t="s">
        <v>100</v>
      </c>
      <c r="B21" s="57" t="s">
        <v>101</v>
      </c>
      <c r="C21" s="57" t="s">
        <v>32</v>
      </c>
      <c r="D21" s="57" t="s">
        <v>79</v>
      </c>
      <c r="E21" s="57" t="s">
        <v>102</v>
      </c>
      <c r="F21" s="57" t="s">
        <v>103</v>
      </c>
      <c r="G21" s="57" t="s">
        <v>36</v>
      </c>
      <c r="H21" s="57" t="s">
        <v>104</v>
      </c>
      <c r="I21" s="57" t="s">
        <v>83</v>
      </c>
      <c r="J21" s="74">
        <v>31735980631</v>
      </c>
      <c r="K21" s="74">
        <f>'[2]1. Iniciativas-PA'!N15</f>
        <v>96166666</v>
      </c>
      <c r="L21" s="74">
        <v>26037.11</v>
      </c>
      <c r="M21" s="74">
        <v>26818.52</v>
      </c>
      <c r="N21" s="74">
        <v>27622.78</v>
      </c>
      <c r="O21" s="57" t="s">
        <v>105</v>
      </c>
      <c r="P21" s="13" t="s">
        <v>106</v>
      </c>
      <c r="Q21" s="13" t="s">
        <v>107</v>
      </c>
      <c r="R21" s="13" t="s">
        <v>41</v>
      </c>
      <c r="S21" s="13">
        <v>0</v>
      </c>
      <c r="T21" s="18">
        <v>65000</v>
      </c>
      <c r="U21" s="13">
        <v>0</v>
      </c>
      <c r="V21" s="18">
        <v>65000</v>
      </c>
      <c r="W21" s="13">
        <v>0</v>
      </c>
      <c r="X21" s="18">
        <v>65000</v>
      </c>
      <c r="Y21" s="13">
        <v>0</v>
      </c>
      <c r="Z21" s="18">
        <v>65000</v>
      </c>
      <c r="AA21" s="13">
        <v>0</v>
      </c>
      <c r="AB21" s="13">
        <f t="shared" si="1"/>
        <v>260000</v>
      </c>
      <c r="AC21" s="13">
        <f t="shared" si="0"/>
        <v>0</v>
      </c>
      <c r="AD21" s="57" t="s">
        <v>108</v>
      </c>
    </row>
    <row r="22" spans="1:30" ht="40.799999999999997" x14ac:dyDescent="0.3">
      <c r="A22" s="58"/>
      <c r="B22" s="58"/>
      <c r="C22" s="58"/>
      <c r="D22" s="58"/>
      <c r="E22" s="58"/>
      <c r="F22" s="58"/>
      <c r="G22" s="58"/>
      <c r="H22" s="58"/>
      <c r="I22" s="58"/>
      <c r="J22" s="75">
        <v>0</v>
      </c>
      <c r="K22" s="75"/>
      <c r="L22" s="75"/>
      <c r="M22" s="75"/>
      <c r="N22" s="75"/>
      <c r="O22" s="58"/>
      <c r="P22" s="13" t="s">
        <v>109</v>
      </c>
      <c r="Q22" s="13" t="s">
        <v>110</v>
      </c>
      <c r="R22" s="13" t="s">
        <v>41</v>
      </c>
      <c r="S22" s="13">
        <v>0</v>
      </c>
      <c r="T22" s="18">
        <v>5000</v>
      </c>
      <c r="U22" s="13">
        <v>0</v>
      </c>
      <c r="V22" s="18">
        <v>5000</v>
      </c>
      <c r="W22" s="13">
        <v>0</v>
      </c>
      <c r="X22" s="18">
        <v>5000</v>
      </c>
      <c r="Y22" s="13">
        <v>0</v>
      </c>
      <c r="Z22" s="18">
        <v>5000</v>
      </c>
      <c r="AA22" s="13">
        <v>0</v>
      </c>
      <c r="AB22" s="13">
        <f t="shared" si="1"/>
        <v>20000</v>
      </c>
      <c r="AC22" s="13">
        <f t="shared" si="0"/>
        <v>0</v>
      </c>
      <c r="AD22" s="58"/>
    </row>
    <row r="23" spans="1:30" ht="61.2" x14ac:dyDescent="0.3">
      <c r="A23" s="59"/>
      <c r="B23" s="59"/>
      <c r="C23" s="59"/>
      <c r="D23" s="59"/>
      <c r="E23" s="59"/>
      <c r="F23" s="59"/>
      <c r="G23" s="59"/>
      <c r="H23" s="59"/>
      <c r="I23" s="59"/>
      <c r="J23" s="76">
        <v>0</v>
      </c>
      <c r="K23" s="76"/>
      <c r="L23" s="76"/>
      <c r="M23" s="76"/>
      <c r="N23" s="76"/>
      <c r="O23" s="59"/>
      <c r="P23" s="13" t="s">
        <v>111</v>
      </c>
      <c r="Q23" s="13" t="s">
        <v>112</v>
      </c>
      <c r="R23" s="13" t="s">
        <v>41</v>
      </c>
      <c r="S23" s="13">
        <v>0</v>
      </c>
      <c r="T23" s="18">
        <v>5000</v>
      </c>
      <c r="U23" s="13">
        <v>0</v>
      </c>
      <c r="V23" s="18">
        <v>5000</v>
      </c>
      <c r="W23" s="13">
        <v>0</v>
      </c>
      <c r="X23" s="18">
        <v>5000</v>
      </c>
      <c r="Y23" s="13">
        <v>0</v>
      </c>
      <c r="Z23" s="18">
        <v>5000</v>
      </c>
      <c r="AA23" s="13">
        <v>0</v>
      </c>
      <c r="AB23" s="13">
        <f t="shared" si="1"/>
        <v>20000</v>
      </c>
      <c r="AC23" s="13">
        <f t="shared" si="0"/>
        <v>0</v>
      </c>
      <c r="AD23" s="59"/>
    </row>
    <row r="24" spans="1:30" ht="204" x14ac:dyDescent="0.3">
      <c r="A24" s="13" t="s">
        <v>30</v>
      </c>
      <c r="B24" s="13" t="s">
        <v>78</v>
      </c>
      <c r="C24" s="13" t="s">
        <v>32</v>
      </c>
      <c r="D24" s="13" t="s">
        <v>113</v>
      </c>
      <c r="E24" s="13" t="s">
        <v>114</v>
      </c>
      <c r="F24" s="13" t="s">
        <v>115</v>
      </c>
      <c r="G24" s="13" t="s">
        <v>36</v>
      </c>
      <c r="H24" s="13" t="s">
        <v>31</v>
      </c>
      <c r="I24" s="13" t="s">
        <v>83</v>
      </c>
      <c r="J24" s="20">
        <v>6050000000</v>
      </c>
      <c r="K24" s="28">
        <f>'[2]1. Iniciativas-PA'!N16</f>
        <v>0</v>
      </c>
      <c r="L24" s="20">
        <v>6371</v>
      </c>
      <c r="M24" s="20">
        <v>6562</v>
      </c>
      <c r="N24" s="20">
        <v>6759</v>
      </c>
      <c r="O24" s="13" t="s">
        <v>84</v>
      </c>
      <c r="P24" s="13" t="s">
        <v>116</v>
      </c>
      <c r="Q24" s="13" t="s">
        <v>117</v>
      </c>
      <c r="R24" s="13" t="s">
        <v>41</v>
      </c>
      <c r="S24" s="13">
        <v>0</v>
      </c>
      <c r="T24" s="18">
        <v>700000</v>
      </c>
      <c r="U24" s="13">
        <v>0</v>
      </c>
      <c r="V24" s="18">
        <v>1000000</v>
      </c>
      <c r="W24" s="13">
        <v>0</v>
      </c>
      <c r="X24" s="18">
        <v>1300000</v>
      </c>
      <c r="Y24" s="13">
        <v>0</v>
      </c>
      <c r="Z24" s="18">
        <v>1000000</v>
      </c>
      <c r="AA24" s="13">
        <v>0</v>
      </c>
      <c r="AB24" s="13">
        <f t="shared" si="1"/>
        <v>4000000</v>
      </c>
      <c r="AC24" s="13">
        <f t="shared" si="0"/>
        <v>0</v>
      </c>
      <c r="AD24" s="13" t="s">
        <v>87</v>
      </c>
    </row>
    <row r="25" spans="1:30" ht="122.4" x14ac:dyDescent="0.3">
      <c r="A25" s="57" t="s">
        <v>30</v>
      </c>
      <c r="B25" s="57" t="s">
        <v>101</v>
      </c>
      <c r="C25" s="57" t="s">
        <v>32</v>
      </c>
      <c r="D25" s="57" t="s">
        <v>113</v>
      </c>
      <c r="E25" s="57" t="s">
        <v>118</v>
      </c>
      <c r="F25" s="57" t="s">
        <v>119</v>
      </c>
      <c r="G25" s="57" t="s">
        <v>36</v>
      </c>
      <c r="H25" s="57" t="s">
        <v>120</v>
      </c>
      <c r="I25" s="57" t="s">
        <v>121</v>
      </c>
      <c r="J25" s="54">
        <v>5720000000</v>
      </c>
      <c r="K25" s="51">
        <f>'[2]1. Iniciativas-PA'!N17</f>
        <v>0</v>
      </c>
      <c r="L25" s="54">
        <v>6864</v>
      </c>
      <c r="M25" s="54">
        <v>7220</v>
      </c>
      <c r="N25" s="54">
        <v>7596</v>
      </c>
      <c r="O25" s="57" t="s">
        <v>122</v>
      </c>
      <c r="P25" s="13" t="s">
        <v>123</v>
      </c>
      <c r="Q25" s="13" t="s">
        <v>124</v>
      </c>
      <c r="R25" s="13" t="s">
        <v>41</v>
      </c>
      <c r="S25" s="13">
        <v>0</v>
      </c>
      <c r="T25" s="13">
        <v>2000</v>
      </c>
      <c r="U25" s="13">
        <v>32</v>
      </c>
      <c r="V25" s="13">
        <v>3000</v>
      </c>
      <c r="W25" s="13">
        <v>0</v>
      </c>
      <c r="X25" s="13">
        <v>4000</v>
      </c>
      <c r="Y25" s="13">
        <v>0</v>
      </c>
      <c r="Z25" s="13">
        <v>5000</v>
      </c>
      <c r="AA25" s="13">
        <v>0</v>
      </c>
      <c r="AB25" s="13">
        <f t="shared" si="1"/>
        <v>14000</v>
      </c>
      <c r="AC25" s="13">
        <f t="shared" si="0"/>
        <v>32</v>
      </c>
      <c r="AD25" s="57" t="s">
        <v>125</v>
      </c>
    </row>
    <row r="26" spans="1:30" ht="81.599999999999994" x14ac:dyDescent="0.3">
      <c r="A26" s="58"/>
      <c r="B26" s="58"/>
      <c r="C26" s="58"/>
      <c r="D26" s="58"/>
      <c r="E26" s="58"/>
      <c r="F26" s="58"/>
      <c r="G26" s="58"/>
      <c r="H26" s="58"/>
      <c r="I26" s="58"/>
      <c r="J26" s="55">
        <v>0</v>
      </c>
      <c r="K26" s="52"/>
      <c r="L26" s="55"/>
      <c r="M26" s="55"/>
      <c r="N26" s="55"/>
      <c r="O26" s="58"/>
      <c r="P26" s="13" t="s">
        <v>126</v>
      </c>
      <c r="Q26" s="13" t="s">
        <v>127</v>
      </c>
      <c r="R26" s="13" t="s">
        <v>41</v>
      </c>
      <c r="S26" s="13">
        <v>0</v>
      </c>
      <c r="T26" s="13">
        <v>2</v>
      </c>
      <c r="U26" s="13">
        <v>0</v>
      </c>
      <c r="V26" s="13">
        <v>1</v>
      </c>
      <c r="W26" s="13">
        <v>0</v>
      </c>
      <c r="X26" s="13">
        <v>0</v>
      </c>
      <c r="Y26" s="13">
        <v>0</v>
      </c>
      <c r="Z26" s="13">
        <v>1</v>
      </c>
      <c r="AA26" s="13">
        <v>0</v>
      </c>
      <c r="AB26" s="13">
        <f t="shared" si="1"/>
        <v>4</v>
      </c>
      <c r="AC26" s="13">
        <f t="shared" si="0"/>
        <v>0</v>
      </c>
      <c r="AD26" s="58"/>
    </row>
    <row r="27" spans="1:30" ht="61.2" x14ac:dyDescent="0.3">
      <c r="A27" s="59"/>
      <c r="B27" s="59"/>
      <c r="C27" s="59"/>
      <c r="D27" s="59"/>
      <c r="E27" s="59"/>
      <c r="F27" s="59"/>
      <c r="G27" s="59"/>
      <c r="H27" s="59"/>
      <c r="I27" s="59"/>
      <c r="J27" s="56">
        <v>0</v>
      </c>
      <c r="K27" s="53"/>
      <c r="L27" s="56"/>
      <c r="M27" s="56"/>
      <c r="N27" s="56"/>
      <c r="O27" s="59"/>
      <c r="P27" s="13" t="s">
        <v>128</v>
      </c>
      <c r="Q27" s="13" t="s">
        <v>129</v>
      </c>
      <c r="R27" s="13" t="s">
        <v>41</v>
      </c>
      <c r="S27" s="13">
        <v>0</v>
      </c>
      <c r="T27" s="13">
        <v>300</v>
      </c>
      <c r="U27" s="13">
        <v>42</v>
      </c>
      <c r="V27" s="13">
        <v>500</v>
      </c>
      <c r="W27" s="13">
        <v>0</v>
      </c>
      <c r="X27" s="18">
        <v>700</v>
      </c>
      <c r="Y27" s="13">
        <v>0</v>
      </c>
      <c r="Z27" s="18">
        <v>900</v>
      </c>
      <c r="AA27" s="13">
        <v>0</v>
      </c>
      <c r="AB27" s="13">
        <f t="shared" si="1"/>
        <v>2400</v>
      </c>
      <c r="AC27" s="13">
        <f t="shared" si="0"/>
        <v>42</v>
      </c>
      <c r="AD27" s="58"/>
    </row>
    <row r="28" spans="1:30" ht="61.2" x14ac:dyDescent="0.3">
      <c r="A28" s="57" t="s">
        <v>30</v>
      </c>
      <c r="B28" s="57" t="s">
        <v>101</v>
      </c>
      <c r="C28" s="57" t="s">
        <v>32</v>
      </c>
      <c r="D28" s="57" t="s">
        <v>113</v>
      </c>
      <c r="E28" s="57" t="s">
        <v>130</v>
      </c>
      <c r="F28" s="57" t="s">
        <v>131</v>
      </c>
      <c r="G28" s="57" t="s">
        <v>36</v>
      </c>
      <c r="H28" s="57" t="s">
        <v>120</v>
      </c>
      <c r="I28" s="57" t="s">
        <v>121</v>
      </c>
      <c r="J28" s="54">
        <v>4280000000</v>
      </c>
      <c r="K28" s="51">
        <f>'[2]1. Iniciativas-PA'!N18</f>
        <v>0</v>
      </c>
      <c r="L28" s="54">
        <v>5136</v>
      </c>
      <c r="M28" s="54">
        <v>5403</v>
      </c>
      <c r="N28" s="54">
        <v>5684</v>
      </c>
      <c r="O28" s="57" t="s">
        <v>122</v>
      </c>
      <c r="P28" s="13" t="s">
        <v>132</v>
      </c>
      <c r="Q28" s="13" t="s">
        <v>133</v>
      </c>
      <c r="R28" s="13" t="s">
        <v>41</v>
      </c>
      <c r="S28" s="13">
        <v>0</v>
      </c>
      <c r="T28" s="18">
        <v>6000</v>
      </c>
      <c r="U28" s="13">
        <v>0</v>
      </c>
      <c r="V28" s="18">
        <v>10000</v>
      </c>
      <c r="W28" s="13">
        <v>0</v>
      </c>
      <c r="X28" s="18">
        <v>15000</v>
      </c>
      <c r="Y28" s="13">
        <v>0</v>
      </c>
      <c r="Z28" s="18">
        <v>20000</v>
      </c>
      <c r="AA28" s="13">
        <v>0</v>
      </c>
      <c r="AB28" s="13">
        <f t="shared" si="1"/>
        <v>51000</v>
      </c>
      <c r="AC28" s="13">
        <f t="shared" si="0"/>
        <v>0</v>
      </c>
      <c r="AD28" s="58"/>
    </row>
    <row r="29" spans="1:30" ht="102" x14ac:dyDescent="0.3">
      <c r="A29" s="58"/>
      <c r="B29" s="58"/>
      <c r="C29" s="58"/>
      <c r="D29" s="58"/>
      <c r="E29" s="58"/>
      <c r="F29" s="58"/>
      <c r="G29" s="58"/>
      <c r="H29" s="58"/>
      <c r="I29" s="58"/>
      <c r="J29" s="55">
        <v>0</v>
      </c>
      <c r="K29" s="52"/>
      <c r="L29" s="55"/>
      <c r="M29" s="55"/>
      <c r="N29" s="55"/>
      <c r="O29" s="58"/>
      <c r="P29" s="13" t="s">
        <v>134</v>
      </c>
      <c r="Q29" s="13" t="s">
        <v>135</v>
      </c>
      <c r="R29" s="13" t="s">
        <v>41</v>
      </c>
      <c r="S29" s="13">
        <v>0</v>
      </c>
      <c r="T29" s="13">
        <v>4</v>
      </c>
      <c r="U29" s="13">
        <v>0</v>
      </c>
      <c r="V29" s="13">
        <v>2</v>
      </c>
      <c r="W29" s="13">
        <v>0</v>
      </c>
      <c r="X29" s="18">
        <v>3</v>
      </c>
      <c r="Y29" s="13">
        <v>0</v>
      </c>
      <c r="Z29" s="18">
        <v>3</v>
      </c>
      <c r="AA29" s="13">
        <v>0</v>
      </c>
      <c r="AB29" s="13">
        <f t="shared" si="1"/>
        <v>12</v>
      </c>
      <c r="AC29" s="13">
        <f t="shared" si="0"/>
        <v>0</v>
      </c>
      <c r="AD29" s="58"/>
    </row>
    <row r="30" spans="1:30" ht="81.599999999999994" x14ac:dyDescent="0.3">
      <c r="A30" s="59"/>
      <c r="B30" s="59"/>
      <c r="C30" s="59"/>
      <c r="D30" s="59"/>
      <c r="E30" s="59"/>
      <c r="F30" s="59"/>
      <c r="G30" s="59"/>
      <c r="H30" s="59"/>
      <c r="I30" s="59"/>
      <c r="J30" s="56">
        <v>0</v>
      </c>
      <c r="K30" s="53"/>
      <c r="L30" s="56"/>
      <c r="M30" s="56"/>
      <c r="N30" s="56"/>
      <c r="O30" s="59"/>
      <c r="P30" s="13" t="s">
        <v>136</v>
      </c>
      <c r="Q30" s="13" t="s">
        <v>137</v>
      </c>
      <c r="R30" s="13" t="s">
        <v>41</v>
      </c>
      <c r="S30" s="13">
        <v>0</v>
      </c>
      <c r="T30" s="13">
        <v>4</v>
      </c>
      <c r="U30" s="13">
        <v>0</v>
      </c>
      <c r="V30" s="13">
        <v>2</v>
      </c>
      <c r="W30" s="13">
        <v>0</v>
      </c>
      <c r="X30" s="13">
        <v>4</v>
      </c>
      <c r="Y30" s="13">
        <v>0</v>
      </c>
      <c r="Z30" s="13">
        <v>2</v>
      </c>
      <c r="AA30" s="13">
        <v>0</v>
      </c>
      <c r="AB30" s="13">
        <f t="shared" si="1"/>
        <v>12</v>
      </c>
      <c r="AC30" s="13">
        <f t="shared" si="0"/>
        <v>0</v>
      </c>
      <c r="AD30" s="59"/>
    </row>
    <row r="31" spans="1:30" ht="142.80000000000001" x14ac:dyDescent="0.3">
      <c r="A31" s="13" t="s">
        <v>30</v>
      </c>
      <c r="B31" s="13" t="s">
        <v>31</v>
      </c>
      <c r="C31" s="13" t="s">
        <v>32</v>
      </c>
      <c r="D31" s="13" t="s">
        <v>138</v>
      </c>
      <c r="E31" s="13" t="s">
        <v>139</v>
      </c>
      <c r="F31" s="13" t="s">
        <v>140</v>
      </c>
      <c r="G31" s="23" t="s">
        <v>36</v>
      </c>
      <c r="H31" s="17" t="s">
        <v>31</v>
      </c>
      <c r="I31" s="17" t="s">
        <v>141</v>
      </c>
      <c r="J31" s="24">
        <v>151000000</v>
      </c>
      <c r="K31" s="24">
        <f>'[2]1. Iniciativas-PA'!N19</f>
        <v>8400000</v>
      </c>
      <c r="L31" s="24">
        <v>159.75</v>
      </c>
      <c r="M31" s="24">
        <v>169.02</v>
      </c>
      <c r="N31" s="24">
        <v>178.82</v>
      </c>
      <c r="O31" s="13" t="s">
        <v>142</v>
      </c>
      <c r="P31" s="13" t="s">
        <v>143</v>
      </c>
      <c r="Q31" s="13" t="s">
        <v>144</v>
      </c>
      <c r="R31" s="13" t="s">
        <v>41</v>
      </c>
      <c r="S31" s="13" t="s">
        <v>31</v>
      </c>
      <c r="T31" s="16">
        <v>1</v>
      </c>
      <c r="U31" s="13">
        <v>0</v>
      </c>
      <c r="V31" s="13">
        <v>1</v>
      </c>
      <c r="W31" s="13">
        <v>0</v>
      </c>
      <c r="X31" s="13">
        <v>1</v>
      </c>
      <c r="Y31" s="13">
        <v>0</v>
      </c>
      <c r="Z31" s="13">
        <v>1</v>
      </c>
      <c r="AA31" s="13">
        <v>0</v>
      </c>
      <c r="AB31" s="13">
        <f t="shared" si="1"/>
        <v>4</v>
      </c>
      <c r="AC31" s="13">
        <f t="shared" si="0"/>
        <v>0</v>
      </c>
      <c r="AD31" s="13" t="s">
        <v>42</v>
      </c>
    </row>
    <row r="32" spans="1:30" ht="40.799999999999997" x14ac:dyDescent="0.3">
      <c r="A32" s="57" t="s">
        <v>30</v>
      </c>
      <c r="B32" s="57" t="s">
        <v>145</v>
      </c>
      <c r="C32" s="57" t="s">
        <v>32</v>
      </c>
      <c r="D32" s="57" t="s">
        <v>146</v>
      </c>
      <c r="E32" s="57" t="s">
        <v>147</v>
      </c>
      <c r="F32" s="57" t="s">
        <v>148</v>
      </c>
      <c r="G32" s="57" t="s">
        <v>36</v>
      </c>
      <c r="H32" s="57" t="s">
        <v>49</v>
      </c>
      <c r="I32" s="57" t="s">
        <v>149</v>
      </c>
      <c r="J32" s="70">
        <v>11705453873</v>
      </c>
      <c r="K32" s="74">
        <f>'[2]1. Iniciativas-PA'!N20</f>
        <v>315633331.86999995</v>
      </c>
      <c r="L32" s="70">
        <v>12325</v>
      </c>
      <c r="M32" s="70">
        <v>12695</v>
      </c>
      <c r="N32" s="70">
        <v>13076</v>
      </c>
      <c r="O32" s="57" t="s">
        <v>150</v>
      </c>
      <c r="P32" s="13" t="s">
        <v>151</v>
      </c>
      <c r="Q32" s="13" t="s">
        <v>152</v>
      </c>
      <c r="R32" s="13" t="s">
        <v>41</v>
      </c>
      <c r="S32" s="13">
        <v>12</v>
      </c>
      <c r="T32" s="13">
        <v>4</v>
      </c>
      <c r="U32" s="13">
        <v>0</v>
      </c>
      <c r="V32" s="13">
        <v>4</v>
      </c>
      <c r="W32" s="13">
        <v>0</v>
      </c>
      <c r="X32" s="13">
        <v>4</v>
      </c>
      <c r="Y32" s="13">
        <v>0</v>
      </c>
      <c r="Z32" s="13">
        <v>4</v>
      </c>
      <c r="AA32" s="13">
        <v>0</v>
      </c>
      <c r="AB32" s="13">
        <f t="shared" si="1"/>
        <v>16</v>
      </c>
      <c r="AC32" s="13">
        <f t="shared" si="0"/>
        <v>0</v>
      </c>
      <c r="AD32" s="57" t="s">
        <v>153</v>
      </c>
    </row>
    <row r="33" spans="1:30" ht="40.799999999999997" x14ac:dyDescent="0.3">
      <c r="A33" s="58"/>
      <c r="B33" s="58"/>
      <c r="C33" s="58"/>
      <c r="D33" s="58"/>
      <c r="E33" s="58"/>
      <c r="F33" s="58"/>
      <c r="G33" s="58"/>
      <c r="H33" s="58"/>
      <c r="I33" s="58"/>
      <c r="J33" s="71">
        <v>0</v>
      </c>
      <c r="K33" s="75"/>
      <c r="L33" s="71"/>
      <c r="M33" s="71"/>
      <c r="N33" s="71"/>
      <c r="O33" s="58"/>
      <c r="P33" s="13" t="s">
        <v>154</v>
      </c>
      <c r="Q33" s="13" t="s">
        <v>155</v>
      </c>
      <c r="R33" s="13" t="s">
        <v>41</v>
      </c>
      <c r="S33" s="13">
        <v>0</v>
      </c>
      <c r="T33" s="13">
        <v>1</v>
      </c>
      <c r="U33" s="13">
        <v>1</v>
      </c>
      <c r="V33" s="13">
        <v>1</v>
      </c>
      <c r="W33" s="13">
        <v>0</v>
      </c>
      <c r="X33" s="13">
        <v>2</v>
      </c>
      <c r="Y33" s="13">
        <v>0</v>
      </c>
      <c r="Z33" s="13">
        <v>1</v>
      </c>
      <c r="AA33" s="13">
        <v>0</v>
      </c>
      <c r="AB33" s="13">
        <f t="shared" si="1"/>
        <v>5</v>
      </c>
      <c r="AC33" s="13">
        <f t="shared" si="0"/>
        <v>1</v>
      </c>
      <c r="AD33" s="58"/>
    </row>
    <row r="34" spans="1:30" ht="40.799999999999997" x14ac:dyDescent="0.3">
      <c r="A34" s="59"/>
      <c r="B34" s="59"/>
      <c r="C34" s="59"/>
      <c r="D34" s="59"/>
      <c r="E34" s="59"/>
      <c r="F34" s="59"/>
      <c r="G34" s="59"/>
      <c r="H34" s="59"/>
      <c r="I34" s="59"/>
      <c r="J34" s="72">
        <v>0</v>
      </c>
      <c r="K34" s="76"/>
      <c r="L34" s="72"/>
      <c r="M34" s="72"/>
      <c r="N34" s="72"/>
      <c r="O34" s="59"/>
      <c r="P34" s="13" t="s">
        <v>156</v>
      </c>
      <c r="Q34" s="13" t="s">
        <v>157</v>
      </c>
      <c r="R34" s="13" t="s">
        <v>41</v>
      </c>
      <c r="S34" s="13">
        <v>11</v>
      </c>
      <c r="T34" s="13">
        <v>3</v>
      </c>
      <c r="U34" s="13">
        <v>0</v>
      </c>
      <c r="V34" s="13">
        <v>2</v>
      </c>
      <c r="W34" s="13">
        <v>0</v>
      </c>
      <c r="X34" s="25">
        <v>0</v>
      </c>
      <c r="Y34" s="13">
        <v>0</v>
      </c>
      <c r="Z34" s="25">
        <v>0</v>
      </c>
      <c r="AA34" s="13">
        <v>0</v>
      </c>
      <c r="AB34" s="13">
        <f t="shared" si="1"/>
        <v>5</v>
      </c>
      <c r="AC34" s="13">
        <f t="shared" si="0"/>
        <v>0</v>
      </c>
      <c r="AD34" s="58"/>
    </row>
    <row r="35" spans="1:30" ht="224.4" x14ac:dyDescent="0.3">
      <c r="A35" s="13" t="s">
        <v>30</v>
      </c>
      <c r="B35" s="13" t="s">
        <v>57</v>
      </c>
      <c r="C35" s="13" t="s">
        <v>32</v>
      </c>
      <c r="D35" s="13" t="s">
        <v>146</v>
      </c>
      <c r="E35" s="13" t="s">
        <v>158</v>
      </c>
      <c r="F35" s="13" t="s">
        <v>159</v>
      </c>
      <c r="G35" s="13" t="s">
        <v>36</v>
      </c>
      <c r="H35" s="13" t="s">
        <v>49</v>
      </c>
      <c r="I35" s="13" t="s">
        <v>149</v>
      </c>
      <c r="J35" s="17">
        <v>11416661327</v>
      </c>
      <c r="K35" s="24">
        <f>'[2]1. Iniciativas-PA'!N21</f>
        <v>11416661327</v>
      </c>
      <c r="L35" s="17">
        <v>12021</v>
      </c>
      <c r="M35" s="17">
        <v>12382</v>
      </c>
      <c r="N35" s="17">
        <v>12753</v>
      </c>
      <c r="O35" s="13" t="s">
        <v>160</v>
      </c>
      <c r="P35" s="13" t="s">
        <v>161</v>
      </c>
      <c r="Q35" s="26" t="s">
        <v>162</v>
      </c>
      <c r="R35" s="13" t="s">
        <v>41</v>
      </c>
      <c r="S35" s="13">
        <v>16</v>
      </c>
      <c r="T35" s="13">
        <v>4</v>
      </c>
      <c r="U35" s="13">
        <v>0</v>
      </c>
      <c r="V35" s="13">
        <v>0</v>
      </c>
      <c r="W35" s="13">
        <v>0</v>
      </c>
      <c r="X35" s="18">
        <v>0</v>
      </c>
      <c r="Y35" s="13">
        <v>0</v>
      </c>
      <c r="Z35" s="18">
        <v>0</v>
      </c>
      <c r="AA35" s="13">
        <v>0</v>
      </c>
      <c r="AB35" s="13">
        <f t="shared" si="1"/>
        <v>4</v>
      </c>
      <c r="AC35" s="13">
        <f t="shared" si="0"/>
        <v>0</v>
      </c>
      <c r="AD35" s="59"/>
    </row>
    <row r="36" spans="1:30" ht="163.19999999999999" x14ac:dyDescent="0.3">
      <c r="A36" s="13" t="s">
        <v>30</v>
      </c>
      <c r="B36" s="13" t="s">
        <v>57</v>
      </c>
      <c r="C36" s="13" t="s">
        <v>32</v>
      </c>
      <c r="D36" s="13" t="s">
        <v>146</v>
      </c>
      <c r="E36" s="13" t="s">
        <v>163</v>
      </c>
      <c r="F36" s="13" t="s">
        <v>164</v>
      </c>
      <c r="G36" s="13" t="s">
        <v>36</v>
      </c>
      <c r="H36" s="13" t="s">
        <v>165</v>
      </c>
      <c r="I36" s="13" t="s">
        <v>166</v>
      </c>
      <c r="J36" s="17">
        <v>226863138507</v>
      </c>
      <c r="K36" s="24">
        <f>'[2]1. Iniciativas-PA'!N22</f>
        <v>194251377007</v>
      </c>
      <c r="L36" s="17">
        <v>345148</v>
      </c>
      <c r="M36" s="17">
        <v>343302</v>
      </c>
      <c r="N36" s="17">
        <v>273232</v>
      </c>
      <c r="O36" s="13" t="s">
        <v>163</v>
      </c>
      <c r="P36" s="13" t="s">
        <v>167</v>
      </c>
      <c r="Q36" s="13" t="s">
        <v>168</v>
      </c>
      <c r="R36" s="13" t="s">
        <v>46</v>
      </c>
      <c r="S36" s="13">
        <v>9</v>
      </c>
      <c r="T36" s="13">
        <v>9</v>
      </c>
      <c r="U36" s="13">
        <v>9</v>
      </c>
      <c r="V36" s="13">
        <v>9</v>
      </c>
      <c r="W36" s="13">
        <v>0</v>
      </c>
      <c r="X36" s="13">
        <v>9</v>
      </c>
      <c r="Y36" s="13">
        <v>0</v>
      </c>
      <c r="Z36" s="13">
        <v>9</v>
      </c>
      <c r="AA36" s="13">
        <v>0</v>
      </c>
      <c r="AB36" s="13">
        <f t="shared" si="1"/>
        <v>9</v>
      </c>
      <c r="AC36" s="13">
        <f t="shared" si="0"/>
        <v>9</v>
      </c>
      <c r="AD36" s="13" t="s">
        <v>169</v>
      </c>
    </row>
    <row r="37" spans="1:30" ht="122.4" customHeight="1" x14ac:dyDescent="0.3">
      <c r="A37" s="13" t="s">
        <v>30</v>
      </c>
      <c r="B37" s="13" t="s">
        <v>78</v>
      </c>
      <c r="C37" s="13" t="s">
        <v>32</v>
      </c>
      <c r="D37" s="13" t="s">
        <v>146</v>
      </c>
      <c r="E37" s="13" t="s">
        <v>170</v>
      </c>
      <c r="F37" s="13" t="s">
        <v>171</v>
      </c>
      <c r="G37" s="13" t="s">
        <v>36</v>
      </c>
      <c r="H37" s="13" t="s">
        <v>31</v>
      </c>
      <c r="I37" s="13"/>
      <c r="J37" s="17">
        <v>378000000</v>
      </c>
      <c r="K37" s="24">
        <f>'[2]1. Iniciativas-PA'!N23</f>
        <v>40550000</v>
      </c>
      <c r="L37" s="17">
        <v>398</v>
      </c>
      <c r="M37" s="17">
        <v>410</v>
      </c>
      <c r="N37" s="17">
        <v>422</v>
      </c>
      <c r="O37" s="13" t="s">
        <v>142</v>
      </c>
      <c r="P37" s="13" t="s">
        <v>172</v>
      </c>
      <c r="Q37" s="13" t="s">
        <v>173</v>
      </c>
      <c r="R37" s="13" t="s">
        <v>46</v>
      </c>
      <c r="S37" s="16">
        <v>1</v>
      </c>
      <c r="T37" s="16">
        <v>1</v>
      </c>
      <c r="U37" s="16">
        <v>0.25</v>
      </c>
      <c r="V37" s="16">
        <v>1</v>
      </c>
      <c r="W37" s="13">
        <v>0</v>
      </c>
      <c r="X37" s="16">
        <v>1</v>
      </c>
      <c r="Y37" s="13">
        <v>0</v>
      </c>
      <c r="Z37" s="16">
        <v>1</v>
      </c>
      <c r="AA37" s="13">
        <v>0</v>
      </c>
      <c r="AB37" s="16">
        <f t="shared" si="1"/>
        <v>1</v>
      </c>
      <c r="AC37" s="16">
        <f t="shared" si="0"/>
        <v>0.25</v>
      </c>
      <c r="AD37" s="13" t="s">
        <v>174</v>
      </c>
    </row>
    <row r="38" spans="1:30" ht="61.2" x14ac:dyDescent="0.3">
      <c r="A38" s="57" t="s">
        <v>175</v>
      </c>
      <c r="B38" s="57" t="s">
        <v>176</v>
      </c>
      <c r="C38" s="57" t="s">
        <v>32</v>
      </c>
      <c r="D38" s="57" t="s">
        <v>146</v>
      </c>
      <c r="E38" s="57" t="s">
        <v>177</v>
      </c>
      <c r="F38" s="57" t="s">
        <v>178</v>
      </c>
      <c r="G38" s="57" t="s">
        <v>179</v>
      </c>
      <c r="H38" s="57" t="s">
        <v>180</v>
      </c>
      <c r="I38" s="57" t="s">
        <v>181</v>
      </c>
      <c r="J38" s="51">
        <v>12695661800</v>
      </c>
      <c r="K38" s="51">
        <f>'[2]1. Iniciativas-PA'!N24</f>
        <v>152783333.67000002</v>
      </c>
      <c r="L38" s="51">
        <v>10415.89</v>
      </c>
      <c r="M38" s="51">
        <v>10728.48</v>
      </c>
      <c r="N38" s="51">
        <v>11050.22</v>
      </c>
      <c r="O38" s="57" t="s">
        <v>105</v>
      </c>
      <c r="P38" s="13" t="s">
        <v>182</v>
      </c>
      <c r="Q38" s="13" t="s">
        <v>183</v>
      </c>
      <c r="R38" s="13" t="s">
        <v>41</v>
      </c>
      <c r="S38" s="13">
        <v>0</v>
      </c>
      <c r="T38" s="18">
        <v>20000</v>
      </c>
      <c r="U38" s="13">
        <v>0</v>
      </c>
      <c r="V38" s="18">
        <v>16000</v>
      </c>
      <c r="W38" s="13">
        <v>0</v>
      </c>
      <c r="X38" s="18">
        <v>16000</v>
      </c>
      <c r="Y38" s="13">
        <v>0</v>
      </c>
      <c r="Z38" s="18">
        <v>16000</v>
      </c>
      <c r="AA38" s="13">
        <v>0</v>
      </c>
      <c r="AB38" s="13">
        <f t="shared" si="1"/>
        <v>68000</v>
      </c>
      <c r="AC38" s="13">
        <f t="shared" si="0"/>
        <v>0</v>
      </c>
      <c r="AD38" s="57" t="s">
        <v>108</v>
      </c>
    </row>
    <row r="39" spans="1:30" ht="102" x14ac:dyDescent="0.3">
      <c r="A39" s="59"/>
      <c r="B39" s="59"/>
      <c r="C39" s="59"/>
      <c r="D39" s="59"/>
      <c r="E39" s="59"/>
      <c r="F39" s="59"/>
      <c r="G39" s="59"/>
      <c r="H39" s="59"/>
      <c r="I39" s="59"/>
      <c r="J39" s="53">
        <v>0</v>
      </c>
      <c r="K39" s="53"/>
      <c r="L39" s="53"/>
      <c r="M39" s="53"/>
      <c r="N39" s="53"/>
      <c r="O39" s="59"/>
      <c r="P39" s="13" t="s">
        <v>184</v>
      </c>
      <c r="Q39" s="13" t="s">
        <v>185</v>
      </c>
      <c r="R39" s="13" t="s">
        <v>41</v>
      </c>
      <c r="S39" s="13">
        <v>0</v>
      </c>
      <c r="T39" s="13">
        <v>540</v>
      </c>
      <c r="U39" s="13">
        <v>0</v>
      </c>
      <c r="V39" s="18">
        <v>432</v>
      </c>
      <c r="W39" s="13">
        <v>0</v>
      </c>
      <c r="X39" s="18">
        <v>432</v>
      </c>
      <c r="Y39" s="13">
        <v>0</v>
      </c>
      <c r="Z39" s="18">
        <v>432</v>
      </c>
      <c r="AA39" s="13">
        <v>0</v>
      </c>
      <c r="AB39" s="13">
        <f t="shared" si="1"/>
        <v>1836</v>
      </c>
      <c r="AC39" s="13">
        <f t="shared" si="0"/>
        <v>0</v>
      </c>
      <c r="AD39" s="59"/>
    </row>
    <row r="40" spans="1:30" ht="122.4" x14ac:dyDescent="0.3">
      <c r="A40" s="26"/>
      <c r="B40" s="26" t="s">
        <v>187</v>
      </c>
      <c r="C40" s="26"/>
      <c r="D40" s="26"/>
      <c r="E40" s="26"/>
      <c r="F40" s="26"/>
      <c r="G40" s="26"/>
      <c r="H40" s="26"/>
      <c r="I40" s="26"/>
      <c r="J40" s="42"/>
      <c r="K40" s="42"/>
      <c r="L40" s="81"/>
      <c r="M40" s="81"/>
      <c r="N40" s="81"/>
      <c r="O40" s="26"/>
      <c r="P40" s="26" t="s">
        <v>188</v>
      </c>
      <c r="Q40" s="26" t="s">
        <v>189</v>
      </c>
      <c r="R40" s="26" t="s">
        <v>77</v>
      </c>
      <c r="S40" s="26">
        <v>0</v>
      </c>
      <c r="T40" s="26">
        <v>3</v>
      </c>
      <c r="U40" s="26">
        <v>0</v>
      </c>
      <c r="V40" s="26">
        <v>0</v>
      </c>
      <c r="W40" s="26"/>
      <c r="X40" s="26">
        <v>0</v>
      </c>
      <c r="Y40" s="26"/>
      <c r="Z40" s="26">
        <v>0</v>
      </c>
      <c r="AA40" s="26"/>
      <c r="AB40" s="13">
        <f t="shared" si="1"/>
        <v>3</v>
      </c>
      <c r="AC40" s="13">
        <f t="shared" si="0"/>
        <v>0</v>
      </c>
      <c r="AD40" s="46"/>
    </row>
    <row r="41" spans="1:30" ht="61.2" x14ac:dyDescent="0.3">
      <c r="A41" s="81" t="s">
        <v>88</v>
      </c>
      <c r="B41" s="45" t="s">
        <v>211</v>
      </c>
      <c r="C41" s="81" t="s">
        <v>31</v>
      </c>
      <c r="D41" s="81" t="s">
        <v>146</v>
      </c>
      <c r="E41" s="81" t="s">
        <v>190</v>
      </c>
      <c r="F41" s="81" t="s">
        <v>191</v>
      </c>
      <c r="G41" s="81" t="s">
        <v>36</v>
      </c>
      <c r="H41" s="81" t="s">
        <v>192</v>
      </c>
      <c r="I41" s="81" t="s">
        <v>31</v>
      </c>
      <c r="J41" s="82">
        <v>15926</v>
      </c>
      <c r="K41" s="82"/>
      <c r="L41" s="81" t="s">
        <v>186</v>
      </c>
      <c r="M41" s="81" t="s">
        <v>186</v>
      </c>
      <c r="N41" s="81" t="s">
        <v>186</v>
      </c>
      <c r="O41" s="81" t="s">
        <v>186</v>
      </c>
      <c r="P41" s="26" t="s">
        <v>193</v>
      </c>
      <c r="Q41" s="26" t="s">
        <v>194</v>
      </c>
      <c r="R41" s="26" t="s">
        <v>77</v>
      </c>
      <c r="S41" s="26">
        <v>0</v>
      </c>
      <c r="T41" s="26">
        <v>40300</v>
      </c>
      <c r="U41" s="26">
        <v>7193</v>
      </c>
      <c r="V41" s="26">
        <v>44200</v>
      </c>
      <c r="W41" s="26"/>
      <c r="X41" s="26">
        <v>44200</v>
      </c>
      <c r="Y41" s="26"/>
      <c r="Z41" s="26">
        <v>44200</v>
      </c>
      <c r="AA41" s="26"/>
      <c r="AB41" s="13">
        <f t="shared" si="1"/>
        <v>172900</v>
      </c>
      <c r="AC41" s="13">
        <f t="shared" si="0"/>
        <v>7193</v>
      </c>
      <c r="AD41" s="46"/>
    </row>
    <row r="42" spans="1:30" ht="61.2" x14ac:dyDescent="0.3">
      <c r="A42" s="81"/>
      <c r="B42" s="49"/>
      <c r="C42" s="81"/>
      <c r="D42" s="81"/>
      <c r="E42" s="81"/>
      <c r="F42" s="81"/>
      <c r="G42" s="81"/>
      <c r="H42" s="81" t="s">
        <v>195</v>
      </c>
      <c r="I42" s="81"/>
      <c r="J42" s="82"/>
      <c r="K42" s="82"/>
      <c r="L42" s="81"/>
      <c r="M42" s="81"/>
      <c r="N42" s="81"/>
      <c r="O42" s="81"/>
      <c r="P42" s="26" t="s">
        <v>193</v>
      </c>
      <c r="Q42" s="26" t="s">
        <v>196</v>
      </c>
      <c r="R42" s="26" t="s">
        <v>77</v>
      </c>
      <c r="S42" s="26">
        <v>0</v>
      </c>
      <c r="T42" s="26">
        <v>50</v>
      </c>
      <c r="U42" s="26">
        <v>6</v>
      </c>
      <c r="V42" s="26">
        <v>55</v>
      </c>
      <c r="W42" s="26"/>
      <c r="X42" s="26">
        <v>60</v>
      </c>
      <c r="Y42" s="26"/>
      <c r="Z42" s="26">
        <v>65</v>
      </c>
      <c r="AA42" s="26"/>
      <c r="AB42" s="13">
        <f t="shared" si="1"/>
        <v>230</v>
      </c>
      <c r="AC42" s="13">
        <f t="shared" si="0"/>
        <v>6</v>
      </c>
      <c r="AD42" s="46"/>
    </row>
    <row r="43" spans="1:30" ht="40.799999999999997" x14ac:dyDescent="0.3">
      <c r="A43" s="81"/>
      <c r="B43" s="49"/>
      <c r="C43" s="81"/>
      <c r="D43" s="81"/>
      <c r="E43" s="81"/>
      <c r="F43" s="81"/>
      <c r="G43" s="81"/>
      <c r="H43" s="81"/>
      <c r="I43" s="81"/>
      <c r="J43" s="82"/>
      <c r="K43" s="82"/>
      <c r="L43" s="81"/>
      <c r="M43" s="81"/>
      <c r="N43" s="81"/>
      <c r="O43" s="81"/>
      <c r="P43" s="26" t="s">
        <v>197</v>
      </c>
      <c r="Q43" s="26" t="s">
        <v>198</v>
      </c>
      <c r="R43" s="26" t="s">
        <v>77</v>
      </c>
      <c r="S43" s="26">
        <v>0</v>
      </c>
      <c r="T43" s="26">
        <v>12000</v>
      </c>
      <c r="U43" s="26">
        <v>2486</v>
      </c>
      <c r="V43" s="26">
        <v>13000</v>
      </c>
      <c r="W43" s="26"/>
      <c r="X43" s="26">
        <v>13200</v>
      </c>
      <c r="Y43" s="26"/>
      <c r="Z43" s="26">
        <v>13400</v>
      </c>
      <c r="AA43" s="26"/>
      <c r="AB43" s="13">
        <f t="shared" si="1"/>
        <v>51600</v>
      </c>
      <c r="AC43" s="13">
        <f t="shared" si="0"/>
        <v>2486</v>
      </c>
      <c r="AD43" s="46"/>
    </row>
    <row r="44" spans="1:30" s="11" customFormat="1" ht="102" x14ac:dyDescent="0.3">
      <c r="A44" s="81"/>
      <c r="B44" s="50"/>
      <c r="C44" s="81"/>
      <c r="D44" s="81"/>
      <c r="E44" s="81"/>
      <c r="F44" s="81"/>
      <c r="G44" s="81"/>
      <c r="H44" s="81"/>
      <c r="I44" s="81"/>
      <c r="J44" s="82"/>
      <c r="K44" s="82"/>
      <c r="L44" s="81"/>
      <c r="M44" s="81"/>
      <c r="N44" s="81"/>
      <c r="O44" s="81"/>
      <c r="P44" s="26" t="s">
        <v>199</v>
      </c>
      <c r="Q44" s="26" t="s">
        <v>200</v>
      </c>
      <c r="R44" s="26" t="s">
        <v>77</v>
      </c>
      <c r="S44" s="26">
        <v>0</v>
      </c>
      <c r="T44" s="26">
        <v>4</v>
      </c>
      <c r="U44" s="26">
        <v>0</v>
      </c>
      <c r="V44" s="26">
        <v>0</v>
      </c>
      <c r="W44" s="26"/>
      <c r="X44" s="26">
        <v>0</v>
      </c>
      <c r="Y44" s="26"/>
      <c r="Z44" s="26">
        <v>0</v>
      </c>
      <c r="AA44" s="26"/>
      <c r="AB44" s="13">
        <f t="shared" si="1"/>
        <v>4</v>
      </c>
      <c r="AC44" s="13">
        <f t="shared" si="0"/>
        <v>0</v>
      </c>
      <c r="AD44" s="47"/>
    </row>
    <row r="45" spans="1:30" ht="61.2" x14ac:dyDescent="0.3">
      <c r="A45" s="57" t="s">
        <v>30</v>
      </c>
      <c r="B45" s="57" t="s">
        <v>57</v>
      </c>
      <c r="C45" s="57" t="s">
        <v>32</v>
      </c>
      <c r="D45" s="57" t="s">
        <v>201</v>
      </c>
      <c r="E45" s="57" t="s">
        <v>202</v>
      </c>
      <c r="F45" s="57" t="s">
        <v>203</v>
      </c>
      <c r="G45" s="57" t="s">
        <v>36</v>
      </c>
      <c r="H45" s="57" t="s">
        <v>165</v>
      </c>
      <c r="I45" s="57" t="s">
        <v>166</v>
      </c>
      <c r="J45" s="70">
        <v>46817165798</v>
      </c>
      <c r="K45" s="74">
        <f>'[2]1. Iniciativas-PA'!N25</f>
        <v>4145343329.6700001</v>
      </c>
      <c r="L45" s="70">
        <v>65608</v>
      </c>
      <c r="M45" s="70">
        <v>67576</v>
      </c>
      <c r="N45" s="70">
        <v>66731</v>
      </c>
      <c r="O45" s="57" t="s">
        <v>204</v>
      </c>
      <c r="P45" s="13" t="s">
        <v>205</v>
      </c>
      <c r="Q45" s="13" t="s">
        <v>206</v>
      </c>
      <c r="R45" s="13" t="s">
        <v>41</v>
      </c>
      <c r="S45" s="13">
        <v>3</v>
      </c>
      <c r="T45" s="13">
        <v>4</v>
      </c>
      <c r="U45" s="13">
        <v>0</v>
      </c>
      <c r="V45" s="13">
        <v>3</v>
      </c>
      <c r="W45" s="13">
        <v>0</v>
      </c>
      <c r="X45" s="13">
        <v>3</v>
      </c>
      <c r="Y45" s="13">
        <v>0</v>
      </c>
      <c r="Z45" s="13">
        <v>3</v>
      </c>
      <c r="AA45" s="13">
        <v>0</v>
      </c>
      <c r="AB45" s="13">
        <f t="shared" si="1"/>
        <v>13</v>
      </c>
      <c r="AC45" s="13">
        <f t="shared" si="0"/>
        <v>0</v>
      </c>
      <c r="AD45" s="57" t="s">
        <v>169</v>
      </c>
    </row>
    <row r="46" spans="1:30" ht="81.599999999999994" x14ac:dyDescent="0.3">
      <c r="A46" s="58"/>
      <c r="B46" s="58"/>
      <c r="C46" s="58"/>
      <c r="D46" s="58"/>
      <c r="E46" s="58"/>
      <c r="F46" s="58"/>
      <c r="G46" s="58"/>
      <c r="H46" s="58"/>
      <c r="I46" s="58"/>
      <c r="J46" s="71">
        <v>0</v>
      </c>
      <c r="K46" s="75"/>
      <c r="L46" s="71"/>
      <c r="M46" s="71"/>
      <c r="N46" s="71"/>
      <c r="O46" s="58"/>
      <c r="P46" s="13" t="s">
        <v>207</v>
      </c>
      <c r="Q46" s="13" t="s">
        <v>208</v>
      </c>
      <c r="R46" s="13" t="s">
        <v>41</v>
      </c>
      <c r="S46" s="13">
        <v>42</v>
      </c>
      <c r="T46" s="13">
        <v>130</v>
      </c>
      <c r="U46" s="13">
        <v>14</v>
      </c>
      <c r="V46" s="13">
        <v>130</v>
      </c>
      <c r="W46" s="13">
        <v>0</v>
      </c>
      <c r="X46" s="13">
        <v>130</v>
      </c>
      <c r="Y46" s="13">
        <v>0</v>
      </c>
      <c r="Z46" s="13">
        <v>100</v>
      </c>
      <c r="AA46" s="13">
        <v>0</v>
      </c>
      <c r="AB46" s="13">
        <f t="shared" si="1"/>
        <v>490</v>
      </c>
      <c r="AC46" s="13">
        <f t="shared" si="0"/>
        <v>14</v>
      </c>
      <c r="AD46" s="58"/>
    </row>
    <row r="47" spans="1:30" ht="61.2" x14ac:dyDescent="0.3">
      <c r="A47" s="59"/>
      <c r="B47" s="59"/>
      <c r="C47" s="59"/>
      <c r="D47" s="59"/>
      <c r="E47" s="59"/>
      <c r="F47" s="59"/>
      <c r="G47" s="59"/>
      <c r="H47" s="59"/>
      <c r="I47" s="59"/>
      <c r="J47" s="72">
        <v>0</v>
      </c>
      <c r="K47" s="76"/>
      <c r="L47" s="72"/>
      <c r="M47" s="72"/>
      <c r="N47" s="72"/>
      <c r="O47" s="59"/>
      <c r="P47" s="13" t="s">
        <v>209</v>
      </c>
      <c r="Q47" s="13" t="s">
        <v>210</v>
      </c>
      <c r="R47" s="13" t="s">
        <v>41</v>
      </c>
      <c r="S47" s="13">
        <v>978</v>
      </c>
      <c r="T47" s="13">
        <v>869</v>
      </c>
      <c r="U47" s="13">
        <v>3</v>
      </c>
      <c r="V47" s="18">
        <v>1418</v>
      </c>
      <c r="W47" s="13">
        <v>0</v>
      </c>
      <c r="X47" s="18">
        <v>1485</v>
      </c>
      <c r="Y47" s="13">
        <v>0</v>
      </c>
      <c r="Z47" s="18">
        <v>1589</v>
      </c>
      <c r="AA47" s="13">
        <v>0</v>
      </c>
      <c r="AB47" s="13">
        <f t="shared" si="1"/>
        <v>5361</v>
      </c>
      <c r="AC47" s="13">
        <f t="shared" si="0"/>
        <v>3</v>
      </c>
      <c r="AD47" s="59"/>
    </row>
    <row r="48" spans="1:30" ht="202.5" customHeight="1" x14ac:dyDescent="0.3">
      <c r="A48" s="36" t="s">
        <v>88</v>
      </c>
      <c r="B48" s="36" t="s">
        <v>211</v>
      </c>
      <c r="C48" s="36" t="s">
        <v>31</v>
      </c>
      <c r="D48" s="36" t="s">
        <v>201</v>
      </c>
      <c r="E48" s="36" t="s">
        <v>212</v>
      </c>
      <c r="F48" s="36" t="s">
        <v>213</v>
      </c>
      <c r="G48" s="36" t="s">
        <v>36</v>
      </c>
      <c r="H48" s="36" t="s">
        <v>31</v>
      </c>
      <c r="I48" s="36" t="s">
        <v>31</v>
      </c>
      <c r="J48" s="43">
        <v>0</v>
      </c>
      <c r="K48" s="43"/>
      <c r="L48" s="43">
        <v>0</v>
      </c>
      <c r="M48" s="43">
        <v>0</v>
      </c>
      <c r="N48" s="43">
        <v>0</v>
      </c>
      <c r="O48" s="36" t="s">
        <v>186</v>
      </c>
      <c r="P48" s="36" t="s">
        <v>214</v>
      </c>
      <c r="Q48" s="36" t="s">
        <v>215</v>
      </c>
      <c r="R48" s="36" t="s">
        <v>77</v>
      </c>
      <c r="S48" s="36">
        <v>0</v>
      </c>
      <c r="T48" s="36">
        <v>1300</v>
      </c>
      <c r="U48" s="36">
        <v>257</v>
      </c>
      <c r="V48" s="36">
        <v>1450</v>
      </c>
      <c r="W48" s="36"/>
      <c r="X48" s="36">
        <v>1550</v>
      </c>
      <c r="Y48" s="36"/>
      <c r="Z48" s="36">
        <v>1700</v>
      </c>
      <c r="AA48" s="36"/>
      <c r="AB48" s="12">
        <f>+_xlfn.IFS(R48="Acumulado",T48+V48+X48+Z48,R48="Capacidad",Z48,R48="Flujo",Z48,R48="Reducción",Z48,R48="Stock",Z48)</f>
        <v>6000</v>
      </c>
      <c r="AC48" s="12">
        <f>+_xlfn.IFS(R48="Acumulado",U48+W48+Y48+AA48,R48="Capacidad",AA48,R48="Flujo",U48,R48="Reducción",U48,R48="Stock",U48)</f>
        <v>257</v>
      </c>
      <c r="AD48" s="37"/>
    </row>
    <row r="49" spans="1:30" ht="102" x14ac:dyDescent="0.3">
      <c r="A49" s="57" t="s">
        <v>31</v>
      </c>
      <c r="B49" s="57" t="s">
        <v>31</v>
      </c>
      <c r="C49" s="57" t="s">
        <v>216</v>
      </c>
      <c r="D49" s="57" t="s">
        <v>217</v>
      </c>
      <c r="E49" s="57" t="s">
        <v>218</v>
      </c>
      <c r="F49" s="57" t="s">
        <v>219</v>
      </c>
      <c r="G49" s="57" t="s">
        <v>220</v>
      </c>
      <c r="H49" s="57" t="s">
        <v>31</v>
      </c>
      <c r="I49" s="57" t="s">
        <v>221</v>
      </c>
      <c r="J49" s="70">
        <v>2399000000</v>
      </c>
      <c r="K49" s="74">
        <f>'[2]1. Iniciativas-PA'!N26</f>
        <v>78573199.00999999</v>
      </c>
      <c r="L49" s="70" t="s">
        <v>222</v>
      </c>
      <c r="M49" s="70" t="s">
        <v>222</v>
      </c>
      <c r="N49" s="70" t="s">
        <v>222</v>
      </c>
      <c r="O49" s="57" t="s">
        <v>223</v>
      </c>
      <c r="P49" s="13" t="s">
        <v>224</v>
      </c>
      <c r="Q49" s="13" t="s">
        <v>225</v>
      </c>
      <c r="R49" s="13" t="s">
        <v>41</v>
      </c>
      <c r="S49" s="13">
        <v>1</v>
      </c>
      <c r="T49" s="13">
        <v>1</v>
      </c>
      <c r="U49" s="13">
        <v>0.25</v>
      </c>
      <c r="V49" s="13">
        <v>1</v>
      </c>
      <c r="W49" s="13">
        <v>0</v>
      </c>
      <c r="X49" s="13">
        <v>1</v>
      </c>
      <c r="Y49" s="13">
        <v>0</v>
      </c>
      <c r="Z49" s="13">
        <v>1</v>
      </c>
      <c r="AA49" s="13">
        <v>0</v>
      </c>
      <c r="AB49" s="13">
        <f t="shared" ref="AB49:AB80" si="2">+_xlfn.IFS(R49="Acumulado",T49+V49+X49+Z49,R49="Capacidad",Z49,R49="Flujo",Z49,R49="Reducción",Z49,R49="Stock",Z49)</f>
        <v>4</v>
      </c>
      <c r="AC49" s="13">
        <f t="shared" ref="AC49:AC80" si="3">+_xlfn.IFS(R49="Acumulado",U49+W49+Y49+AA49,R49="Capacidad",AA49,R49="Flujo",U49,R49="Reducción",U49,R49="Stock",U49)</f>
        <v>0.25</v>
      </c>
      <c r="AD49" s="60" t="s">
        <v>226</v>
      </c>
    </row>
    <row r="50" spans="1:30" ht="40.799999999999997" x14ac:dyDescent="0.3">
      <c r="A50" s="58"/>
      <c r="B50" s="58"/>
      <c r="C50" s="58"/>
      <c r="D50" s="58"/>
      <c r="E50" s="58"/>
      <c r="F50" s="58"/>
      <c r="G50" s="58"/>
      <c r="H50" s="58"/>
      <c r="I50" s="58"/>
      <c r="J50" s="71">
        <v>0</v>
      </c>
      <c r="K50" s="75"/>
      <c r="L50" s="71"/>
      <c r="M50" s="71"/>
      <c r="N50" s="71"/>
      <c r="O50" s="58"/>
      <c r="P50" s="13" t="s">
        <v>227</v>
      </c>
      <c r="Q50" s="13" t="s">
        <v>228</v>
      </c>
      <c r="R50" s="13" t="s">
        <v>41</v>
      </c>
      <c r="S50" s="13">
        <v>1</v>
      </c>
      <c r="T50" s="13">
        <v>1</v>
      </c>
      <c r="U50" s="13">
        <v>1</v>
      </c>
      <c r="V50" s="13">
        <v>1</v>
      </c>
      <c r="W50" s="13">
        <v>0</v>
      </c>
      <c r="X50" s="13">
        <v>1</v>
      </c>
      <c r="Y50" s="13">
        <v>0</v>
      </c>
      <c r="Z50" s="13">
        <v>1</v>
      </c>
      <c r="AA50" s="13">
        <v>0</v>
      </c>
      <c r="AB50" s="13">
        <f t="shared" si="2"/>
        <v>4</v>
      </c>
      <c r="AC50" s="13">
        <f t="shared" si="3"/>
        <v>1</v>
      </c>
      <c r="AD50" s="77"/>
    </row>
    <row r="51" spans="1:30" ht="61.2" x14ac:dyDescent="0.3">
      <c r="A51" s="58"/>
      <c r="B51" s="58"/>
      <c r="C51" s="58"/>
      <c r="D51" s="58"/>
      <c r="E51" s="58"/>
      <c r="F51" s="58"/>
      <c r="G51" s="58"/>
      <c r="H51" s="58"/>
      <c r="I51" s="58"/>
      <c r="J51" s="71">
        <v>0</v>
      </c>
      <c r="K51" s="75"/>
      <c r="L51" s="71"/>
      <c r="M51" s="71"/>
      <c r="N51" s="71"/>
      <c r="O51" s="58"/>
      <c r="P51" s="13" t="s">
        <v>229</v>
      </c>
      <c r="Q51" s="13" t="s">
        <v>230</v>
      </c>
      <c r="R51" s="13" t="s">
        <v>41</v>
      </c>
      <c r="S51" s="13">
        <v>1</v>
      </c>
      <c r="T51" s="13">
        <v>1</v>
      </c>
      <c r="U51" s="13">
        <v>1</v>
      </c>
      <c r="V51" s="13">
        <v>1</v>
      </c>
      <c r="W51" s="13">
        <v>0</v>
      </c>
      <c r="X51" s="13">
        <v>1</v>
      </c>
      <c r="Y51" s="13">
        <v>0</v>
      </c>
      <c r="Z51" s="13">
        <v>1</v>
      </c>
      <c r="AA51" s="13">
        <v>0</v>
      </c>
      <c r="AB51" s="13">
        <f t="shared" si="2"/>
        <v>4</v>
      </c>
      <c r="AC51" s="13">
        <f t="shared" si="3"/>
        <v>1</v>
      </c>
      <c r="AD51" s="77"/>
    </row>
    <row r="52" spans="1:30" ht="40.799999999999997" x14ac:dyDescent="0.3">
      <c r="A52" s="58"/>
      <c r="B52" s="58"/>
      <c r="C52" s="58"/>
      <c r="D52" s="58"/>
      <c r="E52" s="58"/>
      <c r="F52" s="58"/>
      <c r="G52" s="58"/>
      <c r="H52" s="58"/>
      <c r="I52" s="58"/>
      <c r="J52" s="71">
        <v>0</v>
      </c>
      <c r="K52" s="75"/>
      <c r="L52" s="71"/>
      <c r="M52" s="71"/>
      <c r="N52" s="71"/>
      <c r="O52" s="58"/>
      <c r="P52" s="13" t="s">
        <v>231</v>
      </c>
      <c r="Q52" s="13" t="s">
        <v>232</v>
      </c>
      <c r="R52" s="13" t="s">
        <v>41</v>
      </c>
      <c r="S52" s="13">
        <v>1</v>
      </c>
      <c r="T52" s="13">
        <v>1</v>
      </c>
      <c r="U52" s="13">
        <v>1</v>
      </c>
      <c r="V52" s="13">
        <v>1</v>
      </c>
      <c r="W52" s="13">
        <v>0</v>
      </c>
      <c r="X52" s="13">
        <v>1</v>
      </c>
      <c r="Y52" s="13">
        <v>0</v>
      </c>
      <c r="Z52" s="13">
        <v>1</v>
      </c>
      <c r="AA52" s="13">
        <v>0</v>
      </c>
      <c r="AB52" s="13">
        <f t="shared" si="2"/>
        <v>4</v>
      </c>
      <c r="AC52" s="13">
        <f t="shared" si="3"/>
        <v>1</v>
      </c>
      <c r="AD52" s="77"/>
    </row>
    <row r="53" spans="1:30" ht="61.2" x14ac:dyDescent="0.3">
      <c r="A53" s="58"/>
      <c r="B53" s="58"/>
      <c r="C53" s="58"/>
      <c r="D53" s="58"/>
      <c r="E53" s="58"/>
      <c r="F53" s="58"/>
      <c r="G53" s="58"/>
      <c r="H53" s="58"/>
      <c r="I53" s="58"/>
      <c r="J53" s="71">
        <v>0</v>
      </c>
      <c r="K53" s="75"/>
      <c r="L53" s="71"/>
      <c r="M53" s="71"/>
      <c r="N53" s="71"/>
      <c r="O53" s="58"/>
      <c r="P53" s="13" t="s">
        <v>233</v>
      </c>
      <c r="Q53" s="13" t="s">
        <v>234</v>
      </c>
      <c r="R53" s="13" t="s">
        <v>41</v>
      </c>
      <c r="S53" s="13">
        <v>1</v>
      </c>
      <c r="T53" s="13">
        <v>1</v>
      </c>
      <c r="U53" s="13">
        <v>1</v>
      </c>
      <c r="V53" s="13">
        <v>1</v>
      </c>
      <c r="W53" s="13">
        <v>0</v>
      </c>
      <c r="X53" s="13">
        <v>1</v>
      </c>
      <c r="Y53" s="13">
        <v>0</v>
      </c>
      <c r="Z53" s="13">
        <v>1</v>
      </c>
      <c r="AA53" s="13">
        <v>0</v>
      </c>
      <c r="AB53" s="13">
        <f t="shared" si="2"/>
        <v>4</v>
      </c>
      <c r="AC53" s="13">
        <f t="shared" si="3"/>
        <v>1</v>
      </c>
      <c r="AD53" s="77"/>
    </row>
    <row r="54" spans="1:30" ht="40.799999999999997" x14ac:dyDescent="0.3">
      <c r="A54" s="58"/>
      <c r="B54" s="58"/>
      <c r="C54" s="58"/>
      <c r="D54" s="58"/>
      <c r="E54" s="58"/>
      <c r="F54" s="58"/>
      <c r="G54" s="58"/>
      <c r="H54" s="58"/>
      <c r="I54" s="58"/>
      <c r="J54" s="71">
        <v>0</v>
      </c>
      <c r="K54" s="75"/>
      <c r="L54" s="71"/>
      <c r="M54" s="71"/>
      <c r="N54" s="71"/>
      <c r="O54" s="58"/>
      <c r="P54" s="13" t="s">
        <v>235</v>
      </c>
      <c r="Q54" s="13" t="s">
        <v>236</v>
      </c>
      <c r="R54" s="13" t="s">
        <v>46</v>
      </c>
      <c r="S54" s="21">
        <v>1</v>
      </c>
      <c r="T54" s="21">
        <v>1</v>
      </c>
      <c r="U54" s="16">
        <v>0.25</v>
      </c>
      <c r="V54" s="21">
        <v>1</v>
      </c>
      <c r="W54" s="16">
        <v>0</v>
      </c>
      <c r="X54" s="21">
        <v>1</v>
      </c>
      <c r="Y54" s="16">
        <v>0</v>
      </c>
      <c r="Z54" s="21">
        <v>1</v>
      </c>
      <c r="AA54" s="16">
        <v>0</v>
      </c>
      <c r="AB54" s="16">
        <f t="shared" si="2"/>
        <v>1</v>
      </c>
      <c r="AC54" s="16">
        <f t="shared" si="3"/>
        <v>0.25</v>
      </c>
      <c r="AD54" s="77"/>
    </row>
    <row r="55" spans="1:30" ht="81.599999999999994" x14ac:dyDescent="0.3">
      <c r="A55" s="58"/>
      <c r="B55" s="58"/>
      <c r="C55" s="58"/>
      <c r="D55" s="58"/>
      <c r="E55" s="58"/>
      <c r="F55" s="58"/>
      <c r="G55" s="58"/>
      <c r="H55" s="58"/>
      <c r="I55" s="58"/>
      <c r="J55" s="71">
        <v>0</v>
      </c>
      <c r="K55" s="75"/>
      <c r="L55" s="71"/>
      <c r="M55" s="71"/>
      <c r="N55" s="71"/>
      <c r="O55" s="58"/>
      <c r="P55" s="13" t="s">
        <v>237</v>
      </c>
      <c r="Q55" s="13" t="s">
        <v>238</v>
      </c>
      <c r="R55" s="13" t="s">
        <v>46</v>
      </c>
      <c r="S55" s="21">
        <v>1</v>
      </c>
      <c r="T55" s="21">
        <v>1</v>
      </c>
      <c r="U55" s="16">
        <v>0.25</v>
      </c>
      <c r="V55" s="21">
        <v>1</v>
      </c>
      <c r="W55" s="16">
        <v>0</v>
      </c>
      <c r="X55" s="21">
        <v>1</v>
      </c>
      <c r="Y55" s="16">
        <v>0</v>
      </c>
      <c r="Z55" s="21">
        <v>1</v>
      </c>
      <c r="AA55" s="16">
        <v>0</v>
      </c>
      <c r="AB55" s="16">
        <f t="shared" si="2"/>
        <v>1</v>
      </c>
      <c r="AC55" s="16">
        <f t="shared" si="3"/>
        <v>0.25</v>
      </c>
      <c r="AD55" s="77"/>
    </row>
    <row r="56" spans="1:30" ht="102" x14ac:dyDescent="0.3">
      <c r="A56" s="59"/>
      <c r="B56" s="59"/>
      <c r="C56" s="59"/>
      <c r="D56" s="59"/>
      <c r="E56" s="59"/>
      <c r="F56" s="59"/>
      <c r="G56" s="59"/>
      <c r="H56" s="59"/>
      <c r="I56" s="59"/>
      <c r="J56" s="72">
        <v>0</v>
      </c>
      <c r="K56" s="76"/>
      <c r="L56" s="72"/>
      <c r="M56" s="72"/>
      <c r="N56" s="72"/>
      <c r="O56" s="59"/>
      <c r="P56" s="13" t="s">
        <v>239</v>
      </c>
      <c r="Q56" s="13" t="s">
        <v>240</v>
      </c>
      <c r="R56" s="13" t="s">
        <v>46</v>
      </c>
      <c r="S56" s="21">
        <v>1</v>
      </c>
      <c r="T56" s="21">
        <v>1</v>
      </c>
      <c r="U56" s="16">
        <v>0.25</v>
      </c>
      <c r="V56" s="21">
        <v>1</v>
      </c>
      <c r="W56" s="16">
        <v>0</v>
      </c>
      <c r="X56" s="21">
        <v>1</v>
      </c>
      <c r="Y56" s="16">
        <v>0</v>
      </c>
      <c r="Z56" s="21">
        <v>1</v>
      </c>
      <c r="AA56" s="16">
        <v>0</v>
      </c>
      <c r="AB56" s="16">
        <f t="shared" si="2"/>
        <v>1</v>
      </c>
      <c r="AC56" s="16">
        <f t="shared" si="3"/>
        <v>0.25</v>
      </c>
      <c r="AD56" s="78"/>
    </row>
    <row r="57" spans="1:30" ht="40.799999999999997" x14ac:dyDescent="0.3">
      <c r="A57" s="57" t="s">
        <v>31</v>
      </c>
      <c r="B57" s="57" t="s">
        <v>31</v>
      </c>
      <c r="C57" s="57" t="s">
        <v>216</v>
      </c>
      <c r="D57" s="57" t="s">
        <v>241</v>
      </c>
      <c r="E57" s="57" t="s">
        <v>242</v>
      </c>
      <c r="F57" s="57" t="s">
        <v>243</v>
      </c>
      <c r="G57" s="57" t="s">
        <v>36</v>
      </c>
      <c r="H57" s="57" t="s">
        <v>31</v>
      </c>
      <c r="I57" s="57" t="s">
        <v>244</v>
      </c>
      <c r="J57" s="79">
        <v>62967599192</v>
      </c>
      <c r="K57" s="80">
        <f>'[2]1. Iniciativas-PA'!N27</f>
        <v>552126178.76999986</v>
      </c>
      <c r="L57" s="79">
        <v>51662</v>
      </c>
      <c r="M57" s="79">
        <v>53212</v>
      </c>
      <c r="N57" s="79">
        <v>54808</v>
      </c>
      <c r="O57" s="57" t="s">
        <v>245</v>
      </c>
      <c r="P57" s="13" t="s">
        <v>246</v>
      </c>
      <c r="Q57" s="13" t="s">
        <v>247</v>
      </c>
      <c r="R57" s="13" t="s">
        <v>46</v>
      </c>
      <c r="S57" s="13">
        <v>0</v>
      </c>
      <c r="T57" s="13">
        <v>1</v>
      </c>
      <c r="U57" s="13">
        <v>0</v>
      </c>
      <c r="V57" s="13">
        <v>1</v>
      </c>
      <c r="W57" s="13">
        <v>0</v>
      </c>
      <c r="X57" s="13">
        <v>1</v>
      </c>
      <c r="Y57" s="13">
        <v>0</v>
      </c>
      <c r="Z57" s="13">
        <v>1</v>
      </c>
      <c r="AA57" s="13">
        <v>0</v>
      </c>
      <c r="AB57" s="13">
        <f t="shared" si="2"/>
        <v>1</v>
      </c>
      <c r="AC57" s="13">
        <f t="shared" si="3"/>
        <v>0</v>
      </c>
      <c r="AD57" s="57" t="s">
        <v>248</v>
      </c>
    </row>
    <row r="58" spans="1:30" ht="40.799999999999997" x14ac:dyDescent="0.3">
      <c r="A58" s="59"/>
      <c r="B58" s="59"/>
      <c r="C58" s="59"/>
      <c r="D58" s="59"/>
      <c r="E58" s="59"/>
      <c r="F58" s="59"/>
      <c r="G58" s="59"/>
      <c r="H58" s="59"/>
      <c r="I58" s="59"/>
      <c r="J58" s="59">
        <v>0</v>
      </c>
      <c r="K58" s="53"/>
      <c r="L58" s="59"/>
      <c r="M58" s="59"/>
      <c r="N58" s="59"/>
      <c r="O58" s="59"/>
      <c r="P58" s="13" t="s">
        <v>249</v>
      </c>
      <c r="Q58" s="13" t="s">
        <v>250</v>
      </c>
      <c r="R58" s="13" t="s">
        <v>46</v>
      </c>
      <c r="S58" s="13">
        <v>0</v>
      </c>
      <c r="T58" s="13">
        <v>13</v>
      </c>
      <c r="U58" s="13">
        <v>0</v>
      </c>
      <c r="V58" s="13">
        <v>13</v>
      </c>
      <c r="W58" s="13">
        <v>0</v>
      </c>
      <c r="X58" s="13">
        <v>13</v>
      </c>
      <c r="Y58" s="13">
        <v>0</v>
      </c>
      <c r="Z58" s="13">
        <v>13</v>
      </c>
      <c r="AA58" s="13">
        <v>0</v>
      </c>
      <c r="AB58" s="13">
        <f t="shared" si="2"/>
        <v>13</v>
      </c>
      <c r="AC58" s="13">
        <f t="shared" si="3"/>
        <v>0</v>
      </c>
      <c r="AD58" s="59"/>
    </row>
    <row r="59" spans="1:30" ht="155.4" customHeight="1" x14ac:dyDescent="0.3">
      <c r="A59" s="57" t="s">
        <v>31</v>
      </c>
      <c r="B59" s="57" t="s">
        <v>31</v>
      </c>
      <c r="C59" s="57" t="s">
        <v>216</v>
      </c>
      <c r="D59" s="57" t="s">
        <v>241</v>
      </c>
      <c r="E59" s="57" t="s">
        <v>251</v>
      </c>
      <c r="F59" s="57" t="s">
        <v>251</v>
      </c>
      <c r="G59" s="57" t="s">
        <v>252</v>
      </c>
      <c r="H59" s="57" t="s">
        <v>31</v>
      </c>
      <c r="I59" s="57" t="s">
        <v>221</v>
      </c>
      <c r="J59" s="70">
        <v>384500000</v>
      </c>
      <c r="K59" s="74">
        <f>'[2]1. Iniciativas-PA'!N28</f>
        <v>51800000</v>
      </c>
      <c r="L59" s="70">
        <v>855</v>
      </c>
      <c r="M59" s="70">
        <v>881</v>
      </c>
      <c r="N59" s="70">
        <v>907</v>
      </c>
      <c r="O59" s="57" t="s">
        <v>223</v>
      </c>
      <c r="P59" s="13" t="s">
        <v>253</v>
      </c>
      <c r="Q59" s="13" t="s">
        <v>254</v>
      </c>
      <c r="R59" s="13" t="s">
        <v>41</v>
      </c>
      <c r="S59" s="13">
        <v>0</v>
      </c>
      <c r="T59" s="13">
        <v>16</v>
      </c>
      <c r="U59" s="13">
        <v>4</v>
      </c>
      <c r="V59" s="13">
        <v>16</v>
      </c>
      <c r="W59" s="13">
        <v>0</v>
      </c>
      <c r="X59" s="13">
        <v>16</v>
      </c>
      <c r="Y59" s="13">
        <v>0</v>
      </c>
      <c r="Z59" s="13">
        <v>16</v>
      </c>
      <c r="AA59" s="13">
        <v>0</v>
      </c>
      <c r="AB59" s="13">
        <f t="shared" si="2"/>
        <v>64</v>
      </c>
      <c r="AC59" s="13">
        <f t="shared" si="3"/>
        <v>4</v>
      </c>
      <c r="AD59" s="57" t="s">
        <v>255</v>
      </c>
    </row>
    <row r="60" spans="1:30" ht="81.599999999999994" x14ac:dyDescent="0.3">
      <c r="A60" s="58"/>
      <c r="B60" s="58"/>
      <c r="C60" s="58"/>
      <c r="D60" s="58"/>
      <c r="E60" s="58"/>
      <c r="F60" s="58"/>
      <c r="G60" s="58"/>
      <c r="H60" s="58"/>
      <c r="I60" s="58"/>
      <c r="J60" s="71">
        <v>0</v>
      </c>
      <c r="K60" s="75"/>
      <c r="L60" s="71"/>
      <c r="M60" s="71"/>
      <c r="N60" s="71"/>
      <c r="O60" s="58"/>
      <c r="P60" s="13" t="s">
        <v>256</v>
      </c>
      <c r="Q60" s="13" t="s">
        <v>257</v>
      </c>
      <c r="R60" s="13" t="s">
        <v>41</v>
      </c>
      <c r="S60" s="13">
        <v>11</v>
      </c>
      <c r="T60" s="13">
        <v>22</v>
      </c>
      <c r="U60" s="13">
        <v>2</v>
      </c>
      <c r="V60" s="13">
        <v>22</v>
      </c>
      <c r="W60" s="13">
        <v>0</v>
      </c>
      <c r="X60" s="13">
        <v>22</v>
      </c>
      <c r="Y60" s="13">
        <v>0</v>
      </c>
      <c r="Z60" s="13">
        <v>22</v>
      </c>
      <c r="AA60" s="13">
        <v>0</v>
      </c>
      <c r="AB60" s="13">
        <f t="shared" si="2"/>
        <v>88</v>
      </c>
      <c r="AC60" s="13">
        <f t="shared" si="3"/>
        <v>2</v>
      </c>
      <c r="AD60" s="58"/>
    </row>
    <row r="61" spans="1:30" ht="102" customHeight="1" x14ac:dyDescent="0.3">
      <c r="A61" s="58"/>
      <c r="B61" s="58"/>
      <c r="C61" s="58"/>
      <c r="D61" s="58"/>
      <c r="E61" s="58"/>
      <c r="F61" s="58"/>
      <c r="G61" s="58"/>
      <c r="H61" s="58"/>
      <c r="I61" s="58"/>
      <c r="J61" s="71">
        <v>0</v>
      </c>
      <c r="K61" s="75"/>
      <c r="L61" s="71"/>
      <c r="M61" s="71"/>
      <c r="N61" s="71"/>
      <c r="O61" s="58"/>
      <c r="P61" s="57" t="s">
        <v>258</v>
      </c>
      <c r="Q61" s="13" t="s">
        <v>259</v>
      </c>
      <c r="R61" s="13" t="s">
        <v>41</v>
      </c>
      <c r="S61" s="13">
        <v>4</v>
      </c>
      <c r="T61" s="13">
        <v>4</v>
      </c>
      <c r="U61" s="13">
        <v>1</v>
      </c>
      <c r="V61" s="13">
        <v>4</v>
      </c>
      <c r="W61" s="13">
        <v>0</v>
      </c>
      <c r="X61" s="13">
        <v>4</v>
      </c>
      <c r="Y61" s="13">
        <v>0</v>
      </c>
      <c r="Z61" s="13">
        <v>4</v>
      </c>
      <c r="AA61" s="13">
        <v>0</v>
      </c>
      <c r="AB61" s="13">
        <f t="shared" si="2"/>
        <v>16</v>
      </c>
      <c r="AC61" s="13">
        <f t="shared" si="3"/>
        <v>1</v>
      </c>
      <c r="AD61" s="58"/>
    </row>
    <row r="62" spans="1:30" ht="81.599999999999994" x14ac:dyDescent="0.3">
      <c r="A62" s="59"/>
      <c r="B62" s="59"/>
      <c r="C62" s="59"/>
      <c r="D62" s="59"/>
      <c r="E62" s="59"/>
      <c r="F62" s="59"/>
      <c r="G62" s="59"/>
      <c r="H62" s="59"/>
      <c r="I62" s="59"/>
      <c r="J62" s="72">
        <v>0</v>
      </c>
      <c r="K62" s="76"/>
      <c r="L62" s="72"/>
      <c r="M62" s="72"/>
      <c r="N62" s="72"/>
      <c r="O62" s="59"/>
      <c r="P62" s="59"/>
      <c r="Q62" s="13" t="s">
        <v>260</v>
      </c>
      <c r="R62" s="13" t="s">
        <v>41</v>
      </c>
      <c r="S62" s="13">
        <v>0</v>
      </c>
      <c r="T62" s="13">
        <v>11</v>
      </c>
      <c r="U62" s="13">
        <v>1</v>
      </c>
      <c r="V62" s="13">
        <v>11</v>
      </c>
      <c r="W62" s="13">
        <v>0</v>
      </c>
      <c r="X62" s="13">
        <v>11</v>
      </c>
      <c r="Y62" s="13">
        <v>0</v>
      </c>
      <c r="Z62" s="13">
        <v>11</v>
      </c>
      <c r="AA62" s="13">
        <v>0</v>
      </c>
      <c r="AB62" s="13">
        <f t="shared" si="2"/>
        <v>44</v>
      </c>
      <c r="AC62" s="13">
        <f t="shared" si="3"/>
        <v>1</v>
      </c>
      <c r="AD62" s="59"/>
    </row>
    <row r="63" spans="1:30" ht="81.599999999999994" x14ac:dyDescent="0.3">
      <c r="A63" s="13" t="s">
        <v>31</v>
      </c>
      <c r="B63" s="13" t="s">
        <v>31</v>
      </c>
      <c r="C63" s="13" t="s">
        <v>216</v>
      </c>
      <c r="D63" s="13" t="s">
        <v>241</v>
      </c>
      <c r="E63" s="13" t="s">
        <v>261</v>
      </c>
      <c r="F63" s="13" t="s">
        <v>262</v>
      </c>
      <c r="G63" s="13" t="s">
        <v>252</v>
      </c>
      <c r="H63" s="13" t="s">
        <v>31</v>
      </c>
      <c r="I63" s="13" t="s">
        <v>263</v>
      </c>
      <c r="J63" s="28">
        <v>1171000000</v>
      </c>
      <c r="K63" s="28">
        <f>'[2]1. Iniciativas-PA'!N29</f>
        <v>0</v>
      </c>
      <c r="L63" s="25">
        <f>J63*1.03</f>
        <v>1206130000</v>
      </c>
      <c r="M63" s="25">
        <f t="shared" ref="M63:N64" si="4">L63*1.03</f>
        <v>1242313900</v>
      </c>
      <c r="N63" s="25">
        <f t="shared" si="4"/>
        <v>1279583317</v>
      </c>
      <c r="O63" s="13" t="s">
        <v>223</v>
      </c>
      <c r="P63" s="26" t="s">
        <v>264</v>
      </c>
      <c r="Q63" s="26" t="s">
        <v>265</v>
      </c>
      <c r="R63" s="26" t="s">
        <v>41</v>
      </c>
      <c r="S63" s="26">
        <v>4</v>
      </c>
      <c r="T63" s="26">
        <v>12</v>
      </c>
      <c r="U63" s="13">
        <v>3</v>
      </c>
      <c r="V63" s="26">
        <v>12</v>
      </c>
      <c r="W63" s="13">
        <v>0</v>
      </c>
      <c r="X63" s="26">
        <v>12</v>
      </c>
      <c r="Y63" s="13">
        <v>0</v>
      </c>
      <c r="Z63" s="26">
        <v>12</v>
      </c>
      <c r="AA63" s="13">
        <v>0</v>
      </c>
      <c r="AB63" s="13">
        <f t="shared" si="2"/>
        <v>48</v>
      </c>
      <c r="AC63" s="13">
        <f t="shared" si="3"/>
        <v>3</v>
      </c>
      <c r="AD63" s="45" t="s">
        <v>266</v>
      </c>
    </row>
    <row r="64" spans="1:30" ht="102" x14ac:dyDescent="0.3">
      <c r="A64" s="13" t="s">
        <v>31</v>
      </c>
      <c r="B64" s="13" t="s">
        <v>31</v>
      </c>
      <c r="C64" s="13" t="s">
        <v>216</v>
      </c>
      <c r="D64" s="13" t="s">
        <v>241</v>
      </c>
      <c r="E64" s="13" t="s">
        <v>267</v>
      </c>
      <c r="F64" s="13" t="s">
        <v>268</v>
      </c>
      <c r="G64" s="13" t="s">
        <v>252</v>
      </c>
      <c r="H64" s="13" t="s">
        <v>31</v>
      </c>
      <c r="I64" s="13" t="s">
        <v>263</v>
      </c>
      <c r="J64" s="28">
        <v>1757000000</v>
      </c>
      <c r="K64" s="28">
        <f>'[2]1. Iniciativas-PA'!N30</f>
        <v>206116665</v>
      </c>
      <c r="L64" s="25">
        <f>J64*1.03</f>
        <v>1809710000</v>
      </c>
      <c r="M64" s="25">
        <f t="shared" si="4"/>
        <v>1864001300</v>
      </c>
      <c r="N64" s="25">
        <f t="shared" si="4"/>
        <v>1919921339</v>
      </c>
      <c r="O64" s="13" t="s">
        <v>31</v>
      </c>
      <c r="P64" s="13" t="s">
        <v>264</v>
      </c>
      <c r="Q64" s="13" t="s">
        <v>269</v>
      </c>
      <c r="R64" s="13" t="s">
        <v>41</v>
      </c>
      <c r="S64" s="26">
        <v>4</v>
      </c>
      <c r="T64" s="26">
        <v>12</v>
      </c>
      <c r="U64" s="13">
        <v>3</v>
      </c>
      <c r="V64" s="26">
        <v>12</v>
      </c>
      <c r="W64" s="13">
        <v>0</v>
      </c>
      <c r="X64" s="26">
        <v>12</v>
      </c>
      <c r="Y64" s="13">
        <v>0</v>
      </c>
      <c r="Z64" s="26">
        <v>12</v>
      </c>
      <c r="AA64" s="13">
        <v>0</v>
      </c>
      <c r="AB64" s="13">
        <f t="shared" si="2"/>
        <v>48</v>
      </c>
      <c r="AC64" s="13">
        <f t="shared" si="3"/>
        <v>3</v>
      </c>
      <c r="AD64" s="47"/>
    </row>
    <row r="65" spans="1:30" ht="122.4" x14ac:dyDescent="0.3">
      <c r="A65" s="13" t="s">
        <v>31</v>
      </c>
      <c r="B65" s="13" t="s">
        <v>31</v>
      </c>
      <c r="C65" s="13" t="s">
        <v>216</v>
      </c>
      <c r="D65" s="13" t="s">
        <v>241</v>
      </c>
      <c r="E65" s="13" t="s">
        <v>270</v>
      </c>
      <c r="F65" s="13" t="s">
        <v>271</v>
      </c>
      <c r="G65" s="13" t="s">
        <v>272</v>
      </c>
      <c r="H65" s="13" t="s">
        <v>31</v>
      </c>
      <c r="I65" s="13" t="s">
        <v>273</v>
      </c>
      <c r="J65" s="17">
        <v>22151528945</v>
      </c>
      <c r="K65" s="24">
        <f>'[2]1. Iniciativas-PA'!N31</f>
        <v>1825664698</v>
      </c>
      <c r="L65" s="17">
        <v>19071</v>
      </c>
      <c r="M65" s="17">
        <v>5275</v>
      </c>
      <c r="N65" s="17">
        <v>0</v>
      </c>
      <c r="O65" s="13" t="s">
        <v>274</v>
      </c>
      <c r="P65" s="13" t="s">
        <v>275</v>
      </c>
      <c r="Q65" s="13" t="s">
        <v>276</v>
      </c>
      <c r="R65" s="13" t="s">
        <v>46</v>
      </c>
      <c r="S65" s="13">
        <v>0</v>
      </c>
      <c r="T65" s="13">
        <v>1</v>
      </c>
      <c r="U65" s="13">
        <v>0.25</v>
      </c>
      <c r="V65" s="13">
        <v>1</v>
      </c>
      <c r="W65" s="13">
        <v>0</v>
      </c>
      <c r="X65" s="13">
        <v>1</v>
      </c>
      <c r="Y65" s="13">
        <v>0</v>
      </c>
      <c r="Z65" s="13">
        <v>1</v>
      </c>
      <c r="AA65" s="13">
        <v>0</v>
      </c>
      <c r="AB65" s="13">
        <f t="shared" si="2"/>
        <v>1</v>
      </c>
      <c r="AC65" s="13">
        <f t="shared" si="3"/>
        <v>0.25</v>
      </c>
      <c r="AD65" s="26" t="s">
        <v>277</v>
      </c>
    </row>
    <row r="66" spans="1:30" ht="20.399999999999999" x14ac:dyDescent="0.3">
      <c r="A66" s="57" t="s">
        <v>31</v>
      </c>
      <c r="B66" s="57" t="s">
        <v>31</v>
      </c>
      <c r="C66" s="57" t="s">
        <v>216</v>
      </c>
      <c r="D66" s="57" t="s">
        <v>241</v>
      </c>
      <c r="E66" s="57" t="s">
        <v>278</v>
      </c>
      <c r="F66" s="57" t="s">
        <v>279</v>
      </c>
      <c r="G66" s="57" t="s">
        <v>280</v>
      </c>
      <c r="H66" s="57" t="s">
        <v>31</v>
      </c>
      <c r="I66" s="57" t="s">
        <v>281</v>
      </c>
      <c r="J66" s="70">
        <v>4184891063</v>
      </c>
      <c r="K66" s="74">
        <f>'[2]1. Iniciativas-PA'!N32</f>
        <v>411799996.34000003</v>
      </c>
      <c r="L66" s="70">
        <v>4407</v>
      </c>
      <c r="M66" s="70">
        <v>4539</v>
      </c>
      <c r="N66" s="70">
        <v>4675</v>
      </c>
      <c r="O66" s="70" t="s">
        <v>282</v>
      </c>
      <c r="P66" s="13" t="s">
        <v>283</v>
      </c>
      <c r="Q66" s="13" t="s">
        <v>284</v>
      </c>
      <c r="R66" s="13" t="s">
        <v>46</v>
      </c>
      <c r="S66" s="29">
        <v>1</v>
      </c>
      <c r="T66" s="21">
        <v>1</v>
      </c>
      <c r="U66" s="16">
        <v>0.25</v>
      </c>
      <c r="V66" s="21">
        <v>1</v>
      </c>
      <c r="W66" s="16">
        <v>0</v>
      </c>
      <c r="X66" s="29">
        <v>1</v>
      </c>
      <c r="Y66" s="16">
        <v>0</v>
      </c>
      <c r="Z66" s="29">
        <v>1</v>
      </c>
      <c r="AA66" s="16">
        <v>0</v>
      </c>
      <c r="AB66" s="16">
        <f t="shared" si="2"/>
        <v>1</v>
      </c>
      <c r="AC66" s="16">
        <f t="shared" si="3"/>
        <v>0.25</v>
      </c>
      <c r="AD66" s="57" t="s">
        <v>285</v>
      </c>
    </row>
    <row r="67" spans="1:30" ht="81.599999999999994" x14ac:dyDescent="0.3">
      <c r="A67" s="59"/>
      <c r="B67" s="59"/>
      <c r="C67" s="59"/>
      <c r="D67" s="59"/>
      <c r="E67" s="59"/>
      <c r="F67" s="59"/>
      <c r="G67" s="59"/>
      <c r="H67" s="59"/>
      <c r="I67" s="59"/>
      <c r="J67" s="72">
        <v>0</v>
      </c>
      <c r="K67" s="76"/>
      <c r="L67" s="72"/>
      <c r="M67" s="72"/>
      <c r="N67" s="72"/>
      <c r="O67" s="72"/>
      <c r="P67" s="26" t="s">
        <v>286</v>
      </c>
      <c r="Q67" s="26" t="s">
        <v>287</v>
      </c>
      <c r="R67" s="26" t="s">
        <v>41</v>
      </c>
      <c r="S67" s="13">
        <v>0</v>
      </c>
      <c r="T67" s="29">
        <v>0.25</v>
      </c>
      <c r="U67" s="14">
        <v>0.06</v>
      </c>
      <c r="V67" s="29">
        <v>0.25</v>
      </c>
      <c r="W67" s="16">
        <v>0</v>
      </c>
      <c r="X67" s="29">
        <v>0.25</v>
      </c>
      <c r="Y67" s="16">
        <v>0</v>
      </c>
      <c r="Z67" s="29">
        <v>0.25</v>
      </c>
      <c r="AA67" s="16">
        <v>0</v>
      </c>
      <c r="AB67" s="16">
        <f t="shared" si="2"/>
        <v>1</v>
      </c>
      <c r="AC67" s="16">
        <f t="shared" si="3"/>
        <v>0.06</v>
      </c>
      <c r="AD67" s="59"/>
    </row>
    <row r="68" spans="1:30" ht="81.599999999999994" x14ac:dyDescent="0.3">
      <c r="A68" s="57" t="s">
        <v>31</v>
      </c>
      <c r="B68" s="57" t="s">
        <v>31</v>
      </c>
      <c r="C68" s="57" t="s">
        <v>216</v>
      </c>
      <c r="D68" s="57" t="s">
        <v>288</v>
      </c>
      <c r="E68" s="57" t="s">
        <v>289</v>
      </c>
      <c r="F68" s="57" t="s">
        <v>290</v>
      </c>
      <c r="G68" s="57" t="s">
        <v>291</v>
      </c>
      <c r="H68" s="57" t="s">
        <v>31</v>
      </c>
      <c r="I68" s="57" t="s">
        <v>292</v>
      </c>
      <c r="J68" s="54">
        <v>273000000</v>
      </c>
      <c r="K68" s="51">
        <f>'[2]1. Iniciativas-PA'!N33</f>
        <v>15794639.667554088</v>
      </c>
      <c r="L68" s="54">
        <v>290</v>
      </c>
      <c r="M68" s="54">
        <v>299</v>
      </c>
      <c r="N68" s="54">
        <v>308</v>
      </c>
      <c r="O68" s="57" t="s">
        <v>293</v>
      </c>
      <c r="P68" s="13" t="s">
        <v>294</v>
      </c>
      <c r="Q68" s="13" t="s">
        <v>295</v>
      </c>
      <c r="R68" s="13" t="s">
        <v>54</v>
      </c>
      <c r="S68" s="21">
        <v>0</v>
      </c>
      <c r="T68" s="21">
        <v>1</v>
      </c>
      <c r="U68" s="16">
        <v>0.25</v>
      </c>
      <c r="V68" s="21">
        <v>1</v>
      </c>
      <c r="W68" s="16">
        <v>0</v>
      </c>
      <c r="X68" s="21">
        <v>1</v>
      </c>
      <c r="Y68" s="16">
        <v>0</v>
      </c>
      <c r="Z68" s="21">
        <v>1</v>
      </c>
      <c r="AA68" s="16">
        <v>0</v>
      </c>
      <c r="AB68" s="16">
        <f t="shared" si="2"/>
        <v>1</v>
      </c>
      <c r="AC68" s="16">
        <f t="shared" si="3"/>
        <v>0.25</v>
      </c>
      <c r="AD68" s="57" t="s">
        <v>296</v>
      </c>
    </row>
    <row r="69" spans="1:30" ht="102" x14ac:dyDescent="0.3">
      <c r="A69" s="59"/>
      <c r="B69" s="59"/>
      <c r="C69" s="59"/>
      <c r="D69" s="59"/>
      <c r="E69" s="59"/>
      <c r="F69" s="59"/>
      <c r="G69" s="59"/>
      <c r="H69" s="59"/>
      <c r="I69" s="59"/>
      <c r="J69" s="56">
        <v>0</v>
      </c>
      <c r="K69" s="53"/>
      <c r="L69" s="56"/>
      <c r="M69" s="56"/>
      <c r="N69" s="56"/>
      <c r="O69" s="59"/>
      <c r="P69" s="13" t="s">
        <v>297</v>
      </c>
      <c r="Q69" s="13" t="s">
        <v>298</v>
      </c>
      <c r="R69" s="13" t="s">
        <v>54</v>
      </c>
      <c r="S69" s="21">
        <v>0</v>
      </c>
      <c r="T69" s="21">
        <v>1</v>
      </c>
      <c r="U69" s="16">
        <v>0.25</v>
      </c>
      <c r="V69" s="21">
        <v>1</v>
      </c>
      <c r="W69" s="16">
        <v>0</v>
      </c>
      <c r="X69" s="21">
        <v>1</v>
      </c>
      <c r="Y69" s="16">
        <v>0</v>
      </c>
      <c r="Z69" s="21">
        <v>1</v>
      </c>
      <c r="AA69" s="16">
        <v>0</v>
      </c>
      <c r="AB69" s="16">
        <f t="shared" si="2"/>
        <v>1</v>
      </c>
      <c r="AC69" s="16">
        <f t="shared" si="3"/>
        <v>0.25</v>
      </c>
      <c r="AD69" s="73"/>
    </row>
    <row r="70" spans="1:30" ht="142.80000000000001" x14ac:dyDescent="0.3">
      <c r="A70" s="13" t="s">
        <v>31</v>
      </c>
      <c r="B70" s="13" t="s">
        <v>31</v>
      </c>
      <c r="C70" s="13" t="s">
        <v>216</v>
      </c>
      <c r="D70" s="13" t="s">
        <v>288</v>
      </c>
      <c r="E70" s="13" t="s">
        <v>299</v>
      </c>
      <c r="F70" s="13" t="s">
        <v>300</v>
      </c>
      <c r="G70" s="13" t="s">
        <v>291</v>
      </c>
      <c r="H70" s="13" t="s">
        <v>31</v>
      </c>
      <c r="I70" s="13" t="s">
        <v>301</v>
      </c>
      <c r="J70" s="30">
        <v>12189749183</v>
      </c>
      <c r="K70" s="28">
        <f>'[2]1. Iniciativas-PA'!N34</f>
        <v>569571886</v>
      </c>
      <c r="L70" s="30">
        <v>12835</v>
      </c>
      <c r="M70" s="30">
        <v>13220</v>
      </c>
      <c r="N70" s="30">
        <v>13617</v>
      </c>
      <c r="O70" s="13" t="s">
        <v>302</v>
      </c>
      <c r="P70" s="13" t="s">
        <v>303</v>
      </c>
      <c r="Q70" s="26" t="s">
        <v>304</v>
      </c>
      <c r="R70" s="13" t="s">
        <v>41</v>
      </c>
      <c r="S70" s="13">
        <v>0</v>
      </c>
      <c r="T70" s="18">
        <v>6409600</v>
      </c>
      <c r="U70" s="13">
        <v>867572</v>
      </c>
      <c r="V70" s="18">
        <v>6730080</v>
      </c>
      <c r="W70" s="13">
        <v>0</v>
      </c>
      <c r="X70" s="18">
        <v>7066584</v>
      </c>
      <c r="Y70" s="13">
        <v>0</v>
      </c>
      <c r="Z70" s="18">
        <v>7419913</v>
      </c>
      <c r="AA70" s="13">
        <v>0</v>
      </c>
      <c r="AB70" s="13">
        <f t="shared" si="2"/>
        <v>27626177</v>
      </c>
      <c r="AC70" s="13">
        <f t="shared" si="3"/>
        <v>867572</v>
      </c>
      <c r="AD70" s="13" t="s">
        <v>305</v>
      </c>
    </row>
    <row r="71" spans="1:30" ht="122.4" customHeight="1" x14ac:dyDescent="0.3">
      <c r="A71" s="13" t="s">
        <v>31</v>
      </c>
      <c r="B71" s="13" t="s">
        <v>31</v>
      </c>
      <c r="C71" s="13" t="s">
        <v>216</v>
      </c>
      <c r="D71" s="13" t="s">
        <v>288</v>
      </c>
      <c r="E71" s="13" t="s">
        <v>306</v>
      </c>
      <c r="F71" s="13" t="s">
        <v>307</v>
      </c>
      <c r="G71" s="13" t="s">
        <v>308</v>
      </c>
      <c r="H71" s="13" t="s">
        <v>31</v>
      </c>
      <c r="I71" s="13" t="s">
        <v>309</v>
      </c>
      <c r="J71" s="30">
        <v>348000000</v>
      </c>
      <c r="K71" s="28">
        <f>'[2]1. Iniciativas-PA'!N35</f>
        <v>37333332</v>
      </c>
      <c r="L71" s="30">
        <v>363</v>
      </c>
      <c r="M71" s="30">
        <v>379</v>
      </c>
      <c r="N71" s="30">
        <v>395</v>
      </c>
      <c r="O71" s="13" t="s">
        <v>310</v>
      </c>
      <c r="P71" s="13" t="s">
        <v>311</v>
      </c>
      <c r="Q71" s="31" t="s">
        <v>312</v>
      </c>
      <c r="R71" s="13" t="s">
        <v>41</v>
      </c>
      <c r="S71" s="13">
        <v>4</v>
      </c>
      <c r="T71" s="13">
        <v>4</v>
      </c>
      <c r="U71" s="13">
        <v>1</v>
      </c>
      <c r="V71" s="13">
        <v>4</v>
      </c>
      <c r="W71" s="13">
        <v>0</v>
      </c>
      <c r="X71" s="13">
        <v>4</v>
      </c>
      <c r="Y71" s="13">
        <v>0</v>
      </c>
      <c r="Z71" s="13">
        <v>4</v>
      </c>
      <c r="AA71" s="13">
        <v>0</v>
      </c>
      <c r="AB71" s="13">
        <f t="shared" si="2"/>
        <v>16</v>
      </c>
      <c r="AC71" s="13">
        <f t="shared" si="3"/>
        <v>1</v>
      </c>
      <c r="AD71" s="13" t="s">
        <v>313</v>
      </c>
    </row>
    <row r="72" spans="1:30" ht="176.4" customHeight="1" x14ac:dyDescent="0.3">
      <c r="A72" s="57" t="s">
        <v>31</v>
      </c>
      <c r="B72" s="57" t="s">
        <v>31</v>
      </c>
      <c r="C72" s="57" t="s">
        <v>216</v>
      </c>
      <c r="D72" s="57" t="s">
        <v>288</v>
      </c>
      <c r="E72" s="57" t="s">
        <v>314</v>
      </c>
      <c r="F72" s="57" t="s">
        <v>315</v>
      </c>
      <c r="G72" s="57" t="s">
        <v>179</v>
      </c>
      <c r="H72" s="57" t="s">
        <v>31</v>
      </c>
      <c r="I72" s="57" t="s">
        <v>316</v>
      </c>
      <c r="J72" s="63">
        <v>10582823268</v>
      </c>
      <c r="K72" s="51">
        <f>'[2]1. Iniciativas-PA'!N36</f>
        <v>209766662</v>
      </c>
      <c r="L72" s="63">
        <v>11641</v>
      </c>
      <c r="M72" s="63" t="s">
        <v>317</v>
      </c>
      <c r="N72" s="63">
        <v>14086</v>
      </c>
      <c r="O72" s="57" t="s">
        <v>318</v>
      </c>
      <c r="P72" s="13" t="s">
        <v>319</v>
      </c>
      <c r="Q72" s="31" t="s">
        <v>320</v>
      </c>
      <c r="R72" s="13" t="s">
        <v>46</v>
      </c>
      <c r="S72" s="21">
        <v>1</v>
      </c>
      <c r="T72" s="21">
        <v>1</v>
      </c>
      <c r="U72" s="16">
        <v>0.15</v>
      </c>
      <c r="V72" s="21">
        <v>1</v>
      </c>
      <c r="W72" s="16">
        <v>0</v>
      </c>
      <c r="X72" s="21">
        <v>1</v>
      </c>
      <c r="Y72" s="16">
        <v>0</v>
      </c>
      <c r="Z72" s="21">
        <v>1</v>
      </c>
      <c r="AA72" s="16">
        <v>0</v>
      </c>
      <c r="AB72" s="21">
        <f t="shared" si="2"/>
        <v>1</v>
      </c>
      <c r="AC72" s="16">
        <f t="shared" si="3"/>
        <v>0.15</v>
      </c>
      <c r="AD72" s="57" t="s">
        <v>321</v>
      </c>
    </row>
    <row r="73" spans="1:30" ht="204" x14ac:dyDescent="0.3">
      <c r="A73" s="59"/>
      <c r="B73" s="59"/>
      <c r="C73" s="59"/>
      <c r="D73" s="59"/>
      <c r="E73" s="59"/>
      <c r="F73" s="59"/>
      <c r="G73" s="59"/>
      <c r="H73" s="59"/>
      <c r="I73" s="59"/>
      <c r="J73" s="65">
        <v>0</v>
      </c>
      <c r="K73" s="53"/>
      <c r="L73" s="65"/>
      <c r="M73" s="65"/>
      <c r="N73" s="65"/>
      <c r="O73" s="59"/>
      <c r="P73" s="13" t="s">
        <v>322</v>
      </c>
      <c r="Q73" s="26" t="s">
        <v>323</v>
      </c>
      <c r="R73" s="13" t="s">
        <v>41</v>
      </c>
      <c r="S73" s="13">
        <v>2264</v>
      </c>
      <c r="T73" s="18">
        <v>2000</v>
      </c>
      <c r="U73" s="13">
        <v>302</v>
      </c>
      <c r="V73" s="18">
        <v>2000</v>
      </c>
      <c r="W73" s="13">
        <v>0</v>
      </c>
      <c r="X73" s="18">
        <v>2000</v>
      </c>
      <c r="Y73" s="13">
        <v>0</v>
      </c>
      <c r="Z73" s="18">
        <v>2000</v>
      </c>
      <c r="AA73" s="13">
        <v>0</v>
      </c>
      <c r="AB73" s="13">
        <f t="shared" si="2"/>
        <v>8000</v>
      </c>
      <c r="AC73" s="13">
        <f t="shared" si="3"/>
        <v>302</v>
      </c>
      <c r="AD73" s="58"/>
    </row>
    <row r="74" spans="1:30" ht="122.4" x14ac:dyDescent="0.3">
      <c r="A74" s="57" t="s">
        <v>31</v>
      </c>
      <c r="B74" s="57" t="s">
        <v>31</v>
      </c>
      <c r="C74" s="57" t="s">
        <v>216</v>
      </c>
      <c r="D74" s="57" t="s">
        <v>288</v>
      </c>
      <c r="E74" s="57" t="s">
        <v>324</v>
      </c>
      <c r="F74" s="57" t="s">
        <v>325</v>
      </c>
      <c r="G74" s="63" t="s">
        <v>179</v>
      </c>
      <c r="H74" s="57" t="s">
        <v>31</v>
      </c>
      <c r="I74" s="63" t="s">
        <v>316</v>
      </c>
      <c r="J74" s="63">
        <v>6695210787</v>
      </c>
      <c r="K74" s="51">
        <f>'[2]1. Iniciativas-PA'!N37</f>
        <v>0</v>
      </c>
      <c r="L74" s="63">
        <f>J74*130%</f>
        <v>8703774023.1000004</v>
      </c>
      <c r="M74" s="63">
        <f>L74*130%</f>
        <v>11314906230.030001</v>
      </c>
      <c r="N74" s="63">
        <v>16019</v>
      </c>
      <c r="O74" s="57" t="s">
        <v>326</v>
      </c>
      <c r="P74" s="13" t="s">
        <v>327</v>
      </c>
      <c r="Q74" s="26" t="s">
        <v>328</v>
      </c>
      <c r="R74" s="13" t="s">
        <v>41</v>
      </c>
      <c r="S74" s="13">
        <v>0</v>
      </c>
      <c r="T74" s="13">
        <v>100</v>
      </c>
      <c r="U74" s="13">
        <v>0</v>
      </c>
      <c r="V74" s="13">
        <v>100</v>
      </c>
      <c r="W74" s="13">
        <v>0</v>
      </c>
      <c r="X74" s="13">
        <v>100</v>
      </c>
      <c r="Y74" s="13">
        <v>0</v>
      </c>
      <c r="Z74" s="13">
        <v>100</v>
      </c>
      <c r="AA74" s="13">
        <v>0</v>
      </c>
      <c r="AB74" s="13">
        <f t="shared" si="2"/>
        <v>400</v>
      </c>
      <c r="AC74" s="13">
        <f t="shared" si="3"/>
        <v>0</v>
      </c>
      <c r="AD74" s="58"/>
    </row>
    <row r="75" spans="1:30" ht="178.95" customHeight="1" x14ac:dyDescent="0.3">
      <c r="A75" s="58"/>
      <c r="B75" s="58"/>
      <c r="C75" s="58"/>
      <c r="D75" s="58"/>
      <c r="E75" s="58"/>
      <c r="F75" s="58"/>
      <c r="G75" s="64"/>
      <c r="H75" s="58"/>
      <c r="I75" s="64"/>
      <c r="J75" s="64">
        <v>0</v>
      </c>
      <c r="K75" s="52"/>
      <c r="L75" s="64"/>
      <c r="M75" s="64"/>
      <c r="N75" s="64"/>
      <c r="O75" s="58"/>
      <c r="P75" s="13" t="s">
        <v>329</v>
      </c>
      <c r="Q75" s="26" t="s">
        <v>330</v>
      </c>
      <c r="R75" s="13" t="s">
        <v>41</v>
      </c>
      <c r="S75" s="13">
        <v>2</v>
      </c>
      <c r="T75" s="13">
        <v>2</v>
      </c>
      <c r="U75" s="13">
        <v>0.5</v>
      </c>
      <c r="V75" s="13">
        <v>2</v>
      </c>
      <c r="W75" s="13">
        <v>0</v>
      </c>
      <c r="X75" s="13">
        <v>2</v>
      </c>
      <c r="Y75" s="13">
        <v>0</v>
      </c>
      <c r="Z75" s="13">
        <v>2</v>
      </c>
      <c r="AA75" s="13">
        <v>0</v>
      </c>
      <c r="AB75" s="13">
        <f t="shared" si="2"/>
        <v>8</v>
      </c>
      <c r="AC75" s="13">
        <f t="shared" si="3"/>
        <v>0.5</v>
      </c>
      <c r="AD75" s="58"/>
    </row>
    <row r="76" spans="1:30" ht="142.80000000000001" x14ac:dyDescent="0.3">
      <c r="A76" s="58"/>
      <c r="B76" s="58"/>
      <c r="C76" s="58"/>
      <c r="D76" s="58"/>
      <c r="E76" s="58"/>
      <c r="F76" s="58"/>
      <c r="G76" s="64"/>
      <c r="H76" s="58"/>
      <c r="I76" s="64"/>
      <c r="J76" s="64">
        <v>0</v>
      </c>
      <c r="K76" s="52"/>
      <c r="L76" s="64"/>
      <c r="M76" s="64"/>
      <c r="N76" s="64"/>
      <c r="O76" s="58"/>
      <c r="P76" s="13" t="s">
        <v>331</v>
      </c>
      <c r="Q76" s="26" t="s">
        <v>332</v>
      </c>
      <c r="R76" s="13" t="s">
        <v>46</v>
      </c>
      <c r="S76" s="21">
        <v>1</v>
      </c>
      <c r="T76" s="21">
        <v>1</v>
      </c>
      <c r="U76" s="16">
        <v>0.25</v>
      </c>
      <c r="V76" s="21">
        <v>1</v>
      </c>
      <c r="W76" s="16">
        <v>0</v>
      </c>
      <c r="X76" s="21">
        <v>1</v>
      </c>
      <c r="Y76" s="16">
        <v>0</v>
      </c>
      <c r="Z76" s="21">
        <v>1</v>
      </c>
      <c r="AA76" s="16">
        <v>0</v>
      </c>
      <c r="AB76" s="16">
        <f t="shared" si="2"/>
        <v>1</v>
      </c>
      <c r="AC76" s="16">
        <f t="shared" si="3"/>
        <v>0.25</v>
      </c>
      <c r="AD76" s="58"/>
    </row>
    <row r="77" spans="1:30" ht="102" x14ac:dyDescent="0.3">
      <c r="A77" s="59"/>
      <c r="B77" s="59"/>
      <c r="C77" s="59"/>
      <c r="D77" s="59"/>
      <c r="E77" s="59"/>
      <c r="F77" s="59"/>
      <c r="G77" s="65"/>
      <c r="H77" s="59"/>
      <c r="I77" s="65"/>
      <c r="J77" s="65">
        <v>0</v>
      </c>
      <c r="K77" s="53"/>
      <c r="L77" s="65"/>
      <c r="M77" s="65"/>
      <c r="N77" s="65"/>
      <c r="O77" s="59"/>
      <c r="P77" s="13" t="s">
        <v>333</v>
      </c>
      <c r="Q77" s="26" t="s">
        <v>334</v>
      </c>
      <c r="R77" s="13" t="s">
        <v>41</v>
      </c>
      <c r="S77" s="13">
        <v>4</v>
      </c>
      <c r="T77" s="13">
        <v>4</v>
      </c>
      <c r="U77" s="13">
        <v>1</v>
      </c>
      <c r="V77" s="13">
        <v>4</v>
      </c>
      <c r="W77" s="13">
        <v>0</v>
      </c>
      <c r="X77" s="13">
        <v>4</v>
      </c>
      <c r="Y77" s="13">
        <v>0</v>
      </c>
      <c r="Z77" s="13">
        <v>4</v>
      </c>
      <c r="AA77" s="13">
        <v>0</v>
      </c>
      <c r="AB77" s="13">
        <f t="shared" si="2"/>
        <v>16</v>
      </c>
      <c r="AC77" s="13">
        <f t="shared" si="3"/>
        <v>1</v>
      </c>
      <c r="AD77" s="59"/>
    </row>
    <row r="78" spans="1:30" ht="81.599999999999994" x14ac:dyDescent="0.3">
      <c r="A78" s="57" t="s">
        <v>31</v>
      </c>
      <c r="B78" s="57" t="s">
        <v>31</v>
      </c>
      <c r="C78" s="45" t="s">
        <v>216</v>
      </c>
      <c r="D78" s="45" t="s">
        <v>288</v>
      </c>
      <c r="E78" s="57" t="s">
        <v>335</v>
      </c>
      <c r="F78" s="45" t="s">
        <v>336</v>
      </c>
      <c r="G78" s="57" t="s">
        <v>337</v>
      </c>
      <c r="H78" s="57" t="s">
        <v>31</v>
      </c>
      <c r="I78" s="57" t="s">
        <v>338</v>
      </c>
      <c r="J78" s="68">
        <v>6400000000</v>
      </c>
      <c r="K78" s="51">
        <f>'[2]1. Iniciativas-PA'!N38</f>
        <v>293586071.44</v>
      </c>
      <c r="L78" s="66" t="s">
        <v>339</v>
      </c>
      <c r="M78" s="66" t="s">
        <v>340</v>
      </c>
      <c r="N78" s="66" t="s">
        <v>341</v>
      </c>
      <c r="O78" s="57" t="s">
        <v>342</v>
      </c>
      <c r="P78" s="13" t="s">
        <v>343</v>
      </c>
      <c r="Q78" s="26" t="s">
        <v>344</v>
      </c>
      <c r="R78" s="13" t="s">
        <v>345</v>
      </c>
      <c r="S78" s="21">
        <v>1</v>
      </c>
      <c r="T78" s="21">
        <v>0.3</v>
      </c>
      <c r="U78" s="16">
        <v>0.1</v>
      </c>
      <c r="V78" s="21">
        <v>0.3</v>
      </c>
      <c r="W78" s="16">
        <v>0</v>
      </c>
      <c r="X78" s="21">
        <v>0.3</v>
      </c>
      <c r="Y78" s="16">
        <v>0</v>
      </c>
      <c r="Z78" s="21">
        <v>0.1</v>
      </c>
      <c r="AA78" s="16">
        <v>0</v>
      </c>
      <c r="AB78" s="16">
        <f t="shared" si="2"/>
        <v>0.1</v>
      </c>
      <c r="AC78" s="16">
        <f t="shared" si="3"/>
        <v>0.1</v>
      </c>
      <c r="AD78" s="57" t="s">
        <v>346</v>
      </c>
    </row>
    <row r="79" spans="1:30" ht="40.799999999999997" x14ac:dyDescent="0.3">
      <c r="A79" s="59"/>
      <c r="B79" s="59"/>
      <c r="C79" s="47"/>
      <c r="D79" s="47"/>
      <c r="E79" s="59"/>
      <c r="F79" s="47"/>
      <c r="G79" s="59"/>
      <c r="H79" s="59"/>
      <c r="I79" s="59"/>
      <c r="J79" s="69">
        <v>0</v>
      </c>
      <c r="K79" s="53"/>
      <c r="L79" s="67"/>
      <c r="M79" s="67"/>
      <c r="N79" s="67"/>
      <c r="O79" s="59"/>
      <c r="P79" s="26" t="s">
        <v>347</v>
      </c>
      <c r="Q79" s="26" t="s">
        <v>348</v>
      </c>
      <c r="R79" s="26" t="s">
        <v>41</v>
      </c>
      <c r="S79" s="21">
        <v>1</v>
      </c>
      <c r="T79" s="29">
        <v>0.3</v>
      </c>
      <c r="U79" s="16">
        <v>0.1</v>
      </c>
      <c r="V79" s="29">
        <v>0.3</v>
      </c>
      <c r="W79" s="16">
        <v>0</v>
      </c>
      <c r="X79" s="29">
        <v>0.3</v>
      </c>
      <c r="Y79" s="16">
        <v>0</v>
      </c>
      <c r="Z79" s="29">
        <v>0.1</v>
      </c>
      <c r="AA79" s="16">
        <v>0</v>
      </c>
      <c r="AB79" s="16">
        <f t="shared" si="2"/>
        <v>0.99999999999999989</v>
      </c>
      <c r="AC79" s="16">
        <f t="shared" si="3"/>
        <v>0.1</v>
      </c>
      <c r="AD79" s="59"/>
    </row>
    <row r="80" spans="1:30" ht="326.39999999999998" x14ac:dyDescent="0.3">
      <c r="A80" s="13" t="s">
        <v>31</v>
      </c>
      <c r="B80" s="13" t="s">
        <v>31</v>
      </c>
      <c r="C80" s="13" t="s">
        <v>216</v>
      </c>
      <c r="D80" s="13" t="s">
        <v>288</v>
      </c>
      <c r="E80" s="13" t="s">
        <v>349</v>
      </c>
      <c r="F80" s="13" t="s">
        <v>350</v>
      </c>
      <c r="G80" s="13" t="s">
        <v>351</v>
      </c>
      <c r="H80" s="13" t="s">
        <v>31</v>
      </c>
      <c r="I80" s="13" t="s">
        <v>292</v>
      </c>
      <c r="J80" s="17">
        <v>9941096360</v>
      </c>
      <c r="K80" s="24">
        <f>'[2]1. Iniciativas-PA'!N39</f>
        <v>635837047.02999973</v>
      </c>
      <c r="L80" s="17">
        <v>8828</v>
      </c>
      <c r="M80" s="17">
        <v>0</v>
      </c>
      <c r="N80" s="17">
        <v>0</v>
      </c>
      <c r="O80" s="13" t="s">
        <v>352</v>
      </c>
      <c r="P80" s="13" t="s">
        <v>353</v>
      </c>
      <c r="Q80" s="26" t="s">
        <v>354</v>
      </c>
      <c r="R80" s="13" t="s">
        <v>77</v>
      </c>
      <c r="S80" s="13">
        <v>0</v>
      </c>
      <c r="T80" s="13">
        <v>1</v>
      </c>
      <c r="U80" s="13">
        <v>0.25</v>
      </c>
      <c r="V80" s="13">
        <v>1</v>
      </c>
      <c r="W80" s="13">
        <v>0</v>
      </c>
      <c r="X80" s="13">
        <v>1</v>
      </c>
      <c r="Y80" s="13">
        <v>0</v>
      </c>
      <c r="Z80" s="13">
        <v>1</v>
      </c>
      <c r="AA80" s="13">
        <v>0</v>
      </c>
      <c r="AB80" s="13">
        <f t="shared" si="2"/>
        <v>4</v>
      </c>
      <c r="AC80" s="13">
        <f t="shared" si="3"/>
        <v>0.25</v>
      </c>
      <c r="AD80" s="18" t="s">
        <v>277</v>
      </c>
    </row>
    <row r="81" spans="1:30" ht="122.4" x14ac:dyDescent="0.3">
      <c r="A81" s="13" t="s">
        <v>31</v>
      </c>
      <c r="B81" s="13" t="s">
        <v>31</v>
      </c>
      <c r="C81" s="13" t="s">
        <v>216</v>
      </c>
      <c r="D81" s="13" t="s">
        <v>355</v>
      </c>
      <c r="E81" s="13" t="s">
        <v>356</v>
      </c>
      <c r="F81" s="13" t="s">
        <v>357</v>
      </c>
      <c r="G81" s="13" t="s">
        <v>358</v>
      </c>
      <c r="H81" s="13" t="s">
        <v>31</v>
      </c>
      <c r="I81" s="13" t="s">
        <v>359</v>
      </c>
      <c r="J81" s="32">
        <v>1008000000</v>
      </c>
      <c r="K81" s="39">
        <f>'[2]1. Iniciativas-PA'!N40</f>
        <v>61133332.670000002</v>
      </c>
      <c r="L81" s="32">
        <v>1061</v>
      </c>
      <c r="M81" s="32">
        <v>1093</v>
      </c>
      <c r="N81" s="32">
        <v>1126</v>
      </c>
      <c r="O81" s="13" t="s">
        <v>282</v>
      </c>
      <c r="P81" s="13" t="s">
        <v>360</v>
      </c>
      <c r="Q81" s="26" t="s">
        <v>361</v>
      </c>
      <c r="R81" s="13" t="s">
        <v>46</v>
      </c>
      <c r="S81" s="21">
        <v>1</v>
      </c>
      <c r="T81" s="21">
        <v>1</v>
      </c>
      <c r="U81" s="21">
        <v>0.2</v>
      </c>
      <c r="V81" s="21">
        <v>1</v>
      </c>
      <c r="W81" s="16">
        <v>0</v>
      </c>
      <c r="X81" s="21">
        <v>1</v>
      </c>
      <c r="Y81" s="16">
        <v>0</v>
      </c>
      <c r="Z81" s="21">
        <v>1</v>
      </c>
      <c r="AA81" s="16">
        <v>0</v>
      </c>
      <c r="AB81" s="16">
        <f t="shared" ref="AB81:AB110" si="5">+_xlfn.IFS(R81="Acumulado",T81+V81+X81+Z81,R81="Capacidad",Z81,R81="Flujo",Z81,R81="Reducción",Z81,R81="Stock",Z81)</f>
        <v>1</v>
      </c>
      <c r="AC81" s="16">
        <f t="shared" ref="AC81:AC110" si="6">+_xlfn.IFS(R81="Acumulado",U81+W81+Y81+AA81,R81="Capacidad",AA81,R81="Flujo",U81,R81="Reducción",U81,R81="Stock",U81)</f>
        <v>0.2</v>
      </c>
      <c r="AD81" s="18" t="s">
        <v>362</v>
      </c>
    </row>
    <row r="82" spans="1:30" ht="61.2" x14ac:dyDescent="0.3">
      <c r="A82" s="57" t="s">
        <v>31</v>
      </c>
      <c r="B82" s="57" t="s">
        <v>31</v>
      </c>
      <c r="C82" s="57" t="s">
        <v>216</v>
      </c>
      <c r="D82" s="57" t="s">
        <v>363</v>
      </c>
      <c r="E82" s="57" t="s">
        <v>364</v>
      </c>
      <c r="F82" s="57" t="s">
        <v>365</v>
      </c>
      <c r="G82" s="57" t="s">
        <v>366</v>
      </c>
      <c r="H82" s="57" t="s">
        <v>31</v>
      </c>
      <c r="I82" s="57" t="s">
        <v>367</v>
      </c>
      <c r="J82" s="54">
        <v>7722067868</v>
      </c>
      <c r="K82" s="51">
        <f>'[2]1. Iniciativas-PA'!N41</f>
        <v>270099356.00244594</v>
      </c>
      <c r="L82" s="54">
        <v>3230</v>
      </c>
      <c r="M82" s="54">
        <v>2851</v>
      </c>
      <c r="N82" s="54">
        <v>3414</v>
      </c>
      <c r="O82" s="57" t="s">
        <v>293</v>
      </c>
      <c r="P82" s="13" t="s">
        <v>368</v>
      </c>
      <c r="Q82" s="13" t="s">
        <v>369</v>
      </c>
      <c r="R82" s="13" t="s">
        <v>54</v>
      </c>
      <c r="S82" s="21">
        <v>0</v>
      </c>
      <c r="T82" s="21">
        <v>1</v>
      </c>
      <c r="U82" s="16">
        <v>0.25</v>
      </c>
      <c r="V82" s="21">
        <v>1</v>
      </c>
      <c r="W82" s="16">
        <v>0</v>
      </c>
      <c r="X82" s="21">
        <v>1</v>
      </c>
      <c r="Y82" s="16">
        <v>0</v>
      </c>
      <c r="Z82" s="21">
        <v>1</v>
      </c>
      <c r="AA82" s="16">
        <v>0</v>
      </c>
      <c r="AB82" s="16">
        <f t="shared" si="5"/>
        <v>1</v>
      </c>
      <c r="AC82" s="16">
        <f t="shared" si="6"/>
        <v>0.25</v>
      </c>
      <c r="AD82" s="60" t="s">
        <v>296</v>
      </c>
    </row>
    <row r="83" spans="1:30" ht="61.2" x14ac:dyDescent="0.3">
      <c r="A83" s="58"/>
      <c r="B83" s="58"/>
      <c r="C83" s="58"/>
      <c r="D83" s="58"/>
      <c r="E83" s="58"/>
      <c r="F83" s="58"/>
      <c r="G83" s="58"/>
      <c r="H83" s="58"/>
      <c r="I83" s="58"/>
      <c r="J83" s="55">
        <v>0</v>
      </c>
      <c r="K83" s="52"/>
      <c r="L83" s="55"/>
      <c r="M83" s="55"/>
      <c r="N83" s="55"/>
      <c r="O83" s="58"/>
      <c r="P83" s="13" t="s">
        <v>370</v>
      </c>
      <c r="Q83" s="13" t="s">
        <v>371</v>
      </c>
      <c r="R83" s="13" t="s">
        <v>54</v>
      </c>
      <c r="S83" s="21">
        <v>0</v>
      </c>
      <c r="T83" s="21">
        <v>1</v>
      </c>
      <c r="U83" s="16">
        <v>0.25</v>
      </c>
      <c r="V83" s="21">
        <v>1</v>
      </c>
      <c r="W83" s="16">
        <v>0</v>
      </c>
      <c r="X83" s="21">
        <v>1</v>
      </c>
      <c r="Y83" s="16">
        <v>0</v>
      </c>
      <c r="Z83" s="21">
        <v>1</v>
      </c>
      <c r="AA83" s="16">
        <v>0</v>
      </c>
      <c r="AB83" s="16">
        <f t="shared" si="5"/>
        <v>1</v>
      </c>
      <c r="AC83" s="16">
        <f t="shared" si="6"/>
        <v>0.25</v>
      </c>
      <c r="AD83" s="61"/>
    </row>
    <row r="84" spans="1:30" ht="61.2" x14ac:dyDescent="0.3">
      <c r="A84" s="58"/>
      <c r="B84" s="58"/>
      <c r="C84" s="58"/>
      <c r="D84" s="58"/>
      <c r="E84" s="58"/>
      <c r="F84" s="58"/>
      <c r="G84" s="58"/>
      <c r="H84" s="58"/>
      <c r="I84" s="58"/>
      <c r="J84" s="55">
        <v>0</v>
      </c>
      <c r="K84" s="52"/>
      <c r="L84" s="55"/>
      <c r="M84" s="55"/>
      <c r="N84" s="55"/>
      <c r="O84" s="58"/>
      <c r="P84" s="13" t="s">
        <v>372</v>
      </c>
      <c r="Q84" s="13" t="s">
        <v>373</v>
      </c>
      <c r="R84" s="13" t="s">
        <v>54</v>
      </c>
      <c r="S84" s="21">
        <v>0</v>
      </c>
      <c r="T84" s="21">
        <v>1</v>
      </c>
      <c r="U84" s="16">
        <v>0.25</v>
      </c>
      <c r="V84" s="21">
        <v>1</v>
      </c>
      <c r="W84" s="16">
        <v>0</v>
      </c>
      <c r="X84" s="21">
        <v>1</v>
      </c>
      <c r="Y84" s="16">
        <v>0</v>
      </c>
      <c r="Z84" s="21">
        <v>1</v>
      </c>
      <c r="AA84" s="16">
        <v>0</v>
      </c>
      <c r="AB84" s="16">
        <f t="shared" si="5"/>
        <v>1</v>
      </c>
      <c r="AC84" s="16">
        <f t="shared" si="6"/>
        <v>0.25</v>
      </c>
      <c r="AD84" s="61"/>
    </row>
    <row r="85" spans="1:30" ht="102" x14ac:dyDescent="0.3">
      <c r="A85" s="58"/>
      <c r="B85" s="58"/>
      <c r="C85" s="58"/>
      <c r="D85" s="58"/>
      <c r="E85" s="58"/>
      <c r="F85" s="58"/>
      <c r="G85" s="58"/>
      <c r="H85" s="58"/>
      <c r="I85" s="58"/>
      <c r="J85" s="55">
        <v>0</v>
      </c>
      <c r="K85" s="52"/>
      <c r="L85" s="55"/>
      <c r="M85" s="55"/>
      <c r="N85" s="55"/>
      <c r="O85" s="58"/>
      <c r="P85" s="13" t="s">
        <v>374</v>
      </c>
      <c r="Q85" s="13" t="s">
        <v>375</v>
      </c>
      <c r="R85" s="13" t="s">
        <v>54</v>
      </c>
      <c r="S85" s="21">
        <v>0</v>
      </c>
      <c r="T85" s="21">
        <v>1</v>
      </c>
      <c r="U85" s="16">
        <v>0.25</v>
      </c>
      <c r="V85" s="21">
        <v>1</v>
      </c>
      <c r="W85" s="16">
        <v>0</v>
      </c>
      <c r="X85" s="21">
        <v>1</v>
      </c>
      <c r="Y85" s="16">
        <v>0</v>
      </c>
      <c r="Z85" s="21">
        <v>1</v>
      </c>
      <c r="AA85" s="16">
        <v>0</v>
      </c>
      <c r="AB85" s="13">
        <f t="shared" si="5"/>
        <v>1</v>
      </c>
      <c r="AC85" s="13">
        <f t="shared" si="6"/>
        <v>0.25</v>
      </c>
      <c r="AD85" s="61"/>
    </row>
    <row r="86" spans="1:30" ht="40.799999999999997" x14ac:dyDescent="0.3">
      <c r="A86" s="58"/>
      <c r="B86" s="58"/>
      <c r="C86" s="58"/>
      <c r="D86" s="58"/>
      <c r="E86" s="58"/>
      <c r="F86" s="58"/>
      <c r="G86" s="58"/>
      <c r="H86" s="58"/>
      <c r="I86" s="58"/>
      <c r="J86" s="55">
        <v>0</v>
      </c>
      <c r="K86" s="52"/>
      <c r="L86" s="55"/>
      <c r="M86" s="55"/>
      <c r="N86" s="55"/>
      <c r="O86" s="58"/>
      <c r="P86" s="57" t="s">
        <v>376</v>
      </c>
      <c r="Q86" s="26" t="s">
        <v>377</v>
      </c>
      <c r="R86" s="13" t="s">
        <v>54</v>
      </c>
      <c r="S86" s="21">
        <v>0.94</v>
      </c>
      <c r="T86" s="21">
        <v>0.95</v>
      </c>
      <c r="U86" s="16">
        <v>0.13</v>
      </c>
      <c r="V86" s="21">
        <v>0.96</v>
      </c>
      <c r="W86" s="16">
        <v>0</v>
      </c>
      <c r="X86" s="21">
        <v>0.97</v>
      </c>
      <c r="Y86" s="16">
        <v>0</v>
      </c>
      <c r="Z86" s="21">
        <v>0.98</v>
      </c>
      <c r="AA86" s="16">
        <v>0</v>
      </c>
      <c r="AB86" s="16">
        <f t="shared" si="5"/>
        <v>0.98</v>
      </c>
      <c r="AC86" s="16">
        <f t="shared" si="6"/>
        <v>0.13</v>
      </c>
      <c r="AD86" s="61"/>
    </row>
    <row r="87" spans="1:30" ht="81.599999999999994" x14ac:dyDescent="0.3">
      <c r="A87" s="59"/>
      <c r="B87" s="59"/>
      <c r="C87" s="59"/>
      <c r="D87" s="59"/>
      <c r="E87" s="59"/>
      <c r="F87" s="59"/>
      <c r="G87" s="59"/>
      <c r="H87" s="59"/>
      <c r="I87" s="59"/>
      <c r="J87" s="56">
        <v>0</v>
      </c>
      <c r="K87" s="53"/>
      <c r="L87" s="56"/>
      <c r="M87" s="56"/>
      <c r="N87" s="56"/>
      <c r="O87" s="59"/>
      <c r="P87" s="59"/>
      <c r="Q87" s="26" t="s">
        <v>378</v>
      </c>
      <c r="R87" s="13" t="s">
        <v>41</v>
      </c>
      <c r="S87" s="21">
        <v>0</v>
      </c>
      <c r="T87" s="21">
        <v>0.3</v>
      </c>
      <c r="U87" s="21">
        <v>0</v>
      </c>
      <c r="V87" s="21">
        <v>0.7</v>
      </c>
      <c r="W87" s="16">
        <v>0</v>
      </c>
      <c r="X87" s="18">
        <v>0</v>
      </c>
      <c r="Y87" s="16">
        <v>0</v>
      </c>
      <c r="Z87" s="18">
        <v>0</v>
      </c>
      <c r="AA87" s="16">
        <v>0</v>
      </c>
      <c r="AB87" s="16">
        <f t="shared" si="5"/>
        <v>1</v>
      </c>
      <c r="AC87" s="16">
        <f t="shared" si="6"/>
        <v>0</v>
      </c>
      <c r="AD87" s="61"/>
    </row>
    <row r="88" spans="1:30" ht="61.2" customHeight="1" x14ac:dyDescent="0.3">
      <c r="A88" s="57" t="s">
        <v>31</v>
      </c>
      <c r="B88" s="57" t="s">
        <v>31</v>
      </c>
      <c r="C88" s="57" t="s">
        <v>216</v>
      </c>
      <c r="D88" s="57" t="s">
        <v>363</v>
      </c>
      <c r="E88" s="57" t="s">
        <v>379</v>
      </c>
      <c r="F88" s="57" t="s">
        <v>380</v>
      </c>
      <c r="G88" s="57" t="s">
        <v>381</v>
      </c>
      <c r="H88" s="51" t="s">
        <v>31</v>
      </c>
      <c r="I88" s="51" t="s">
        <v>382</v>
      </c>
      <c r="J88" s="51">
        <v>14552605293</v>
      </c>
      <c r="K88" s="51">
        <f>'[2]1. Iniciativas-PA'!N42</f>
        <v>56900000</v>
      </c>
      <c r="L88" s="51">
        <v>14094</v>
      </c>
      <c r="M88" s="51">
        <v>14517</v>
      </c>
      <c r="N88" s="51"/>
      <c r="O88" s="51" t="s">
        <v>383</v>
      </c>
      <c r="P88" s="45" t="s">
        <v>384</v>
      </c>
      <c r="Q88" s="26" t="s">
        <v>385</v>
      </c>
      <c r="R88" s="13" t="s">
        <v>41</v>
      </c>
      <c r="S88" s="26">
        <v>0</v>
      </c>
      <c r="T88" s="26">
        <v>1</v>
      </c>
      <c r="U88" s="13">
        <v>1</v>
      </c>
      <c r="V88" s="25">
        <v>0</v>
      </c>
      <c r="W88" s="13">
        <v>0</v>
      </c>
      <c r="X88" s="25">
        <v>0</v>
      </c>
      <c r="Y88" s="13">
        <v>0</v>
      </c>
      <c r="Z88" s="25">
        <v>0</v>
      </c>
      <c r="AA88" s="13">
        <v>0</v>
      </c>
      <c r="AB88" s="13">
        <f t="shared" si="5"/>
        <v>1</v>
      </c>
      <c r="AC88" s="13">
        <f t="shared" si="6"/>
        <v>1</v>
      </c>
      <c r="AD88" s="61"/>
    </row>
    <row r="89" spans="1:30" ht="61.2" customHeight="1" x14ac:dyDescent="0.3">
      <c r="A89" s="58"/>
      <c r="B89" s="58"/>
      <c r="C89" s="58"/>
      <c r="D89" s="58"/>
      <c r="E89" s="58"/>
      <c r="F89" s="58"/>
      <c r="G89" s="58"/>
      <c r="H89" s="52"/>
      <c r="I89" s="52"/>
      <c r="J89" s="52"/>
      <c r="K89" s="52"/>
      <c r="L89" s="52"/>
      <c r="M89" s="52"/>
      <c r="N89" s="52">
        <v>14952</v>
      </c>
      <c r="O89" s="52"/>
      <c r="P89" s="47"/>
      <c r="Q89" s="26" t="s">
        <v>386</v>
      </c>
      <c r="R89" s="13" t="s">
        <v>41</v>
      </c>
      <c r="S89" s="29">
        <v>0</v>
      </c>
      <c r="T89" s="29">
        <v>1</v>
      </c>
      <c r="U89" s="16">
        <v>0.1</v>
      </c>
      <c r="V89" s="21">
        <v>0</v>
      </c>
      <c r="W89" s="16">
        <v>0</v>
      </c>
      <c r="X89" s="21">
        <v>0</v>
      </c>
      <c r="Y89" s="16">
        <v>0</v>
      </c>
      <c r="Z89" s="21">
        <v>0</v>
      </c>
      <c r="AA89" s="16">
        <v>0</v>
      </c>
      <c r="AB89" s="16">
        <f t="shared" si="5"/>
        <v>1</v>
      </c>
      <c r="AC89" s="16">
        <f t="shared" si="6"/>
        <v>0.1</v>
      </c>
      <c r="AD89" s="61"/>
    </row>
    <row r="90" spans="1:30" ht="40.799999999999997" x14ac:dyDescent="0.3">
      <c r="A90" s="58"/>
      <c r="B90" s="58"/>
      <c r="C90" s="58"/>
      <c r="D90" s="58"/>
      <c r="E90" s="58"/>
      <c r="F90" s="58"/>
      <c r="G90" s="58"/>
      <c r="H90" s="52"/>
      <c r="I90" s="52"/>
      <c r="J90" s="52"/>
      <c r="K90" s="52"/>
      <c r="L90" s="52"/>
      <c r="M90" s="52"/>
      <c r="N90" s="52"/>
      <c r="O90" s="52"/>
      <c r="P90" s="45" t="s">
        <v>387</v>
      </c>
      <c r="Q90" s="26" t="s">
        <v>388</v>
      </c>
      <c r="R90" s="13" t="s">
        <v>41</v>
      </c>
      <c r="S90" s="26">
        <v>0</v>
      </c>
      <c r="T90" s="26">
        <v>2</v>
      </c>
      <c r="U90" s="13">
        <v>0</v>
      </c>
      <c r="V90" s="40">
        <v>0</v>
      </c>
      <c r="W90" s="13">
        <v>0</v>
      </c>
      <c r="X90" s="40">
        <v>1</v>
      </c>
      <c r="Y90" s="13">
        <v>0</v>
      </c>
      <c r="Z90" s="40">
        <v>0</v>
      </c>
      <c r="AA90" s="13">
        <v>0</v>
      </c>
      <c r="AB90" s="13">
        <f t="shared" si="5"/>
        <v>3</v>
      </c>
      <c r="AC90" s="13">
        <f t="shared" si="6"/>
        <v>0</v>
      </c>
      <c r="AD90" s="61"/>
    </row>
    <row r="91" spans="1:30" ht="40.799999999999997" x14ac:dyDescent="0.3">
      <c r="A91" s="58"/>
      <c r="B91" s="58"/>
      <c r="C91" s="58"/>
      <c r="D91" s="58"/>
      <c r="E91" s="58"/>
      <c r="F91" s="58"/>
      <c r="G91" s="58"/>
      <c r="H91" s="52"/>
      <c r="I91" s="52"/>
      <c r="J91" s="52"/>
      <c r="K91" s="52"/>
      <c r="L91" s="52"/>
      <c r="M91" s="52"/>
      <c r="N91" s="52"/>
      <c r="O91" s="52"/>
      <c r="P91" s="47"/>
      <c r="Q91" s="26" t="s">
        <v>389</v>
      </c>
      <c r="R91" s="13" t="s">
        <v>41</v>
      </c>
      <c r="S91" s="26">
        <v>0</v>
      </c>
      <c r="T91" s="26">
        <v>3</v>
      </c>
      <c r="U91" s="13">
        <v>0</v>
      </c>
      <c r="V91" s="40">
        <v>3</v>
      </c>
      <c r="W91" s="13">
        <v>0</v>
      </c>
      <c r="X91" s="40">
        <v>3</v>
      </c>
      <c r="Y91" s="13">
        <v>0</v>
      </c>
      <c r="Z91" s="40">
        <v>3</v>
      </c>
      <c r="AA91" s="13">
        <v>0</v>
      </c>
      <c r="AB91" s="13">
        <f t="shared" si="5"/>
        <v>12</v>
      </c>
      <c r="AC91" s="13">
        <f t="shared" si="6"/>
        <v>0</v>
      </c>
      <c r="AD91" s="61"/>
    </row>
    <row r="92" spans="1:30" ht="61.2" x14ac:dyDescent="0.3">
      <c r="A92" s="58"/>
      <c r="B92" s="58"/>
      <c r="C92" s="58"/>
      <c r="D92" s="58"/>
      <c r="E92" s="58"/>
      <c r="F92" s="58"/>
      <c r="G92" s="58"/>
      <c r="H92" s="52"/>
      <c r="I92" s="52"/>
      <c r="J92" s="52"/>
      <c r="K92" s="52"/>
      <c r="L92" s="52"/>
      <c r="M92" s="52"/>
      <c r="N92" s="52"/>
      <c r="O92" s="52"/>
      <c r="P92" s="45" t="s">
        <v>390</v>
      </c>
      <c r="Q92" s="26" t="s">
        <v>391</v>
      </c>
      <c r="R92" s="13" t="s">
        <v>41</v>
      </c>
      <c r="S92" s="26">
        <v>0</v>
      </c>
      <c r="T92" s="26">
        <v>1</v>
      </c>
      <c r="U92" s="13">
        <v>0</v>
      </c>
      <c r="V92" s="40">
        <v>1</v>
      </c>
      <c r="W92" s="13">
        <v>0</v>
      </c>
      <c r="X92" s="40">
        <v>1</v>
      </c>
      <c r="Y92" s="13">
        <v>0</v>
      </c>
      <c r="Z92" s="40">
        <v>1</v>
      </c>
      <c r="AA92" s="13">
        <v>0</v>
      </c>
      <c r="AB92" s="13">
        <f t="shared" si="5"/>
        <v>4</v>
      </c>
      <c r="AC92" s="13">
        <f t="shared" si="6"/>
        <v>0</v>
      </c>
      <c r="AD92" s="61"/>
    </row>
    <row r="93" spans="1:30" ht="20.399999999999999" x14ac:dyDescent="0.3">
      <c r="A93" s="58"/>
      <c r="B93" s="58"/>
      <c r="C93" s="58"/>
      <c r="D93" s="58"/>
      <c r="E93" s="58"/>
      <c r="F93" s="58"/>
      <c r="G93" s="58"/>
      <c r="H93" s="52"/>
      <c r="I93" s="52"/>
      <c r="J93" s="52"/>
      <c r="K93" s="52"/>
      <c r="L93" s="52"/>
      <c r="M93" s="52"/>
      <c r="N93" s="52"/>
      <c r="O93" s="52"/>
      <c r="P93" s="46"/>
      <c r="Q93" s="17" t="s">
        <v>392</v>
      </c>
      <c r="R93" s="13" t="s">
        <v>41</v>
      </c>
      <c r="S93" s="26">
        <v>0</v>
      </c>
      <c r="T93" s="26">
        <v>78</v>
      </c>
      <c r="U93" s="13">
        <v>13</v>
      </c>
      <c r="V93" s="26">
        <v>80</v>
      </c>
      <c r="W93" s="13">
        <v>0</v>
      </c>
      <c r="X93" s="26">
        <v>82</v>
      </c>
      <c r="Y93" s="13">
        <v>0</v>
      </c>
      <c r="Z93" s="26">
        <v>84</v>
      </c>
      <c r="AA93" s="13">
        <v>0</v>
      </c>
      <c r="AB93" s="13">
        <f t="shared" si="5"/>
        <v>324</v>
      </c>
      <c r="AC93" s="13">
        <f t="shared" si="6"/>
        <v>13</v>
      </c>
      <c r="AD93" s="61"/>
    </row>
    <row r="94" spans="1:30" ht="40.799999999999997" x14ac:dyDescent="0.3">
      <c r="A94" s="58"/>
      <c r="B94" s="58"/>
      <c r="C94" s="58"/>
      <c r="D94" s="58"/>
      <c r="E94" s="58"/>
      <c r="F94" s="58"/>
      <c r="G94" s="58"/>
      <c r="H94" s="52"/>
      <c r="I94" s="52"/>
      <c r="J94" s="52"/>
      <c r="K94" s="52"/>
      <c r="L94" s="52"/>
      <c r="M94" s="52"/>
      <c r="N94" s="52"/>
      <c r="O94" s="52"/>
      <c r="P94" s="47"/>
      <c r="Q94" s="17" t="s">
        <v>393</v>
      </c>
      <c r="R94" s="13" t="s">
        <v>41</v>
      </c>
      <c r="S94" s="26">
        <v>0</v>
      </c>
      <c r="T94" s="26">
        <v>3</v>
      </c>
      <c r="U94" s="13">
        <v>0.3</v>
      </c>
      <c r="V94" s="26">
        <v>0</v>
      </c>
      <c r="W94" s="13">
        <v>0</v>
      </c>
      <c r="X94" s="26">
        <v>3</v>
      </c>
      <c r="Y94" s="13">
        <v>0</v>
      </c>
      <c r="Z94" s="26">
        <v>0</v>
      </c>
      <c r="AA94" s="13">
        <v>0</v>
      </c>
      <c r="AB94" s="13">
        <f t="shared" si="5"/>
        <v>6</v>
      </c>
      <c r="AC94" s="13">
        <f t="shared" si="6"/>
        <v>0.3</v>
      </c>
      <c r="AD94" s="61"/>
    </row>
    <row r="95" spans="1:30" ht="20.399999999999999" x14ac:dyDescent="0.3">
      <c r="A95" s="58"/>
      <c r="B95" s="58"/>
      <c r="C95" s="58"/>
      <c r="D95" s="58"/>
      <c r="E95" s="58"/>
      <c r="F95" s="58"/>
      <c r="G95" s="58"/>
      <c r="H95" s="52"/>
      <c r="I95" s="52"/>
      <c r="J95" s="52"/>
      <c r="K95" s="52"/>
      <c r="L95" s="52"/>
      <c r="M95" s="52"/>
      <c r="N95" s="52"/>
      <c r="O95" s="52"/>
      <c r="P95" s="45" t="s">
        <v>394</v>
      </c>
      <c r="Q95" s="17" t="s">
        <v>395</v>
      </c>
      <c r="R95" s="13" t="s">
        <v>41</v>
      </c>
      <c r="S95" s="26">
        <v>0</v>
      </c>
      <c r="T95" s="26">
        <v>0</v>
      </c>
      <c r="U95" s="13">
        <v>0</v>
      </c>
      <c r="V95" s="26">
        <v>1</v>
      </c>
      <c r="W95" s="13">
        <v>0</v>
      </c>
      <c r="X95" s="26">
        <v>0</v>
      </c>
      <c r="Y95" s="13">
        <v>0</v>
      </c>
      <c r="Z95" s="26">
        <v>1</v>
      </c>
      <c r="AA95" s="13">
        <v>0</v>
      </c>
      <c r="AB95" s="13">
        <f t="shared" si="5"/>
        <v>2</v>
      </c>
      <c r="AC95" s="13">
        <f t="shared" si="6"/>
        <v>0</v>
      </c>
      <c r="AD95" s="61"/>
    </row>
    <row r="96" spans="1:30" ht="40.799999999999997" x14ac:dyDescent="0.3">
      <c r="A96" s="58"/>
      <c r="B96" s="58"/>
      <c r="C96" s="58"/>
      <c r="D96" s="58"/>
      <c r="E96" s="58"/>
      <c r="F96" s="58"/>
      <c r="G96" s="58"/>
      <c r="H96" s="52"/>
      <c r="I96" s="52"/>
      <c r="J96" s="52"/>
      <c r="K96" s="52"/>
      <c r="L96" s="52"/>
      <c r="M96" s="52"/>
      <c r="N96" s="52"/>
      <c r="O96" s="52"/>
      <c r="P96" s="46"/>
      <c r="Q96" s="17" t="s">
        <v>396</v>
      </c>
      <c r="R96" s="13" t="s">
        <v>41</v>
      </c>
      <c r="S96" s="26">
        <v>0</v>
      </c>
      <c r="T96" s="26">
        <v>0</v>
      </c>
      <c r="U96" s="13">
        <v>0</v>
      </c>
      <c r="V96" s="26">
        <v>2</v>
      </c>
      <c r="W96" s="13">
        <v>0</v>
      </c>
      <c r="X96" s="26">
        <v>0</v>
      </c>
      <c r="Y96" s="13">
        <v>0</v>
      </c>
      <c r="Z96" s="26">
        <v>2</v>
      </c>
      <c r="AA96" s="13">
        <v>0</v>
      </c>
      <c r="AB96" s="13">
        <f t="shared" si="5"/>
        <v>4</v>
      </c>
      <c r="AC96" s="13">
        <f t="shared" si="6"/>
        <v>0</v>
      </c>
      <c r="AD96" s="61"/>
    </row>
    <row r="97" spans="1:30" ht="40.799999999999997" x14ac:dyDescent="0.3">
      <c r="A97" s="58"/>
      <c r="B97" s="58"/>
      <c r="C97" s="58"/>
      <c r="D97" s="58"/>
      <c r="E97" s="58"/>
      <c r="F97" s="58"/>
      <c r="G97" s="58"/>
      <c r="H97" s="52"/>
      <c r="I97" s="52"/>
      <c r="J97" s="52"/>
      <c r="K97" s="52"/>
      <c r="L97" s="52"/>
      <c r="M97" s="52"/>
      <c r="N97" s="52"/>
      <c r="O97" s="52"/>
      <c r="P97" s="47"/>
      <c r="Q97" s="17" t="s">
        <v>397</v>
      </c>
      <c r="R97" s="13" t="s">
        <v>41</v>
      </c>
      <c r="S97" s="26">
        <v>0</v>
      </c>
      <c r="T97" s="26">
        <v>1</v>
      </c>
      <c r="U97" s="13">
        <v>0.1</v>
      </c>
      <c r="V97" s="26">
        <v>1</v>
      </c>
      <c r="W97" s="13">
        <v>0</v>
      </c>
      <c r="X97" s="26">
        <v>1</v>
      </c>
      <c r="Y97" s="13">
        <v>0</v>
      </c>
      <c r="Z97" s="26">
        <v>1</v>
      </c>
      <c r="AA97" s="13">
        <v>0</v>
      </c>
      <c r="AB97" s="13">
        <f t="shared" si="5"/>
        <v>4</v>
      </c>
      <c r="AC97" s="13">
        <f t="shared" si="6"/>
        <v>0.1</v>
      </c>
      <c r="AD97" s="61"/>
    </row>
    <row r="98" spans="1:30" ht="20.399999999999999" x14ac:dyDescent="0.3">
      <c r="A98" s="58"/>
      <c r="B98" s="58"/>
      <c r="C98" s="58"/>
      <c r="D98" s="58"/>
      <c r="E98" s="58"/>
      <c r="F98" s="58"/>
      <c r="G98" s="58"/>
      <c r="H98" s="52"/>
      <c r="I98" s="52"/>
      <c r="J98" s="52"/>
      <c r="K98" s="52"/>
      <c r="L98" s="52"/>
      <c r="M98" s="52"/>
      <c r="N98" s="52"/>
      <c r="O98" s="52"/>
      <c r="P98" s="45" t="s">
        <v>398</v>
      </c>
      <c r="Q98" s="17" t="s">
        <v>399</v>
      </c>
      <c r="R98" s="13" t="s">
        <v>54</v>
      </c>
      <c r="S98" s="29">
        <v>0</v>
      </c>
      <c r="T98" s="29">
        <v>1</v>
      </c>
      <c r="U98" s="13">
        <v>0</v>
      </c>
      <c r="V98" s="29">
        <v>1</v>
      </c>
      <c r="W98" s="16">
        <v>0</v>
      </c>
      <c r="X98" s="29">
        <v>1</v>
      </c>
      <c r="Y98" s="16">
        <v>0</v>
      </c>
      <c r="Z98" s="29">
        <v>1</v>
      </c>
      <c r="AA98" s="16">
        <v>0</v>
      </c>
      <c r="AB98" s="16">
        <f t="shared" si="5"/>
        <v>1</v>
      </c>
      <c r="AC98" s="16">
        <f t="shared" si="6"/>
        <v>0</v>
      </c>
      <c r="AD98" s="61"/>
    </row>
    <row r="99" spans="1:30" ht="40.799999999999997" x14ac:dyDescent="0.3">
      <c r="A99" s="58"/>
      <c r="B99" s="58"/>
      <c r="C99" s="58"/>
      <c r="D99" s="58"/>
      <c r="E99" s="58"/>
      <c r="F99" s="58"/>
      <c r="G99" s="58"/>
      <c r="H99" s="52"/>
      <c r="I99" s="52"/>
      <c r="J99" s="52"/>
      <c r="K99" s="52"/>
      <c r="L99" s="52"/>
      <c r="M99" s="52"/>
      <c r="N99" s="52"/>
      <c r="O99" s="52"/>
      <c r="P99" s="47"/>
      <c r="Q99" s="17" t="s">
        <v>400</v>
      </c>
      <c r="R99" s="13" t="s">
        <v>54</v>
      </c>
      <c r="S99" s="29">
        <v>0</v>
      </c>
      <c r="T99" s="29">
        <v>1</v>
      </c>
      <c r="U99" s="13">
        <v>0</v>
      </c>
      <c r="V99" s="29">
        <v>1</v>
      </c>
      <c r="W99" s="16">
        <v>0</v>
      </c>
      <c r="X99" s="29">
        <v>1</v>
      </c>
      <c r="Y99" s="16">
        <v>0</v>
      </c>
      <c r="Z99" s="29">
        <v>1</v>
      </c>
      <c r="AA99" s="16">
        <v>0</v>
      </c>
      <c r="AB99" s="16">
        <f t="shared" si="5"/>
        <v>1</v>
      </c>
      <c r="AC99" s="16">
        <f t="shared" si="6"/>
        <v>0</v>
      </c>
      <c r="AD99" s="61"/>
    </row>
    <row r="100" spans="1:30" ht="81.599999999999994" x14ac:dyDescent="0.3">
      <c r="A100" s="58"/>
      <c r="B100" s="58"/>
      <c r="C100" s="58"/>
      <c r="D100" s="58"/>
      <c r="E100" s="58"/>
      <c r="F100" s="58"/>
      <c r="G100" s="58"/>
      <c r="H100" s="52"/>
      <c r="I100" s="52"/>
      <c r="J100" s="52"/>
      <c r="K100" s="52"/>
      <c r="L100" s="52"/>
      <c r="M100" s="52"/>
      <c r="N100" s="52"/>
      <c r="O100" s="52"/>
      <c r="P100" s="45" t="s">
        <v>401</v>
      </c>
      <c r="Q100" s="17" t="s">
        <v>402</v>
      </c>
      <c r="R100" s="13" t="s">
        <v>41</v>
      </c>
      <c r="S100" s="26">
        <v>0</v>
      </c>
      <c r="T100" s="26">
        <v>0</v>
      </c>
      <c r="U100" s="13">
        <v>0</v>
      </c>
      <c r="V100" s="26">
        <v>1</v>
      </c>
      <c r="W100" s="13">
        <v>0</v>
      </c>
      <c r="X100" s="26">
        <v>0</v>
      </c>
      <c r="Y100" s="13">
        <v>0</v>
      </c>
      <c r="Z100" s="26">
        <v>1</v>
      </c>
      <c r="AA100" s="13">
        <v>0</v>
      </c>
      <c r="AB100" s="13">
        <f t="shared" si="5"/>
        <v>2</v>
      </c>
      <c r="AC100" s="13">
        <f t="shared" si="6"/>
        <v>0</v>
      </c>
      <c r="AD100" s="61"/>
    </row>
    <row r="101" spans="1:30" ht="40.799999999999997" x14ac:dyDescent="0.3">
      <c r="A101" s="58"/>
      <c r="B101" s="58"/>
      <c r="C101" s="58"/>
      <c r="D101" s="58"/>
      <c r="E101" s="58"/>
      <c r="F101" s="58"/>
      <c r="G101" s="58"/>
      <c r="H101" s="52"/>
      <c r="I101" s="52"/>
      <c r="J101" s="52"/>
      <c r="K101" s="52"/>
      <c r="L101" s="52"/>
      <c r="M101" s="52"/>
      <c r="N101" s="52"/>
      <c r="O101" s="52"/>
      <c r="P101" s="46"/>
      <c r="Q101" s="17" t="s">
        <v>403</v>
      </c>
      <c r="R101" s="13" t="s">
        <v>41</v>
      </c>
      <c r="S101" s="26">
        <v>0</v>
      </c>
      <c r="T101" s="26">
        <v>1</v>
      </c>
      <c r="U101" s="13">
        <v>0.1</v>
      </c>
      <c r="V101" s="26">
        <v>0</v>
      </c>
      <c r="W101" s="13">
        <v>0</v>
      </c>
      <c r="X101" s="26">
        <v>1</v>
      </c>
      <c r="Y101" s="13">
        <v>0</v>
      </c>
      <c r="Z101" s="26">
        <v>0</v>
      </c>
      <c r="AA101" s="13">
        <v>0</v>
      </c>
      <c r="AB101" s="13">
        <f t="shared" si="5"/>
        <v>2</v>
      </c>
      <c r="AC101" s="13">
        <f t="shared" si="6"/>
        <v>0.1</v>
      </c>
      <c r="AD101" s="61"/>
    </row>
    <row r="102" spans="1:30" ht="61.2" x14ac:dyDescent="0.3">
      <c r="A102" s="58"/>
      <c r="B102" s="58"/>
      <c r="C102" s="58"/>
      <c r="D102" s="58"/>
      <c r="E102" s="58"/>
      <c r="F102" s="58"/>
      <c r="G102" s="58"/>
      <c r="H102" s="52"/>
      <c r="I102" s="52"/>
      <c r="J102" s="52"/>
      <c r="K102" s="52"/>
      <c r="L102" s="52"/>
      <c r="M102" s="52"/>
      <c r="N102" s="52"/>
      <c r="O102" s="52"/>
      <c r="P102" s="46"/>
      <c r="Q102" s="17" t="s">
        <v>404</v>
      </c>
      <c r="R102" s="13" t="s">
        <v>41</v>
      </c>
      <c r="S102" s="26">
        <v>0</v>
      </c>
      <c r="T102" s="26">
        <v>1</v>
      </c>
      <c r="U102" s="13">
        <v>0</v>
      </c>
      <c r="V102" s="26">
        <v>0</v>
      </c>
      <c r="W102" s="13">
        <v>0</v>
      </c>
      <c r="X102" s="26">
        <v>1</v>
      </c>
      <c r="Y102" s="13">
        <v>0</v>
      </c>
      <c r="Z102" s="26">
        <v>0</v>
      </c>
      <c r="AA102" s="13">
        <v>0</v>
      </c>
      <c r="AB102" s="13">
        <f t="shared" si="5"/>
        <v>2</v>
      </c>
      <c r="AC102" s="13">
        <f t="shared" si="6"/>
        <v>0</v>
      </c>
      <c r="AD102" s="61"/>
    </row>
    <row r="103" spans="1:30" ht="40.799999999999997" x14ac:dyDescent="0.3">
      <c r="A103" s="58"/>
      <c r="B103" s="58"/>
      <c r="C103" s="58"/>
      <c r="D103" s="58"/>
      <c r="E103" s="58"/>
      <c r="F103" s="58"/>
      <c r="G103" s="58"/>
      <c r="H103" s="52"/>
      <c r="I103" s="52"/>
      <c r="J103" s="52"/>
      <c r="K103" s="52"/>
      <c r="L103" s="52"/>
      <c r="M103" s="52"/>
      <c r="N103" s="52"/>
      <c r="O103" s="52"/>
      <c r="P103" s="46"/>
      <c r="Q103" s="17" t="s">
        <v>405</v>
      </c>
      <c r="R103" s="13" t="s">
        <v>54</v>
      </c>
      <c r="S103" s="26">
        <v>0</v>
      </c>
      <c r="T103" s="26">
        <v>0</v>
      </c>
      <c r="U103" s="13">
        <v>0</v>
      </c>
      <c r="V103" s="41">
        <v>1</v>
      </c>
      <c r="W103" s="13">
        <v>0</v>
      </c>
      <c r="X103" s="26">
        <v>0</v>
      </c>
      <c r="Y103" s="13">
        <v>0</v>
      </c>
      <c r="Z103" s="41">
        <v>1</v>
      </c>
      <c r="AA103" s="13">
        <v>0</v>
      </c>
      <c r="AB103" s="13">
        <f t="shared" si="5"/>
        <v>1</v>
      </c>
      <c r="AC103" s="13">
        <f t="shared" si="6"/>
        <v>0</v>
      </c>
      <c r="AD103" s="61"/>
    </row>
    <row r="104" spans="1:30" ht="81.599999999999994" x14ac:dyDescent="0.3">
      <c r="A104" s="58"/>
      <c r="B104" s="58"/>
      <c r="C104" s="58"/>
      <c r="D104" s="58"/>
      <c r="E104" s="58"/>
      <c r="F104" s="58"/>
      <c r="G104" s="58"/>
      <c r="H104" s="52"/>
      <c r="I104" s="52"/>
      <c r="J104" s="52"/>
      <c r="K104" s="52"/>
      <c r="L104" s="52"/>
      <c r="M104" s="52"/>
      <c r="N104" s="52"/>
      <c r="O104" s="52"/>
      <c r="P104" s="47"/>
      <c r="Q104" s="17" t="s">
        <v>406</v>
      </c>
      <c r="R104" s="13" t="s">
        <v>41</v>
      </c>
      <c r="S104" s="26">
        <v>0</v>
      </c>
      <c r="T104" s="26">
        <v>1</v>
      </c>
      <c r="U104" s="13">
        <v>0.1</v>
      </c>
      <c r="V104" s="26">
        <v>1</v>
      </c>
      <c r="W104" s="13">
        <v>0</v>
      </c>
      <c r="X104" s="26">
        <v>1</v>
      </c>
      <c r="Y104" s="13">
        <v>0</v>
      </c>
      <c r="Z104" s="26">
        <v>1</v>
      </c>
      <c r="AA104" s="13">
        <v>0</v>
      </c>
      <c r="AB104" s="13">
        <f t="shared" si="5"/>
        <v>4</v>
      </c>
      <c r="AC104" s="13">
        <f t="shared" si="6"/>
        <v>0.1</v>
      </c>
      <c r="AD104" s="61"/>
    </row>
    <row r="105" spans="1:30" ht="61.2" x14ac:dyDescent="0.3">
      <c r="A105" s="58"/>
      <c r="B105" s="58"/>
      <c r="C105" s="58"/>
      <c r="D105" s="58"/>
      <c r="E105" s="58"/>
      <c r="F105" s="58"/>
      <c r="G105" s="58"/>
      <c r="H105" s="52"/>
      <c r="I105" s="52"/>
      <c r="J105" s="52"/>
      <c r="K105" s="52"/>
      <c r="L105" s="52"/>
      <c r="M105" s="52"/>
      <c r="N105" s="52"/>
      <c r="O105" s="52"/>
      <c r="P105" s="45" t="s">
        <v>407</v>
      </c>
      <c r="Q105" s="17" t="s">
        <v>408</v>
      </c>
      <c r="R105" s="13" t="s">
        <v>41</v>
      </c>
      <c r="S105" s="26">
        <v>0</v>
      </c>
      <c r="T105" s="26">
        <v>1</v>
      </c>
      <c r="U105" s="13">
        <v>0.1</v>
      </c>
      <c r="V105" s="26">
        <v>0</v>
      </c>
      <c r="W105" s="13">
        <v>0</v>
      </c>
      <c r="X105" s="26">
        <v>1</v>
      </c>
      <c r="Y105" s="13">
        <v>0</v>
      </c>
      <c r="Z105" s="26">
        <v>0</v>
      </c>
      <c r="AA105" s="13">
        <v>0</v>
      </c>
      <c r="AB105" s="13">
        <f t="shared" si="5"/>
        <v>2</v>
      </c>
      <c r="AC105" s="13">
        <f t="shared" si="6"/>
        <v>0.1</v>
      </c>
      <c r="AD105" s="61"/>
    </row>
    <row r="106" spans="1:30" ht="40.799999999999997" x14ac:dyDescent="0.3">
      <c r="A106" s="58"/>
      <c r="B106" s="58"/>
      <c r="C106" s="58"/>
      <c r="D106" s="58"/>
      <c r="E106" s="58"/>
      <c r="F106" s="58"/>
      <c r="G106" s="58"/>
      <c r="H106" s="52"/>
      <c r="I106" s="52"/>
      <c r="J106" s="52"/>
      <c r="K106" s="52"/>
      <c r="L106" s="52"/>
      <c r="M106" s="52"/>
      <c r="N106" s="52"/>
      <c r="O106" s="52"/>
      <c r="P106" s="47"/>
      <c r="Q106" s="17" t="s">
        <v>409</v>
      </c>
      <c r="R106" s="13" t="s">
        <v>41</v>
      </c>
      <c r="S106" s="26">
        <v>0</v>
      </c>
      <c r="T106" s="26">
        <v>1</v>
      </c>
      <c r="U106" s="13">
        <v>0</v>
      </c>
      <c r="V106" s="26">
        <v>0</v>
      </c>
      <c r="W106" s="13">
        <v>0</v>
      </c>
      <c r="X106" s="26">
        <v>1</v>
      </c>
      <c r="Y106" s="13">
        <v>0</v>
      </c>
      <c r="Z106" s="26">
        <v>0</v>
      </c>
      <c r="AA106" s="13">
        <v>0</v>
      </c>
      <c r="AB106" s="13">
        <f t="shared" si="5"/>
        <v>2</v>
      </c>
      <c r="AC106" s="13">
        <f t="shared" si="6"/>
        <v>0</v>
      </c>
      <c r="AD106" s="61"/>
    </row>
    <row r="107" spans="1:30" ht="40.799999999999997" x14ac:dyDescent="0.3">
      <c r="A107" s="58"/>
      <c r="B107" s="58"/>
      <c r="C107" s="58"/>
      <c r="D107" s="58"/>
      <c r="E107" s="58"/>
      <c r="F107" s="58"/>
      <c r="G107" s="58"/>
      <c r="H107" s="52"/>
      <c r="I107" s="52"/>
      <c r="J107" s="52"/>
      <c r="K107" s="52"/>
      <c r="L107" s="52"/>
      <c r="M107" s="52"/>
      <c r="N107" s="52"/>
      <c r="O107" s="52"/>
      <c r="P107" s="45" t="s">
        <v>410</v>
      </c>
      <c r="Q107" s="17" t="s">
        <v>411</v>
      </c>
      <c r="R107" s="13" t="s">
        <v>41</v>
      </c>
      <c r="S107" s="26">
        <v>0</v>
      </c>
      <c r="T107" s="26">
        <v>8</v>
      </c>
      <c r="U107" s="13">
        <v>1</v>
      </c>
      <c r="V107" s="26">
        <v>8</v>
      </c>
      <c r="W107" s="13">
        <v>0</v>
      </c>
      <c r="X107" s="26">
        <v>8</v>
      </c>
      <c r="Y107" s="13">
        <v>0</v>
      </c>
      <c r="Z107" s="26">
        <v>8</v>
      </c>
      <c r="AA107" s="13">
        <v>0</v>
      </c>
      <c r="AB107" s="13">
        <f t="shared" si="5"/>
        <v>32</v>
      </c>
      <c r="AC107" s="13">
        <f t="shared" si="6"/>
        <v>1</v>
      </c>
      <c r="AD107" s="61"/>
    </row>
    <row r="108" spans="1:30" ht="81.599999999999994" x14ac:dyDescent="0.3">
      <c r="A108" s="58"/>
      <c r="B108" s="58"/>
      <c r="C108" s="58"/>
      <c r="D108" s="58"/>
      <c r="E108" s="58"/>
      <c r="F108" s="58"/>
      <c r="G108" s="58"/>
      <c r="H108" s="52"/>
      <c r="I108" s="52"/>
      <c r="J108" s="52"/>
      <c r="K108" s="52"/>
      <c r="L108" s="52"/>
      <c r="M108" s="52"/>
      <c r="N108" s="52"/>
      <c r="O108" s="52"/>
      <c r="P108" s="46"/>
      <c r="Q108" s="17" t="s">
        <v>412</v>
      </c>
      <c r="R108" s="13" t="s">
        <v>41</v>
      </c>
      <c r="S108" s="26">
        <v>0</v>
      </c>
      <c r="T108" s="26">
        <v>0</v>
      </c>
      <c r="U108" s="13">
        <v>0</v>
      </c>
      <c r="V108" s="26">
        <v>2</v>
      </c>
      <c r="W108" s="13">
        <v>0</v>
      </c>
      <c r="X108" s="26">
        <v>2</v>
      </c>
      <c r="Y108" s="13">
        <v>0</v>
      </c>
      <c r="Z108" s="26">
        <v>0</v>
      </c>
      <c r="AA108" s="13">
        <v>0</v>
      </c>
      <c r="AB108" s="13">
        <f t="shared" si="5"/>
        <v>4</v>
      </c>
      <c r="AC108" s="13">
        <f t="shared" si="6"/>
        <v>0</v>
      </c>
      <c r="AD108" s="61"/>
    </row>
    <row r="109" spans="1:30" ht="61.2" x14ac:dyDescent="0.3">
      <c r="A109" s="58"/>
      <c r="B109" s="58"/>
      <c r="C109" s="58"/>
      <c r="D109" s="58"/>
      <c r="E109" s="58"/>
      <c r="F109" s="58"/>
      <c r="G109" s="58"/>
      <c r="H109" s="52"/>
      <c r="I109" s="52"/>
      <c r="J109" s="52"/>
      <c r="K109" s="52"/>
      <c r="L109" s="52"/>
      <c r="M109" s="52"/>
      <c r="N109" s="52"/>
      <c r="O109" s="52"/>
      <c r="P109" s="46"/>
      <c r="Q109" s="17" t="s">
        <v>413</v>
      </c>
      <c r="R109" s="13" t="s">
        <v>41</v>
      </c>
      <c r="S109" s="26">
        <v>0</v>
      </c>
      <c r="T109" s="26">
        <v>1</v>
      </c>
      <c r="U109" s="13">
        <v>0</v>
      </c>
      <c r="V109" s="26">
        <v>1</v>
      </c>
      <c r="W109" s="13">
        <v>0</v>
      </c>
      <c r="X109" s="26">
        <v>1</v>
      </c>
      <c r="Y109" s="13">
        <v>0</v>
      </c>
      <c r="Z109" s="26">
        <v>1</v>
      </c>
      <c r="AA109" s="13">
        <v>0</v>
      </c>
      <c r="AB109" s="13">
        <f t="shared" si="5"/>
        <v>4</v>
      </c>
      <c r="AC109" s="13">
        <f t="shared" si="6"/>
        <v>0</v>
      </c>
      <c r="AD109" s="61"/>
    </row>
    <row r="110" spans="1:30" ht="61.2" x14ac:dyDescent="0.3">
      <c r="A110" s="58"/>
      <c r="B110" s="58"/>
      <c r="C110" s="58"/>
      <c r="D110" s="58"/>
      <c r="E110" s="58"/>
      <c r="F110" s="58"/>
      <c r="G110" s="58"/>
      <c r="H110" s="52"/>
      <c r="I110" s="52"/>
      <c r="J110" s="52"/>
      <c r="K110" s="52"/>
      <c r="L110" s="52"/>
      <c r="M110" s="52"/>
      <c r="N110" s="52"/>
      <c r="O110" s="52"/>
      <c r="P110" s="46"/>
      <c r="Q110" s="17" t="s">
        <v>414</v>
      </c>
      <c r="R110" s="13" t="s">
        <v>41</v>
      </c>
      <c r="S110" s="26">
        <v>0</v>
      </c>
      <c r="T110" s="26">
        <v>1</v>
      </c>
      <c r="U110" s="13">
        <v>0</v>
      </c>
      <c r="V110" s="26">
        <v>0</v>
      </c>
      <c r="W110" s="13">
        <v>0</v>
      </c>
      <c r="X110" s="26">
        <v>0</v>
      </c>
      <c r="Y110" s="13">
        <v>0</v>
      </c>
      <c r="Z110" s="26">
        <v>0</v>
      </c>
      <c r="AA110" s="13">
        <v>0</v>
      </c>
      <c r="AB110" s="13">
        <f t="shared" si="5"/>
        <v>1</v>
      </c>
      <c r="AC110" s="13">
        <f t="shared" si="6"/>
        <v>0</v>
      </c>
      <c r="AD110" s="61"/>
    </row>
    <row r="111" spans="1:30" ht="81.599999999999994" x14ac:dyDescent="0.3">
      <c r="A111" s="58"/>
      <c r="B111" s="58"/>
      <c r="C111" s="58"/>
      <c r="D111" s="58"/>
      <c r="E111" s="58"/>
      <c r="F111" s="58"/>
      <c r="G111" s="58"/>
      <c r="H111" s="52"/>
      <c r="I111" s="52"/>
      <c r="J111" s="52"/>
      <c r="K111" s="52"/>
      <c r="L111" s="52"/>
      <c r="M111" s="52"/>
      <c r="N111" s="52"/>
      <c r="O111" s="52"/>
      <c r="P111" s="47"/>
      <c r="Q111" s="17" t="s">
        <v>415</v>
      </c>
      <c r="R111" s="13" t="s">
        <v>41</v>
      </c>
      <c r="S111" s="26">
        <v>0</v>
      </c>
      <c r="T111" s="26">
        <v>1</v>
      </c>
      <c r="U111" s="13">
        <v>0</v>
      </c>
      <c r="V111" s="26">
        <v>1</v>
      </c>
      <c r="W111" s="13">
        <v>0</v>
      </c>
      <c r="X111" s="26">
        <v>1</v>
      </c>
      <c r="Y111" s="13">
        <v>0</v>
      </c>
      <c r="Z111" s="26">
        <v>1</v>
      </c>
      <c r="AA111" s="13">
        <v>0</v>
      </c>
      <c r="AB111" s="13">
        <f t="shared" ref="AB111:AB113" si="7">+_xlfn.IFS(R111="Acumulado",T111+V111+X111+Z111,R111="Capacidad",Z111,R111="Flujo",Z111,R111="Reducción",Z111,R111="Stock",Z111)</f>
        <v>4</v>
      </c>
      <c r="AC111" s="13">
        <f t="shared" ref="AC111:AC113" si="8">+_xlfn.IFS(R111="Acumulado",U111+W111+Y111+AA111,R111="Capacidad",AA111,R111="Flujo",U111,R111="Reducción",U111,R111="Stock",U111)</f>
        <v>0</v>
      </c>
      <c r="AD111" s="61"/>
    </row>
    <row r="112" spans="1:30" ht="61.2" x14ac:dyDescent="0.3">
      <c r="A112" s="59"/>
      <c r="B112" s="59"/>
      <c r="C112" s="59"/>
      <c r="D112" s="59"/>
      <c r="E112" s="59"/>
      <c r="F112" s="59"/>
      <c r="G112" s="59"/>
      <c r="H112" s="53"/>
      <c r="I112" s="53"/>
      <c r="J112" s="53"/>
      <c r="K112" s="53"/>
      <c r="L112" s="53"/>
      <c r="M112" s="53"/>
      <c r="N112" s="53"/>
      <c r="O112" s="53"/>
      <c r="P112" s="26" t="s">
        <v>416</v>
      </c>
      <c r="Q112" s="17" t="s">
        <v>417</v>
      </c>
      <c r="R112" s="13" t="s">
        <v>41</v>
      </c>
      <c r="S112" s="26">
        <v>0</v>
      </c>
      <c r="T112" s="26">
        <v>0</v>
      </c>
      <c r="U112" s="13">
        <v>0</v>
      </c>
      <c r="V112" s="13">
        <v>1</v>
      </c>
      <c r="W112" s="13">
        <v>0</v>
      </c>
      <c r="X112" s="13">
        <v>0</v>
      </c>
      <c r="Y112" s="13">
        <v>0</v>
      </c>
      <c r="Z112" s="13">
        <v>1</v>
      </c>
      <c r="AA112" s="13">
        <v>0</v>
      </c>
      <c r="AB112" s="13">
        <f t="shared" si="7"/>
        <v>2</v>
      </c>
      <c r="AC112" s="13">
        <f t="shared" si="8"/>
        <v>0</v>
      </c>
      <c r="AD112" s="62"/>
    </row>
    <row r="113" spans="1:30" ht="163.19999999999999" x14ac:dyDescent="0.3">
      <c r="A113" s="13" t="s">
        <v>31</v>
      </c>
      <c r="B113" s="13" t="s">
        <v>31</v>
      </c>
      <c r="C113" s="13" t="s">
        <v>216</v>
      </c>
      <c r="D113" s="13" t="s">
        <v>363</v>
      </c>
      <c r="E113" s="13" t="s">
        <v>418</v>
      </c>
      <c r="F113" s="13" t="s">
        <v>419</v>
      </c>
      <c r="G113" s="13" t="s">
        <v>420</v>
      </c>
      <c r="H113" s="13" t="s">
        <v>31</v>
      </c>
      <c r="I113" s="13" t="s">
        <v>421</v>
      </c>
      <c r="J113" s="17">
        <v>1319000000</v>
      </c>
      <c r="K113" s="24">
        <f>'[2]1. Iniciativas-PA'!N43</f>
        <v>23483333</v>
      </c>
      <c r="L113" s="17">
        <v>1500</v>
      </c>
      <c r="M113" s="17">
        <v>1545</v>
      </c>
      <c r="N113" s="17">
        <v>1591</v>
      </c>
      <c r="O113" s="13" t="s">
        <v>422</v>
      </c>
      <c r="P113" s="13" t="s">
        <v>423</v>
      </c>
      <c r="Q113" s="17" t="s">
        <v>424</v>
      </c>
      <c r="R113" s="13" t="s">
        <v>46</v>
      </c>
      <c r="S113" s="21">
        <v>1</v>
      </c>
      <c r="T113" s="21">
        <v>1</v>
      </c>
      <c r="U113" s="21">
        <v>0.25</v>
      </c>
      <c r="V113" s="21">
        <v>1</v>
      </c>
      <c r="W113" s="16">
        <v>0</v>
      </c>
      <c r="X113" s="21">
        <v>1</v>
      </c>
      <c r="Y113" s="16">
        <v>0</v>
      </c>
      <c r="Z113" s="21">
        <v>1</v>
      </c>
      <c r="AA113" s="16">
        <v>0</v>
      </c>
      <c r="AB113" s="16">
        <f t="shared" si="7"/>
        <v>1</v>
      </c>
      <c r="AC113" s="16">
        <f t="shared" si="8"/>
        <v>0.25</v>
      </c>
      <c r="AD113" s="13" t="s">
        <v>425</v>
      </c>
    </row>
    <row r="115" spans="1:30" x14ac:dyDescent="0.3">
      <c r="T115" s="33"/>
    </row>
    <row r="116" spans="1:30" x14ac:dyDescent="0.3">
      <c r="T116" s="33"/>
    </row>
    <row r="117" spans="1:30" x14ac:dyDescent="0.3">
      <c r="T117" s="33"/>
    </row>
    <row r="118" spans="1:30" x14ac:dyDescent="0.3">
      <c r="T118" s="33"/>
    </row>
  </sheetData>
  <autoFilter ref="A8:AD113" xr:uid="{058F5ED8-1A82-45DE-AC5A-AA2036038A16}"/>
  <mergeCells count="348">
    <mergeCell ref="M9:M11"/>
    <mergeCell ref="N9:N11"/>
    <mergeCell ref="O9:O11"/>
    <mergeCell ref="P9:P10"/>
    <mergeCell ref="AD9:AD11"/>
    <mergeCell ref="A12:A13"/>
    <mergeCell ref="B12:B13"/>
    <mergeCell ref="C12:C13"/>
    <mergeCell ref="D12:D13"/>
    <mergeCell ref="E12:E13"/>
    <mergeCell ref="G9:G11"/>
    <mergeCell ref="H9:H11"/>
    <mergeCell ref="I9:I11"/>
    <mergeCell ref="J9:J11"/>
    <mergeCell ref="K9:K11"/>
    <mergeCell ref="L9:L11"/>
    <mergeCell ref="A9:A11"/>
    <mergeCell ref="B9:B11"/>
    <mergeCell ref="C9:C11"/>
    <mergeCell ref="D9:D11"/>
    <mergeCell ref="E9:E11"/>
    <mergeCell ref="F9:F11"/>
    <mergeCell ref="L12:L13"/>
    <mergeCell ref="M12:M13"/>
    <mergeCell ref="AD12:AD17"/>
    <mergeCell ref="N15:N16"/>
    <mergeCell ref="O15:O16"/>
    <mergeCell ref="F12:F13"/>
    <mergeCell ref="G12:G13"/>
    <mergeCell ref="H12:H13"/>
    <mergeCell ref="I12:I13"/>
    <mergeCell ref="J12:J13"/>
    <mergeCell ref="K12:K13"/>
    <mergeCell ref="H15:H16"/>
    <mergeCell ref="I15:I16"/>
    <mergeCell ref="J15:J16"/>
    <mergeCell ref="K15:K16"/>
    <mergeCell ref="L15:L16"/>
    <mergeCell ref="M15:M16"/>
    <mergeCell ref="A15:A16"/>
    <mergeCell ref="C15:C16"/>
    <mergeCell ref="D15:D16"/>
    <mergeCell ref="E15:E16"/>
    <mergeCell ref="F15:F16"/>
    <mergeCell ref="G15:G16"/>
    <mergeCell ref="N12:N13"/>
    <mergeCell ref="O12:O13"/>
    <mergeCell ref="P12:P13"/>
    <mergeCell ref="A21:A23"/>
    <mergeCell ref="B21:B23"/>
    <mergeCell ref="C21:C23"/>
    <mergeCell ref="D21:D23"/>
    <mergeCell ref="E21:E23"/>
    <mergeCell ref="F21:F23"/>
    <mergeCell ref="AD19:AD20"/>
    <mergeCell ref="G19:G20"/>
    <mergeCell ref="H19:H20"/>
    <mergeCell ref="I19:I20"/>
    <mergeCell ref="J19:J20"/>
    <mergeCell ref="K19:K20"/>
    <mergeCell ref="L19:L20"/>
    <mergeCell ref="A19:A20"/>
    <mergeCell ref="B19:B20"/>
    <mergeCell ref="C19:C20"/>
    <mergeCell ref="D19:D20"/>
    <mergeCell ref="E19:E20"/>
    <mergeCell ref="F19:F20"/>
    <mergeCell ref="M19:M20"/>
    <mergeCell ref="N19:N20"/>
    <mergeCell ref="O19:O20"/>
    <mergeCell ref="O25:O27"/>
    <mergeCell ref="AD25:AD30"/>
    <mergeCell ref="M21:M23"/>
    <mergeCell ref="N21:N23"/>
    <mergeCell ref="O21:O23"/>
    <mergeCell ref="AD21:AD23"/>
    <mergeCell ref="G21:G23"/>
    <mergeCell ref="H21:H23"/>
    <mergeCell ref="I21:I23"/>
    <mergeCell ref="J21:J23"/>
    <mergeCell ref="K21:K23"/>
    <mergeCell ref="L21:L23"/>
    <mergeCell ref="J25:J27"/>
    <mergeCell ref="K25:K27"/>
    <mergeCell ref="L25:L27"/>
    <mergeCell ref="M25:M27"/>
    <mergeCell ref="N25:N27"/>
    <mergeCell ref="O28:O30"/>
    <mergeCell ref="J28:J30"/>
    <mergeCell ref="K28:K30"/>
    <mergeCell ref="L28:L30"/>
    <mergeCell ref="M28:M30"/>
    <mergeCell ref="N28:N30"/>
    <mergeCell ref="I32:I34"/>
    <mergeCell ref="D28:D30"/>
    <mergeCell ref="E28:E30"/>
    <mergeCell ref="F28:F30"/>
    <mergeCell ref="G28:G30"/>
    <mergeCell ref="H28:H30"/>
    <mergeCell ref="I25:I27"/>
    <mergeCell ref="A25:A27"/>
    <mergeCell ref="B25:B27"/>
    <mergeCell ref="C25:C27"/>
    <mergeCell ref="D25:D27"/>
    <mergeCell ref="E25:E27"/>
    <mergeCell ref="F25:F27"/>
    <mergeCell ref="G25:G27"/>
    <mergeCell ref="H25:H27"/>
    <mergeCell ref="I28:I30"/>
    <mergeCell ref="A28:A30"/>
    <mergeCell ref="B28:B30"/>
    <mergeCell ref="C28:C30"/>
    <mergeCell ref="AD32:AD35"/>
    <mergeCell ref="A38:A39"/>
    <mergeCell ref="B38:B39"/>
    <mergeCell ref="C38:C39"/>
    <mergeCell ref="D38:D39"/>
    <mergeCell ref="E38:E39"/>
    <mergeCell ref="F38:F39"/>
    <mergeCell ref="G38:G39"/>
    <mergeCell ref="H38:H39"/>
    <mergeCell ref="I38:I39"/>
    <mergeCell ref="J32:J34"/>
    <mergeCell ref="K32:K34"/>
    <mergeCell ref="L32:L34"/>
    <mergeCell ref="M32:M34"/>
    <mergeCell ref="N32:N34"/>
    <mergeCell ref="O32:O34"/>
    <mergeCell ref="A32:A34"/>
    <mergeCell ref="B32:B34"/>
    <mergeCell ref="C32:C34"/>
    <mergeCell ref="D32:D34"/>
    <mergeCell ref="E32:E34"/>
    <mergeCell ref="F32:F34"/>
    <mergeCell ref="G32:G34"/>
    <mergeCell ref="H32:H34"/>
    <mergeCell ref="L40"/>
    <mergeCell ref="M40"/>
    <mergeCell ref="N40"/>
    <mergeCell ref="AD40:AD44"/>
    <mergeCell ref="N41:N44"/>
    <mergeCell ref="O41:O44"/>
    <mergeCell ref="AD38:AD39"/>
    <mergeCell ref="H41:H44"/>
    <mergeCell ref="I41:I44"/>
    <mergeCell ref="J41:J44"/>
    <mergeCell ref="K41:K44"/>
    <mergeCell ref="L41:L44"/>
    <mergeCell ref="M41:M44"/>
    <mergeCell ref="J38:J39"/>
    <mergeCell ref="K38:K39"/>
    <mergeCell ref="L38:L39"/>
    <mergeCell ref="M38:M39"/>
    <mergeCell ref="N38:N39"/>
    <mergeCell ref="O38:O39"/>
    <mergeCell ref="A41:A44"/>
    <mergeCell ref="C41:C44"/>
    <mergeCell ref="D41:D44"/>
    <mergeCell ref="E41:E44"/>
    <mergeCell ref="F41:F44"/>
    <mergeCell ref="G41:G44"/>
    <mergeCell ref="H45:H47"/>
    <mergeCell ref="I45:I47"/>
    <mergeCell ref="A45:A47"/>
    <mergeCell ref="B45:B47"/>
    <mergeCell ref="C45:C47"/>
    <mergeCell ref="D45:D47"/>
    <mergeCell ref="E45:E47"/>
    <mergeCell ref="F45:F47"/>
    <mergeCell ref="G45:G47"/>
    <mergeCell ref="N45:N47"/>
    <mergeCell ref="O45:O47"/>
    <mergeCell ref="AD45:AD47"/>
    <mergeCell ref="J45:J47"/>
    <mergeCell ref="K45:K47"/>
    <mergeCell ref="L45:L47"/>
    <mergeCell ref="M45:M47"/>
    <mergeCell ref="A49:A56"/>
    <mergeCell ref="B49:B56"/>
    <mergeCell ref="C49:C56"/>
    <mergeCell ref="D49:D56"/>
    <mergeCell ref="E49:E56"/>
    <mergeCell ref="F49:F56"/>
    <mergeCell ref="G49:G56"/>
    <mergeCell ref="H49:H56"/>
    <mergeCell ref="O49:O56"/>
    <mergeCell ref="AD49:AD56"/>
    <mergeCell ref="A57:A58"/>
    <mergeCell ref="B57:B58"/>
    <mergeCell ref="C57:C58"/>
    <mergeCell ref="D57:D58"/>
    <mergeCell ref="E57:E58"/>
    <mergeCell ref="F57:F58"/>
    <mergeCell ref="G57:G58"/>
    <mergeCell ref="H57:H58"/>
    <mergeCell ref="I49:I56"/>
    <mergeCell ref="J49:J56"/>
    <mergeCell ref="K49:K56"/>
    <mergeCell ref="L49:L56"/>
    <mergeCell ref="M49:M56"/>
    <mergeCell ref="N49:N56"/>
    <mergeCell ref="O57:O58"/>
    <mergeCell ref="AD57:AD58"/>
    <mergeCell ref="J57:J58"/>
    <mergeCell ref="K57:K58"/>
    <mergeCell ref="L57:L58"/>
    <mergeCell ref="M57:M58"/>
    <mergeCell ref="N57:N58"/>
    <mergeCell ref="A59:A62"/>
    <mergeCell ref="B59:B62"/>
    <mergeCell ref="C59:C62"/>
    <mergeCell ref="D59:D62"/>
    <mergeCell ref="E59:E62"/>
    <mergeCell ref="F59:F62"/>
    <mergeCell ref="G59:G62"/>
    <mergeCell ref="H59:H62"/>
    <mergeCell ref="I57:I58"/>
    <mergeCell ref="AD68:AD69"/>
    <mergeCell ref="J68:J69"/>
    <mergeCell ref="K68:K69"/>
    <mergeCell ref="L68:L69"/>
    <mergeCell ref="A66:A67"/>
    <mergeCell ref="B66:B67"/>
    <mergeCell ref="C66:C67"/>
    <mergeCell ref="D66:D67"/>
    <mergeCell ref="E66:E67"/>
    <mergeCell ref="F66:F67"/>
    <mergeCell ref="J66:J67"/>
    <mergeCell ref="K66:K67"/>
    <mergeCell ref="G66:G67"/>
    <mergeCell ref="H66:H67"/>
    <mergeCell ref="I66:I67"/>
    <mergeCell ref="O59:O62"/>
    <mergeCell ref="AD59:AD62"/>
    <mergeCell ref="P61:P62"/>
    <mergeCell ref="AD63:AD64"/>
    <mergeCell ref="L59:L62"/>
    <mergeCell ref="M59:M62"/>
    <mergeCell ref="N59:N62"/>
    <mergeCell ref="M66:M67"/>
    <mergeCell ref="N66:N67"/>
    <mergeCell ref="O66:O67"/>
    <mergeCell ref="AD66:AD67"/>
    <mergeCell ref="L66:L67"/>
    <mergeCell ref="I59:I62"/>
    <mergeCell ref="J59:J62"/>
    <mergeCell ref="K59:K62"/>
    <mergeCell ref="N68:N69"/>
    <mergeCell ref="N74:N77"/>
    <mergeCell ref="O74:O77"/>
    <mergeCell ref="I74:I77"/>
    <mergeCell ref="J74:J77"/>
    <mergeCell ref="K74:K77"/>
    <mergeCell ref="A72:A73"/>
    <mergeCell ref="B72:B73"/>
    <mergeCell ref="C72:C73"/>
    <mergeCell ref="D72:D73"/>
    <mergeCell ref="E72:E73"/>
    <mergeCell ref="F72:F73"/>
    <mergeCell ref="G68:G69"/>
    <mergeCell ref="H68:H69"/>
    <mergeCell ref="I68:I69"/>
    <mergeCell ref="C68:C69"/>
    <mergeCell ref="D68:D69"/>
    <mergeCell ref="E68:E69"/>
    <mergeCell ref="F68:F69"/>
    <mergeCell ref="O68:O69"/>
    <mergeCell ref="A68:A69"/>
    <mergeCell ref="B68:B69"/>
    <mergeCell ref="G72:G73"/>
    <mergeCell ref="H72:H73"/>
    <mergeCell ref="I72:I73"/>
    <mergeCell ref="J72:J73"/>
    <mergeCell ref="K72:K73"/>
    <mergeCell ref="L72:L73"/>
    <mergeCell ref="M74:M77"/>
    <mergeCell ref="M68:M69"/>
    <mergeCell ref="F78:F79"/>
    <mergeCell ref="G78:G79"/>
    <mergeCell ref="G74:G77"/>
    <mergeCell ref="H74:H77"/>
    <mergeCell ref="M72:M73"/>
    <mergeCell ref="N72:N73"/>
    <mergeCell ref="O72:O73"/>
    <mergeCell ref="AD72:AD77"/>
    <mergeCell ref="A74:A77"/>
    <mergeCell ref="B74:B77"/>
    <mergeCell ref="C74:C77"/>
    <mergeCell ref="D74:D77"/>
    <mergeCell ref="L74:L77"/>
    <mergeCell ref="N78:N79"/>
    <mergeCell ref="O78:O79"/>
    <mergeCell ref="E74:E77"/>
    <mergeCell ref="F74:F77"/>
    <mergeCell ref="AD78:AD79"/>
    <mergeCell ref="A82:A87"/>
    <mergeCell ref="B82:B87"/>
    <mergeCell ref="C82:C87"/>
    <mergeCell ref="D82:D87"/>
    <mergeCell ref="E82:E87"/>
    <mergeCell ref="F82:F87"/>
    <mergeCell ref="G82:G87"/>
    <mergeCell ref="H78:H79"/>
    <mergeCell ref="I78:I79"/>
    <mergeCell ref="J78:J79"/>
    <mergeCell ref="K78:K79"/>
    <mergeCell ref="L78:L79"/>
    <mergeCell ref="M78:M79"/>
    <mergeCell ref="A78:A79"/>
    <mergeCell ref="B78:B79"/>
    <mergeCell ref="C78:C79"/>
    <mergeCell ref="D78:D79"/>
    <mergeCell ref="E78:E79"/>
    <mergeCell ref="C88:C112"/>
    <mergeCell ref="D88:D112"/>
    <mergeCell ref="E88:E112"/>
    <mergeCell ref="F88:F112"/>
    <mergeCell ref="H82:H87"/>
    <mergeCell ref="I82:I87"/>
    <mergeCell ref="J82:J87"/>
    <mergeCell ref="G88:G112"/>
    <mergeCell ref="H88:H112"/>
    <mergeCell ref="I88:I112"/>
    <mergeCell ref="J88:J112"/>
    <mergeCell ref="P92:P94"/>
    <mergeCell ref="P95:P97"/>
    <mergeCell ref="P98:P99"/>
    <mergeCell ref="P100:P104"/>
    <mergeCell ref="A7:AD7"/>
    <mergeCell ref="B41:B44"/>
    <mergeCell ref="K88:K112"/>
    <mergeCell ref="L88:L112"/>
    <mergeCell ref="N82:N87"/>
    <mergeCell ref="O82:O87"/>
    <mergeCell ref="AD82:AD112"/>
    <mergeCell ref="P86:P87"/>
    <mergeCell ref="K82:K87"/>
    <mergeCell ref="L82:L87"/>
    <mergeCell ref="M82:M87"/>
    <mergeCell ref="P105:P106"/>
    <mergeCell ref="P107:P111"/>
    <mergeCell ref="M88:M112"/>
    <mergeCell ref="N88:N112"/>
    <mergeCell ref="O88:O112"/>
    <mergeCell ref="P88:P89"/>
    <mergeCell ref="P90:P91"/>
    <mergeCell ref="A88:A112"/>
    <mergeCell ref="B88:B112"/>
  </mergeCells>
  <printOptions horizontalCentered="1" verticalCentered="1"/>
  <pageMargins left="0.39370078740157483" right="0.39370078740157483" top="0.39370078740157483" bottom="0.39370078740157483" header="0.39370078740157483" footer="0.31496062992125984"/>
  <pageSetup paperSize="5" scale="2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Conv</vt:lpstr>
      <vt:lpstr>PEI MARZO 2023</vt:lpstr>
      <vt:lpstr>'PEI MARZO 2023'!Área_de_impresión</vt:lpstr>
      <vt:lpstr>'PEI MARZO 2023'!Títulos_a_imprimir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carolina monroy</cp:lastModifiedBy>
  <dcterms:created xsi:type="dcterms:W3CDTF">2023-04-27T16:44:58Z</dcterms:created>
  <dcterms:modified xsi:type="dcterms:W3CDTF">2023-05-02T15:49:01Z</dcterms:modified>
</cp:coreProperties>
</file>