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AAC 2022/"/>
    </mc:Choice>
  </mc:AlternateContent>
  <xr:revisionPtr revIDLastSave="17" documentId="8_{7FDFC5DD-ABD0-48C4-BA88-6E88090085B6}" xr6:coauthVersionLast="47" xr6:coauthVersionMax="47" xr10:uidLastSave="{8D8B1E77-D752-434D-9319-3C34AABE2DD8}"/>
  <bookViews>
    <workbookView xWindow="-120" yWindow="-120" windowWidth="20730" windowHeight="11160" xr2:uid="{E34EAB9C-9A21-4565-A0DE-A4DBAB6456B0}"/>
  </bookViews>
  <sheets>
    <sheet name="Detalle Fichas Diciembre 31" sheetId="1" r:id="rId1"/>
  </sheets>
  <externalReferences>
    <externalReference r:id="rId2"/>
  </externalReferences>
  <definedNames>
    <definedName name="_xlnm._FilterDatabase" localSheetId="0" hidden="1">'Detalle Fichas Diciembre 31'!$A$7:$IQ$7</definedName>
    <definedName name="AREASOLICITANTE">'[1]Listas Despeglables'!$B$79:$B$98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J28" i="1"/>
  <c r="I28" i="1"/>
  <c r="D7" i="1"/>
  <c r="K29" i="1"/>
  <c r="J29" i="1"/>
  <c r="I29" i="1"/>
  <c r="K27" i="1"/>
  <c r="J27" i="1"/>
  <c r="I27" i="1"/>
  <c r="K24" i="1"/>
  <c r="J24" i="1"/>
  <c r="I24" i="1"/>
  <c r="K25" i="1"/>
  <c r="J25" i="1"/>
  <c r="I25" i="1"/>
  <c r="K11" i="1"/>
  <c r="J11" i="1"/>
  <c r="I11" i="1"/>
  <c r="K8" i="1"/>
  <c r="J8" i="1"/>
  <c r="I8" i="1"/>
  <c r="K9" i="1"/>
  <c r="J9" i="1"/>
  <c r="I9" i="1"/>
  <c r="K10" i="1"/>
  <c r="J10" i="1"/>
  <c r="I10" i="1"/>
  <c r="K15" i="1"/>
  <c r="J15" i="1"/>
  <c r="I15" i="1"/>
  <c r="K16" i="1"/>
  <c r="J16" i="1"/>
  <c r="I16" i="1"/>
  <c r="K12" i="1"/>
  <c r="J12" i="1"/>
  <c r="I12" i="1"/>
  <c r="K22" i="1"/>
  <c r="J22" i="1"/>
  <c r="I22" i="1"/>
  <c r="K26" i="1"/>
  <c r="J26" i="1"/>
  <c r="I26" i="1"/>
  <c r="K13" i="1"/>
  <c r="J13" i="1"/>
  <c r="I13" i="1"/>
  <c r="K18" i="1"/>
  <c r="J18" i="1"/>
  <c r="I18" i="1"/>
  <c r="K14" i="1"/>
  <c r="J14" i="1"/>
  <c r="I14" i="1"/>
  <c r="K17" i="1"/>
  <c r="J17" i="1"/>
  <c r="I17" i="1"/>
  <c r="K21" i="1"/>
  <c r="J21" i="1"/>
  <c r="I21" i="1"/>
  <c r="K19" i="1"/>
  <c r="J19" i="1"/>
  <c r="I19" i="1"/>
  <c r="K20" i="1"/>
  <c r="J20" i="1"/>
  <c r="I20" i="1"/>
  <c r="G7" i="1"/>
  <c r="F7" i="1"/>
  <c r="J7" i="1"/>
  <c r="E7" i="1"/>
  <c r="I7" i="1"/>
  <c r="K23" i="1"/>
  <c r="K28" i="1"/>
  <c r="K7" i="1"/>
  <c r="H7" i="1"/>
</calcChain>
</file>

<file path=xl/sharedStrings.xml><?xml version="1.0" encoding="utf-8"?>
<sst xmlns="http://schemas.openxmlformats.org/spreadsheetml/2006/main" count="83" uniqueCount="59">
  <si>
    <t>EJECUCIÓN INVERSIÓN - FONDO ÚNICO DE TECNOLOGÍAS DE LA INFORMACIÓN Y LAS COMUNICACIONES 2022</t>
  </si>
  <si>
    <t>Detalle por fichas de inversión</t>
  </si>
  <si>
    <t>Cifras en Millones de Pesos</t>
  </si>
  <si>
    <t>Fuente: SIIF</t>
  </si>
  <si>
    <t>Dependencia</t>
  </si>
  <si>
    <t>Área</t>
  </si>
  <si>
    <t>Ficha</t>
  </si>
  <si>
    <t>Apropiación Vigente</t>
  </si>
  <si>
    <t>Saldo por Comprometer</t>
  </si>
  <si>
    <t>¿Cuánto falta por obligar? Compromisos menos Obligaciones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</si>
  <si>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</si>
  <si>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</si>
  <si>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</si>
  <si>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</si>
  <si>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</si>
  <si>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</si>
  <si>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</si>
  <si>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</si>
  <si>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Apoyo financiero para el suministro de terminales a nivel nacional</t>
  </si>
  <si>
    <t xml:space="preserve">Viceministerio de Conectividad </t>
  </si>
  <si>
    <t>Dirección de industria de comunicaciones</t>
  </si>
  <si>
    <t>Generación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</si>
  <si>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</si>
  <si>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</si>
  <si>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</si>
  <si>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</si>
  <si>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</si>
  <si>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</si>
  <si>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</si>
  <si>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</si>
  <si>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</si>
  <si>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</si>
  <si>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</si>
  <si>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</si>
  <si>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</si>
  <si>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</si>
  <si>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</si>
  <si>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</si>
  <si>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</si>
  <si>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</si>
  <si>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</si>
  <si>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</si>
  <si>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</si>
  <si>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</si>
  <si>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</si>
  <si>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</si>
  <si>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</si>
  <si>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</si>
  <si>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</si>
  <si>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</si>
  <si>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</si>
  <si>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</si>
  <si>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</si>
  <si>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</si>
  <si>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</si>
  <si>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Diciembre 31 de 2022</t>
  </si>
  <si>
    <t>Compromisos corte cierre Diciembre 2022</t>
  </si>
  <si>
    <t>Obligaciones corte cierre Diciembre 2022</t>
  </si>
  <si>
    <t>Pagos con corte  cierre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</si>
</sst>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/>
    <xf numFmtId="10" fontId="4" fillId="3" borderId="0" xfId="3" applyNumberFormat="1" applyFont="1" applyFill="1" applyAlignment="1">
      <alignment horizontal="right" vertical="center"/>
    </xf>
    <xf numFmtId="0" fontId="5" fillId="2" borderId="0" xfId="3" applyFont="1" applyFill="1"/>
    <xf numFmtId="0" fontId="3" fillId="0" borderId="0" xfId="3" applyFont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6" fillId="2" borderId="0" xfId="3" applyFont="1" applyFill="1"/>
    <xf numFmtId="0" fontId="6" fillId="2" borderId="0" xfId="3" applyFont="1" applyFill="1" applyAlignment="1">
      <alignment horizontal="left"/>
    </xf>
    <xf numFmtId="164" fontId="5" fillId="2" borderId="0" xfId="3" applyNumberFormat="1" applyFont="1" applyFill="1"/>
    <xf numFmtId="164" fontId="6" fillId="2" borderId="0" xfId="3" applyNumberFormat="1" applyFont="1" applyFill="1"/>
    <xf numFmtId="0" fontId="7" fillId="2" borderId="0" xfId="3" applyFont="1" applyFill="1"/>
    <xf numFmtId="166" fontId="8" fillId="2" borderId="0" xfId="1" applyNumberFormat="1" applyFont="1" applyFill="1" applyBorder="1" applyAlignment="1"/>
    <xf numFmtId="10" fontId="5" fillId="3" borderId="0" xfId="3" applyNumberFormat="1" applyFont="1" applyFill="1" applyAlignment="1">
      <alignment horizontal="right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0" borderId="0" xfId="3" applyFont="1"/>
    <xf numFmtId="164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10" fontId="5" fillId="0" borderId="2" xfId="3" applyNumberFormat="1" applyFont="1" applyBorder="1" applyAlignment="1">
      <alignment horizontal="center" vertical="center"/>
    </xf>
    <xf numFmtId="0" fontId="10" fillId="2" borderId="0" xfId="3" applyFont="1" applyFill="1"/>
    <xf numFmtId="0" fontId="10" fillId="0" borderId="0" xfId="3" applyFont="1"/>
    <xf numFmtId="0" fontId="13" fillId="2" borderId="0" xfId="3" applyFont="1" applyFill="1"/>
    <xf numFmtId="0" fontId="14" fillId="0" borderId="0" xfId="3" applyFont="1" applyAlignment="1">
      <alignment horizontal="center" vertical="center"/>
    </xf>
    <xf numFmtId="0" fontId="14" fillId="0" borderId="0" xfId="3" applyFont="1"/>
    <xf numFmtId="10" fontId="15" fillId="0" borderId="0" xfId="3" applyNumberFormat="1" applyFont="1" applyAlignment="1">
      <alignment horizontal="right" vertical="center"/>
    </xf>
    <xf numFmtId="10" fontId="15" fillId="6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7" fillId="7" borderId="1" xfId="3" applyFont="1" applyFill="1" applyBorder="1" applyAlignment="1">
      <alignment horizontal="center" vertical="center" wrapText="1"/>
    </xf>
    <xf numFmtId="0" fontId="5" fillId="0" borderId="0" xfId="3" applyFont="1"/>
    <xf numFmtId="0" fontId="10" fillId="5" borderId="0" xfId="3" applyFont="1" applyFill="1"/>
    <xf numFmtId="0" fontId="9" fillId="0" borderId="2" xfId="0" applyFont="1" applyFill="1" applyBorder="1" applyAlignment="1">
      <alignment horizontal="center" vertical="center" wrapText="1" readingOrder="1"/>
    </xf>
    <xf numFmtId="3" fontId="16" fillId="0" borderId="2" xfId="2" applyNumberFormat="1" applyFont="1" applyFill="1" applyBorder="1" applyAlignment="1">
      <alignment horizontal="center" vertical="center"/>
    </xf>
    <xf numFmtId="164" fontId="8" fillId="0" borderId="2" xfId="3" applyNumberFormat="1" applyFont="1" applyFill="1" applyBorder="1" applyAlignment="1">
      <alignment horizontal="center" vertical="center"/>
    </xf>
    <xf numFmtId="10" fontId="8" fillId="0" borderId="2" xfId="3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8" fillId="0" borderId="2" xfId="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" xfId="3" xr:uid="{4A4BE559-CE41-4595-94AE-283D6CC4403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4CE9-6DF2-421D-993F-E667A9A8AD01}">
  <sheetPr>
    <tabColor theme="2" tint="-9.9978637043366805E-2"/>
  </sheetPr>
  <dimension ref="A1:IQ65"/>
  <sheetViews>
    <sheetView tabSelected="1" zoomScale="112" zoomScaleNormal="112" workbookViewId="0">
      <selection activeCell="A8" sqref="A8"/>
    </sheetView>
  </sheetViews>
  <sheetFormatPr baseColWidth="10" defaultColWidth="9.28515625" defaultRowHeight="23.25" x14ac:dyDescent="0.35"/>
  <cols>
    <col min="1" max="1" width="19" style="25" customWidth="1"/>
    <col min="2" max="2" width="19.42578125" style="25" customWidth="1"/>
    <col min="3" max="3" width="24.140625" style="26" customWidth="1"/>
    <col min="4" max="4" width="16.7109375" style="23" customWidth="1"/>
    <col min="5" max="5" width="13" style="32" customWidth="1"/>
    <col min="6" max="6" width="13.85546875" style="23" customWidth="1"/>
    <col min="7" max="7" width="12.42578125" style="23" customWidth="1"/>
    <col min="8" max="8" width="11.7109375" style="23" customWidth="1"/>
    <col min="9" max="9" width="14.5703125" style="23" customWidth="1"/>
    <col min="10" max="10" width="13.7109375" style="28" customWidth="1"/>
    <col min="11" max="249" width="11.42578125" style="23" customWidth="1"/>
    <col min="250" max="16384" width="9.28515625" style="23"/>
  </cols>
  <sheetData>
    <row r="1" spans="1:251" s="31" customFormat="1" ht="12.75" x14ac:dyDescent="0.2">
      <c r="A1" s="29" t="s">
        <v>0</v>
      </c>
      <c r="B1" s="5"/>
      <c r="C1" s="2"/>
      <c r="D1" s="4"/>
      <c r="E1" s="4"/>
      <c r="F1" s="4"/>
      <c r="G1" s="4"/>
      <c r="H1" s="4"/>
      <c r="I1" s="4"/>
      <c r="J1" s="3"/>
    </row>
    <row r="2" spans="1:251" s="31" customFormat="1" ht="12.75" x14ac:dyDescent="0.2">
      <c r="A2" s="6" t="s">
        <v>1</v>
      </c>
      <c r="B2" s="1"/>
      <c r="C2" s="7"/>
      <c r="D2" s="8"/>
      <c r="E2" s="4"/>
      <c r="F2" s="9"/>
      <c r="G2" s="9"/>
      <c r="H2" s="10"/>
      <c r="I2" s="4"/>
      <c r="J2" s="3"/>
    </row>
    <row r="3" spans="1:251" s="31" customFormat="1" ht="12.75" x14ac:dyDescent="0.2">
      <c r="A3" s="6" t="s">
        <v>2</v>
      </c>
      <c r="B3" s="1"/>
      <c r="C3" s="2"/>
      <c r="D3" s="4"/>
      <c r="E3" s="11"/>
      <c r="F3" s="12"/>
      <c r="G3" s="12"/>
      <c r="H3" s="11"/>
      <c r="I3" s="4"/>
      <c r="J3" s="3"/>
    </row>
    <row r="4" spans="1:251" s="31" customFormat="1" ht="12.75" x14ac:dyDescent="0.2">
      <c r="A4" s="6" t="s">
        <v>3</v>
      </c>
      <c r="B4" s="1"/>
      <c r="C4" s="2"/>
      <c r="D4" s="13"/>
      <c r="E4" s="14"/>
      <c r="F4" s="14"/>
      <c r="G4" s="14"/>
      <c r="H4" s="11"/>
      <c r="I4" s="4"/>
      <c r="J4" s="3"/>
    </row>
    <row r="5" spans="1:251" s="31" customFormat="1" ht="13.5" thickBot="1" x14ac:dyDescent="0.25">
      <c r="A5" s="6" t="s">
        <v>55</v>
      </c>
      <c r="B5" s="1"/>
      <c r="C5" s="2"/>
      <c r="D5" s="4"/>
      <c r="E5" s="4"/>
      <c r="F5" s="4"/>
      <c r="G5" s="4"/>
      <c r="H5" s="4"/>
      <c r="I5" s="4"/>
      <c r="J5" s="15"/>
    </row>
    <row r="6" spans="1:251" s="17" customFormat="1" ht="72.75" customHeight="1" x14ac:dyDescent="0.2">
      <c r="A6" s="30" t="s">
        <v>4</v>
      </c>
      <c r="B6" s="16" t="s">
        <v>5</v>
      </c>
      <c r="C6" s="16" t="s">
        <v>6</v>
      </c>
      <c r="D6" s="16" t="s">
        <v>7</v>
      </c>
      <c r="E6" s="16" t="s">
        <v>56</v>
      </c>
      <c r="F6" s="16" t="s">
        <v>57</v>
      </c>
      <c r="G6" s="16" t="s">
        <v>58</v>
      </c>
      <c r="H6" s="16" t="s">
        <v>8</v>
      </c>
      <c r="I6" s="16" t="s">
        <v>9</v>
      </c>
      <c r="J6" s="16" t="s">
        <v>10</v>
      </c>
      <c r="K6" s="16" t="s">
        <v>11</v>
      </c>
    </row>
    <row r="7" spans="1:251" x14ac:dyDescent="0.35">
      <c r="A7" s="18"/>
      <c r="B7" s="18"/>
      <c r="C7" s="19" t="s">
        <v>12</v>
      </c>
      <c r="D7" s="20">
        <f>SUM(D8:D29)</f>
        <v>1347527</v>
      </c>
      <c r="E7" s="20">
        <f>SUM(E8:E29)</f>
        <v>1221457.6957244396</v>
      </c>
      <c r="F7" s="20">
        <f>SUM(F8:F29)</f>
        <v>1076552.2446344399</v>
      </c>
      <c r="G7" s="20">
        <f>SUM(G8:G29)</f>
        <v>965660.04588832008</v>
      </c>
      <c r="H7" s="20">
        <f t="shared" ref="H7:I27" si="0">+D7-E7</f>
        <v>126069.30427556043</v>
      </c>
      <c r="I7" s="20">
        <f t="shared" si="0"/>
        <v>144905.45108999964</v>
      </c>
      <c r="J7" s="21">
        <f>SUM(F7)/D7</f>
        <v>0.79890959115063365</v>
      </c>
      <c r="K7" s="21">
        <f>SUM(K8:K29)</f>
        <v>0.99999999999999989</v>
      </c>
    </row>
    <row r="8" spans="1:251" s="22" customFormat="1" ht="60.75" customHeight="1" x14ac:dyDescent="0.35">
      <c r="A8" s="42" t="s">
        <v>40</v>
      </c>
      <c r="B8" s="33" t="s">
        <v>35</v>
      </c>
      <c r="C8" s="33" t="s">
        <v>41</v>
      </c>
      <c r="D8" s="34">
        <v>148886.903483</v>
      </c>
      <c r="E8" s="35">
        <v>151385.14665521</v>
      </c>
      <c r="F8" s="35">
        <v>151385.14665521</v>
      </c>
      <c r="G8" s="35">
        <v>150776.90049020998</v>
      </c>
      <c r="H8" s="35">
        <v>94594.104642249993</v>
      </c>
      <c r="I8" s="35">
        <f>+E8-F8</f>
        <v>0</v>
      </c>
      <c r="J8" s="36">
        <f>+F8/$D8</f>
        <v>1.0167794689376104</v>
      </c>
      <c r="K8" s="36">
        <f>SUM(D8)/$D$7</f>
        <v>0.11048899464203686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</row>
    <row r="9" spans="1:251" ht="54" customHeight="1" x14ac:dyDescent="0.35">
      <c r="A9" s="37" t="s">
        <v>37</v>
      </c>
      <c r="B9" s="37" t="s">
        <v>38</v>
      </c>
      <c r="C9" s="37" t="s">
        <v>39</v>
      </c>
      <c r="D9" s="34">
        <v>71547.750585999995</v>
      </c>
      <c r="E9" s="35">
        <v>66895.761370120003</v>
      </c>
      <c r="F9" s="35">
        <v>66886.248633120005</v>
      </c>
      <c r="G9" s="35">
        <v>59113.983563739996</v>
      </c>
      <c r="H9" s="35">
        <v>43947.311355489997</v>
      </c>
      <c r="I9" s="35">
        <f>+E9-F9</f>
        <v>9.5127369999972871</v>
      </c>
      <c r="J9" s="36">
        <f>+F9/$D9</f>
        <v>0.93484767984037609</v>
      </c>
      <c r="K9" s="36">
        <f>SUM(D9)/$D$7</f>
        <v>5.3095597035161445E-2</v>
      </c>
    </row>
    <row r="10" spans="1:251" ht="68.45" customHeight="1" x14ac:dyDescent="0.35">
      <c r="A10" s="37" t="s">
        <v>34</v>
      </c>
      <c r="B10" s="37" t="s">
        <v>35</v>
      </c>
      <c r="C10" s="37" t="s">
        <v>36</v>
      </c>
      <c r="D10" s="34">
        <v>29996.438067999999</v>
      </c>
      <c r="E10" s="35">
        <v>27472.330894999999</v>
      </c>
      <c r="F10" s="35">
        <v>27472.330894999999</v>
      </c>
      <c r="G10" s="35">
        <v>27459.764895</v>
      </c>
      <c r="H10" s="35">
        <v>26411.918892000002</v>
      </c>
      <c r="I10" s="35">
        <f>+E10-F10</f>
        <v>0</v>
      </c>
      <c r="J10" s="36">
        <f>+F10/$D10</f>
        <v>0.91585310338254122</v>
      </c>
      <c r="K10" s="36">
        <f>SUM(D10)/$D$7</f>
        <v>2.2260361438397894E-2</v>
      </c>
    </row>
    <row r="11" spans="1:251" ht="54" customHeight="1" x14ac:dyDescent="0.35">
      <c r="A11" s="33" t="s">
        <v>34</v>
      </c>
      <c r="B11" s="33" t="s">
        <v>42</v>
      </c>
      <c r="C11" s="33" t="s">
        <v>43</v>
      </c>
      <c r="D11" s="34">
        <v>38204.449594999998</v>
      </c>
      <c r="E11" s="35">
        <v>36488.717691339996</v>
      </c>
      <c r="F11" s="35">
        <v>36119.717691339996</v>
      </c>
      <c r="G11" s="35">
        <v>32560.239314840001</v>
      </c>
      <c r="H11" s="35">
        <v>19542.641058339999</v>
      </c>
      <c r="I11" s="35">
        <f>+E11-F11</f>
        <v>369</v>
      </c>
      <c r="J11" s="36">
        <f>+F11/$D11</f>
        <v>0.94543222253533421</v>
      </c>
      <c r="K11" s="36">
        <f>SUM(D11)/$D$7</f>
        <v>2.835152809183044E-2</v>
      </c>
    </row>
    <row r="12" spans="1:251" ht="60" customHeight="1" x14ac:dyDescent="0.35">
      <c r="A12" s="33" t="s">
        <v>19</v>
      </c>
      <c r="B12" s="33" t="s">
        <v>30</v>
      </c>
      <c r="C12" s="33" t="s">
        <v>31</v>
      </c>
      <c r="D12" s="34">
        <v>180391.882637</v>
      </c>
      <c r="E12" s="35">
        <v>180153.998146</v>
      </c>
      <c r="F12" s="35">
        <v>180153.998146</v>
      </c>
      <c r="G12" s="35">
        <v>180153.998146</v>
      </c>
      <c r="H12" s="35">
        <v>174180.27850399999</v>
      </c>
      <c r="I12" s="35">
        <f>+E12-F12</f>
        <v>0</v>
      </c>
      <c r="J12" s="36">
        <f>+F12/$D12</f>
        <v>0.99868129049088816</v>
      </c>
      <c r="K12" s="36">
        <f>SUM(D12)/$D$7</f>
        <v>0.13386884465914226</v>
      </c>
    </row>
    <row r="13" spans="1:251" ht="54" customHeight="1" x14ac:dyDescent="0.35">
      <c r="A13" s="33" t="s">
        <v>19</v>
      </c>
      <c r="B13" s="37" t="s">
        <v>23</v>
      </c>
      <c r="C13" s="37" t="s">
        <v>25</v>
      </c>
      <c r="D13" s="34">
        <v>212965.11598199999</v>
      </c>
      <c r="E13" s="35">
        <v>153918.35568800001</v>
      </c>
      <c r="F13" s="35">
        <v>148835.32578300001</v>
      </c>
      <c r="G13" s="35">
        <v>111525.80177999999</v>
      </c>
      <c r="H13" s="35">
        <v>50691.201501000003</v>
      </c>
      <c r="I13" s="35">
        <f>+E13-F13</f>
        <v>5083.0299050000031</v>
      </c>
      <c r="J13" s="36">
        <f>+F13/$D13</f>
        <v>0.69887185559338139</v>
      </c>
      <c r="K13" s="36">
        <f>SUM(D13)/$D$7</f>
        <v>0.15804144628048269</v>
      </c>
    </row>
    <row r="14" spans="1:251" s="22" customFormat="1" ht="70.5" customHeight="1" x14ac:dyDescent="0.35">
      <c r="A14" s="33" t="s">
        <v>19</v>
      </c>
      <c r="B14" s="37" t="s">
        <v>20</v>
      </c>
      <c r="C14" s="37" t="s">
        <v>22</v>
      </c>
      <c r="D14" s="34">
        <v>10034.970007</v>
      </c>
      <c r="E14" s="35">
        <v>10021.189136999999</v>
      </c>
      <c r="F14" s="35">
        <v>10021.189136999999</v>
      </c>
      <c r="G14" s="35">
        <v>10021.189136999999</v>
      </c>
      <c r="H14" s="35">
        <v>10034.970007</v>
      </c>
      <c r="I14" s="35">
        <f>+E14-F14</f>
        <v>0</v>
      </c>
      <c r="J14" s="36">
        <f>+F14/$D14</f>
        <v>0.99862671537728687</v>
      </c>
      <c r="K14" s="36">
        <f>SUM(D14)/$D$7</f>
        <v>7.4469528306297383E-3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</row>
    <row r="15" spans="1:251" ht="66.75" customHeight="1" x14ac:dyDescent="0.35">
      <c r="A15" s="37" t="s">
        <v>19</v>
      </c>
      <c r="B15" s="33" t="s">
        <v>30</v>
      </c>
      <c r="C15" s="39" t="s">
        <v>33</v>
      </c>
      <c r="D15" s="34">
        <v>40947.529247999999</v>
      </c>
      <c r="E15" s="35">
        <v>40944.712154000001</v>
      </c>
      <c r="F15" s="35">
        <v>40905.112154000002</v>
      </c>
      <c r="G15" s="35">
        <v>40698.912153999998</v>
      </c>
      <c r="H15" s="35">
        <v>32236.443008999999</v>
      </c>
      <c r="I15" s="35">
        <f>+E15-F15</f>
        <v>39.599999999998545</v>
      </c>
      <c r="J15" s="36">
        <f>+F15/$D15</f>
        <v>0.99896411102747873</v>
      </c>
      <c r="K15" s="36">
        <f>SUM(D15)/$D$7</f>
        <v>3.0387167936523719E-2</v>
      </c>
    </row>
    <row r="16" spans="1:251" ht="66.75" customHeight="1" x14ac:dyDescent="0.35">
      <c r="A16" s="37" t="s">
        <v>19</v>
      </c>
      <c r="B16" s="39" t="s">
        <v>14</v>
      </c>
      <c r="C16" s="39" t="s">
        <v>32</v>
      </c>
      <c r="D16" s="34">
        <v>17935.569507</v>
      </c>
      <c r="E16" s="35">
        <v>17532.237198630002</v>
      </c>
      <c r="F16" s="35">
        <v>16930.72561763</v>
      </c>
      <c r="G16" s="35">
        <v>16131.342260629999</v>
      </c>
      <c r="H16" s="35">
        <v>9422.7955196700004</v>
      </c>
      <c r="I16" s="35">
        <f>+E16-F16</f>
        <v>601.51158100000248</v>
      </c>
      <c r="J16" s="36">
        <f>+F16/$D16</f>
        <v>0.94397479884997104</v>
      </c>
      <c r="K16" s="36">
        <f>SUM(D16)/$D$7</f>
        <v>1.3309988970165347E-2</v>
      </c>
    </row>
    <row r="17" spans="1:251" s="22" customFormat="1" ht="54" customHeight="1" x14ac:dyDescent="0.35">
      <c r="A17" s="37" t="s">
        <v>19</v>
      </c>
      <c r="B17" s="37" t="s">
        <v>20</v>
      </c>
      <c r="C17" s="37" t="s">
        <v>21</v>
      </c>
      <c r="D17" s="34">
        <v>11497.075939</v>
      </c>
      <c r="E17" s="35">
        <v>7119.3969998299999</v>
      </c>
      <c r="F17" s="35">
        <v>6810.2285568300003</v>
      </c>
      <c r="G17" s="35">
        <v>6422.3057718299997</v>
      </c>
      <c r="H17" s="35">
        <v>3699.7589020400001</v>
      </c>
      <c r="I17" s="35">
        <f>+E17-F17</f>
        <v>309.16844299999957</v>
      </c>
      <c r="J17" s="36">
        <f>+F17/$D17</f>
        <v>0.59234440069483829</v>
      </c>
      <c r="K17" s="36">
        <f>SUM(D17)/$D$7</f>
        <v>8.5319818742036341E-3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</row>
    <row r="18" spans="1:251" ht="67.5" customHeight="1" x14ac:dyDescent="0.35">
      <c r="A18" s="37" t="s">
        <v>19</v>
      </c>
      <c r="B18" s="38" t="s">
        <v>23</v>
      </c>
      <c r="C18" s="38" t="s">
        <v>24</v>
      </c>
      <c r="D18" s="34">
        <v>319725.71703499998</v>
      </c>
      <c r="E18" s="35">
        <v>307514.23769004998</v>
      </c>
      <c r="F18" s="35">
        <v>175725.04533305002</v>
      </c>
      <c r="G18" s="35">
        <v>131771.91022804999</v>
      </c>
      <c r="H18" s="35">
        <v>84999.562424050004</v>
      </c>
      <c r="I18" s="35">
        <f>+E18-F18</f>
        <v>131789.19235699996</v>
      </c>
      <c r="J18" s="36">
        <f>+F18/$D18</f>
        <v>0.54961185782191435</v>
      </c>
      <c r="K18" s="36">
        <f>SUM(D18)/$D$7</f>
        <v>0.23726850522104564</v>
      </c>
    </row>
    <row r="19" spans="1:251" ht="67.5" customHeight="1" x14ac:dyDescent="0.35">
      <c r="A19" s="41" t="s">
        <v>13</v>
      </c>
      <c r="B19" s="33" t="s">
        <v>16</v>
      </c>
      <c r="C19" s="33" t="s">
        <v>17</v>
      </c>
      <c r="D19" s="34">
        <v>26030.015169999999</v>
      </c>
      <c r="E19" s="35">
        <v>23548.787948000001</v>
      </c>
      <c r="F19" s="35">
        <v>17863.828673</v>
      </c>
      <c r="G19" s="35">
        <v>12206.922327</v>
      </c>
      <c r="H19" s="35">
        <v>7559.0503660000004</v>
      </c>
      <c r="I19" s="35">
        <f>+E19-F19</f>
        <v>5684.9592750000011</v>
      </c>
      <c r="J19" s="36">
        <f>+F19/$D19</f>
        <v>0.68627807384408834</v>
      </c>
      <c r="K19" s="36">
        <f>SUM(D19)/$D$7</f>
        <v>1.9316878377947159E-2</v>
      </c>
    </row>
    <row r="20" spans="1:251" ht="67.5" customHeight="1" x14ac:dyDescent="0.35">
      <c r="A20" s="33" t="s">
        <v>13</v>
      </c>
      <c r="B20" s="33" t="s">
        <v>14</v>
      </c>
      <c r="C20" s="33" t="s">
        <v>15</v>
      </c>
      <c r="D20" s="34">
        <v>7420.0468179999998</v>
      </c>
      <c r="E20" s="35">
        <v>7419.8159130000004</v>
      </c>
      <c r="F20" s="35">
        <v>7419.8159130000004</v>
      </c>
      <c r="G20" s="35">
        <v>7107.2670349999999</v>
      </c>
      <c r="H20" s="35">
        <v>4753.9730090000003</v>
      </c>
      <c r="I20" s="35">
        <f>+E20-F20</f>
        <v>0</v>
      </c>
      <c r="J20" s="36">
        <f>+F20/$D20</f>
        <v>0.99996888092411507</v>
      </c>
      <c r="K20" s="36">
        <f>SUM(D20)/$D$7</f>
        <v>5.506417918156742E-3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</row>
    <row r="21" spans="1:251" ht="68.45" customHeight="1" x14ac:dyDescent="0.35">
      <c r="A21" s="33" t="s">
        <v>13</v>
      </c>
      <c r="B21" s="33" t="s">
        <v>16</v>
      </c>
      <c r="C21" s="33" t="s">
        <v>18</v>
      </c>
      <c r="D21" s="34">
        <v>130000</v>
      </c>
      <c r="E21" s="35">
        <v>105321.06533500001</v>
      </c>
      <c r="F21" s="35">
        <v>105321.06533500001</v>
      </c>
      <c r="G21" s="35">
        <v>105321.06533500001</v>
      </c>
      <c r="H21" s="35">
        <v>91000</v>
      </c>
      <c r="I21" s="35">
        <f>+E21-F21</f>
        <v>0</v>
      </c>
      <c r="J21" s="36">
        <f>+F21/$D21</f>
        <v>0.81016204103846157</v>
      </c>
      <c r="K21" s="36">
        <f>SUM(D21)/$D$7</f>
        <v>9.6473020577695287E-2</v>
      </c>
    </row>
    <row r="22" spans="1:251" ht="73.150000000000006" customHeight="1" x14ac:dyDescent="0.35">
      <c r="A22" s="37" t="s">
        <v>13</v>
      </c>
      <c r="B22" s="38" t="s">
        <v>16</v>
      </c>
      <c r="C22" s="38" t="s">
        <v>29</v>
      </c>
      <c r="D22" s="34">
        <v>4896.3954100000001</v>
      </c>
      <c r="E22" s="35">
        <v>4109.4084089899998</v>
      </c>
      <c r="F22" s="35">
        <v>4093.4949089899997</v>
      </c>
      <c r="G22" s="35">
        <v>3698.0705119899999</v>
      </c>
      <c r="H22" s="35">
        <v>2102.03553599</v>
      </c>
      <c r="I22" s="35">
        <f>+E22-F22</f>
        <v>15.913500000000113</v>
      </c>
      <c r="J22" s="36">
        <f>+F22/$D22</f>
        <v>0.83602212775336282</v>
      </c>
      <c r="K22" s="36">
        <f>SUM(D22)/$D$7</f>
        <v>3.6336158088112521E-3</v>
      </c>
    </row>
    <row r="23" spans="1:251" ht="73.150000000000006" customHeight="1" x14ac:dyDescent="0.35">
      <c r="A23" s="37" t="s">
        <v>46</v>
      </c>
      <c r="B23" s="39" t="s">
        <v>47</v>
      </c>
      <c r="C23" s="39" t="s">
        <v>54</v>
      </c>
      <c r="D23" s="34">
        <v>4169.6386350000002</v>
      </c>
      <c r="E23" s="35">
        <v>4169.6386329999996</v>
      </c>
      <c r="F23" s="35">
        <v>4169.6386329999996</v>
      </c>
      <c r="G23" s="35">
        <v>3474.6988609999999</v>
      </c>
      <c r="H23" s="35">
        <v>2432.2892029999998</v>
      </c>
      <c r="I23" s="35">
        <f>+E23-F23</f>
        <v>0</v>
      </c>
      <c r="J23" s="36">
        <f>+F23/$D23</f>
        <v>0.99999999952034191</v>
      </c>
      <c r="K23" s="36">
        <f>SUM(D23)/$D$7</f>
        <v>3.0942894910454487E-3</v>
      </c>
    </row>
    <row r="24" spans="1:251" s="24" customFormat="1" ht="54" customHeight="1" x14ac:dyDescent="0.35">
      <c r="A24" s="37" t="s">
        <v>46</v>
      </c>
      <c r="B24" s="37" t="s">
        <v>47</v>
      </c>
      <c r="C24" s="37" t="s">
        <v>48</v>
      </c>
      <c r="D24" s="34">
        <v>3022.7142130000002</v>
      </c>
      <c r="E24" s="35">
        <v>2577.45109052</v>
      </c>
      <c r="F24" s="35">
        <v>2561.45109052</v>
      </c>
      <c r="G24" s="35">
        <v>2291.5875365300003</v>
      </c>
      <c r="H24" s="35">
        <v>1284.1931344500001</v>
      </c>
      <c r="I24" s="35">
        <f>+E24-F24</f>
        <v>16</v>
      </c>
      <c r="J24" s="36">
        <f>+F24/$D24</f>
        <v>0.84740101446037686</v>
      </c>
      <c r="K24" s="36">
        <f>SUM(D24)/$D$7</f>
        <v>2.2431566959326232E-3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</row>
    <row r="25" spans="1:251" ht="62.1" customHeight="1" x14ac:dyDescent="0.35">
      <c r="A25" s="37" t="s">
        <v>26</v>
      </c>
      <c r="B25" s="33" t="s">
        <v>44</v>
      </c>
      <c r="C25" s="37" t="s">
        <v>45</v>
      </c>
      <c r="D25" s="34">
        <v>11912.478719999999</v>
      </c>
      <c r="E25" s="35">
        <v>10567.059584780001</v>
      </c>
      <c r="F25" s="35">
        <v>10567.059584780001</v>
      </c>
      <c r="G25" s="35">
        <v>9797.6130183999994</v>
      </c>
      <c r="H25" s="35">
        <v>5514.3242694</v>
      </c>
      <c r="I25" s="35">
        <f>+E25-F25</f>
        <v>0</v>
      </c>
      <c r="J25" s="35">
        <f>+F25/$D25</f>
        <v>0.88705800305345706</v>
      </c>
      <c r="K25" s="35">
        <f>SUM(D25)/$D$7</f>
        <v>8.8402523437378245E-3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</row>
    <row r="26" spans="1:251" ht="62.1" customHeight="1" x14ac:dyDescent="0.35">
      <c r="A26" s="37" t="s">
        <v>26</v>
      </c>
      <c r="B26" s="38" t="s">
        <v>27</v>
      </c>
      <c r="C26" s="38" t="s">
        <v>28</v>
      </c>
      <c r="D26" s="34">
        <v>6000</v>
      </c>
      <c r="E26" s="35">
        <v>5277.9565898800001</v>
      </c>
      <c r="F26" s="35">
        <v>5277.9565898800001</v>
      </c>
      <c r="G26" s="35">
        <v>5277.9565898800001</v>
      </c>
      <c r="H26" s="35">
        <v>3490.8024301199998</v>
      </c>
      <c r="I26" s="35">
        <f>+E26-F26</f>
        <v>0</v>
      </c>
      <c r="J26" s="36">
        <f>+F26/$D26</f>
        <v>0.87965943164666671</v>
      </c>
      <c r="K26" s="36">
        <f>SUM(D26)/$D$7</f>
        <v>4.4526009497397826E-3</v>
      </c>
    </row>
    <row r="27" spans="1:251" ht="79.5" customHeight="1" x14ac:dyDescent="0.35">
      <c r="A27" s="37" t="s">
        <v>26</v>
      </c>
      <c r="B27" s="37" t="s">
        <v>49</v>
      </c>
      <c r="C27" s="37" t="s">
        <v>50</v>
      </c>
      <c r="D27" s="34">
        <v>10364.493736</v>
      </c>
      <c r="E27" s="40">
        <v>4124.9040960000002</v>
      </c>
      <c r="F27" s="40">
        <v>4124.9040960000002</v>
      </c>
      <c r="G27" s="40">
        <v>4124.9040960000002</v>
      </c>
      <c r="H27" s="35">
        <v>3539.48522</v>
      </c>
      <c r="I27" s="35">
        <f>+E27-F27</f>
        <v>0</v>
      </c>
      <c r="J27" s="36">
        <f>+F27/$D27</f>
        <v>0.3979841370999696</v>
      </c>
      <c r="K27" s="36">
        <f>SUM(D27)/$D$7</f>
        <v>7.6914924420809381E-3</v>
      </c>
    </row>
    <row r="28" spans="1:251" ht="72.599999999999994" customHeight="1" x14ac:dyDescent="0.35">
      <c r="A28" s="33" t="s">
        <v>26</v>
      </c>
      <c r="B28" s="33" t="s">
        <v>52</v>
      </c>
      <c r="C28" s="33" t="s">
        <v>53</v>
      </c>
      <c r="D28" s="34">
        <v>40000</v>
      </c>
      <c r="E28" s="35">
        <v>37764.411915470002</v>
      </c>
      <c r="F28" s="35">
        <v>37361.186915470003</v>
      </c>
      <c r="G28" s="35">
        <v>29712.118643599999</v>
      </c>
      <c r="H28" s="35">
        <v>19426.12740763</v>
      </c>
      <c r="I28" s="35">
        <f>+E28-F28</f>
        <v>403.22499999999854</v>
      </c>
      <c r="J28" s="36">
        <f>+F28/$D28</f>
        <v>0.9340296728867501</v>
      </c>
      <c r="K28" s="36">
        <f>SUM(D28)/$D$7</f>
        <v>2.968400633159855E-2</v>
      </c>
    </row>
    <row r="29" spans="1:251" ht="65.45" customHeight="1" x14ac:dyDescent="0.35">
      <c r="A29" s="33" t="s">
        <v>26</v>
      </c>
      <c r="B29" s="37" t="s">
        <v>49</v>
      </c>
      <c r="C29" s="37" t="s">
        <v>51</v>
      </c>
      <c r="D29" s="34">
        <v>21577.815211000001</v>
      </c>
      <c r="E29" s="35">
        <v>17131.112584620001</v>
      </c>
      <c r="F29" s="35">
        <v>16546.774292620001</v>
      </c>
      <c r="G29" s="35">
        <v>16011.494192620001</v>
      </c>
      <c r="H29" s="35">
        <v>10721.70793495</v>
      </c>
      <c r="I29" s="35">
        <f>+E29-F29</f>
        <v>584.33829200000037</v>
      </c>
      <c r="J29" s="36">
        <f>+F29/$D29</f>
        <v>0.76684196851332465</v>
      </c>
      <c r="K29" s="36">
        <f>SUM(D29)/$D$7</f>
        <v>1.601290008363469E-2</v>
      </c>
    </row>
    <row r="30" spans="1:251" x14ac:dyDescent="0.35">
      <c r="E30" s="23"/>
      <c r="J30" s="27"/>
    </row>
    <row r="31" spans="1:251" x14ac:dyDescent="0.35">
      <c r="E31" s="23"/>
      <c r="J31" s="27"/>
    </row>
    <row r="32" spans="1:251" x14ac:dyDescent="0.35">
      <c r="E32" s="23"/>
      <c r="J32" s="27"/>
    </row>
    <row r="33" spans="5:10" x14ac:dyDescent="0.35">
      <c r="E33" s="23"/>
      <c r="J33" s="27"/>
    </row>
    <row r="34" spans="5:10" x14ac:dyDescent="0.35">
      <c r="E34" s="23"/>
      <c r="J34" s="27"/>
    </row>
    <row r="35" spans="5:10" x14ac:dyDescent="0.35">
      <c r="E35" s="23"/>
      <c r="J35" s="27"/>
    </row>
    <row r="36" spans="5:10" x14ac:dyDescent="0.35">
      <c r="E36" s="23"/>
      <c r="J36" s="27"/>
    </row>
    <row r="37" spans="5:10" x14ac:dyDescent="0.35">
      <c r="E37" s="23"/>
      <c r="J37" s="27"/>
    </row>
    <row r="38" spans="5:10" x14ac:dyDescent="0.35">
      <c r="E38" s="23"/>
      <c r="J38" s="27"/>
    </row>
    <row r="39" spans="5:10" x14ac:dyDescent="0.35">
      <c r="E39" s="23"/>
      <c r="J39" s="27"/>
    </row>
    <row r="40" spans="5:10" x14ac:dyDescent="0.35">
      <c r="E40" s="23"/>
      <c r="J40" s="27"/>
    </row>
    <row r="41" spans="5:10" x14ac:dyDescent="0.35">
      <c r="E41" s="23"/>
      <c r="J41" s="27"/>
    </row>
    <row r="42" spans="5:10" x14ac:dyDescent="0.35">
      <c r="E42" s="23"/>
      <c r="J42" s="27"/>
    </row>
    <row r="43" spans="5:10" x14ac:dyDescent="0.35">
      <c r="E43" s="23"/>
      <c r="J43" s="27"/>
    </row>
    <row r="44" spans="5:10" x14ac:dyDescent="0.35">
      <c r="E44" s="23"/>
      <c r="J44" s="27"/>
    </row>
    <row r="45" spans="5:10" x14ac:dyDescent="0.35">
      <c r="E45" s="23"/>
      <c r="J45" s="27"/>
    </row>
    <row r="46" spans="5:10" x14ac:dyDescent="0.35">
      <c r="E46" s="23"/>
      <c r="J46" s="27"/>
    </row>
    <row r="47" spans="5:10" x14ac:dyDescent="0.35">
      <c r="E47" s="23"/>
      <c r="J47" s="27"/>
    </row>
    <row r="48" spans="5:10" x14ac:dyDescent="0.35">
      <c r="E48" s="23"/>
      <c r="J48" s="27"/>
    </row>
    <row r="49" spans="5:10" x14ac:dyDescent="0.35">
      <c r="E49" s="23"/>
      <c r="J49" s="27"/>
    </row>
    <row r="50" spans="5:10" x14ac:dyDescent="0.35">
      <c r="E50" s="23"/>
      <c r="J50" s="27"/>
    </row>
    <row r="51" spans="5:10" x14ac:dyDescent="0.35">
      <c r="E51" s="23"/>
      <c r="J51" s="27"/>
    </row>
    <row r="52" spans="5:10" x14ac:dyDescent="0.35">
      <c r="E52" s="23"/>
      <c r="J52" s="27"/>
    </row>
    <row r="53" spans="5:10" x14ac:dyDescent="0.35">
      <c r="E53" s="23"/>
      <c r="J53" s="27"/>
    </row>
    <row r="54" spans="5:10" x14ac:dyDescent="0.35">
      <c r="E54" s="23"/>
      <c r="J54" s="27"/>
    </row>
    <row r="55" spans="5:10" x14ac:dyDescent="0.35">
      <c r="E55" s="23"/>
      <c r="J55" s="27"/>
    </row>
    <row r="56" spans="5:10" x14ac:dyDescent="0.35">
      <c r="E56" s="23"/>
      <c r="J56" s="27"/>
    </row>
    <row r="57" spans="5:10" x14ac:dyDescent="0.35">
      <c r="E57" s="23"/>
      <c r="J57" s="27"/>
    </row>
    <row r="58" spans="5:10" x14ac:dyDescent="0.35">
      <c r="E58" s="23"/>
      <c r="J58" s="27"/>
    </row>
    <row r="59" spans="5:10" x14ac:dyDescent="0.35">
      <c r="E59" s="23"/>
      <c r="J59" s="27"/>
    </row>
    <row r="60" spans="5:10" x14ac:dyDescent="0.35">
      <c r="E60" s="23"/>
      <c r="J60" s="27"/>
    </row>
    <row r="61" spans="5:10" x14ac:dyDescent="0.35">
      <c r="E61" s="23"/>
      <c r="J61" s="27"/>
    </row>
    <row r="62" spans="5:10" x14ac:dyDescent="0.35">
      <c r="E62" s="23"/>
      <c r="J62" s="27"/>
    </row>
    <row r="63" spans="5:10" x14ac:dyDescent="0.35">
      <c r="E63" s="23"/>
      <c r="J63" s="27"/>
    </row>
    <row r="64" spans="5:10" x14ac:dyDescent="0.35">
      <c r="E64" s="23"/>
      <c r="J64" s="27"/>
    </row>
    <row r="65" spans="5:10" x14ac:dyDescent="0.35">
      <c r="E65" s="23"/>
      <c r="J65" s="27"/>
    </row>
  </sheetData>
  <autoFilter ref="A7:IQ7" xr:uid="{EBE54CE9-6DF2-421D-993F-E667A9A8AD01}">
    <sortState xmlns:xlrd2="http://schemas.microsoft.com/office/spreadsheetml/2017/richdata2" ref="A8:IQ29">
      <sortCondition descending="1" ref="A7"/>
    </sortState>
  </autoFilter>
  <dataValidations count="1">
    <dataValidation type="list" allowBlank="1" showInputMessage="1" showErrorMessage="1" sqref="A29:B29 A9 A20:B21 A8:B8 B11:B12 B27 A22:A27 A24:B24 A11:A19" xr:uid="{3330E9F3-E398-422C-B1BB-C17CFF20E9FB}">
      <formula1>AREASOLICITANTE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Diciembre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OAPES</dc:creator>
  <cp:lastModifiedBy>OAPES</cp:lastModifiedBy>
  <dcterms:created xsi:type="dcterms:W3CDTF">2022-08-05T19:44:33Z</dcterms:created>
  <dcterms:modified xsi:type="dcterms:W3CDTF">2023-02-22T13:45:15Z</dcterms:modified>
</cp:coreProperties>
</file>