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cgarzon_mintic_gov_co/Documents/MinTIC Carlos/VARIOS/PATEP 2023/"/>
    </mc:Choice>
  </mc:AlternateContent>
  <xr:revisionPtr revIDLastSave="0" documentId="8_{82E746B7-5D08-460A-B0FB-95CD6D9C10D9}" xr6:coauthVersionLast="47" xr6:coauthVersionMax="47" xr10:uidLastSave="{00000000-0000-0000-0000-000000000000}"/>
  <bookViews>
    <workbookView xWindow="-120" yWindow="-120" windowWidth="20730" windowHeight="11160" xr2:uid="{AF0C0C03-B935-42D9-870C-FBDB5F051B57}"/>
  </bookViews>
  <sheets>
    <sheet name="Detalle Fichas FUTI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'Detalle Fichas FUTIC'!$A$10:$IQ$31</definedName>
    <definedName name="AF">#REF!</definedName>
    <definedName name="AFFFMM">#REF!</definedName>
    <definedName name="AFOCHO">#REF!</definedName>
    <definedName name="AFPONAL">#REF!</definedName>
    <definedName name="AI">#REF!</definedName>
    <definedName name="AMFFMM">#REF!</definedName>
    <definedName name="AMOCHO">#REF!</definedName>
    <definedName name="AMPONAL">#REF!</definedName>
    <definedName name="AMYC">#REF!</definedName>
    <definedName name="AMYM">#REF!</definedName>
    <definedName name="AP">#REF!</definedName>
    <definedName name="areas_f">[3]enunciados!$A$4:$A$9</definedName>
    <definedName name="AREASOLICITANTE">'[2]Listas Despeglables'!$B$79:$B$98</definedName>
    <definedName name="AS">#REF!</definedName>
    <definedName name="B">#REF!</definedName>
    <definedName name="CGI">#REF!</definedName>
    <definedName name="CGMYC">#REF!</definedName>
    <definedName name="CGMYM">#REF!</definedName>
    <definedName name="CGS">#REF!</definedName>
    <definedName name="EF">#REF!</definedName>
    <definedName name="EI">#REF!</definedName>
    <definedName name="EMYC">#REF!</definedName>
    <definedName name="EMYM">#REF!</definedName>
    <definedName name="EP">#REF!</definedName>
    <definedName name="ES">#REF!</definedName>
    <definedName name="FF">#REF!</definedName>
    <definedName name="FFMMAF">#REF!</definedName>
    <definedName name="FFMMAM">#REF!</definedName>
    <definedName name="FI">#REF!</definedName>
    <definedName name="FMYC">#REF!</definedName>
    <definedName name="FMYM">#REF!</definedName>
    <definedName name="FP">#REF!</definedName>
    <definedName name="FS">#REF!</definedName>
    <definedName name="GCH">#REF!</definedName>
    <definedName name="GD">#REF!</definedName>
    <definedName name="i">#REF!</definedName>
    <definedName name="J">#REF!</definedName>
    <definedName name="L">#REF!</definedName>
    <definedName name="MetasOb1">#REF!</definedName>
    <definedName name="MetasOb2">#REF!</definedName>
    <definedName name="MetasOb3">#REF!</definedName>
    <definedName name="MetasOb4">#REF!</definedName>
    <definedName name="MetasOb5">#REF!</definedName>
    <definedName name="MetasOb6">#REF!</definedName>
    <definedName name="MetasOb7">#REF!</definedName>
    <definedName name="MetasOb8">#REF!</definedName>
    <definedName name="MetasOb9">#REF!</definedName>
    <definedName name="MSC">#REF!</definedName>
    <definedName name="Objetivos">#REF!</definedName>
    <definedName name="PC">#REF!</definedName>
    <definedName name="PI">#REF!</definedName>
    <definedName name="PIC">#REF!</definedName>
    <definedName name="PMYC">#REF!</definedName>
    <definedName name="PONAL">#REF!</definedName>
    <definedName name="PONALAF">#REF!</definedName>
    <definedName name="PONALAF2">#REF!</definedName>
    <definedName name="PONALAM">#REF!</definedName>
    <definedName name="PP">#REF!</definedName>
    <definedName name="PS">#REF!</definedName>
    <definedName name="S">#REF!</definedName>
    <definedName name="SO">#REF!</definedName>
    <definedName name="TICs">#REF!</definedName>
    <definedName name="v.total">#N/A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F10" i="1"/>
  <c r="J10" i="1"/>
  <c r="E10" i="1"/>
  <c r="I10" i="1"/>
  <c r="H10" i="1"/>
  <c r="G10" i="1"/>
  <c r="A8" i="1"/>
</calcChain>
</file>

<file path=xl/sharedStrings.xml><?xml version="1.0" encoding="utf-8"?>
<sst xmlns="http://schemas.openxmlformats.org/spreadsheetml/2006/main" count="81" uniqueCount="57">
  <si>
    <t>EJECUCIÓN INVERSIÓN - FONDO ÚNICO DE TECNOLOGÍAS DE LA INFORMACIÓN Y LAS COMUNICACIONES 2023</t>
  </si>
  <si>
    <t>Detalle por fichas de inversión</t>
  </si>
  <si>
    <t>Cifras en Millones de Pesos</t>
  </si>
  <si>
    <t>Fuente: SIIF</t>
  </si>
  <si>
    <t>Fuente SIIF Nación</t>
  </si>
  <si>
    <t>Dependencia</t>
  </si>
  <si>
    <t>Área</t>
  </si>
  <si>
    <t>Ficha</t>
  </si>
  <si>
    <t>Apropiación Vigente</t>
  </si>
  <si>
    <t xml:space="preserve">Compromisos </t>
  </si>
  <si>
    <t xml:space="preserve">Obligaciones </t>
  </si>
  <si>
    <t xml:space="preserve">Pagos  </t>
  </si>
  <si>
    <t>Saldo por Comprometer</t>
  </si>
  <si>
    <t>Saldo por obligar Compromisos menos Obligaciones</t>
  </si>
  <si>
    <t xml:space="preserve">Porcentaje de Ejecución </t>
  </si>
  <si>
    <t xml:space="preserve">% Participación </t>
  </si>
  <si>
    <t xml:space="preserve">TOTAL </t>
  </si>
  <si>
    <t>Viceministerio de Conectividad</t>
  </si>
  <si>
    <t>Dirección de Infraestructura</t>
  </si>
  <si>
    <t>Ampliación programa de telecomunicaciones sociales nacional</t>
  </si>
  <si>
    <t xml:space="preserve">Dirección de Vigilancia Inspección y control </t>
  </si>
  <si>
    <t xml:space="preserve">Analisis y control en los servicios de telecomunicaciones y servicios postales a nivel nacional </t>
  </si>
  <si>
    <t xml:space="preserve">Viceministerio de Conectividad </t>
  </si>
  <si>
    <t>Grupo interno de trabajo del Fortalecimiento del sistema de medios públicos.</t>
  </si>
  <si>
    <t>Apoyo a operadores públicos del servicio de televisión nacional</t>
  </si>
  <si>
    <t>Apoyo financiero para el suministro de terminales a nivel nacional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</si>
  <si>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</si>
  <si>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</si>
  <si>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</si>
  <si>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>Secretaría General</t>
  </si>
  <si>
    <t xml:space="preserve">Subdirección Administrativa </t>
  </si>
  <si>
    <t>Conservación de la información historica del sector Tic .Bogota</t>
  </si>
  <si>
    <t>Consolidación del valor  compartido en el Mintic Bogota.</t>
  </si>
  <si>
    <t xml:space="preserve">Desarrollo masificación acceso a internet nacional </t>
  </si>
  <si>
    <t>Despacho Ministra</t>
  </si>
  <si>
    <t>Oficina Asesora de Prensa</t>
  </si>
  <si>
    <t>Difusión proyectos para el uso y apropiación de las TIC. Nacional</t>
  </si>
  <si>
    <t>Dirección de Industria de Comunicaciones</t>
  </si>
  <si>
    <t>Extensión, descentralización y cobertura de la radio pública nacional</t>
  </si>
  <si>
    <t>Viceministerio de Transformación Digital</t>
  </si>
  <si>
    <t>Dirección de Economía Digital</t>
  </si>
  <si>
    <t xml:space="preserve">Fortalecimiento a la transformación digital de las empresas a nivel nacional 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</si>
  <si>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</si>
  <si>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</si>
  <si>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 xml:space="preserve">Viceministerio de transformación digital </t>
  </si>
  <si>
    <t>Fortalecimiento de la industria de TI nacional</t>
  </si>
  <si>
    <t xml:space="preserve">Oficina Asesora de Planeación y Estudios Sectoriales </t>
  </si>
  <si>
    <t>Fortalecimiento de la información estadistica del sector Tic. Nacional</t>
  </si>
  <si>
    <t>Fortalecimiento del modelo convergente de la televisión pública regional y nacional.</t>
  </si>
  <si>
    <t>Oficina de Tecnologías de la Información</t>
  </si>
  <si>
    <t>Fortalecimiento en la calidad y disponibilidad de la información para la toma de decisiones del sector Tic y los ciudadanos Nacional.</t>
  </si>
  <si>
    <t>Fortalecimiento y apropiación del modelo de gestión institucional del ministerio Tic Bogota.</t>
  </si>
  <si>
    <t xml:space="preserve">Fortalecimiento y modernización del modelo de inspección, vigilancia y control del sector tic .nacional </t>
  </si>
  <si>
    <t>Generación de políticas y estrategías difrigidas a mejorar la competitividad de la industria de comunicaciones nacional.</t>
  </si>
  <si>
    <t>Implementación soluciones de acceso comunitario a las tecnologias de la información y las comunicaciones nacional.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</si>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</sst>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8"/>
      <color indexed="8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0C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2" borderId="0" xfId="3" applyFont="1" applyFill="1" applyAlignment="1">
      <alignment horizontal="center" vertical="center"/>
    </xf>
    <xf numFmtId="0" fontId="3" fillId="2" borderId="0" xfId="3" applyFont="1" applyFill="1"/>
    <xf numFmtId="0" fontId="4" fillId="2" borderId="0" xfId="3" applyFont="1" applyFill="1"/>
    <xf numFmtId="0" fontId="4" fillId="0" borderId="0" xfId="3" applyFont="1"/>
    <xf numFmtId="10" fontId="5" fillId="3" borderId="0" xfId="3" applyNumberFormat="1" applyFont="1" applyFill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7" fillId="2" borderId="0" xfId="3" applyFont="1" applyFill="1"/>
    <xf numFmtId="0" fontId="3" fillId="0" borderId="0" xfId="3" applyFont="1" applyAlignment="1">
      <alignment horizontal="left"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left"/>
    </xf>
    <xf numFmtId="0" fontId="8" fillId="2" borderId="0" xfId="3" applyFont="1" applyFill="1"/>
    <xf numFmtId="0" fontId="8" fillId="2" borderId="0" xfId="3" applyFont="1" applyFill="1" applyAlignment="1">
      <alignment horizontal="left"/>
    </xf>
    <xf numFmtId="164" fontId="7" fillId="2" borderId="0" xfId="3" applyNumberFormat="1" applyFont="1" applyFill="1"/>
    <xf numFmtId="164" fontId="8" fillId="2" borderId="0" xfId="3" applyNumberFormat="1" applyFont="1" applyFill="1"/>
    <xf numFmtId="0" fontId="9" fillId="2" borderId="0" xfId="3" applyFont="1" applyFill="1"/>
    <xf numFmtId="166" fontId="10" fillId="2" borderId="0" xfId="1" applyNumberFormat="1" applyFont="1" applyFill="1" applyBorder="1" applyAlignment="1"/>
    <xf numFmtId="16" fontId="3" fillId="2" borderId="0" xfId="3" applyNumberFormat="1" applyFont="1" applyFill="1" applyAlignment="1">
      <alignment horizontal="left" vertical="center"/>
    </xf>
    <xf numFmtId="10" fontId="7" fillId="3" borderId="0" xfId="3" applyNumberFormat="1" applyFont="1" applyFill="1" applyAlignment="1">
      <alignment horizontal="right" vertical="center"/>
    </xf>
    <xf numFmtId="0" fontId="9" fillId="4" borderId="1" xfId="3" applyFont="1" applyFill="1" applyBorder="1" applyAlignment="1">
      <alignment horizontal="center" vertical="center" wrapText="1"/>
    </xf>
    <xf numFmtId="0" fontId="9" fillId="0" borderId="0" xfId="3" applyFont="1"/>
    <xf numFmtId="164" fontId="3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center" vertical="center"/>
    </xf>
    <xf numFmtId="10" fontId="7" fillId="0" borderId="2" xfId="3" applyNumberFormat="1" applyFont="1" applyBorder="1" applyAlignment="1">
      <alignment horizontal="center" vertical="center"/>
    </xf>
    <xf numFmtId="0" fontId="11" fillId="0" borderId="0" xfId="3" applyFont="1"/>
    <xf numFmtId="164" fontId="10" fillId="0" borderId="2" xfId="3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readingOrder="1"/>
    </xf>
    <xf numFmtId="3" fontId="13" fillId="0" borderId="2" xfId="2" applyNumberFormat="1" applyFont="1" applyFill="1" applyBorder="1" applyAlignment="1">
      <alignment horizontal="center" vertical="center"/>
    </xf>
    <xf numFmtId="164" fontId="10" fillId="0" borderId="2" xfId="3" applyNumberFormat="1" applyFont="1" applyBorder="1" applyAlignment="1">
      <alignment horizontal="center" vertical="center"/>
    </xf>
    <xf numFmtId="10" fontId="10" fillId="0" borderId="2" xfId="3" applyNumberFormat="1" applyFont="1" applyBorder="1" applyAlignment="1">
      <alignment horizontal="center" vertical="center"/>
    </xf>
    <xf numFmtId="0" fontId="14" fillId="0" borderId="0" xfId="3" applyFont="1"/>
    <xf numFmtId="0" fontId="15" fillId="0" borderId="3" xfId="0" applyFont="1" applyBorder="1" applyAlignment="1">
      <alignment horizontal="center" vertical="center" wrapText="1" readingOrder="1"/>
    </xf>
    <xf numFmtId="0" fontId="14" fillId="2" borderId="0" xfId="3" applyFont="1" applyFill="1"/>
    <xf numFmtId="0" fontId="15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7" fillId="2" borderId="0" xfId="3" applyFont="1" applyFill="1"/>
    <xf numFmtId="164" fontId="16" fillId="0" borderId="2" xfId="0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/>
    <xf numFmtId="10" fontId="19" fillId="0" borderId="0" xfId="3" applyNumberFormat="1" applyFont="1" applyAlignment="1">
      <alignment horizontal="right" vertical="center"/>
    </xf>
    <xf numFmtId="0" fontId="11" fillId="5" borderId="0" xfId="3" applyFont="1" applyFill="1"/>
    <xf numFmtId="10" fontId="19" fillId="6" borderId="0" xfId="3" applyNumberFormat="1" applyFont="1" applyFill="1" applyAlignment="1">
      <alignment horizontal="right" vertical="center"/>
    </xf>
  </cellXfs>
  <cellStyles count="4">
    <cellStyle name="Millares" xfId="1" builtinId="3"/>
    <cellStyle name="Normal" xfId="0" builtinId="0"/>
    <cellStyle name="Normal 2" xfId="3" xr:uid="{0CF68596-8246-4BD8-BB31-B023984C4D3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tic-my.sharepoint.com/personal/cgarzon_mintic_gov_co/Documents/MinTIC%20Carlos/Seguimiento%20Presupuesto/Sectorial%20OR/2023/Ejecuci&#243;n%20a%2031%20de%20marzo%202023%20vf.xlsx" TargetMode="External"/><Relationship Id="rId1" Type="http://schemas.openxmlformats.org/officeDocument/2006/relationships/externalLinkPath" Target="/personal/cgarzon_mintic_gov_co/Documents/MinTIC%20Carlos/Seguimiento%20Presupuesto/Sectorial%20OR/2023/Ejecuci&#243;n%20a%2031%20de%20marzo%202023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ongait\AppData\Local\Microsoft\Windows\Temporary%20Internet%20Files\Content.Outlook\PWTGWUBG\FMF2016_Formatocapacidades_A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"/>
      <sheetName val="MinTIC"/>
      <sheetName val="FUTIC"/>
      <sheetName val=" CRC"/>
      <sheetName val="ANE"/>
      <sheetName val="CPE"/>
      <sheetName val="AND"/>
      <sheetName val="RTVC"/>
      <sheetName val="SPN"/>
      <sheetName val="Detalle Fichas FUTIC"/>
      <sheetName val="Plan de ejecución entidades"/>
    </sheetNames>
    <sheetDataSet>
      <sheetData sheetId="0">
        <row r="6">
          <cell r="E6">
            <v>45016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a"/>
      <sheetName val="enunciados"/>
    </sheetNames>
    <sheetDataSet>
      <sheetData sheetId="0"/>
      <sheetData sheetId="1">
        <row r="4">
          <cell r="A4" t="str">
            <v>Fuegos</v>
          </cell>
        </row>
        <row r="5">
          <cell r="A5" t="str">
            <v>Inteligencia</v>
          </cell>
        </row>
        <row r="6">
          <cell r="A6" t="str">
            <v>Mando_y_Control</v>
          </cell>
        </row>
        <row r="7">
          <cell r="A7" t="str">
            <v>Movimiento_y_Maniobra</v>
          </cell>
        </row>
        <row r="8">
          <cell r="A8" t="str">
            <v>Protección</v>
          </cell>
        </row>
        <row r="9">
          <cell r="A9" t="str">
            <v>Sostenimiento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DA2F-392C-490D-96BF-04A84F14DB64}">
  <dimension ref="A1:IQ67"/>
  <sheetViews>
    <sheetView tabSelected="1" zoomScale="112" zoomScaleNormal="112" workbookViewId="0"/>
  </sheetViews>
  <sheetFormatPr baseColWidth="10" defaultColWidth="9.28515625" defaultRowHeight="23.25" x14ac:dyDescent="0.35"/>
  <cols>
    <col min="1" max="1" width="19" style="41" customWidth="1"/>
    <col min="2" max="2" width="19.42578125" style="41" customWidth="1"/>
    <col min="3" max="3" width="24.140625" style="42" customWidth="1"/>
    <col min="4" max="4" width="15.7109375" style="26" customWidth="1"/>
    <col min="5" max="5" width="11.85546875" style="44" bestFit="1" customWidth="1"/>
    <col min="6" max="6" width="11.7109375" style="26" bestFit="1" customWidth="1"/>
    <col min="7" max="7" width="10.42578125" style="26" customWidth="1"/>
    <col min="8" max="8" width="13.28515625" style="26" bestFit="1" customWidth="1"/>
    <col min="9" max="9" width="14.5703125" style="26" customWidth="1"/>
    <col min="10" max="10" width="13.7109375" style="45" customWidth="1"/>
    <col min="11" max="249" width="11.42578125" style="26" customWidth="1"/>
    <col min="250" max="16384" width="9.28515625" style="26"/>
  </cols>
  <sheetData>
    <row r="1" spans="1:251" s="4" customFormat="1" ht="12.75" x14ac:dyDescent="0.2">
      <c r="A1" s="1"/>
      <c r="B1" s="1"/>
      <c r="C1" s="2"/>
      <c r="D1" s="3"/>
      <c r="E1" s="3"/>
      <c r="F1" s="3"/>
      <c r="G1" s="3"/>
      <c r="H1" s="3"/>
      <c r="J1" s="5"/>
    </row>
    <row r="2" spans="1:251" s="4" customFormat="1" ht="12.75" x14ac:dyDescent="0.2">
      <c r="A2" s="6"/>
      <c r="B2" s="6"/>
      <c r="C2" s="2"/>
      <c r="D2" s="7"/>
      <c r="E2" s="7"/>
      <c r="F2" s="7"/>
      <c r="G2" s="7"/>
      <c r="H2" s="7"/>
      <c r="I2" s="3"/>
      <c r="J2" s="5"/>
    </row>
    <row r="3" spans="1:251" s="4" customFormat="1" ht="12.75" x14ac:dyDescent="0.2">
      <c r="A3" s="8" t="s">
        <v>0</v>
      </c>
      <c r="B3" s="6"/>
      <c r="C3" s="2"/>
      <c r="D3" s="7"/>
      <c r="E3" s="7"/>
      <c r="F3" s="7"/>
      <c r="G3" s="7"/>
      <c r="H3" s="7"/>
      <c r="I3" s="3"/>
      <c r="J3" s="5"/>
    </row>
    <row r="4" spans="1:251" s="4" customFormat="1" ht="12.75" x14ac:dyDescent="0.2">
      <c r="A4" s="9" t="s">
        <v>1</v>
      </c>
      <c r="B4" s="1"/>
      <c r="C4" s="10"/>
      <c r="D4" s="11"/>
      <c r="E4" s="7"/>
      <c r="F4" s="12"/>
      <c r="G4" s="12"/>
      <c r="H4" s="13"/>
      <c r="I4" s="3"/>
      <c r="J4" s="5"/>
    </row>
    <row r="5" spans="1:251" s="4" customFormat="1" ht="12.75" x14ac:dyDescent="0.2">
      <c r="A5" s="9" t="s">
        <v>2</v>
      </c>
      <c r="B5" s="1"/>
      <c r="C5" s="2"/>
      <c r="D5" s="7"/>
      <c r="E5" s="14"/>
      <c r="F5" s="15"/>
      <c r="G5" s="15"/>
      <c r="H5" s="14"/>
      <c r="I5" s="3"/>
      <c r="J5" s="5"/>
    </row>
    <row r="6" spans="1:251" s="4" customFormat="1" ht="12.75" x14ac:dyDescent="0.2">
      <c r="A6" s="9" t="s">
        <v>3</v>
      </c>
      <c r="B6" s="1"/>
      <c r="C6" s="2"/>
      <c r="D6" s="16"/>
      <c r="E6" s="17"/>
      <c r="F6" s="17"/>
      <c r="G6" s="17"/>
      <c r="H6" s="14"/>
      <c r="I6" s="3"/>
      <c r="J6" s="5"/>
    </row>
    <row r="7" spans="1:251" s="4" customFormat="1" ht="12.75" x14ac:dyDescent="0.2">
      <c r="A7" s="9" t="s">
        <v>0</v>
      </c>
      <c r="B7" s="1"/>
      <c r="C7" s="2"/>
      <c r="D7" s="16"/>
      <c r="E7" s="17"/>
      <c r="F7" s="17"/>
      <c r="G7" s="17"/>
      <c r="H7" s="14"/>
      <c r="I7" s="3"/>
      <c r="J7" s="5"/>
    </row>
    <row r="8" spans="1:251" s="4" customFormat="1" ht="13.5" thickBot="1" x14ac:dyDescent="0.25">
      <c r="A8" s="18">
        <f>+[1]Sector!E6</f>
        <v>45016</v>
      </c>
      <c r="B8" s="1" t="s">
        <v>4</v>
      </c>
      <c r="C8" s="2"/>
      <c r="D8" s="3"/>
      <c r="E8" s="3"/>
      <c r="F8" s="3"/>
      <c r="G8" s="3"/>
      <c r="H8" s="3"/>
      <c r="I8" s="3"/>
      <c r="J8" s="19"/>
    </row>
    <row r="9" spans="1:251" s="21" customFormat="1" ht="51" x14ac:dyDescent="0.2">
      <c r="A9" s="20" t="s">
        <v>5</v>
      </c>
      <c r="B9" s="20" t="s">
        <v>6</v>
      </c>
      <c r="C9" s="20" t="s">
        <v>7</v>
      </c>
      <c r="D9" s="20" t="s">
        <v>8</v>
      </c>
      <c r="E9" s="20" t="s">
        <v>9</v>
      </c>
      <c r="F9" s="20" t="s">
        <v>10</v>
      </c>
      <c r="G9" s="20" t="s">
        <v>11</v>
      </c>
      <c r="H9" s="20" t="s">
        <v>12</v>
      </c>
      <c r="I9" s="20" t="s">
        <v>13</v>
      </c>
      <c r="J9" s="20" t="s">
        <v>14</v>
      </c>
      <c r="K9" s="20" t="s">
        <v>15</v>
      </c>
    </row>
    <row r="10" spans="1:251" x14ac:dyDescent="0.35">
      <c r="A10" s="22"/>
      <c r="B10" s="22"/>
      <c r="C10" s="23" t="s">
        <v>16</v>
      </c>
      <c r="D10" s="24">
        <f>SUM(D11:D31)</f>
        <v>1303511.013887</v>
      </c>
      <c r="E10" s="24">
        <f>SUM(E11:E31)</f>
        <v>620440.25690025999</v>
      </c>
      <c r="F10" s="24">
        <f>SUM(F11:F31)</f>
        <v>220091.81981022001</v>
      </c>
      <c r="G10" s="24">
        <f>SUM(G11:G31)</f>
        <v>205993.20828087998</v>
      </c>
      <c r="H10" s="24">
        <f t="shared" ref="H10:I25" si="0">+D10-E10</f>
        <v>683070.75698674005</v>
      </c>
      <c r="I10" s="24">
        <f t="shared" si="0"/>
        <v>400348.43709003995</v>
      </c>
      <c r="J10" s="25">
        <f>SUM(F10)/D10</f>
        <v>0.16884538562809531</v>
      </c>
      <c r="K10" s="25">
        <f>SUM(K11:K31)</f>
        <v>1</v>
      </c>
    </row>
    <row r="11" spans="1:251" s="32" customFormat="1" ht="27" x14ac:dyDescent="0.35">
      <c r="A11" s="27" t="s">
        <v>17</v>
      </c>
      <c r="B11" s="28" t="s">
        <v>18</v>
      </c>
      <c r="C11" s="28" t="s">
        <v>19</v>
      </c>
      <c r="D11" s="29">
        <v>30236.903811</v>
      </c>
      <c r="E11" s="30">
        <v>23590.290403999999</v>
      </c>
      <c r="F11" s="30">
        <v>1152.841731</v>
      </c>
      <c r="G11" s="30">
        <v>369.70333099999999</v>
      </c>
      <c r="H11" s="30">
        <f t="shared" si="0"/>
        <v>6646.6134070000007</v>
      </c>
      <c r="I11" s="30">
        <f t="shared" si="0"/>
        <v>22437.448672999999</v>
      </c>
      <c r="J11" s="31">
        <f t="shared" ref="J11:J31" si="1">+F11/$D11</f>
        <v>3.8126976829572189E-2</v>
      </c>
      <c r="K11" s="31">
        <f t="shared" ref="K11:K31" si="2">SUM(D11)/$D$10</f>
        <v>2.3196508114523076E-2</v>
      </c>
    </row>
    <row r="12" spans="1:251" s="34" customFormat="1" ht="40.5" x14ac:dyDescent="0.35">
      <c r="A12" s="33" t="s">
        <v>17</v>
      </c>
      <c r="B12" s="28" t="s">
        <v>20</v>
      </c>
      <c r="C12" s="28" t="s">
        <v>21</v>
      </c>
      <c r="D12" s="29">
        <v>2179.2283459999999</v>
      </c>
      <c r="E12" s="30">
        <v>0</v>
      </c>
      <c r="F12" s="30">
        <v>0</v>
      </c>
      <c r="G12" s="30">
        <v>0</v>
      </c>
      <c r="H12" s="30">
        <f t="shared" si="0"/>
        <v>2179.2283459999999</v>
      </c>
      <c r="I12" s="30">
        <f t="shared" si="0"/>
        <v>0</v>
      </c>
      <c r="J12" s="31">
        <f t="shared" si="1"/>
        <v>0</v>
      </c>
      <c r="K12" s="31">
        <f t="shared" si="2"/>
        <v>1.6718142944582091E-3</v>
      </c>
    </row>
    <row r="13" spans="1:251" s="32" customFormat="1" ht="40.5" x14ac:dyDescent="0.35">
      <c r="A13" s="35" t="s">
        <v>22</v>
      </c>
      <c r="B13" s="28" t="s">
        <v>23</v>
      </c>
      <c r="C13" s="28" t="s">
        <v>24</v>
      </c>
      <c r="D13" s="29">
        <v>201928.83556000001</v>
      </c>
      <c r="E13" s="30">
        <v>201851.03930900001</v>
      </c>
      <c r="F13" s="30">
        <v>194251.377007</v>
      </c>
      <c r="G13" s="30">
        <v>194251.377007</v>
      </c>
      <c r="H13" s="30">
        <f t="shared" si="0"/>
        <v>77.796250999992481</v>
      </c>
      <c r="I13" s="30">
        <f t="shared" si="0"/>
        <v>7599.6623020000116</v>
      </c>
      <c r="J13" s="31">
        <f t="shared" si="1"/>
        <v>0.96197938480797718</v>
      </c>
      <c r="K13" s="31">
        <f t="shared" si="2"/>
        <v>0.1549114916627049</v>
      </c>
    </row>
    <row r="14" spans="1:251" s="32" customFormat="1" ht="27" x14ac:dyDescent="0.35">
      <c r="A14" s="35" t="s">
        <v>17</v>
      </c>
      <c r="B14" s="28" t="s">
        <v>18</v>
      </c>
      <c r="C14" s="28" t="s">
        <v>25</v>
      </c>
      <c r="D14" s="29">
        <v>0</v>
      </c>
      <c r="E14" s="30">
        <v>0</v>
      </c>
      <c r="F14" s="30">
        <v>0</v>
      </c>
      <c r="G14" s="30">
        <v>0</v>
      </c>
      <c r="H14" s="30">
        <f t="shared" si="0"/>
        <v>0</v>
      </c>
      <c r="I14" s="30">
        <f t="shared" si="0"/>
        <v>0</v>
      </c>
      <c r="J14" s="31">
        <v>0</v>
      </c>
      <c r="K14" s="31">
        <f t="shared" si="2"/>
        <v>0</v>
      </c>
    </row>
    <row r="15" spans="1:251" s="32" customFormat="1" ht="54" x14ac:dyDescent="0.35">
      <c r="A15" s="36" t="s">
        <v>26</v>
      </c>
      <c r="B15" s="37" t="s">
        <v>27</v>
      </c>
      <c r="C15" s="37" t="s">
        <v>28</v>
      </c>
      <c r="D15" s="29">
        <v>62573.005003999999</v>
      </c>
      <c r="E15" s="30">
        <v>7777.4616616200001</v>
      </c>
      <c r="F15" s="30">
        <v>447.92847526999998</v>
      </c>
      <c r="G15" s="30">
        <v>388.79999443999998</v>
      </c>
      <c r="H15" s="30">
        <f t="shared" si="0"/>
        <v>54795.543342379999</v>
      </c>
      <c r="I15" s="30">
        <f t="shared" si="0"/>
        <v>7329.5331863500005</v>
      </c>
      <c r="J15" s="31">
        <f t="shared" si="1"/>
        <v>7.1584939102951189E-3</v>
      </c>
      <c r="K15" s="31">
        <f t="shared" si="2"/>
        <v>4.8003434061834771E-2</v>
      </c>
    </row>
    <row r="16" spans="1:251" s="34" customFormat="1" ht="27" x14ac:dyDescent="0.35">
      <c r="A16" s="36" t="s">
        <v>29</v>
      </c>
      <c r="B16" s="37" t="s">
        <v>30</v>
      </c>
      <c r="C16" s="38" t="s">
        <v>31</v>
      </c>
      <c r="D16" s="29">
        <v>22151.528944999998</v>
      </c>
      <c r="E16" s="30">
        <v>21907.976377999999</v>
      </c>
      <c r="F16" s="30">
        <v>1825.664698</v>
      </c>
      <c r="G16" s="30">
        <v>1825.664698</v>
      </c>
      <c r="H16" s="30">
        <f t="shared" si="0"/>
        <v>243.55256699999882</v>
      </c>
      <c r="I16" s="30">
        <f t="shared" si="0"/>
        <v>20082.311679999999</v>
      </c>
      <c r="J16" s="31">
        <f t="shared" si="1"/>
        <v>8.2417096469184617E-2</v>
      </c>
      <c r="K16" s="31">
        <f t="shared" si="2"/>
        <v>1.6993741294862807E-2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</row>
    <row r="17" spans="1:251" s="32" customFormat="1" ht="27" x14ac:dyDescent="0.35">
      <c r="A17" s="36" t="s">
        <v>29</v>
      </c>
      <c r="B17" s="37" t="s">
        <v>30</v>
      </c>
      <c r="C17" s="37" t="s">
        <v>32</v>
      </c>
      <c r="D17" s="29">
        <v>9941.0963599999995</v>
      </c>
      <c r="E17" s="30">
        <v>4967.3848090000001</v>
      </c>
      <c r="F17" s="30">
        <v>632.02422758</v>
      </c>
      <c r="G17" s="30">
        <v>585.55245577999995</v>
      </c>
      <c r="H17" s="30">
        <f t="shared" si="0"/>
        <v>4973.7115509999994</v>
      </c>
      <c r="I17" s="30">
        <f t="shared" si="0"/>
        <v>4335.36058142</v>
      </c>
      <c r="J17" s="31">
        <f t="shared" si="1"/>
        <v>6.3576913923003159E-2</v>
      </c>
      <c r="K17" s="31">
        <f t="shared" si="2"/>
        <v>7.6263999721461369E-3</v>
      </c>
    </row>
    <row r="18" spans="1:251" s="32" customFormat="1" ht="27" x14ac:dyDescent="0.35">
      <c r="A18" s="36" t="s">
        <v>22</v>
      </c>
      <c r="B18" s="28" t="s">
        <v>18</v>
      </c>
      <c r="C18" s="37" t="s">
        <v>33</v>
      </c>
      <c r="D18" s="29">
        <v>332684.53830499999</v>
      </c>
      <c r="E18" s="30">
        <v>35053.017096000003</v>
      </c>
      <c r="F18" s="30">
        <v>119.633334</v>
      </c>
      <c r="G18" s="30">
        <v>119.633334</v>
      </c>
      <c r="H18" s="30">
        <f t="shared" si="0"/>
        <v>297631.52120899997</v>
      </c>
      <c r="I18" s="30">
        <f t="shared" si="0"/>
        <v>34933.383762000005</v>
      </c>
      <c r="J18" s="31">
        <f t="shared" si="1"/>
        <v>3.5959992192460122E-4</v>
      </c>
      <c r="K18" s="31">
        <f t="shared" si="2"/>
        <v>0.25522188517069183</v>
      </c>
    </row>
    <row r="19" spans="1:251" s="34" customFormat="1" ht="27" x14ac:dyDescent="0.35">
      <c r="A19" s="36" t="s">
        <v>34</v>
      </c>
      <c r="B19" s="28" t="s">
        <v>35</v>
      </c>
      <c r="C19" s="37" t="s">
        <v>36</v>
      </c>
      <c r="D19" s="29">
        <v>12189.749183</v>
      </c>
      <c r="E19" s="30">
        <v>6770.7582769999999</v>
      </c>
      <c r="F19" s="30">
        <v>569.57188599999995</v>
      </c>
      <c r="G19" s="30">
        <v>569.57188599999995</v>
      </c>
      <c r="H19" s="30">
        <f t="shared" si="0"/>
        <v>5418.990906</v>
      </c>
      <c r="I19" s="30">
        <f t="shared" si="0"/>
        <v>6201.1863910000002</v>
      </c>
      <c r="J19" s="31">
        <f t="shared" si="1"/>
        <v>4.6725480356423835E-2</v>
      </c>
      <c r="K19" s="31">
        <f t="shared" si="2"/>
        <v>9.351473867988902E-3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</row>
    <row r="20" spans="1:251" s="32" customFormat="1" ht="27" x14ac:dyDescent="0.35">
      <c r="A20" s="36" t="s">
        <v>22</v>
      </c>
      <c r="B20" s="37" t="s">
        <v>37</v>
      </c>
      <c r="C20" s="37" t="s">
        <v>38</v>
      </c>
      <c r="D20" s="29">
        <v>11416.661327</v>
      </c>
      <c r="E20" s="30">
        <v>11416.661327</v>
      </c>
      <c r="F20" s="30">
        <v>11416.661327</v>
      </c>
      <c r="G20" s="30">
        <v>0</v>
      </c>
      <c r="H20" s="30">
        <f t="shared" si="0"/>
        <v>0</v>
      </c>
      <c r="I20" s="30">
        <f t="shared" si="0"/>
        <v>0</v>
      </c>
      <c r="J20" s="31">
        <f t="shared" si="1"/>
        <v>1</v>
      </c>
      <c r="K20" s="31">
        <f t="shared" si="2"/>
        <v>8.7583926835847186E-3</v>
      </c>
    </row>
    <row r="21" spans="1:251" s="32" customFormat="1" ht="40.5" x14ac:dyDescent="0.35">
      <c r="A21" s="36" t="s">
        <v>39</v>
      </c>
      <c r="B21" s="37" t="s">
        <v>40</v>
      </c>
      <c r="C21" s="37" t="s">
        <v>41</v>
      </c>
      <c r="D21" s="30">
        <v>16651.076143999999</v>
      </c>
      <c r="E21" s="30">
        <v>3152.8633319999999</v>
      </c>
      <c r="F21" s="30">
        <v>248.94999966999998</v>
      </c>
      <c r="G21" s="30">
        <v>248.94999966999998</v>
      </c>
      <c r="H21" s="30">
        <f t="shared" si="0"/>
        <v>13498.212811999998</v>
      </c>
      <c r="I21" s="30">
        <f t="shared" si="0"/>
        <v>2903.9133323299998</v>
      </c>
      <c r="J21" s="31">
        <f t="shared" si="1"/>
        <v>1.4950985600994079E-2</v>
      </c>
      <c r="K21" s="31">
        <f t="shared" si="2"/>
        <v>1.2774020293351708E-2</v>
      </c>
    </row>
    <row r="22" spans="1:251" s="32" customFormat="1" ht="54" x14ac:dyDescent="0.35">
      <c r="A22" s="36" t="s">
        <v>34</v>
      </c>
      <c r="B22" s="40" t="s">
        <v>42</v>
      </c>
      <c r="C22" s="40" t="s">
        <v>43</v>
      </c>
      <c r="D22" s="29">
        <v>10582.823268</v>
      </c>
      <c r="E22" s="30">
        <v>3962.6499960000001</v>
      </c>
      <c r="F22" s="30">
        <v>209.766662</v>
      </c>
      <c r="G22" s="30">
        <v>209.766662</v>
      </c>
      <c r="H22" s="30">
        <f t="shared" si="0"/>
        <v>6620.173272</v>
      </c>
      <c r="I22" s="30">
        <f t="shared" si="0"/>
        <v>3752.8833340000001</v>
      </c>
      <c r="J22" s="31">
        <f t="shared" si="1"/>
        <v>1.9821427296653971E-2</v>
      </c>
      <c r="K22" s="31">
        <f t="shared" si="2"/>
        <v>8.1187064437933578E-3</v>
      </c>
    </row>
    <row r="23" spans="1:251" s="32" customFormat="1" ht="27" x14ac:dyDescent="0.35">
      <c r="A23" s="35" t="s">
        <v>44</v>
      </c>
      <c r="B23" s="28" t="s">
        <v>40</v>
      </c>
      <c r="C23" s="28" t="s">
        <v>45</v>
      </c>
      <c r="D23" s="30">
        <v>27780.566287000001</v>
      </c>
      <c r="E23" s="30">
        <v>0</v>
      </c>
      <c r="F23" s="30">
        <v>0</v>
      </c>
      <c r="G23" s="30">
        <v>0</v>
      </c>
      <c r="H23" s="30">
        <f t="shared" si="0"/>
        <v>27780.566287000001</v>
      </c>
      <c r="I23" s="30">
        <f t="shared" si="0"/>
        <v>0</v>
      </c>
      <c r="J23" s="31">
        <f t="shared" si="1"/>
        <v>0</v>
      </c>
      <c r="K23" s="31">
        <f t="shared" si="2"/>
        <v>2.1312107063951719E-2</v>
      </c>
    </row>
    <row r="24" spans="1:251" s="32" customFormat="1" ht="40.5" x14ac:dyDescent="0.35">
      <c r="A24" s="36" t="s">
        <v>34</v>
      </c>
      <c r="B24" s="37" t="s">
        <v>46</v>
      </c>
      <c r="C24" s="37" t="s">
        <v>47</v>
      </c>
      <c r="D24" s="29">
        <v>14552.605293000001</v>
      </c>
      <c r="E24" s="30">
        <v>788.64999899999998</v>
      </c>
      <c r="F24" s="30">
        <v>56.9</v>
      </c>
      <c r="G24" s="30">
        <v>56.9</v>
      </c>
      <c r="H24" s="30">
        <f t="shared" si="0"/>
        <v>13763.955294000001</v>
      </c>
      <c r="I24" s="30">
        <f t="shared" si="0"/>
        <v>731.749999</v>
      </c>
      <c r="J24" s="31">
        <f t="shared" si="1"/>
        <v>3.9099528128732847E-3</v>
      </c>
      <c r="K24" s="31">
        <f t="shared" si="2"/>
        <v>1.1164159825243755E-2</v>
      </c>
    </row>
    <row r="25" spans="1:251" s="32" customFormat="1" ht="40.5" x14ac:dyDescent="0.35">
      <c r="A25" s="36" t="s">
        <v>22</v>
      </c>
      <c r="B25" s="28" t="s">
        <v>23</v>
      </c>
      <c r="C25" s="38" t="s">
        <v>48</v>
      </c>
      <c r="D25" s="29">
        <v>58860.355797999997</v>
      </c>
      <c r="E25" s="30">
        <v>6789.2933290000001</v>
      </c>
      <c r="F25" s="30">
        <v>4145.3433296700005</v>
      </c>
      <c r="G25" s="30">
        <v>4145.3433296700005</v>
      </c>
      <c r="H25" s="30">
        <f t="shared" si="0"/>
        <v>52071.062468999997</v>
      </c>
      <c r="I25" s="30">
        <f t="shared" si="0"/>
        <v>2643.9499993299996</v>
      </c>
      <c r="J25" s="31">
        <f t="shared" si="1"/>
        <v>7.0426746041022989E-2</v>
      </c>
      <c r="K25" s="31">
        <f t="shared" si="2"/>
        <v>4.5155242396058906E-2</v>
      </c>
    </row>
    <row r="26" spans="1:251" s="39" customFormat="1" ht="54" x14ac:dyDescent="0.35">
      <c r="A26" s="35" t="s">
        <v>34</v>
      </c>
      <c r="B26" s="28" t="s">
        <v>49</v>
      </c>
      <c r="C26" s="28" t="s">
        <v>50</v>
      </c>
      <c r="D26" s="29">
        <v>62967.599192000001</v>
      </c>
      <c r="E26" s="30">
        <v>25638.72600219</v>
      </c>
      <c r="F26" s="30">
        <v>552.12617877000002</v>
      </c>
      <c r="G26" s="30">
        <v>309.87958366000004</v>
      </c>
      <c r="H26" s="30">
        <f t="shared" ref="H26:I46" si="3">+D26-E26</f>
        <v>37328.873189810001</v>
      </c>
      <c r="I26" s="30">
        <f t="shared" si="3"/>
        <v>25086.599823420001</v>
      </c>
      <c r="J26" s="31">
        <f t="shared" si="1"/>
        <v>8.7684171836767012E-3</v>
      </c>
      <c r="K26" s="31">
        <f t="shared" si="2"/>
        <v>4.8306150482176589E-2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</row>
    <row r="27" spans="1:251" s="32" customFormat="1" ht="40.5" x14ac:dyDescent="0.35">
      <c r="A27" s="35" t="s">
        <v>34</v>
      </c>
      <c r="B27" s="37" t="s">
        <v>46</v>
      </c>
      <c r="C27" s="37" t="s">
        <v>51</v>
      </c>
      <c r="D27" s="29">
        <v>26966.458931000001</v>
      </c>
      <c r="E27" s="30">
        <v>14385.347544</v>
      </c>
      <c r="F27" s="30">
        <v>1445.7199251300001</v>
      </c>
      <c r="G27" s="30">
        <v>1424.9145921300001</v>
      </c>
      <c r="H27" s="30">
        <f t="shared" si="3"/>
        <v>12581.111387000001</v>
      </c>
      <c r="I27" s="30">
        <f t="shared" si="3"/>
        <v>12939.627618869999</v>
      </c>
      <c r="J27" s="31">
        <f t="shared" si="1"/>
        <v>5.3611782282175537E-2</v>
      </c>
      <c r="K27" s="31">
        <f t="shared" si="2"/>
        <v>2.0687557407426473E-2</v>
      </c>
    </row>
    <row r="28" spans="1:251" s="32" customFormat="1" ht="40.5" x14ac:dyDescent="0.35">
      <c r="A28" s="36" t="s">
        <v>22</v>
      </c>
      <c r="B28" s="28" t="s">
        <v>20</v>
      </c>
      <c r="C28" s="38" t="s">
        <v>52</v>
      </c>
      <c r="D28" s="29">
        <v>28035.787648000001</v>
      </c>
      <c r="E28" s="30">
        <v>12480.693350450001</v>
      </c>
      <c r="F28" s="30">
        <v>795.91307166000001</v>
      </c>
      <c r="G28" s="30">
        <v>404.96999766000005</v>
      </c>
      <c r="H28" s="30">
        <f t="shared" si="3"/>
        <v>15555.09429755</v>
      </c>
      <c r="I28" s="30">
        <f t="shared" si="3"/>
        <v>11684.780278790002</v>
      </c>
      <c r="J28" s="31">
        <f t="shared" si="1"/>
        <v>2.8389181771990572E-2</v>
      </c>
      <c r="K28" s="31">
        <f t="shared" si="2"/>
        <v>2.1507902387720365E-2</v>
      </c>
    </row>
    <row r="29" spans="1:251" s="32" customFormat="1" ht="54" x14ac:dyDescent="0.35">
      <c r="A29" s="36" t="s">
        <v>22</v>
      </c>
      <c r="B29" s="37" t="s">
        <v>37</v>
      </c>
      <c r="C29" s="37" t="s">
        <v>53</v>
      </c>
      <c r="D29" s="29">
        <v>11705.453873</v>
      </c>
      <c r="E29" s="30">
        <v>4774.5279019999998</v>
      </c>
      <c r="F29" s="30">
        <v>315.63333187000001</v>
      </c>
      <c r="G29" s="30">
        <v>315.63333187000001</v>
      </c>
      <c r="H29" s="30">
        <f t="shared" si="3"/>
        <v>6930.9259710000006</v>
      </c>
      <c r="I29" s="30">
        <f t="shared" si="3"/>
        <v>4458.8945701299999</v>
      </c>
      <c r="J29" s="31">
        <f t="shared" si="1"/>
        <v>2.6964638474894616E-2</v>
      </c>
      <c r="K29" s="31">
        <f t="shared" si="2"/>
        <v>8.9799424387638771E-3</v>
      </c>
    </row>
    <row r="30" spans="1:251" s="32" customFormat="1" ht="54" x14ac:dyDescent="0.35">
      <c r="A30" s="36" t="s">
        <v>22</v>
      </c>
      <c r="B30" s="28" t="s">
        <v>18</v>
      </c>
      <c r="C30" s="40" t="s">
        <v>54</v>
      </c>
      <c r="D30" s="29">
        <v>335544.39988099999</v>
      </c>
      <c r="E30" s="30">
        <v>223678.82266400001</v>
      </c>
      <c r="F30" s="30">
        <v>249.362594</v>
      </c>
      <c r="G30" s="30">
        <v>249.362594</v>
      </c>
      <c r="H30" s="30">
        <f t="shared" si="3"/>
        <v>111865.57721699998</v>
      </c>
      <c r="I30" s="30">
        <f t="shared" si="3"/>
        <v>223429.46007</v>
      </c>
      <c r="J30" s="31">
        <f t="shared" si="1"/>
        <v>7.4315826486281945E-4</v>
      </c>
      <c r="K30" s="31">
        <f t="shared" si="2"/>
        <v>0.2574158532657308</v>
      </c>
    </row>
    <row r="31" spans="1:251" s="32" customFormat="1" ht="81" x14ac:dyDescent="0.35">
      <c r="A31" s="35" t="s">
        <v>39</v>
      </c>
      <c r="B31" s="28" t="s">
        <v>55</v>
      </c>
      <c r="C31" s="28" t="s">
        <v>56</v>
      </c>
      <c r="D31" s="29">
        <v>24562.340731</v>
      </c>
      <c r="E31" s="30">
        <v>11454.09352</v>
      </c>
      <c r="F31" s="30">
        <v>1656.4020315999999</v>
      </c>
      <c r="G31" s="30">
        <v>517.18548399999997</v>
      </c>
      <c r="H31" s="30">
        <f t="shared" si="3"/>
        <v>13108.247211</v>
      </c>
      <c r="I31" s="30">
        <f t="shared" si="3"/>
        <v>9797.6914883999998</v>
      </c>
      <c r="J31" s="31">
        <f t="shared" si="1"/>
        <v>6.7436652302012234E-2</v>
      </c>
      <c r="K31" s="31">
        <f t="shared" si="2"/>
        <v>1.8843216872987067E-2</v>
      </c>
    </row>
    <row r="32" spans="1:251" x14ac:dyDescent="0.35">
      <c r="E32" s="26"/>
      <c r="J32" s="43"/>
    </row>
    <row r="33" spans="5:10" x14ac:dyDescent="0.35">
      <c r="E33" s="26"/>
      <c r="J33" s="43"/>
    </row>
    <row r="34" spans="5:10" x14ac:dyDescent="0.35">
      <c r="E34" s="26"/>
      <c r="J34" s="43"/>
    </row>
    <row r="35" spans="5:10" x14ac:dyDescent="0.35">
      <c r="E35" s="26"/>
      <c r="J35" s="43"/>
    </row>
    <row r="36" spans="5:10" x14ac:dyDescent="0.35">
      <c r="E36" s="26"/>
      <c r="J36" s="43"/>
    </row>
    <row r="37" spans="5:10" x14ac:dyDescent="0.35">
      <c r="E37" s="26"/>
      <c r="J37" s="43"/>
    </row>
    <row r="38" spans="5:10" x14ac:dyDescent="0.35">
      <c r="E38" s="26"/>
      <c r="J38" s="43"/>
    </row>
    <row r="39" spans="5:10" x14ac:dyDescent="0.35">
      <c r="E39" s="26"/>
      <c r="J39" s="43"/>
    </row>
    <row r="40" spans="5:10" x14ac:dyDescent="0.35">
      <c r="E40" s="26"/>
      <c r="J40" s="43"/>
    </row>
    <row r="41" spans="5:10" x14ac:dyDescent="0.35">
      <c r="E41" s="26"/>
      <c r="J41" s="43"/>
    </row>
    <row r="42" spans="5:10" x14ac:dyDescent="0.35">
      <c r="E42" s="26"/>
      <c r="J42" s="43"/>
    </row>
    <row r="43" spans="5:10" x14ac:dyDescent="0.35">
      <c r="E43" s="26"/>
      <c r="J43" s="43"/>
    </row>
    <row r="44" spans="5:10" x14ac:dyDescent="0.35">
      <c r="E44" s="26"/>
      <c r="J44" s="43"/>
    </row>
    <row r="45" spans="5:10" x14ac:dyDescent="0.35">
      <c r="E45" s="26"/>
      <c r="J45" s="43"/>
    </row>
    <row r="46" spans="5:10" x14ac:dyDescent="0.35">
      <c r="E46" s="26"/>
      <c r="J46" s="43"/>
    </row>
    <row r="47" spans="5:10" x14ac:dyDescent="0.35">
      <c r="E47" s="26"/>
      <c r="J47" s="43"/>
    </row>
    <row r="48" spans="5:10" x14ac:dyDescent="0.35">
      <c r="E48" s="26"/>
      <c r="J48" s="43"/>
    </row>
    <row r="49" spans="5:10" x14ac:dyDescent="0.35">
      <c r="E49" s="26"/>
      <c r="J49" s="43"/>
    </row>
    <row r="50" spans="5:10" x14ac:dyDescent="0.35">
      <c r="E50" s="26"/>
      <c r="J50" s="43"/>
    </row>
    <row r="51" spans="5:10" x14ac:dyDescent="0.35">
      <c r="E51" s="26"/>
      <c r="J51" s="43"/>
    </row>
    <row r="52" spans="5:10" x14ac:dyDescent="0.35">
      <c r="E52" s="26"/>
      <c r="J52" s="43"/>
    </row>
    <row r="53" spans="5:10" x14ac:dyDescent="0.35">
      <c r="E53" s="26"/>
      <c r="J53" s="43"/>
    </row>
    <row r="54" spans="5:10" x14ac:dyDescent="0.35">
      <c r="E54" s="26"/>
      <c r="J54" s="43"/>
    </row>
    <row r="55" spans="5:10" x14ac:dyDescent="0.35">
      <c r="E55" s="26"/>
      <c r="J55" s="43"/>
    </row>
    <row r="56" spans="5:10" x14ac:dyDescent="0.35">
      <c r="E56" s="26"/>
      <c r="J56" s="43"/>
    </row>
    <row r="57" spans="5:10" x14ac:dyDescent="0.35">
      <c r="E57" s="26"/>
      <c r="J57" s="43"/>
    </row>
    <row r="58" spans="5:10" x14ac:dyDescent="0.35">
      <c r="E58" s="26"/>
      <c r="J58" s="43"/>
    </row>
    <row r="59" spans="5:10" x14ac:dyDescent="0.35">
      <c r="E59" s="26"/>
      <c r="J59" s="43"/>
    </row>
    <row r="60" spans="5:10" x14ac:dyDescent="0.35">
      <c r="E60" s="26"/>
      <c r="J60" s="43"/>
    </row>
    <row r="61" spans="5:10" x14ac:dyDescent="0.35">
      <c r="E61" s="26"/>
      <c r="J61" s="43"/>
    </row>
    <row r="62" spans="5:10" x14ac:dyDescent="0.35">
      <c r="E62" s="26"/>
      <c r="J62" s="43"/>
    </row>
    <row r="63" spans="5:10" x14ac:dyDescent="0.35">
      <c r="E63" s="26"/>
      <c r="J63" s="43"/>
    </row>
    <row r="64" spans="5:10" x14ac:dyDescent="0.35">
      <c r="E64" s="26"/>
      <c r="J64" s="43"/>
    </row>
    <row r="65" spans="5:10" x14ac:dyDescent="0.35">
      <c r="E65" s="26"/>
      <c r="J65" s="43"/>
    </row>
    <row r="66" spans="5:10" x14ac:dyDescent="0.35">
      <c r="E66" s="26"/>
      <c r="J66" s="43"/>
    </row>
    <row r="67" spans="5:10" x14ac:dyDescent="0.35">
      <c r="E67" s="26"/>
      <c r="J67" s="43"/>
    </row>
  </sheetData>
  <autoFilter ref="A10:IQ31" xr:uid="{280F91BE-385C-4129-A006-10BC85464A33}">
    <sortState xmlns:xlrd2="http://schemas.microsoft.com/office/spreadsheetml/2017/richdata2" ref="A11:IQ32">
      <sortCondition ref="C10"/>
    </sortState>
  </autoFilter>
  <dataValidations count="1">
    <dataValidation type="list" allowBlank="1" showInputMessage="1" showErrorMessage="1" sqref="A31:B31 A22:B23 A12:B12 B14 A14:A21 A24:A29 A26:B26 A11 B18 B30 B28" xr:uid="{41933694-CFE5-4A99-BC48-99BB52C5AC82}">
      <formula1>AREASOLICITANTE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FUTIC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OAPES</dc:creator>
  <cp:lastModifiedBy>OAPES</cp:lastModifiedBy>
  <dcterms:created xsi:type="dcterms:W3CDTF">2023-05-08T20:54:09Z</dcterms:created>
  <dcterms:modified xsi:type="dcterms:W3CDTF">2023-05-08T20:57:46Z</dcterms:modified>
</cp:coreProperties>
</file>