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tic-my.sharepoint.com/personal/gariasl_mintic_gov_co/Documents/Documentos/2023/SEGUIMIENTOS A PPTO Y SECTOR/PUBLICACIÓN MENSUAL FICHAS DE INVERSIÓN/"/>
    </mc:Choice>
  </mc:AlternateContent>
  <xr:revisionPtr revIDLastSave="2" documentId="8_{2B8FEE40-ADB8-46F8-A8B2-7C9E7515985D}" xr6:coauthVersionLast="47" xr6:coauthVersionMax="47" xr10:uidLastSave="{11DD0E45-020D-46D6-8338-A6B5EF7FE3DD}"/>
  <bookViews>
    <workbookView xWindow="-120" yWindow="-120" windowWidth="20730" windowHeight="11160" xr2:uid="{CA19B02B-26E9-464C-BC2B-7421DBFF5BBF}"/>
  </bookViews>
  <sheets>
    <sheet name="Hoja1" sheetId="1" r:id="rId1"/>
  </sheets>
  <externalReferences>
    <externalReference r:id="rId2"/>
    <externalReference r:id="rId3"/>
  </externalReferences>
  <definedNames>
    <definedName name="_xlnm._FilterDatabase" localSheetId="0" hidden="1">Hoja1!$A$8:$IQ$31</definedName>
    <definedName name="AREASOLICITANTE">'[2]Listas Despeglables'!$B$79:$B$98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1" l="1"/>
  <c r="I31" i="1"/>
  <c r="H31" i="1"/>
  <c r="J30" i="1"/>
  <c r="I30" i="1"/>
  <c r="H30" i="1"/>
  <c r="K29" i="1"/>
  <c r="J29" i="1"/>
  <c r="I29" i="1"/>
  <c r="H29" i="1"/>
  <c r="J28" i="1"/>
  <c r="I28" i="1"/>
  <c r="H28" i="1"/>
  <c r="K27" i="1"/>
  <c r="J27" i="1"/>
  <c r="I27" i="1"/>
  <c r="H27" i="1"/>
  <c r="J26" i="1"/>
  <c r="I26" i="1"/>
  <c r="H26" i="1"/>
  <c r="K25" i="1"/>
  <c r="J25" i="1"/>
  <c r="I25" i="1"/>
  <c r="H25" i="1"/>
  <c r="J24" i="1"/>
  <c r="I24" i="1"/>
  <c r="H24" i="1"/>
  <c r="K23" i="1"/>
  <c r="J23" i="1"/>
  <c r="I23" i="1"/>
  <c r="H23" i="1"/>
  <c r="J22" i="1"/>
  <c r="I22" i="1"/>
  <c r="H22" i="1"/>
  <c r="K21" i="1"/>
  <c r="J21" i="1"/>
  <c r="I21" i="1"/>
  <c r="H21" i="1"/>
  <c r="J20" i="1"/>
  <c r="I20" i="1"/>
  <c r="H20" i="1"/>
  <c r="K19" i="1"/>
  <c r="J19" i="1"/>
  <c r="I19" i="1"/>
  <c r="H19" i="1"/>
  <c r="J18" i="1"/>
  <c r="I18" i="1"/>
  <c r="H18" i="1"/>
  <c r="K17" i="1"/>
  <c r="J17" i="1"/>
  <c r="I17" i="1"/>
  <c r="H17" i="1"/>
  <c r="J16" i="1"/>
  <c r="I16" i="1"/>
  <c r="H16" i="1"/>
  <c r="K15" i="1"/>
  <c r="J15" i="1"/>
  <c r="I15" i="1"/>
  <c r="H15" i="1"/>
  <c r="J14" i="1"/>
  <c r="I14" i="1"/>
  <c r="H14" i="1"/>
  <c r="K13" i="1"/>
  <c r="I13" i="1"/>
  <c r="H13" i="1"/>
  <c r="J12" i="1"/>
  <c r="I12" i="1"/>
  <c r="H12" i="1"/>
  <c r="J11" i="1"/>
  <c r="I11" i="1"/>
  <c r="H11" i="1"/>
  <c r="J10" i="1"/>
  <c r="I10" i="1"/>
  <c r="H10" i="1"/>
  <c r="G9" i="1"/>
  <c r="F9" i="1"/>
  <c r="I9" i="1" s="1"/>
  <c r="E9" i="1"/>
  <c r="D9" i="1"/>
  <c r="K31" i="1" s="1"/>
  <c r="A7" i="1"/>
  <c r="J9" i="1" l="1"/>
  <c r="K11" i="1"/>
  <c r="K14" i="1"/>
  <c r="K16" i="1"/>
  <c r="K18" i="1"/>
  <c r="K20" i="1"/>
  <c r="K22" i="1"/>
  <c r="K24" i="1"/>
  <c r="K26" i="1"/>
  <c r="K28" i="1"/>
  <c r="K30" i="1"/>
  <c r="K10" i="1"/>
  <c r="K9" i="1" s="1"/>
  <c r="K12" i="1"/>
  <c r="H9" i="1"/>
</calcChain>
</file>

<file path=xl/sharedStrings.xml><?xml version="1.0" encoding="utf-8"?>
<sst xmlns="http://schemas.openxmlformats.org/spreadsheetml/2006/main" count="84" uniqueCount="59">
  <si>
    <t>EJECUCIÓN INVERSIÓN - FONDO ÚNICO DE TECNOLOGÍAS DE LA INFORMACIÓN Y LAS COMUNICACIONES 2023</t>
  </si>
  <si>
    <t>Detalle por fichas de inversión</t>
  </si>
  <si>
    <t>Cifras en Millones de Pesos</t>
  </si>
  <si>
    <t>Fuente: SIIF</t>
  </si>
  <si>
    <t>Fuente SIIF Nación</t>
  </si>
  <si>
    <t>Dependencia</t>
  </si>
  <si>
    <t>Área</t>
  </si>
  <si>
    <t>Ficha</t>
  </si>
  <si>
    <t>Apropiación Vigente</t>
  </si>
  <si>
    <t xml:space="preserve">Compromisos </t>
  </si>
  <si>
    <t xml:space="preserve">Obligaciones </t>
  </si>
  <si>
    <t xml:space="preserve">Pagos  </t>
  </si>
  <si>
    <t>Saldo por Comprometer</t>
  </si>
  <si>
    <t>Saldo por obligar Compromisos menos Obligaciones</t>
  </si>
  <si>
    <t xml:space="preserve">Porcentaje de Ejecución </t>
  </si>
  <si>
    <t xml:space="preserve">% Participación </t>
  </si>
  <si>
    <t xml:space="preserve">TOTAL </t>
  </si>
  <si>
    <t>Viceministerio de Conectividad</t>
  </si>
  <si>
    <t>Dirección de Infraestructura</t>
  </si>
  <si>
    <t>Ampliación programa de telecomunicaciones sociales nacional</t>
  </si>
  <si>
    <t xml:space="preserve">Dirección de Vigilancia Inspección y control </t>
  </si>
  <si>
    <t xml:space="preserve">Analisis y control en los servicios de telecomunicaciones y servicios postales a nivel nacional </t>
  </si>
  <si>
    <t xml:space="preserve">Viceministerio de Conectividad </t>
  </si>
  <si>
    <t>Grupo interno de trabajo del Fortalecimiento del sistema de medios públicos.</t>
  </si>
  <si>
    <t>Apoyo a operadores públicos del servicio de televisión nacional</t>
  </si>
  <si>
    <t>Apoyo financiero para el suministro de terminales a nivel nacional</t>
  </si>
  <si>
    <t>Viceministerio de transformación digital</t>
  </si>
  <si>
    <t>Dirección de Gobierno Digital</t>
  </si>
  <si>
    <t>Aprovechamiento y uso de las tecnologías de la información y las comunicaciones en el sector público nacional.</t>
  </si>
  <si>
    <t>Secretaría General</t>
  </si>
  <si>
    <t xml:space="preserve">Subdirección Administrativa </t>
  </si>
  <si>
    <t>Conservación de la información historica del sector Tic .Bogota</t>
  </si>
  <si>
    <t>Consolidación del valor  compartido en el Mintic Bogota.</t>
  </si>
  <si>
    <t xml:space="preserve">Desarrollo masificación acceso a internet nacional </t>
  </si>
  <si>
    <t>Despacho Ministra</t>
  </si>
  <si>
    <t>Oficina Asesora de Prensa</t>
  </si>
  <si>
    <t>Difusión proyectos para el uso y apropiación de las TIC. Nacional</t>
  </si>
  <si>
    <t>Dirección de Industria de Comunicaciones</t>
  </si>
  <si>
    <t>Extensión, descentralización y cobertura de la radio pública nacional</t>
  </si>
  <si>
    <t>Viceministerio de Transformación Digital</t>
  </si>
  <si>
    <t>Dirección de Economía Digital</t>
  </si>
  <si>
    <t xml:space="preserve">Fortalecimiento a la transformación digital de las empresas a nivel nacional </t>
  </si>
  <si>
    <t>Oficina de Fomento Regional de Tecnologías de la Información y las Comunicaciones</t>
  </si>
  <si>
    <t>Fortalecimiento de capacidades regionales en desarrollo de política pública TIC orientada hacia el cierre de brecha digital regional nacional.</t>
  </si>
  <si>
    <t xml:space="preserve">Viceministerio de transformación digital </t>
  </si>
  <si>
    <t>Fortalecimiento de la industria de TI nacional</t>
  </si>
  <si>
    <t xml:space="preserve">Oficina Asesora de Planeación y Estudios Sectoriales </t>
  </si>
  <si>
    <t>Fortalecimiento de la información estadistica del sector Tic. Nacional</t>
  </si>
  <si>
    <t>GIT COLCERT</t>
  </si>
  <si>
    <t>Fortalecimiento de las capacidades de prevencion, deteccion y recuperacion de incidentes de seguridad digital de los ciudadanos, del sector publico y del sector privado.  nacional</t>
  </si>
  <si>
    <t>Fortalecimiento del modelo convergente de la televisión pública regional y nacional.</t>
  </si>
  <si>
    <t>Oficina de Tecnologías de la Información</t>
  </si>
  <si>
    <t>Fortalecimiento en la calidad y disponibilidad de la información para la toma de decisiones del sector Tic y los ciudadanos Nacional.</t>
  </si>
  <si>
    <t>Fortalecimiento y apropiación del modelo de gestión institucional del ministerio Tic Bogota.</t>
  </si>
  <si>
    <t xml:space="preserve">Fortalecimiento y modernización del modelo de inspección, vigilancia y control del sector tic .nacional </t>
  </si>
  <si>
    <t>Generación de políticas y estrategías difrigidas a mejorar la competitividad de la industria de comunicaciones nacional.</t>
  </si>
  <si>
    <t>Implementación soluciones de acceso comunitario a las tecnologias de la información y las comunicaciones nacional.</t>
  </si>
  <si>
    <t>Dirección de Apropiación de Tecnologías de la Información y las Comunicaciones.</t>
  </si>
  <si>
    <t>Servicio de asistencia, capacitación y apoyo para el uso y apropiación de las TIC, con enfoque diferencial y en beneficio de la comunidad para participar en la economía digital 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</si>
</sst>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);\-#,##0"/>
    <numFmt numFmtId="166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name val="Arial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b/>
      <sz val="10"/>
      <color indexed="8"/>
      <name val="Arial"/>
      <family val="2"/>
    </font>
    <font>
      <b/>
      <sz val="10"/>
      <color rgb="FFFF0000"/>
      <name val="Arial Narrow"/>
      <family val="2"/>
    </font>
    <font>
      <b/>
      <i/>
      <sz val="10"/>
      <color rgb="FFFF000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b/>
      <sz val="18"/>
      <color indexed="8"/>
      <name val="Arial"/>
      <family val="2"/>
    </font>
    <font>
      <sz val="9"/>
      <name val="Arial Narrow"/>
      <family val="2"/>
    </font>
    <font>
      <sz val="10"/>
      <color theme="1"/>
      <name val="Arial Narrow"/>
      <family val="2"/>
    </font>
    <font>
      <b/>
      <sz val="18"/>
      <color indexed="8"/>
      <name val="Arial Narrow"/>
      <family val="2"/>
    </font>
    <font>
      <sz val="10"/>
      <name val="Arial Narrow"/>
      <family val="2"/>
    </font>
    <font>
      <sz val="9"/>
      <color theme="1"/>
      <name val="Arial Narrow"/>
      <family val="2"/>
    </font>
    <font>
      <b/>
      <sz val="18"/>
      <color theme="1"/>
      <name val="Arial Narrow"/>
      <family val="2"/>
    </font>
    <font>
      <b/>
      <sz val="14"/>
      <name val="Arial Narrow"/>
      <family val="2"/>
    </font>
    <font>
      <b/>
      <sz val="11"/>
      <color indexed="8"/>
      <name val="Arial"/>
      <family val="2"/>
    </font>
    <font>
      <b/>
      <sz val="14"/>
      <color indexed="8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0070C0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49">
    <xf numFmtId="0" fontId="0" fillId="0" borderId="0" xfId="0"/>
    <xf numFmtId="0" fontId="3" fillId="0" borderId="0" xfId="3" applyFont="1" applyAlignment="1">
      <alignment horizontal="center" vertical="center"/>
    </xf>
    <xf numFmtId="0" fontId="4" fillId="2" borderId="0" xfId="3" applyFont="1" applyFill="1"/>
    <xf numFmtId="0" fontId="5" fillId="2" borderId="0" xfId="3" applyFont="1" applyFill="1"/>
    <xf numFmtId="0" fontId="6" fillId="2" borderId="0" xfId="3" applyFont="1" applyFill="1"/>
    <xf numFmtId="10" fontId="7" fillId="3" borderId="0" xfId="3" applyNumberFormat="1" applyFont="1" applyFill="1" applyAlignment="1">
      <alignment horizontal="right" vertical="center"/>
    </xf>
    <xf numFmtId="0" fontId="6" fillId="0" borderId="0" xfId="3" applyFont="1"/>
    <xf numFmtId="0" fontId="4" fillId="0" borderId="0" xfId="3" applyFont="1" applyAlignment="1">
      <alignment horizontal="left" vertical="center"/>
    </xf>
    <xf numFmtId="0" fontId="4" fillId="2" borderId="0" xfId="3" applyFont="1" applyFill="1" applyAlignment="1">
      <alignment horizontal="left" vertical="center"/>
    </xf>
    <xf numFmtId="0" fontId="4" fillId="2" borderId="0" xfId="3" applyFont="1" applyFill="1" applyAlignment="1">
      <alignment horizontal="center" vertical="center"/>
    </xf>
    <xf numFmtId="0" fontId="4" fillId="2" borderId="0" xfId="3" applyFont="1" applyFill="1" applyAlignment="1">
      <alignment horizontal="left"/>
    </xf>
    <xf numFmtId="0" fontId="5" fillId="2" borderId="0" xfId="3" applyFont="1" applyFill="1" applyAlignment="1">
      <alignment horizontal="left"/>
    </xf>
    <xf numFmtId="0" fontId="8" fillId="2" borderId="0" xfId="3" applyFont="1" applyFill="1"/>
    <xf numFmtId="0" fontId="8" fillId="2" borderId="0" xfId="3" applyFont="1" applyFill="1" applyAlignment="1">
      <alignment horizontal="left"/>
    </xf>
    <xf numFmtId="164" fontId="5" fillId="2" borderId="0" xfId="3" applyNumberFormat="1" applyFont="1" applyFill="1"/>
    <xf numFmtId="164" fontId="8" fillId="2" borderId="0" xfId="3" applyNumberFormat="1" applyFont="1" applyFill="1"/>
    <xf numFmtId="0" fontId="9" fillId="2" borderId="0" xfId="3" applyFont="1" applyFill="1"/>
    <xf numFmtId="166" fontId="10" fillId="2" borderId="0" xfId="1" applyNumberFormat="1" applyFont="1" applyFill="1" applyBorder="1" applyAlignment="1"/>
    <xf numFmtId="16" fontId="4" fillId="2" borderId="0" xfId="3" applyNumberFormat="1" applyFont="1" applyFill="1" applyAlignment="1">
      <alignment horizontal="left" vertical="center"/>
    </xf>
    <xf numFmtId="10" fontId="5" fillId="3" borderId="0" xfId="3" applyNumberFormat="1" applyFont="1" applyFill="1" applyAlignment="1">
      <alignment horizontal="right" vertical="center"/>
    </xf>
    <xf numFmtId="0" fontId="9" fillId="4" borderId="1" xfId="3" applyFont="1" applyFill="1" applyBorder="1" applyAlignment="1">
      <alignment horizontal="center" vertical="center" wrapText="1"/>
    </xf>
    <xf numFmtId="0" fontId="9" fillId="0" borderId="0" xfId="3" applyFont="1"/>
    <xf numFmtId="164" fontId="4" fillId="0" borderId="2" xfId="3" applyNumberFormat="1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 wrapText="1"/>
    </xf>
    <xf numFmtId="164" fontId="5" fillId="0" borderId="2" xfId="3" applyNumberFormat="1" applyFont="1" applyBorder="1" applyAlignment="1">
      <alignment horizontal="center" vertical="center"/>
    </xf>
    <xf numFmtId="10" fontId="5" fillId="0" borderId="2" xfId="3" applyNumberFormat="1" applyFont="1" applyBorder="1" applyAlignment="1">
      <alignment horizontal="center" vertical="center"/>
    </xf>
    <xf numFmtId="0" fontId="11" fillId="0" borderId="0" xfId="3" applyFont="1"/>
    <xf numFmtId="164" fontId="10" fillId="0" borderId="2" xfId="3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 readingOrder="1"/>
    </xf>
    <xf numFmtId="3" fontId="13" fillId="0" borderId="2" xfId="2" applyNumberFormat="1" applyFont="1" applyFill="1" applyBorder="1" applyAlignment="1">
      <alignment horizontal="center" vertical="center"/>
    </xf>
    <xf numFmtId="4" fontId="13" fillId="0" borderId="2" xfId="2" applyNumberFormat="1" applyFont="1" applyFill="1" applyBorder="1" applyAlignment="1">
      <alignment horizontal="center" vertical="center"/>
    </xf>
    <xf numFmtId="2" fontId="10" fillId="0" borderId="2" xfId="3" applyNumberFormat="1" applyFont="1" applyBorder="1" applyAlignment="1">
      <alignment vertical="center"/>
    </xf>
    <xf numFmtId="164" fontId="10" fillId="0" borderId="2" xfId="3" applyNumberFormat="1" applyFont="1" applyBorder="1" applyAlignment="1">
      <alignment horizontal="center" vertical="center"/>
    </xf>
    <xf numFmtId="10" fontId="10" fillId="0" borderId="2" xfId="3" applyNumberFormat="1" applyFont="1" applyBorder="1" applyAlignment="1">
      <alignment horizontal="center" vertical="center"/>
    </xf>
    <xf numFmtId="0" fontId="14" fillId="0" borderId="0" xfId="3" applyFont="1"/>
    <xf numFmtId="0" fontId="15" fillId="0" borderId="3" xfId="0" applyFont="1" applyBorder="1" applyAlignment="1">
      <alignment horizontal="center" vertical="center" wrapText="1" readingOrder="1"/>
    </xf>
    <xf numFmtId="0" fontId="14" fillId="2" borderId="0" xfId="3" applyFont="1" applyFill="1"/>
    <xf numFmtId="0" fontId="15" fillId="0" borderId="2" xfId="0" applyFont="1" applyBorder="1" applyAlignment="1">
      <alignment horizontal="center" vertical="center" wrapText="1" readingOrder="1"/>
    </xf>
    <xf numFmtId="0" fontId="13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0" fontId="17" fillId="2" borderId="0" xfId="3" applyFont="1" applyFill="1"/>
    <xf numFmtId="164" fontId="16" fillId="0" borderId="2" xfId="0" applyNumberFormat="1" applyFont="1" applyBorder="1" applyAlignment="1">
      <alignment horizontal="center" vertical="center" wrapText="1"/>
    </xf>
    <xf numFmtId="0" fontId="18" fillId="0" borderId="0" xfId="3" applyFont="1" applyAlignment="1">
      <alignment horizontal="center" vertical="center"/>
    </xf>
    <xf numFmtId="0" fontId="18" fillId="0" borderId="0" xfId="3" applyFont="1"/>
    <xf numFmtId="166" fontId="19" fillId="0" borderId="0" xfId="1" applyNumberFormat="1" applyFont="1"/>
    <xf numFmtId="10" fontId="20" fillId="0" borderId="0" xfId="3" applyNumberFormat="1" applyFont="1" applyAlignment="1">
      <alignment horizontal="right" vertical="center"/>
    </xf>
    <xf numFmtId="0" fontId="11" fillId="5" borderId="0" xfId="3" applyFont="1" applyFill="1"/>
    <xf numFmtId="10" fontId="20" fillId="6" borderId="0" xfId="3" applyNumberFormat="1" applyFont="1" applyFill="1" applyAlignment="1">
      <alignment horizontal="right" vertical="center"/>
    </xf>
  </cellXfs>
  <cellStyles count="4">
    <cellStyle name="Millares" xfId="1" builtinId="3"/>
    <cellStyle name="Normal" xfId="0" builtinId="0"/>
    <cellStyle name="Normal 2" xfId="3" xr:uid="{A57E839F-61C5-4133-95B0-10956FEF423A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intic-my.sharepoint.com/personal/gariasl_mintic_gov_co/Documents/Documentos/2023/SEGUIMIENTOS%20A%20PPTO%20Y%20SECTOR/Cierre%2030%20junio%202023/Ejecuci&#243;n%20cierre%2030%20junio%20de%202023.xlsx" TargetMode="External"/><Relationship Id="rId1" Type="http://schemas.openxmlformats.org/officeDocument/2006/relationships/externalLinkPath" Target="/personal/gariasl_mintic_gov_co/Documents/Documentos/2023/SEGUIMIENTOS%20A%20PPTO%20Y%20SECTOR/Cierre%2030%20junio%202023/Ejecuci&#243;n%20cierre%2030%20junio%20d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guerreroo\Documents\OAPES%202018\Grupo%20de%20%20Planeaci&#243;n%20y%20Seguimiento%20Presupuestal\Tramites%20Presupuestales\Seguimiento%20a%20Tramites%20Presupuestales%20Septiembre%2013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ector"/>
      <sheetName val="MinTIC"/>
      <sheetName val="FUTIC"/>
      <sheetName val=" CRC"/>
      <sheetName val="ANE"/>
      <sheetName val="CPE"/>
      <sheetName val="AND"/>
      <sheetName val="RTVC"/>
      <sheetName val="SPN"/>
      <sheetName val="Detalle Fichas FUTIC"/>
      <sheetName val="Plan de ejecución entidades"/>
    </sheetNames>
    <sheetDataSet>
      <sheetData sheetId="0">
        <row r="6">
          <cell r="E6">
            <v>45107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guimiento"/>
      <sheetName val="Listas"/>
      <sheetName val="Listas Despeglables"/>
    </sheetNames>
    <sheetDataSet>
      <sheetData sheetId="0"/>
      <sheetData sheetId="1"/>
      <sheetData sheetId="2">
        <row r="2">
          <cell r="B2" t="str">
            <v>VIGENCIA EXPIRADA</v>
          </cell>
        </row>
        <row r="79">
          <cell r="B79" t="str">
            <v>DESPACHO DE MINISTRO</v>
          </cell>
        </row>
        <row r="80">
          <cell r="B80" t="str">
            <v>OFICINA ASESORA DE PRENSA</v>
          </cell>
        </row>
        <row r="81">
          <cell r="B81" t="str">
            <v>OFICINA DE TECNOLOGIAS DE LA INFORMACION</v>
          </cell>
        </row>
        <row r="82">
          <cell r="B82" t="str">
            <v>OFICINA PARA LA GESTIÓN DE INGRESOS DEL FONDO</v>
          </cell>
        </row>
        <row r="83">
          <cell r="B83" t="str">
            <v>DIRECCIÓN DE INFRAESTRUCTURA</v>
          </cell>
        </row>
        <row r="84">
          <cell r="B84" t="str">
            <v>DIRECCIÓN DE INDUSTRIA DE COMUNICACIONES</v>
          </cell>
        </row>
        <row r="85">
          <cell r="B85" t="str">
            <v>DIRECCIÓN DE VIGILANCIA Y CONTROL</v>
          </cell>
        </row>
        <row r="86">
          <cell r="B86" t="str">
            <v>DIRECCIÓN DE PROMOCIÓN DE TECNOLOGIAS DE LA INFORMACION Y LAS COMUNICACIONES</v>
          </cell>
        </row>
        <row r="87">
          <cell r="B87" t="str">
            <v>DIRECCIÓN DE APROPIACION DE TECNOLOGIAS DE LA INFORMACION Y LAS COMUNICACIONES</v>
          </cell>
        </row>
        <row r="88">
          <cell r="B88" t="str">
            <v>DIRECCIÓN DE GOBIERNO DIGITAL</v>
          </cell>
        </row>
        <row r="89">
          <cell r="B89" t="str">
            <v>DIRECCIÓN DE DESARROLLO DE LA INDUSTRIA TI</v>
          </cell>
        </row>
        <row r="90">
          <cell r="B90" t="str">
            <v>DIRECCIÓN DE TRANSFORMACIÓN DIGITAL</v>
          </cell>
        </row>
        <row r="91">
          <cell r="B91" t="str">
            <v>SUBDIRECCIÓN ADMINISTRATIVA Y DE GESTIÓN HUMANA</v>
          </cell>
        </row>
        <row r="92">
          <cell r="B92" t="str">
            <v>CRC</v>
          </cell>
        </row>
        <row r="93">
          <cell r="B93" t="str">
            <v>ANE</v>
          </cell>
        </row>
        <row r="94">
          <cell r="B94" t="str">
            <v>ANTV</v>
          </cell>
        </row>
        <row r="95">
          <cell r="B95" t="str">
            <v>RTVC</v>
          </cell>
        </row>
        <row r="96">
          <cell r="B96" t="str">
            <v>CPE</v>
          </cell>
        </row>
        <row r="97">
          <cell r="B97"/>
        </row>
        <row r="98">
          <cell r="B98"/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03F67-CEF3-4473-96FC-FDC35A43389F}">
  <dimension ref="A1:IQ67"/>
  <sheetViews>
    <sheetView tabSelected="1" zoomScale="110" zoomScaleNormal="110" workbookViewId="0">
      <selection activeCell="C5" sqref="C5"/>
    </sheetView>
  </sheetViews>
  <sheetFormatPr baseColWidth="10" defaultColWidth="9.28515625" defaultRowHeight="23.25" x14ac:dyDescent="0.35"/>
  <cols>
    <col min="1" max="1" width="19" style="43" customWidth="1"/>
    <col min="2" max="2" width="19.42578125" style="43" customWidth="1"/>
    <col min="3" max="3" width="24.140625" style="44" customWidth="1"/>
    <col min="4" max="4" width="11.5703125" style="26" bestFit="1" customWidth="1"/>
    <col min="5" max="5" width="11.85546875" style="47" bestFit="1" customWidth="1"/>
    <col min="6" max="6" width="11.7109375" style="26" bestFit="1" customWidth="1"/>
    <col min="7" max="7" width="10.42578125" style="26" customWidth="1"/>
    <col min="8" max="8" width="13.28515625" style="26" bestFit="1" customWidth="1"/>
    <col min="9" max="9" width="14.5703125" style="26" customWidth="1"/>
    <col min="10" max="10" width="13.7109375" style="48" customWidth="1"/>
    <col min="11" max="249" width="11.42578125" style="26" customWidth="1"/>
    <col min="250" max="16384" width="9.28515625" style="26"/>
  </cols>
  <sheetData>
    <row r="1" spans="1:251" s="6" customFormat="1" ht="12.75" x14ac:dyDescent="0.2">
      <c r="A1" s="1"/>
      <c r="B1" s="1"/>
      <c r="C1" s="2"/>
      <c r="D1" s="3"/>
      <c r="E1" s="3"/>
      <c r="F1" s="3"/>
      <c r="G1" s="3"/>
      <c r="H1" s="3"/>
      <c r="I1" s="4"/>
      <c r="J1" s="5"/>
    </row>
    <row r="2" spans="1:251" s="6" customFormat="1" ht="12.75" x14ac:dyDescent="0.2">
      <c r="A2" s="7" t="s">
        <v>0</v>
      </c>
      <c r="B2" s="1"/>
      <c r="C2" s="2"/>
      <c r="D2" s="3"/>
      <c r="E2" s="3"/>
      <c r="F2" s="3"/>
      <c r="G2" s="3"/>
      <c r="H2" s="3"/>
      <c r="I2" s="4"/>
      <c r="J2" s="5"/>
    </row>
    <row r="3" spans="1:251" s="6" customFormat="1" ht="12.75" x14ac:dyDescent="0.2">
      <c r="A3" s="8" t="s">
        <v>1</v>
      </c>
      <c r="B3" s="9"/>
      <c r="C3" s="10"/>
      <c r="D3" s="11"/>
      <c r="E3" s="3"/>
      <c r="F3" s="12"/>
      <c r="G3" s="12"/>
      <c r="H3" s="13"/>
      <c r="I3" s="4"/>
      <c r="J3" s="5"/>
    </row>
    <row r="4" spans="1:251" s="6" customFormat="1" ht="12.75" x14ac:dyDescent="0.2">
      <c r="A4" s="8" t="s">
        <v>2</v>
      </c>
      <c r="B4" s="9"/>
      <c r="C4" s="2"/>
      <c r="D4" s="3"/>
      <c r="E4" s="14"/>
      <c r="F4" s="15"/>
      <c r="G4" s="15"/>
      <c r="H4" s="14"/>
      <c r="I4" s="4"/>
      <c r="J4" s="5"/>
    </row>
    <row r="5" spans="1:251" s="6" customFormat="1" ht="12.75" x14ac:dyDescent="0.2">
      <c r="A5" s="8" t="s">
        <v>3</v>
      </c>
      <c r="B5" s="9"/>
      <c r="C5" s="2"/>
      <c r="D5" s="16"/>
      <c r="E5" s="17"/>
      <c r="F5" s="17"/>
      <c r="G5" s="17"/>
      <c r="H5" s="14"/>
      <c r="I5" s="4"/>
      <c r="J5" s="5"/>
    </row>
    <row r="6" spans="1:251" s="6" customFormat="1" ht="12.75" x14ac:dyDescent="0.2">
      <c r="A6" s="8" t="s">
        <v>0</v>
      </c>
      <c r="B6" s="9"/>
      <c r="C6" s="2"/>
      <c r="D6" s="16"/>
      <c r="E6" s="17"/>
      <c r="F6" s="17"/>
      <c r="G6" s="17"/>
      <c r="H6" s="14"/>
      <c r="I6" s="4"/>
      <c r="J6" s="5"/>
    </row>
    <row r="7" spans="1:251" s="6" customFormat="1" ht="13.5" thickBot="1" x14ac:dyDescent="0.25">
      <c r="A7" s="18">
        <f>+[1]Sector!E6</f>
        <v>45107</v>
      </c>
      <c r="B7" s="9" t="s">
        <v>4</v>
      </c>
      <c r="C7" s="2"/>
      <c r="D7" s="4"/>
      <c r="E7" s="4"/>
      <c r="F7" s="4"/>
      <c r="G7" s="4"/>
      <c r="H7" s="4"/>
      <c r="I7" s="4"/>
      <c r="J7" s="19"/>
    </row>
    <row r="8" spans="1:251" s="21" customFormat="1" ht="51" x14ac:dyDescent="0.2">
      <c r="A8" s="20" t="s">
        <v>5</v>
      </c>
      <c r="B8" s="20" t="s">
        <v>6</v>
      </c>
      <c r="C8" s="20" t="s">
        <v>7</v>
      </c>
      <c r="D8" s="20" t="s">
        <v>8</v>
      </c>
      <c r="E8" s="20" t="s">
        <v>9</v>
      </c>
      <c r="F8" s="20" t="s">
        <v>10</v>
      </c>
      <c r="G8" s="20" t="s">
        <v>11</v>
      </c>
      <c r="H8" s="20" t="s">
        <v>12</v>
      </c>
      <c r="I8" s="20" t="s">
        <v>13</v>
      </c>
      <c r="J8" s="20" t="s">
        <v>14</v>
      </c>
      <c r="K8" s="20" t="s">
        <v>15</v>
      </c>
    </row>
    <row r="9" spans="1:251" x14ac:dyDescent="0.35">
      <c r="A9" s="22"/>
      <c r="B9" s="22"/>
      <c r="C9" s="23" t="s">
        <v>16</v>
      </c>
      <c r="D9" s="24">
        <f>SUM(D10:D31)</f>
        <v>1303511.013887</v>
      </c>
      <c r="E9" s="24">
        <f>SUM(E10:E31)</f>
        <v>696962.45767178002</v>
      </c>
      <c r="F9" s="24">
        <f>SUM(F10:F31)</f>
        <v>322268.47012587998</v>
      </c>
      <c r="G9" s="24">
        <f>SUM(G10:G31)</f>
        <v>314187.54402164993</v>
      </c>
      <c r="H9" s="24">
        <f t="shared" ref="H9:I24" si="0">+D9-E9</f>
        <v>606548.55621522001</v>
      </c>
      <c r="I9" s="24">
        <f t="shared" si="0"/>
        <v>374693.98754590005</v>
      </c>
      <c r="J9" s="25">
        <f>SUM(F9)/D9</f>
        <v>0.24723110636778792</v>
      </c>
      <c r="K9" s="25">
        <f>SUM(K10:K31)</f>
        <v>0.99999999999999978</v>
      </c>
    </row>
    <row r="10" spans="1:251" s="34" customFormat="1" ht="27" x14ac:dyDescent="0.35">
      <c r="A10" s="27" t="s">
        <v>17</v>
      </c>
      <c r="B10" s="28" t="s">
        <v>18</v>
      </c>
      <c r="C10" s="28" t="s">
        <v>19</v>
      </c>
      <c r="D10" s="29">
        <v>62972.573256000003</v>
      </c>
      <c r="E10" s="30">
        <v>23764.290403999999</v>
      </c>
      <c r="F10" s="31">
        <v>4629.7669310000001</v>
      </c>
      <c r="G10" s="31">
        <v>3848.6285309999998</v>
      </c>
      <c r="H10" s="32">
        <f t="shared" si="0"/>
        <v>39208.282852000004</v>
      </c>
      <c r="I10" s="32">
        <f t="shared" si="0"/>
        <v>19134.523473000001</v>
      </c>
      <c r="J10" s="33">
        <f>+F10/$D10</f>
        <v>7.3520370720421169E-2</v>
      </c>
      <c r="K10" s="33">
        <f t="shared" ref="K10:K31" si="1">SUM(D10)/$D$9</f>
        <v>4.8309966379355064E-2</v>
      </c>
    </row>
    <row r="11" spans="1:251" s="36" customFormat="1" ht="40.5" x14ac:dyDescent="0.35">
      <c r="A11" s="35" t="s">
        <v>17</v>
      </c>
      <c r="B11" s="28" t="s">
        <v>20</v>
      </c>
      <c r="C11" s="28" t="s">
        <v>21</v>
      </c>
      <c r="D11" s="29">
        <v>2179.2283459999999</v>
      </c>
      <c r="E11" s="31">
        <v>0</v>
      </c>
      <c r="F11" s="31">
        <v>0</v>
      </c>
      <c r="G11" s="31">
        <v>0</v>
      </c>
      <c r="H11" s="32">
        <f t="shared" si="0"/>
        <v>2179.2283459999999</v>
      </c>
      <c r="I11" s="32">
        <f t="shared" si="0"/>
        <v>0</v>
      </c>
      <c r="J11" s="33">
        <f>+F11/$D11</f>
        <v>0</v>
      </c>
      <c r="K11" s="33">
        <f t="shared" si="1"/>
        <v>1.6718142944582091E-3</v>
      </c>
    </row>
    <row r="12" spans="1:251" s="34" customFormat="1" ht="40.5" x14ac:dyDescent="0.35">
      <c r="A12" s="37" t="s">
        <v>22</v>
      </c>
      <c r="B12" s="28" t="s">
        <v>23</v>
      </c>
      <c r="C12" s="28" t="s">
        <v>24</v>
      </c>
      <c r="D12" s="29">
        <v>228863.138507</v>
      </c>
      <c r="E12" s="31">
        <v>221131.36573699999</v>
      </c>
      <c r="F12" s="31">
        <v>213981.36573699999</v>
      </c>
      <c r="G12" s="31">
        <v>211301.82573700001</v>
      </c>
      <c r="H12" s="32">
        <f t="shared" si="0"/>
        <v>7731.7727700000105</v>
      </c>
      <c r="I12" s="32">
        <f t="shared" si="0"/>
        <v>7150</v>
      </c>
      <c r="J12" s="33">
        <f>+F12/$D12</f>
        <v>0.93497523075545508</v>
      </c>
      <c r="K12" s="33">
        <f t="shared" si="1"/>
        <v>0.17557438032268124</v>
      </c>
    </row>
    <row r="13" spans="1:251" s="34" customFormat="1" ht="27" x14ac:dyDescent="0.35">
      <c r="A13" s="37" t="s">
        <v>17</v>
      </c>
      <c r="B13" s="28" t="s">
        <v>18</v>
      </c>
      <c r="C13" s="28" t="s">
        <v>25</v>
      </c>
      <c r="D13" s="29">
        <v>0</v>
      </c>
      <c r="E13" s="31">
        <v>0</v>
      </c>
      <c r="F13" s="31">
        <v>0</v>
      </c>
      <c r="G13" s="31">
        <v>0</v>
      </c>
      <c r="H13" s="32">
        <f t="shared" si="0"/>
        <v>0</v>
      </c>
      <c r="I13" s="32">
        <f t="shared" si="0"/>
        <v>0</v>
      </c>
      <c r="J13" s="33">
        <v>0</v>
      </c>
      <c r="K13" s="33">
        <f t="shared" si="1"/>
        <v>0</v>
      </c>
    </row>
    <row r="14" spans="1:251" s="34" customFormat="1" ht="54" x14ac:dyDescent="0.35">
      <c r="A14" s="38" t="s">
        <v>26</v>
      </c>
      <c r="B14" s="39" t="s">
        <v>27</v>
      </c>
      <c r="C14" s="39" t="s">
        <v>28</v>
      </c>
      <c r="D14" s="29">
        <v>61573.005003999999</v>
      </c>
      <c r="E14" s="31">
        <v>31832.02369487</v>
      </c>
      <c r="F14" s="31">
        <v>15908.588527459999</v>
      </c>
      <c r="G14" s="31">
        <v>14599.70904123</v>
      </c>
      <c r="H14" s="32">
        <f t="shared" si="0"/>
        <v>29740.981309129998</v>
      </c>
      <c r="I14" s="32">
        <f t="shared" si="0"/>
        <v>15923.435167410002</v>
      </c>
      <c r="J14" s="33">
        <f t="shared" ref="J14:J31" si="2">+F14/$D14</f>
        <v>0.25836953266170004</v>
      </c>
      <c r="K14" s="33">
        <f t="shared" si="1"/>
        <v>4.7236275219794725E-2</v>
      </c>
    </row>
    <row r="15" spans="1:251" s="36" customFormat="1" ht="27" x14ac:dyDescent="0.35">
      <c r="A15" s="38" t="s">
        <v>29</v>
      </c>
      <c r="B15" s="39" t="s">
        <v>30</v>
      </c>
      <c r="C15" s="40" t="s">
        <v>31</v>
      </c>
      <c r="D15" s="29">
        <v>22151.528944999998</v>
      </c>
      <c r="E15" s="31">
        <v>21907.976377999999</v>
      </c>
      <c r="F15" s="31">
        <v>7302.6587920000002</v>
      </c>
      <c r="G15" s="31">
        <v>7302.6587920000002</v>
      </c>
      <c r="H15" s="32">
        <f t="shared" si="0"/>
        <v>243.55256699999882</v>
      </c>
      <c r="I15" s="32">
        <f t="shared" si="0"/>
        <v>14605.317585999999</v>
      </c>
      <c r="J15" s="33">
        <f t="shared" si="2"/>
        <v>0.32966838587673847</v>
      </c>
      <c r="K15" s="33">
        <f t="shared" si="1"/>
        <v>1.6993741294862807E-2</v>
      </c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  <c r="FE15" s="34"/>
      <c r="FF15" s="34"/>
      <c r="FG15" s="34"/>
      <c r="FH15" s="34"/>
      <c r="FI15" s="34"/>
      <c r="FJ15" s="34"/>
      <c r="FK15" s="34"/>
      <c r="FL15" s="34"/>
      <c r="FM15" s="34"/>
      <c r="FN15" s="34"/>
      <c r="FO15" s="34"/>
      <c r="FP15" s="34"/>
      <c r="FQ15" s="34"/>
      <c r="FR15" s="34"/>
      <c r="FS15" s="34"/>
      <c r="FT15" s="34"/>
      <c r="FU15" s="34"/>
      <c r="FV15" s="34"/>
      <c r="FW15" s="34"/>
      <c r="FX15" s="34"/>
      <c r="FY15" s="34"/>
      <c r="FZ15" s="34"/>
      <c r="GA15" s="34"/>
      <c r="GB15" s="34"/>
      <c r="GC15" s="34"/>
      <c r="GD15" s="34"/>
      <c r="GE15" s="34"/>
      <c r="GF15" s="34"/>
      <c r="GG15" s="34"/>
      <c r="GH15" s="34"/>
      <c r="GI15" s="34"/>
      <c r="GJ15" s="34"/>
      <c r="GK15" s="34"/>
      <c r="GL15" s="34"/>
      <c r="GM15" s="34"/>
      <c r="GN15" s="34"/>
      <c r="GO15" s="34"/>
      <c r="GP15" s="34"/>
      <c r="GQ15" s="34"/>
      <c r="GR15" s="34"/>
      <c r="GS15" s="34"/>
      <c r="GT15" s="34"/>
      <c r="GU15" s="34"/>
      <c r="GV15" s="34"/>
      <c r="GW15" s="34"/>
      <c r="GX15" s="34"/>
      <c r="GY15" s="34"/>
      <c r="GZ15" s="34"/>
      <c r="HA15" s="34"/>
      <c r="HB15" s="34"/>
      <c r="HC15" s="34"/>
      <c r="HD15" s="34"/>
      <c r="HE15" s="34"/>
      <c r="HF15" s="34"/>
      <c r="HG15" s="34"/>
      <c r="HH15" s="34"/>
      <c r="HI15" s="34"/>
      <c r="HJ15" s="34"/>
      <c r="HK15" s="34"/>
      <c r="HL15" s="34"/>
      <c r="HM15" s="34"/>
      <c r="HN15" s="34"/>
      <c r="HO15" s="34"/>
      <c r="HP15" s="34"/>
      <c r="HQ15" s="34"/>
      <c r="HR15" s="34"/>
      <c r="HS15" s="34"/>
      <c r="HT15" s="34"/>
      <c r="HU15" s="34"/>
      <c r="HV15" s="34"/>
      <c r="HW15" s="34"/>
      <c r="HX15" s="34"/>
      <c r="HY15" s="34"/>
      <c r="HZ15" s="34"/>
      <c r="IA15" s="34"/>
      <c r="IB15" s="34"/>
      <c r="IC15" s="34"/>
      <c r="ID15" s="34"/>
      <c r="IE15" s="34"/>
      <c r="IF15" s="34"/>
      <c r="IG15" s="34"/>
      <c r="IH15" s="34"/>
      <c r="II15" s="34"/>
      <c r="IJ15" s="34"/>
      <c r="IK15" s="34"/>
      <c r="IL15" s="34"/>
      <c r="IM15" s="34"/>
      <c r="IN15" s="34"/>
      <c r="IO15" s="34"/>
      <c r="IP15" s="34"/>
      <c r="IQ15" s="34"/>
    </row>
    <row r="16" spans="1:251" s="34" customFormat="1" ht="27" x14ac:dyDescent="0.35">
      <c r="A16" s="38" t="s">
        <v>29</v>
      </c>
      <c r="B16" s="39" t="s">
        <v>30</v>
      </c>
      <c r="C16" s="39" t="s">
        <v>32</v>
      </c>
      <c r="D16" s="29">
        <v>9941.0963599999995</v>
      </c>
      <c r="E16" s="31">
        <v>7213.5374231000005</v>
      </c>
      <c r="F16" s="31">
        <v>2217.0366351399998</v>
      </c>
      <c r="G16" s="31">
        <v>2189.3107431399999</v>
      </c>
      <c r="H16" s="32">
        <f t="shared" si="0"/>
        <v>2727.558936899999</v>
      </c>
      <c r="I16" s="32">
        <f t="shared" si="0"/>
        <v>4996.5007879600007</v>
      </c>
      <c r="J16" s="33">
        <f t="shared" si="2"/>
        <v>0.2230173166875932</v>
      </c>
      <c r="K16" s="33">
        <f t="shared" si="1"/>
        <v>7.6263999721461369E-3</v>
      </c>
    </row>
    <row r="17" spans="1:251" s="34" customFormat="1" ht="27" x14ac:dyDescent="0.35">
      <c r="A17" s="38" t="s">
        <v>22</v>
      </c>
      <c r="B17" s="28" t="s">
        <v>18</v>
      </c>
      <c r="C17" s="39" t="s">
        <v>33</v>
      </c>
      <c r="D17" s="29">
        <v>266207.66518200003</v>
      </c>
      <c r="E17" s="31">
        <v>35161.017096000003</v>
      </c>
      <c r="F17" s="31">
        <v>16253.338288999999</v>
      </c>
      <c r="G17" s="31">
        <v>14156.829913</v>
      </c>
      <c r="H17" s="32">
        <f t="shared" si="0"/>
        <v>231046.64808600003</v>
      </c>
      <c r="I17" s="32">
        <f t="shared" si="0"/>
        <v>18907.678807000004</v>
      </c>
      <c r="J17" s="33">
        <f t="shared" si="2"/>
        <v>6.105511003181658E-2</v>
      </c>
      <c r="K17" s="33">
        <f t="shared" si="1"/>
        <v>0.20422356416320797</v>
      </c>
    </row>
    <row r="18" spans="1:251" s="36" customFormat="1" ht="27" x14ac:dyDescent="0.35">
      <c r="A18" s="38" t="s">
        <v>34</v>
      </c>
      <c r="B18" s="28" t="s">
        <v>35</v>
      </c>
      <c r="C18" s="39" t="s">
        <v>36</v>
      </c>
      <c r="D18" s="29">
        <v>12189.749183</v>
      </c>
      <c r="E18" s="31">
        <v>6668.2416089999997</v>
      </c>
      <c r="F18" s="31">
        <v>3434.346415</v>
      </c>
      <c r="G18" s="31">
        <v>2765.2447400000001</v>
      </c>
      <c r="H18" s="32">
        <f t="shared" si="0"/>
        <v>5521.5075740000002</v>
      </c>
      <c r="I18" s="32">
        <f t="shared" si="0"/>
        <v>3233.8951939999997</v>
      </c>
      <c r="J18" s="33">
        <f t="shared" si="2"/>
        <v>0.28174053160909901</v>
      </c>
      <c r="K18" s="33">
        <f t="shared" si="1"/>
        <v>9.351473867988902E-3</v>
      </c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/>
      <c r="DT18" s="41"/>
      <c r="DU18" s="41"/>
      <c r="DV18" s="41"/>
      <c r="DW18" s="41"/>
      <c r="DX18" s="41"/>
      <c r="DY18" s="41"/>
      <c r="DZ18" s="41"/>
      <c r="EA18" s="41"/>
      <c r="EB18" s="41"/>
      <c r="EC18" s="41"/>
      <c r="ED18" s="41"/>
      <c r="EE18" s="41"/>
      <c r="EF18" s="41"/>
      <c r="EG18" s="41"/>
      <c r="EH18" s="41"/>
      <c r="EI18" s="41"/>
      <c r="EJ18" s="41"/>
      <c r="EK18" s="41"/>
      <c r="EL18" s="41"/>
      <c r="EM18" s="41"/>
      <c r="EN18" s="41"/>
      <c r="EO18" s="41"/>
      <c r="EP18" s="41"/>
      <c r="EQ18" s="41"/>
      <c r="ER18" s="41"/>
      <c r="ES18" s="41"/>
      <c r="ET18" s="41"/>
      <c r="EU18" s="41"/>
      <c r="EV18" s="41"/>
      <c r="EW18" s="41"/>
      <c r="EX18" s="41"/>
      <c r="EY18" s="41"/>
      <c r="EZ18" s="41"/>
      <c r="FA18" s="41"/>
      <c r="FB18" s="41"/>
      <c r="FC18" s="41"/>
      <c r="FD18" s="41"/>
      <c r="FE18" s="41"/>
      <c r="FF18" s="41"/>
      <c r="FG18" s="41"/>
      <c r="FH18" s="41"/>
      <c r="FI18" s="41"/>
      <c r="FJ18" s="41"/>
      <c r="FK18" s="41"/>
      <c r="FL18" s="41"/>
      <c r="FM18" s="41"/>
      <c r="FN18" s="41"/>
      <c r="FO18" s="41"/>
      <c r="FP18" s="41"/>
      <c r="FQ18" s="41"/>
      <c r="FR18" s="41"/>
      <c r="FS18" s="41"/>
      <c r="FT18" s="41"/>
      <c r="FU18" s="41"/>
      <c r="FV18" s="41"/>
      <c r="FW18" s="41"/>
      <c r="FX18" s="41"/>
      <c r="FY18" s="41"/>
      <c r="FZ18" s="41"/>
      <c r="GA18" s="41"/>
      <c r="GB18" s="41"/>
      <c r="GC18" s="41"/>
      <c r="GD18" s="41"/>
      <c r="GE18" s="41"/>
      <c r="GF18" s="41"/>
      <c r="GG18" s="41"/>
      <c r="GH18" s="41"/>
      <c r="GI18" s="41"/>
      <c r="GJ18" s="41"/>
      <c r="GK18" s="41"/>
      <c r="GL18" s="41"/>
      <c r="GM18" s="41"/>
      <c r="GN18" s="41"/>
      <c r="GO18" s="41"/>
      <c r="GP18" s="41"/>
      <c r="GQ18" s="41"/>
      <c r="GR18" s="41"/>
      <c r="GS18" s="41"/>
      <c r="GT18" s="41"/>
      <c r="GU18" s="41"/>
      <c r="GV18" s="41"/>
      <c r="GW18" s="41"/>
      <c r="GX18" s="41"/>
      <c r="GY18" s="41"/>
      <c r="GZ18" s="41"/>
      <c r="HA18" s="41"/>
      <c r="HB18" s="41"/>
      <c r="HC18" s="41"/>
      <c r="HD18" s="41"/>
      <c r="HE18" s="41"/>
      <c r="HF18" s="41"/>
      <c r="HG18" s="41"/>
      <c r="HH18" s="41"/>
      <c r="HI18" s="41"/>
      <c r="HJ18" s="41"/>
      <c r="HK18" s="41"/>
      <c r="HL18" s="41"/>
      <c r="HM18" s="41"/>
      <c r="HN18" s="41"/>
      <c r="HO18" s="41"/>
      <c r="HP18" s="41"/>
      <c r="HQ18" s="41"/>
      <c r="HR18" s="41"/>
      <c r="HS18" s="41"/>
      <c r="HT18" s="41"/>
      <c r="HU18" s="41"/>
      <c r="HV18" s="41"/>
      <c r="HW18" s="41"/>
      <c r="HX18" s="41"/>
      <c r="HY18" s="41"/>
      <c r="HZ18" s="41"/>
      <c r="IA18" s="41"/>
      <c r="IB18" s="41"/>
      <c r="IC18" s="41"/>
      <c r="ID18" s="41"/>
      <c r="IE18" s="41"/>
      <c r="IF18" s="41"/>
      <c r="IG18" s="41"/>
      <c r="IH18" s="41"/>
      <c r="II18" s="41"/>
      <c r="IJ18" s="41"/>
      <c r="IK18" s="41"/>
      <c r="IL18" s="41"/>
      <c r="IM18" s="41"/>
      <c r="IN18" s="41"/>
      <c r="IO18" s="41"/>
      <c r="IP18" s="41"/>
      <c r="IQ18" s="41"/>
    </row>
    <row r="19" spans="1:251" s="34" customFormat="1" ht="27" x14ac:dyDescent="0.35">
      <c r="A19" s="38" t="s">
        <v>22</v>
      </c>
      <c r="B19" s="39" t="s">
        <v>37</v>
      </c>
      <c r="C19" s="39" t="s">
        <v>38</v>
      </c>
      <c r="D19" s="29">
        <v>11416.661327</v>
      </c>
      <c r="E19" s="31">
        <v>11416.661327</v>
      </c>
      <c r="F19" s="31">
        <v>11416.661327</v>
      </c>
      <c r="G19" s="31">
        <v>11416.661327</v>
      </c>
      <c r="H19" s="32">
        <f t="shared" si="0"/>
        <v>0</v>
      </c>
      <c r="I19" s="32">
        <f t="shared" si="0"/>
        <v>0</v>
      </c>
      <c r="J19" s="33">
        <f t="shared" si="2"/>
        <v>1</v>
      </c>
      <c r="K19" s="33">
        <f t="shared" si="1"/>
        <v>8.7583926835847186E-3</v>
      </c>
    </row>
    <row r="20" spans="1:251" s="34" customFormat="1" ht="40.5" x14ac:dyDescent="0.35">
      <c r="A20" s="38" t="s">
        <v>39</v>
      </c>
      <c r="B20" s="39" t="s">
        <v>40</v>
      </c>
      <c r="C20" s="39" t="s">
        <v>41</v>
      </c>
      <c r="D20" s="32">
        <v>16651.076143999999</v>
      </c>
      <c r="E20" s="31">
        <v>3393.86333401</v>
      </c>
      <c r="F20" s="31">
        <v>1381.7633313399999</v>
      </c>
      <c r="G20" s="31">
        <v>1381.7633313399999</v>
      </c>
      <c r="H20" s="32">
        <f t="shared" si="0"/>
        <v>13257.212809989998</v>
      </c>
      <c r="I20" s="32">
        <f t="shared" si="0"/>
        <v>2012.1000026700001</v>
      </c>
      <c r="J20" s="33">
        <f t="shared" si="2"/>
        <v>8.298342517867234E-2</v>
      </c>
      <c r="K20" s="33">
        <f t="shared" si="1"/>
        <v>1.2774020293351708E-2</v>
      </c>
    </row>
    <row r="21" spans="1:251" s="34" customFormat="1" ht="54" x14ac:dyDescent="0.35">
      <c r="A21" s="38" t="s">
        <v>34</v>
      </c>
      <c r="B21" s="42" t="s">
        <v>42</v>
      </c>
      <c r="C21" s="42" t="s">
        <v>43</v>
      </c>
      <c r="D21" s="29">
        <v>10582.823268</v>
      </c>
      <c r="E21" s="31">
        <v>4081.9333283400001</v>
      </c>
      <c r="F21" s="31">
        <v>1486.7666623399998</v>
      </c>
      <c r="G21" s="31">
        <v>1478.7666623399998</v>
      </c>
      <c r="H21" s="32">
        <f t="shared" si="0"/>
        <v>6500.88993966</v>
      </c>
      <c r="I21" s="32">
        <f t="shared" si="0"/>
        <v>2595.1666660000001</v>
      </c>
      <c r="J21" s="33">
        <f t="shared" si="2"/>
        <v>0.14048866022695825</v>
      </c>
      <c r="K21" s="33">
        <f t="shared" si="1"/>
        <v>8.1187064437933578E-3</v>
      </c>
    </row>
    <row r="22" spans="1:251" s="34" customFormat="1" ht="27" x14ac:dyDescent="0.35">
      <c r="A22" s="37" t="s">
        <v>44</v>
      </c>
      <c r="B22" s="28" t="s">
        <v>40</v>
      </c>
      <c r="C22" s="28" t="s">
        <v>45</v>
      </c>
      <c r="D22" s="32">
        <v>28780.566287000001</v>
      </c>
      <c r="E22" s="31">
        <v>20184.654500000001</v>
      </c>
      <c r="F22" s="31">
        <v>0</v>
      </c>
      <c r="G22" s="31">
        <v>0</v>
      </c>
      <c r="H22" s="32">
        <f t="shared" si="0"/>
        <v>8595.9117870000009</v>
      </c>
      <c r="I22" s="32">
        <f t="shared" si="0"/>
        <v>20184.654500000001</v>
      </c>
      <c r="J22" s="33">
        <f t="shared" si="2"/>
        <v>0</v>
      </c>
      <c r="K22" s="33">
        <f t="shared" si="1"/>
        <v>2.2079265905991768E-2</v>
      </c>
    </row>
    <row r="23" spans="1:251" s="34" customFormat="1" ht="40.5" x14ac:dyDescent="0.35">
      <c r="A23" s="38" t="s">
        <v>34</v>
      </c>
      <c r="B23" s="39" t="s">
        <v>46</v>
      </c>
      <c r="C23" s="39" t="s">
        <v>47</v>
      </c>
      <c r="D23" s="29">
        <v>14552.605293000001</v>
      </c>
      <c r="E23" s="31">
        <v>789.35</v>
      </c>
      <c r="F23" s="31">
        <v>260.14999999999998</v>
      </c>
      <c r="G23" s="31">
        <v>260.14999999999998</v>
      </c>
      <c r="H23" s="32">
        <f t="shared" si="0"/>
        <v>13763.255293</v>
      </c>
      <c r="I23" s="32">
        <f t="shared" si="0"/>
        <v>529.20000000000005</v>
      </c>
      <c r="J23" s="33">
        <f t="shared" si="2"/>
        <v>1.7876524152354741E-2</v>
      </c>
      <c r="K23" s="33">
        <f t="shared" si="1"/>
        <v>1.1164159825243755E-2</v>
      </c>
    </row>
    <row r="24" spans="1:251" s="34" customFormat="1" ht="67.5" x14ac:dyDescent="0.35">
      <c r="A24" s="37" t="s">
        <v>44</v>
      </c>
      <c r="B24" s="39" t="s">
        <v>48</v>
      </c>
      <c r="C24" s="39" t="s">
        <v>49</v>
      </c>
      <c r="D24" s="29">
        <v>10000</v>
      </c>
      <c r="E24" s="31">
        <v>0</v>
      </c>
      <c r="F24" s="31">
        <v>0</v>
      </c>
      <c r="G24" s="31">
        <v>0</v>
      </c>
      <c r="H24" s="32">
        <f t="shared" si="0"/>
        <v>10000</v>
      </c>
      <c r="I24" s="32">
        <f t="shared" si="0"/>
        <v>0</v>
      </c>
      <c r="J24" s="33">
        <f t="shared" si="2"/>
        <v>0</v>
      </c>
      <c r="K24" s="33">
        <f t="shared" si="1"/>
        <v>7.6715884204004809E-3</v>
      </c>
    </row>
    <row r="25" spans="1:251" s="34" customFormat="1" ht="40.5" x14ac:dyDescent="0.35">
      <c r="A25" s="38" t="s">
        <v>22</v>
      </c>
      <c r="B25" s="28" t="s">
        <v>23</v>
      </c>
      <c r="C25" s="40" t="s">
        <v>50</v>
      </c>
      <c r="D25" s="29">
        <v>47122.165798000002</v>
      </c>
      <c r="E25" s="31">
        <v>11754.001752669999</v>
      </c>
      <c r="F25" s="31">
        <v>6464.4246002600003</v>
      </c>
      <c r="G25" s="31">
        <v>6464.4246002600003</v>
      </c>
      <c r="H25" s="32">
        <f t="shared" ref="H25:I46" si="3">+D25-E25</f>
        <v>35368.164045330006</v>
      </c>
      <c r="I25" s="32">
        <f t="shared" si="3"/>
        <v>5289.5771524099991</v>
      </c>
      <c r="J25" s="33">
        <f t="shared" si="2"/>
        <v>0.13718436941059209</v>
      </c>
      <c r="K25" s="33">
        <f t="shared" si="1"/>
        <v>3.6150186148012839E-2</v>
      </c>
    </row>
    <row r="26" spans="1:251" s="41" customFormat="1" ht="54" x14ac:dyDescent="0.35">
      <c r="A26" s="37" t="s">
        <v>34</v>
      </c>
      <c r="B26" s="28" t="s">
        <v>51</v>
      </c>
      <c r="C26" s="28" t="s">
        <v>52</v>
      </c>
      <c r="D26" s="29">
        <v>62967.599192000001</v>
      </c>
      <c r="E26" s="31">
        <v>27160.744712449999</v>
      </c>
      <c r="F26" s="31">
        <v>15061.12573455</v>
      </c>
      <c r="G26" s="31">
        <v>14815.402494549999</v>
      </c>
      <c r="H26" s="32">
        <f t="shared" si="3"/>
        <v>35806.854479550006</v>
      </c>
      <c r="I26" s="32">
        <f t="shared" si="3"/>
        <v>12099.6189779</v>
      </c>
      <c r="J26" s="33">
        <f t="shared" si="2"/>
        <v>0.23918850214736323</v>
      </c>
      <c r="K26" s="33">
        <f t="shared" si="1"/>
        <v>4.8306150482176589E-2</v>
      </c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34"/>
      <c r="DS26" s="34"/>
      <c r="DT26" s="34"/>
      <c r="DU26" s="34"/>
      <c r="DV26" s="34"/>
      <c r="DW26" s="34"/>
      <c r="DX26" s="34"/>
      <c r="DY26" s="34"/>
      <c r="DZ26" s="34"/>
      <c r="EA26" s="34"/>
      <c r="EB26" s="34"/>
      <c r="EC26" s="34"/>
      <c r="ED26" s="34"/>
      <c r="EE26" s="34"/>
      <c r="EF26" s="34"/>
      <c r="EG26" s="34"/>
      <c r="EH26" s="34"/>
      <c r="EI26" s="34"/>
      <c r="EJ26" s="34"/>
      <c r="EK26" s="34"/>
      <c r="EL26" s="34"/>
      <c r="EM26" s="34"/>
      <c r="EN26" s="34"/>
      <c r="EO26" s="34"/>
      <c r="EP26" s="34"/>
      <c r="EQ26" s="34"/>
      <c r="ER26" s="34"/>
      <c r="ES26" s="34"/>
      <c r="ET26" s="34"/>
      <c r="EU26" s="34"/>
      <c r="EV26" s="34"/>
      <c r="EW26" s="34"/>
      <c r="EX26" s="34"/>
      <c r="EY26" s="34"/>
      <c r="EZ26" s="34"/>
      <c r="FA26" s="34"/>
      <c r="FB26" s="34"/>
      <c r="FC26" s="34"/>
      <c r="FD26" s="34"/>
      <c r="FE26" s="34"/>
      <c r="FF26" s="34"/>
      <c r="FG26" s="34"/>
      <c r="FH26" s="34"/>
      <c r="FI26" s="34"/>
      <c r="FJ26" s="34"/>
      <c r="FK26" s="34"/>
      <c r="FL26" s="34"/>
      <c r="FM26" s="34"/>
      <c r="FN26" s="34"/>
      <c r="FO26" s="34"/>
      <c r="FP26" s="34"/>
      <c r="FQ26" s="34"/>
      <c r="FR26" s="34"/>
      <c r="FS26" s="34"/>
      <c r="FT26" s="34"/>
      <c r="FU26" s="34"/>
      <c r="FV26" s="34"/>
      <c r="FW26" s="34"/>
      <c r="FX26" s="34"/>
      <c r="FY26" s="34"/>
      <c r="FZ26" s="34"/>
      <c r="GA26" s="34"/>
      <c r="GB26" s="34"/>
      <c r="GC26" s="34"/>
      <c r="GD26" s="34"/>
      <c r="GE26" s="34"/>
      <c r="GF26" s="34"/>
      <c r="GG26" s="34"/>
      <c r="GH26" s="34"/>
      <c r="GI26" s="34"/>
      <c r="GJ26" s="34"/>
      <c r="GK26" s="34"/>
      <c r="GL26" s="34"/>
      <c r="GM26" s="34"/>
      <c r="GN26" s="34"/>
      <c r="GO26" s="34"/>
      <c r="GP26" s="34"/>
      <c r="GQ26" s="34"/>
      <c r="GR26" s="34"/>
      <c r="GS26" s="34"/>
      <c r="GT26" s="34"/>
      <c r="GU26" s="34"/>
      <c r="GV26" s="34"/>
      <c r="GW26" s="34"/>
      <c r="GX26" s="34"/>
      <c r="GY26" s="34"/>
      <c r="GZ26" s="34"/>
      <c r="HA26" s="34"/>
      <c r="HB26" s="34"/>
      <c r="HC26" s="34"/>
      <c r="HD26" s="34"/>
      <c r="HE26" s="34"/>
      <c r="HF26" s="34"/>
      <c r="HG26" s="34"/>
      <c r="HH26" s="34"/>
      <c r="HI26" s="34"/>
      <c r="HJ26" s="34"/>
      <c r="HK26" s="34"/>
      <c r="HL26" s="34"/>
      <c r="HM26" s="34"/>
      <c r="HN26" s="34"/>
      <c r="HO26" s="34"/>
      <c r="HP26" s="34"/>
      <c r="HQ26" s="34"/>
      <c r="HR26" s="34"/>
      <c r="HS26" s="34"/>
      <c r="HT26" s="34"/>
      <c r="HU26" s="34"/>
      <c r="HV26" s="34"/>
      <c r="HW26" s="34"/>
      <c r="HX26" s="34"/>
      <c r="HY26" s="34"/>
      <c r="HZ26" s="34"/>
      <c r="IA26" s="34"/>
      <c r="IB26" s="34"/>
      <c r="IC26" s="34"/>
      <c r="ID26" s="34"/>
      <c r="IE26" s="34"/>
      <c r="IF26" s="34"/>
      <c r="IG26" s="34"/>
      <c r="IH26" s="34"/>
      <c r="II26" s="34"/>
      <c r="IJ26" s="34"/>
      <c r="IK26" s="34"/>
      <c r="IL26" s="34"/>
      <c r="IM26" s="34"/>
      <c r="IN26" s="34"/>
      <c r="IO26" s="34"/>
      <c r="IP26" s="34"/>
      <c r="IQ26" s="34"/>
    </row>
    <row r="27" spans="1:251" s="34" customFormat="1" ht="40.5" x14ac:dyDescent="0.35">
      <c r="A27" s="37" t="s">
        <v>34</v>
      </c>
      <c r="B27" s="39" t="s">
        <v>46</v>
      </c>
      <c r="C27" s="39" t="s">
        <v>53</v>
      </c>
      <c r="D27" s="29">
        <v>26966.458931000001</v>
      </c>
      <c r="E27" s="31">
        <v>16125.31456502</v>
      </c>
      <c r="F27" s="31">
        <v>5635.97955207</v>
      </c>
      <c r="G27" s="31">
        <v>5405.3763700700001</v>
      </c>
      <c r="H27" s="32">
        <f t="shared" si="3"/>
        <v>10841.144365980001</v>
      </c>
      <c r="I27" s="32">
        <f t="shared" si="3"/>
        <v>10489.33501295</v>
      </c>
      <c r="J27" s="33">
        <f t="shared" si="2"/>
        <v>0.20899961565183522</v>
      </c>
      <c r="K27" s="33">
        <f t="shared" si="1"/>
        <v>2.0687557407426473E-2</v>
      </c>
    </row>
    <row r="28" spans="1:251" s="34" customFormat="1" ht="40.5" x14ac:dyDescent="0.35">
      <c r="A28" s="38" t="s">
        <v>22</v>
      </c>
      <c r="B28" s="28" t="s">
        <v>20</v>
      </c>
      <c r="C28" s="40" t="s">
        <v>54</v>
      </c>
      <c r="D28" s="29">
        <v>28035.787648000001</v>
      </c>
      <c r="E28" s="31">
        <v>13700.88758411</v>
      </c>
      <c r="F28" s="31">
        <v>6299.9427514600002</v>
      </c>
      <c r="G28" s="31">
        <v>6290.7368984599998</v>
      </c>
      <c r="H28" s="32">
        <f t="shared" si="3"/>
        <v>14334.900063890002</v>
      </c>
      <c r="I28" s="32">
        <f t="shared" si="3"/>
        <v>7400.9448326499996</v>
      </c>
      <c r="J28" s="33">
        <f t="shared" si="2"/>
        <v>0.22471074579955386</v>
      </c>
      <c r="K28" s="33">
        <f t="shared" si="1"/>
        <v>2.1507902387720365E-2</v>
      </c>
    </row>
    <row r="29" spans="1:251" s="34" customFormat="1" ht="54" x14ac:dyDescent="0.35">
      <c r="A29" s="38" t="s">
        <v>22</v>
      </c>
      <c r="B29" s="39" t="s">
        <v>37</v>
      </c>
      <c r="C29" s="39" t="s">
        <v>55</v>
      </c>
      <c r="D29" s="29">
        <v>11705.453873</v>
      </c>
      <c r="E29" s="31">
        <v>5679.8424872100004</v>
      </c>
      <c r="F29" s="31">
        <v>1614.1650209899999</v>
      </c>
      <c r="G29" s="31">
        <v>1614.1650209899999</v>
      </c>
      <c r="H29" s="32">
        <f t="shared" si="3"/>
        <v>6025.61138579</v>
      </c>
      <c r="I29" s="32">
        <f t="shared" si="3"/>
        <v>4065.6774662200005</v>
      </c>
      <c r="J29" s="33">
        <f t="shared" si="2"/>
        <v>0.13789854186801423</v>
      </c>
      <c r="K29" s="33">
        <f t="shared" si="1"/>
        <v>8.9799424387638771E-3</v>
      </c>
    </row>
    <row r="30" spans="1:251" s="34" customFormat="1" ht="54" x14ac:dyDescent="0.35">
      <c r="A30" s="38" t="s">
        <v>22</v>
      </c>
      <c r="B30" s="28" t="s">
        <v>18</v>
      </c>
      <c r="C30" s="42" t="s">
        <v>56</v>
      </c>
      <c r="D30" s="29">
        <v>342351.30061199999</v>
      </c>
      <c r="E30" s="31">
        <v>223350.75821900001</v>
      </c>
      <c r="F30" s="31">
        <v>3078.8211206700003</v>
      </c>
      <c r="G30" s="31">
        <v>3054.3211206700003</v>
      </c>
      <c r="H30" s="32">
        <f t="shared" si="3"/>
        <v>119000.54239299998</v>
      </c>
      <c r="I30" s="32">
        <f t="shared" si="3"/>
        <v>220271.93709833</v>
      </c>
      <c r="J30" s="33">
        <f t="shared" si="2"/>
        <v>8.9931632074018251E-3</v>
      </c>
      <c r="K30" s="33">
        <f t="shared" si="1"/>
        <v>0.26263782734840635</v>
      </c>
    </row>
    <row r="31" spans="1:251" s="34" customFormat="1" ht="81" x14ac:dyDescent="0.35">
      <c r="A31" s="37" t="s">
        <v>39</v>
      </c>
      <c r="B31" s="28" t="s">
        <v>57</v>
      </c>
      <c r="C31" s="28" t="s">
        <v>58</v>
      </c>
      <c r="D31" s="29">
        <v>26300.530730999999</v>
      </c>
      <c r="E31" s="31">
        <v>11645.99352</v>
      </c>
      <c r="F31" s="31">
        <v>5841.5686986000001</v>
      </c>
      <c r="G31" s="31">
        <v>5841.5686986000001</v>
      </c>
      <c r="H31" s="32">
        <f t="shared" si="3"/>
        <v>14654.537210999999</v>
      </c>
      <c r="I31" s="32">
        <f t="shared" si="3"/>
        <v>5804.4248213999999</v>
      </c>
      <c r="J31" s="33">
        <f t="shared" si="2"/>
        <v>0.2221083961516655</v>
      </c>
      <c r="K31" s="33">
        <f t="shared" si="1"/>
        <v>2.017668470063266E-2</v>
      </c>
    </row>
    <row r="32" spans="1:251" x14ac:dyDescent="0.35">
      <c r="D32" s="45"/>
      <c r="E32" s="45"/>
      <c r="F32" s="45"/>
      <c r="G32" s="45"/>
      <c r="J32" s="46"/>
    </row>
    <row r="33" spans="5:10" x14ac:dyDescent="0.35">
      <c r="E33" s="26"/>
      <c r="J33" s="46"/>
    </row>
    <row r="34" spans="5:10" x14ac:dyDescent="0.35">
      <c r="E34" s="26"/>
      <c r="J34" s="46"/>
    </row>
    <row r="35" spans="5:10" x14ac:dyDescent="0.35">
      <c r="E35" s="26"/>
      <c r="J35" s="46"/>
    </row>
    <row r="36" spans="5:10" x14ac:dyDescent="0.35">
      <c r="E36" s="26"/>
      <c r="J36" s="46"/>
    </row>
    <row r="37" spans="5:10" x14ac:dyDescent="0.35">
      <c r="E37" s="26"/>
      <c r="J37" s="46"/>
    </row>
    <row r="38" spans="5:10" x14ac:dyDescent="0.35">
      <c r="E38" s="26"/>
      <c r="J38" s="46"/>
    </row>
    <row r="39" spans="5:10" x14ac:dyDescent="0.35">
      <c r="E39" s="26"/>
      <c r="J39" s="46"/>
    </row>
    <row r="40" spans="5:10" x14ac:dyDescent="0.35">
      <c r="E40" s="26"/>
      <c r="J40" s="46"/>
    </row>
    <row r="41" spans="5:10" x14ac:dyDescent="0.35">
      <c r="E41" s="26"/>
      <c r="J41" s="46"/>
    </row>
    <row r="42" spans="5:10" x14ac:dyDescent="0.35">
      <c r="E42" s="26"/>
      <c r="J42" s="46"/>
    </row>
    <row r="43" spans="5:10" x14ac:dyDescent="0.35">
      <c r="E43" s="26"/>
      <c r="J43" s="46"/>
    </row>
    <row r="44" spans="5:10" x14ac:dyDescent="0.35">
      <c r="E44" s="26"/>
      <c r="J44" s="46"/>
    </row>
    <row r="45" spans="5:10" x14ac:dyDescent="0.35">
      <c r="E45" s="26"/>
      <c r="J45" s="46"/>
    </row>
    <row r="46" spans="5:10" x14ac:dyDescent="0.35">
      <c r="E46" s="26"/>
      <c r="J46" s="46"/>
    </row>
    <row r="47" spans="5:10" x14ac:dyDescent="0.35">
      <c r="E47" s="26"/>
      <c r="J47" s="46"/>
    </row>
    <row r="48" spans="5:10" x14ac:dyDescent="0.35">
      <c r="E48" s="26"/>
      <c r="J48" s="46"/>
    </row>
    <row r="49" spans="5:10" x14ac:dyDescent="0.35">
      <c r="E49" s="26"/>
      <c r="J49" s="46"/>
    </row>
    <row r="50" spans="5:10" x14ac:dyDescent="0.35">
      <c r="E50" s="26"/>
      <c r="J50" s="46"/>
    </row>
    <row r="51" spans="5:10" x14ac:dyDescent="0.35">
      <c r="E51" s="26"/>
      <c r="J51" s="46"/>
    </row>
    <row r="52" spans="5:10" x14ac:dyDescent="0.35">
      <c r="E52" s="26"/>
      <c r="J52" s="46"/>
    </row>
    <row r="53" spans="5:10" x14ac:dyDescent="0.35">
      <c r="E53" s="26"/>
      <c r="J53" s="46"/>
    </row>
    <row r="54" spans="5:10" x14ac:dyDescent="0.35">
      <c r="E54" s="26"/>
      <c r="J54" s="46"/>
    </row>
    <row r="55" spans="5:10" x14ac:dyDescent="0.35">
      <c r="E55" s="26"/>
      <c r="J55" s="46"/>
    </row>
    <row r="56" spans="5:10" x14ac:dyDescent="0.35">
      <c r="E56" s="26"/>
      <c r="J56" s="46"/>
    </row>
    <row r="57" spans="5:10" x14ac:dyDescent="0.35">
      <c r="E57" s="26"/>
      <c r="J57" s="46"/>
    </row>
    <row r="58" spans="5:10" x14ac:dyDescent="0.35">
      <c r="E58" s="26"/>
      <c r="J58" s="46"/>
    </row>
    <row r="59" spans="5:10" x14ac:dyDescent="0.35">
      <c r="E59" s="26"/>
      <c r="J59" s="46"/>
    </row>
    <row r="60" spans="5:10" x14ac:dyDescent="0.35">
      <c r="E60" s="26"/>
      <c r="J60" s="46"/>
    </row>
    <row r="61" spans="5:10" x14ac:dyDescent="0.35">
      <c r="E61" s="26"/>
      <c r="J61" s="46"/>
    </row>
    <row r="62" spans="5:10" x14ac:dyDescent="0.35">
      <c r="E62" s="26"/>
      <c r="J62" s="46"/>
    </row>
    <row r="63" spans="5:10" x14ac:dyDescent="0.35">
      <c r="E63" s="26"/>
      <c r="J63" s="46"/>
    </row>
    <row r="64" spans="5:10" x14ac:dyDescent="0.35">
      <c r="E64" s="26"/>
      <c r="J64" s="46"/>
    </row>
    <row r="65" spans="5:10" x14ac:dyDescent="0.35">
      <c r="E65" s="26"/>
      <c r="J65" s="46"/>
    </row>
    <row r="66" spans="5:10" x14ac:dyDescent="0.35">
      <c r="E66" s="26"/>
      <c r="J66" s="46"/>
    </row>
    <row r="67" spans="5:10" x14ac:dyDescent="0.35">
      <c r="E67" s="26"/>
      <c r="J67" s="46"/>
    </row>
  </sheetData>
  <autoFilter ref="A8:IQ31" xr:uid="{7EE03F67-CEF3-4473-96FC-FDC35A43389F}"/>
  <dataValidations count="1">
    <dataValidation type="list" allowBlank="1" showInputMessage="1" showErrorMessage="1" sqref="A31:B31 A21:B22 A11:B11 B13 A13:A20 B28 A26:B26 A10 B17 B30 A23:A29" xr:uid="{07C70DA8-6D50-4F15-87C5-C175BAACA795}">
      <formula1>AREASOLICITANTE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Giselle Arias Leon</dc:creator>
  <cp:lastModifiedBy>Giselle Arias Leon</cp:lastModifiedBy>
  <dcterms:created xsi:type="dcterms:W3CDTF">2023-07-07T16:40:56Z</dcterms:created>
  <dcterms:modified xsi:type="dcterms:W3CDTF">2023-07-07T16:45:43Z</dcterms:modified>
</cp:coreProperties>
</file>