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https://d.docs.live.net/958bd3b3218e229f/Escritorio/"/>
    </mc:Choice>
  </mc:AlternateContent>
  <xr:revisionPtr revIDLastSave="0" documentId="8_{05182E01-C313-42F6-9861-CBB1BEEA6D3B}" xr6:coauthVersionLast="47" xr6:coauthVersionMax="47" xr10:uidLastSave="{00000000-0000-0000-0000-000000000000}"/>
  <bookViews>
    <workbookView xWindow="-108" yWindow="-108" windowWidth="23256" windowHeight="12456" activeTab="1" xr2:uid="{18A4C140-AB58-4B4C-BC62-DEF564192E9A}"/>
  </bookViews>
  <sheets>
    <sheet name="CONV" sheetId="1" r:id="rId1"/>
    <sheet name="PEI 2024" sheetId="2" r:id="rId2"/>
  </sheets>
  <externalReferences>
    <externalReference r:id="rId3"/>
    <externalReference r:id="rId4"/>
    <externalReference r:id="rId5"/>
    <externalReference r:id="rId6"/>
  </externalReferences>
  <definedNames>
    <definedName name="_xlnm._FilterDatabase" localSheetId="1" hidden="1">'PEI 2024'!$A$9:$AF$93</definedName>
    <definedName name="AF">#REF!</definedName>
    <definedName name="AFFFMM">#REF!</definedName>
    <definedName name="AFOCHO">#REF!</definedName>
    <definedName name="AFPONAL">#REF!</definedName>
    <definedName name="AI">#REF!</definedName>
    <definedName name="AMFFMM">#REF!</definedName>
    <definedName name="AMOCHO">#REF!</definedName>
    <definedName name="AMPONAL">#REF!</definedName>
    <definedName name="AMYC">#REF!</definedName>
    <definedName name="AMYM">#REF!</definedName>
    <definedName name="AP">#REF!</definedName>
    <definedName name="_xlnm.Print_Area" localSheetId="1">'PEI 2024'!$A$1:$AF$96</definedName>
    <definedName name="areas_f">[3]enunciados!$A$4:$A$9</definedName>
    <definedName name="AS">#REF!</definedName>
    <definedName name="B">#REF!</definedName>
    <definedName name="CGI">#REF!</definedName>
    <definedName name="CGMYC">#REF!</definedName>
    <definedName name="CGMYM">#REF!</definedName>
    <definedName name="CGS">#REF!</definedName>
    <definedName name="EF">#REF!</definedName>
    <definedName name="EI">#REF!</definedName>
    <definedName name="EMYC">#REF!</definedName>
    <definedName name="EMYM">#REF!</definedName>
    <definedName name="EP">#REF!</definedName>
    <definedName name="ES">#REF!</definedName>
    <definedName name="FF">#REF!</definedName>
    <definedName name="FFMMAF">#REF!</definedName>
    <definedName name="FFMMAM">#REF!</definedName>
    <definedName name="FI">#REF!</definedName>
    <definedName name="FMYC">#REF!</definedName>
    <definedName name="FMYM">#REF!</definedName>
    <definedName name="FP">#REF!</definedName>
    <definedName name="FS">#REF!</definedName>
    <definedName name="GCH">#REF!</definedName>
    <definedName name="GD">#REF!</definedName>
    <definedName name="i">#REF!</definedName>
    <definedName name="in_001" localSheetId="0">#REF!</definedName>
    <definedName name="in_001" localSheetId="1">#REF!</definedName>
    <definedName name="in_001">#REF!</definedName>
    <definedName name="ini_10" localSheetId="0">#REF!</definedName>
    <definedName name="ini_10" localSheetId="1">#REF!</definedName>
    <definedName name="ini_10">#REF!</definedName>
    <definedName name="ini_11" localSheetId="0">#REF!</definedName>
    <definedName name="ini_11" localSheetId="1">#REF!</definedName>
    <definedName name="ini_11">#REF!</definedName>
    <definedName name="ini_12" localSheetId="0">#REF!</definedName>
    <definedName name="ini_12" localSheetId="1">#REF!</definedName>
    <definedName name="ini_12">#REF!</definedName>
    <definedName name="ini_13" localSheetId="0">#REF!</definedName>
    <definedName name="ini_13" localSheetId="1">#REF!</definedName>
    <definedName name="ini_13">#REF!</definedName>
    <definedName name="ini_14" localSheetId="0">#REF!</definedName>
    <definedName name="ini_14" localSheetId="1">#REF!</definedName>
    <definedName name="ini_14">#REF!</definedName>
    <definedName name="ini_15" localSheetId="0">#REF!</definedName>
    <definedName name="ini_15" localSheetId="1">#REF!</definedName>
    <definedName name="ini_15">#REF!</definedName>
    <definedName name="ini_16" localSheetId="0">#REF!</definedName>
    <definedName name="ini_16" localSheetId="1">#REF!</definedName>
    <definedName name="ini_16">#REF!</definedName>
    <definedName name="ini_17" localSheetId="0">#REF!</definedName>
    <definedName name="ini_17" localSheetId="1">#REF!</definedName>
    <definedName name="ini_17">#REF!</definedName>
    <definedName name="ini_18" localSheetId="0">#REF!</definedName>
    <definedName name="ini_18" localSheetId="1">#REF!</definedName>
    <definedName name="ini_18">#REF!</definedName>
    <definedName name="ini_19" localSheetId="0">#REF!</definedName>
    <definedName name="ini_19" localSheetId="1">#REF!</definedName>
    <definedName name="ini_19">#REF!</definedName>
    <definedName name="ini_2" localSheetId="0">#REF!</definedName>
    <definedName name="ini_2" localSheetId="1">#REF!</definedName>
    <definedName name="ini_2">#REF!</definedName>
    <definedName name="ini_20" localSheetId="0">#REF!</definedName>
    <definedName name="ini_20" localSheetId="1">#REF!</definedName>
    <definedName name="ini_20">#REF!</definedName>
    <definedName name="ini_21" localSheetId="0">#REF!</definedName>
    <definedName name="ini_21" localSheetId="1">#REF!</definedName>
    <definedName name="ini_21">#REF!</definedName>
    <definedName name="ini_22" localSheetId="0">#REF!</definedName>
    <definedName name="ini_22" localSheetId="1">#REF!</definedName>
    <definedName name="ini_22">#REF!</definedName>
    <definedName name="ini_23" localSheetId="0">#REF!</definedName>
    <definedName name="ini_23" localSheetId="1">#REF!</definedName>
    <definedName name="ini_23">#REF!</definedName>
    <definedName name="ini_24" localSheetId="0">#REF!</definedName>
    <definedName name="ini_24" localSheetId="1">#REF!</definedName>
    <definedName name="ini_24">#REF!</definedName>
    <definedName name="ini_25" localSheetId="0">#REF!</definedName>
    <definedName name="ini_25" localSheetId="1">#REF!</definedName>
    <definedName name="ini_25">#REF!</definedName>
    <definedName name="ini_26" localSheetId="0">#REF!</definedName>
    <definedName name="ini_26" localSheetId="1">#REF!</definedName>
    <definedName name="ini_26">#REF!</definedName>
    <definedName name="ini_27" localSheetId="0">#REF!</definedName>
    <definedName name="ini_27" localSheetId="1">#REF!</definedName>
    <definedName name="ini_27">#REF!</definedName>
    <definedName name="ini_28" localSheetId="0">#REF!</definedName>
    <definedName name="ini_28" localSheetId="1">#REF!</definedName>
    <definedName name="ini_28">#REF!</definedName>
    <definedName name="ini_29" localSheetId="0">#REF!</definedName>
    <definedName name="ini_29" localSheetId="1">#REF!</definedName>
    <definedName name="ini_29">#REF!</definedName>
    <definedName name="ini_3" localSheetId="0">#REF!</definedName>
    <definedName name="ini_3" localSheetId="1">#REF!</definedName>
    <definedName name="ini_3">#REF!</definedName>
    <definedName name="ini_30" localSheetId="0">#REF!</definedName>
    <definedName name="ini_30" localSheetId="1">#REF!</definedName>
    <definedName name="ini_30">#REF!</definedName>
    <definedName name="ini_31" localSheetId="0">#REF!</definedName>
    <definedName name="ini_31" localSheetId="1">#REF!</definedName>
    <definedName name="ini_31">#REF!</definedName>
    <definedName name="ini_32" localSheetId="0">#REF!</definedName>
    <definedName name="ini_32" localSheetId="1">#REF!</definedName>
    <definedName name="ini_32">#REF!</definedName>
    <definedName name="ini_33" localSheetId="0">#REF!</definedName>
    <definedName name="ini_33" localSheetId="1">#REF!</definedName>
    <definedName name="ini_33">#REF!</definedName>
    <definedName name="ini_34" localSheetId="0">#REF!</definedName>
    <definedName name="ini_34" localSheetId="1">#REF!</definedName>
    <definedName name="ini_34">#REF!</definedName>
    <definedName name="ini_35" localSheetId="0">#REF!</definedName>
    <definedName name="ini_35" localSheetId="1">#REF!</definedName>
    <definedName name="ini_35">#REF!</definedName>
    <definedName name="ini_36" localSheetId="0">#REF!</definedName>
    <definedName name="ini_36" localSheetId="1">#REF!</definedName>
    <definedName name="ini_36">#REF!</definedName>
    <definedName name="ini_37" localSheetId="0">#REF!</definedName>
    <definedName name="ini_37" localSheetId="1">#REF!</definedName>
    <definedName name="ini_37">#REF!</definedName>
    <definedName name="ini_38" localSheetId="0">#REF!</definedName>
    <definedName name="ini_38" localSheetId="1">#REF!</definedName>
    <definedName name="ini_38">#REF!</definedName>
    <definedName name="ini_39" localSheetId="0">#REF!</definedName>
    <definedName name="ini_39" localSheetId="1">#REF!</definedName>
    <definedName name="ini_39">#REF!</definedName>
    <definedName name="ini_4" localSheetId="0">#REF!</definedName>
    <definedName name="ini_4" localSheetId="1">#REF!</definedName>
    <definedName name="ini_4">#REF!</definedName>
    <definedName name="ini_40" localSheetId="0">#REF!</definedName>
    <definedName name="ini_40" localSheetId="1">#REF!</definedName>
    <definedName name="ini_40">#REF!</definedName>
    <definedName name="ini_41" localSheetId="0">#REF!</definedName>
    <definedName name="ini_41" localSheetId="1">#REF!</definedName>
    <definedName name="ini_41">#REF!</definedName>
    <definedName name="ini_42" localSheetId="0">#REF!</definedName>
    <definedName name="ini_42" localSheetId="1">#REF!</definedName>
    <definedName name="ini_42">#REF!</definedName>
    <definedName name="ini_43" localSheetId="0">#REF!</definedName>
    <definedName name="ini_43" localSheetId="1">#REF!</definedName>
    <definedName name="ini_43">#REF!</definedName>
    <definedName name="ini_44" localSheetId="0">#REF!</definedName>
    <definedName name="ini_44" localSheetId="1">#REF!</definedName>
    <definedName name="ini_44">#REF!</definedName>
    <definedName name="ini_45" localSheetId="0">#REF!</definedName>
    <definedName name="ini_45" localSheetId="1">#REF!</definedName>
    <definedName name="ini_45">#REF!</definedName>
    <definedName name="ini_46" localSheetId="0">#REF!</definedName>
    <definedName name="ini_46" localSheetId="1">#REF!</definedName>
    <definedName name="ini_46">#REF!</definedName>
    <definedName name="ini_47" localSheetId="0">#REF!</definedName>
    <definedName name="ini_47" localSheetId="1">#REF!</definedName>
    <definedName name="ini_47">#REF!</definedName>
    <definedName name="ini_48" localSheetId="0">#REF!</definedName>
    <definedName name="ini_48" localSheetId="1">#REF!</definedName>
    <definedName name="ini_48">#REF!</definedName>
    <definedName name="ini_49" localSheetId="0">#REF!</definedName>
    <definedName name="ini_49" localSheetId="1">#REF!</definedName>
    <definedName name="ini_49">#REF!</definedName>
    <definedName name="ini_5" localSheetId="0">#REF!</definedName>
    <definedName name="ini_5" localSheetId="1">#REF!</definedName>
    <definedName name="ini_5">#REF!</definedName>
    <definedName name="ini_50" localSheetId="0">#REF!</definedName>
    <definedName name="ini_50" localSheetId="1">#REF!</definedName>
    <definedName name="ini_50">#REF!</definedName>
    <definedName name="ini_51" localSheetId="0">#REF!</definedName>
    <definedName name="ini_51" localSheetId="1">#REF!</definedName>
    <definedName name="ini_51">#REF!</definedName>
    <definedName name="ini_52" localSheetId="0">#REF!</definedName>
    <definedName name="ini_52" localSheetId="1">#REF!</definedName>
    <definedName name="ini_52">#REF!</definedName>
    <definedName name="ini_53" localSheetId="0">#REF!</definedName>
    <definedName name="ini_53" localSheetId="1">#REF!</definedName>
    <definedName name="ini_53">#REF!</definedName>
    <definedName name="ini_54" localSheetId="0">#REF!</definedName>
    <definedName name="ini_54" localSheetId="1">#REF!</definedName>
    <definedName name="ini_54">#REF!</definedName>
    <definedName name="ini_55" localSheetId="0">#REF!</definedName>
    <definedName name="ini_55" localSheetId="1">#REF!</definedName>
    <definedName name="ini_55">#REF!</definedName>
    <definedName name="ini_56" localSheetId="0">#REF!</definedName>
    <definedName name="ini_56" localSheetId="1">#REF!</definedName>
    <definedName name="ini_56">#REF!</definedName>
    <definedName name="ini_57" localSheetId="0">#REF!</definedName>
    <definedName name="ini_57" localSheetId="1">#REF!</definedName>
    <definedName name="ini_57">#REF!</definedName>
    <definedName name="ini_58" localSheetId="0">#REF!</definedName>
    <definedName name="ini_58" localSheetId="1">#REF!</definedName>
    <definedName name="ini_58">#REF!</definedName>
    <definedName name="ini_59" localSheetId="0">#REF!</definedName>
    <definedName name="ini_59" localSheetId="1">#REF!</definedName>
    <definedName name="ini_59">#REF!</definedName>
    <definedName name="ini_6" localSheetId="0">#REF!</definedName>
    <definedName name="ini_6" localSheetId="1">#REF!</definedName>
    <definedName name="ini_6">#REF!</definedName>
    <definedName name="ini_60" localSheetId="0">#REF!</definedName>
    <definedName name="ini_60" localSheetId="1">#REF!</definedName>
    <definedName name="ini_60">#REF!</definedName>
    <definedName name="ini_61" localSheetId="0">#REF!</definedName>
    <definedName name="ini_61" localSheetId="1">#REF!</definedName>
    <definedName name="ini_61">#REF!</definedName>
    <definedName name="ini_62" localSheetId="0">#REF!</definedName>
    <definedName name="ini_62" localSheetId="1">#REF!</definedName>
    <definedName name="ini_62">#REF!</definedName>
    <definedName name="ini_63" localSheetId="0">#REF!</definedName>
    <definedName name="ini_63" localSheetId="1">#REF!</definedName>
    <definedName name="ini_63">#REF!</definedName>
    <definedName name="ini_64" localSheetId="0">#REF!</definedName>
    <definedName name="ini_64" localSheetId="1">#REF!</definedName>
    <definedName name="ini_64">#REF!</definedName>
    <definedName name="ini_65" localSheetId="0">#REF!</definedName>
    <definedName name="ini_65" localSheetId="1">#REF!</definedName>
    <definedName name="ini_65">#REF!</definedName>
    <definedName name="ini_66" localSheetId="0">#REF!</definedName>
    <definedName name="ini_66" localSheetId="1">#REF!</definedName>
    <definedName name="ini_66">#REF!</definedName>
    <definedName name="ini_67" localSheetId="0">#REF!</definedName>
    <definedName name="ini_67" localSheetId="1">#REF!</definedName>
    <definedName name="ini_67">#REF!</definedName>
    <definedName name="ini_68" localSheetId="0">#REF!</definedName>
    <definedName name="ini_68" localSheetId="1">#REF!</definedName>
    <definedName name="ini_68">#REF!</definedName>
    <definedName name="ini_69" localSheetId="0">#REF!</definedName>
    <definedName name="ini_69" localSheetId="1">#REF!</definedName>
    <definedName name="ini_69">#REF!</definedName>
    <definedName name="ini_7" localSheetId="0">#REF!</definedName>
    <definedName name="ini_7" localSheetId="1">#REF!</definedName>
    <definedName name="ini_7">#REF!</definedName>
    <definedName name="ini_70" localSheetId="0">#REF!</definedName>
    <definedName name="ini_70" localSheetId="1">#REF!</definedName>
    <definedName name="ini_70">#REF!</definedName>
    <definedName name="ini_71" localSheetId="0">#REF!</definedName>
    <definedName name="ini_71" localSheetId="1">#REF!</definedName>
    <definedName name="ini_71">#REF!</definedName>
    <definedName name="ini_72" localSheetId="0">#REF!</definedName>
    <definedName name="ini_72" localSheetId="1">#REF!</definedName>
    <definedName name="ini_72">#REF!</definedName>
    <definedName name="ini_73" localSheetId="0">#REF!</definedName>
    <definedName name="ini_73" localSheetId="1">#REF!</definedName>
    <definedName name="ini_73">#REF!</definedName>
    <definedName name="ini_74" localSheetId="0">#REF!</definedName>
    <definedName name="ini_74" localSheetId="1">#REF!</definedName>
    <definedName name="ini_74">#REF!</definedName>
    <definedName name="ini_75" localSheetId="0">#REF!</definedName>
    <definedName name="ini_75" localSheetId="1">#REF!</definedName>
    <definedName name="ini_75">#REF!</definedName>
    <definedName name="ini_76" localSheetId="0">#REF!</definedName>
    <definedName name="ini_76" localSheetId="1">#REF!</definedName>
    <definedName name="ini_76">#REF!</definedName>
    <definedName name="ini_77" localSheetId="0">#REF!</definedName>
    <definedName name="ini_77" localSheetId="1">#REF!</definedName>
    <definedName name="ini_77">#REF!</definedName>
    <definedName name="ini_78" localSheetId="0">#REF!</definedName>
    <definedName name="ini_78" localSheetId="1">#REF!</definedName>
    <definedName name="ini_78">#REF!</definedName>
    <definedName name="ini_79" localSheetId="0">#REF!</definedName>
    <definedName name="ini_79" localSheetId="1">#REF!</definedName>
    <definedName name="ini_79">#REF!</definedName>
    <definedName name="ini_8" localSheetId="0">#REF!</definedName>
    <definedName name="ini_8" localSheetId="1">#REF!</definedName>
    <definedName name="ini_8">#REF!</definedName>
    <definedName name="ini_80" localSheetId="0">#REF!</definedName>
    <definedName name="ini_80" localSheetId="1">#REF!</definedName>
    <definedName name="ini_80">#REF!</definedName>
    <definedName name="ini_81" localSheetId="0">#REF!</definedName>
    <definedName name="ini_81" localSheetId="1">#REF!</definedName>
    <definedName name="ini_81">#REF!</definedName>
    <definedName name="ini_82" localSheetId="0">#REF!</definedName>
    <definedName name="ini_82" localSheetId="1">#REF!</definedName>
    <definedName name="ini_82">#REF!</definedName>
    <definedName name="ini_83" localSheetId="0">#REF!</definedName>
    <definedName name="ini_83" localSheetId="1">#REF!</definedName>
    <definedName name="ini_83">#REF!</definedName>
    <definedName name="ini_84" localSheetId="0">#REF!</definedName>
    <definedName name="ini_84" localSheetId="1">#REF!</definedName>
    <definedName name="ini_84">#REF!</definedName>
    <definedName name="ini_85" localSheetId="0">#REF!</definedName>
    <definedName name="ini_85" localSheetId="1">#REF!</definedName>
    <definedName name="ini_85">#REF!</definedName>
    <definedName name="ini_86" localSheetId="0">#REF!</definedName>
    <definedName name="ini_86" localSheetId="1">#REF!</definedName>
    <definedName name="ini_86">#REF!</definedName>
    <definedName name="ini_87" localSheetId="0">#REF!</definedName>
    <definedName name="ini_87" localSheetId="1">#REF!</definedName>
    <definedName name="ini_87">#REF!</definedName>
    <definedName name="ini_88" localSheetId="0">#REF!</definedName>
    <definedName name="ini_88" localSheetId="1">#REF!</definedName>
    <definedName name="ini_88">#REF!</definedName>
    <definedName name="ini_89" localSheetId="0">#REF!</definedName>
    <definedName name="ini_89" localSheetId="1">#REF!</definedName>
    <definedName name="ini_89">#REF!</definedName>
    <definedName name="ini_9" localSheetId="0">#REF!</definedName>
    <definedName name="ini_9" localSheetId="1">#REF!</definedName>
    <definedName name="ini_9">#REF!</definedName>
    <definedName name="ini_90" localSheetId="0">#REF!</definedName>
    <definedName name="ini_90" localSheetId="1">#REF!</definedName>
    <definedName name="ini_90">#REF!</definedName>
    <definedName name="ini_91" localSheetId="0">#REF!</definedName>
    <definedName name="ini_91" localSheetId="1">#REF!</definedName>
    <definedName name="ini_91">#REF!</definedName>
    <definedName name="ini_92" localSheetId="0">#REF!</definedName>
    <definedName name="ini_92" localSheetId="1">#REF!</definedName>
    <definedName name="ini_92">#REF!</definedName>
    <definedName name="ini_93" localSheetId="0">#REF!</definedName>
    <definedName name="ini_93" localSheetId="1">#REF!</definedName>
    <definedName name="ini_93">#REF!</definedName>
    <definedName name="inter" localSheetId="0">#REF!</definedName>
    <definedName name="inter" localSheetId="1">#REF!</definedName>
    <definedName name="inter">#REF!</definedName>
    <definedName name="J">#REF!</definedName>
    <definedName name="L">#REF!</definedName>
    <definedName name="MATRIZ" localSheetId="0">#REF!</definedName>
    <definedName name="MATRIZ" localSheetId="1">#REF!</definedName>
    <definedName name="MATRIZ">#REF!</definedName>
    <definedName name="MetasOb1">#REF!</definedName>
    <definedName name="MetasOb2">#REF!</definedName>
    <definedName name="MetasOb3">#REF!</definedName>
    <definedName name="MetasOb4">#REF!</definedName>
    <definedName name="MetasOb5">#REF!</definedName>
    <definedName name="MetasOb6">#REF!</definedName>
    <definedName name="MetasOb7">#REF!</definedName>
    <definedName name="MetasOb8">#REF!</definedName>
    <definedName name="MetasOb9">#REF!</definedName>
    <definedName name="MSC">#REF!</definedName>
    <definedName name="Objetivos">#REF!</definedName>
    <definedName name="oficina" localSheetId="0">#REF!</definedName>
    <definedName name="oficina" localSheetId="1">#REF!</definedName>
    <definedName name="oficina">#REF!</definedName>
    <definedName name="PC">#REF!</definedName>
    <definedName name="PI">#REF!</definedName>
    <definedName name="PIC">#REF!</definedName>
    <definedName name="PMYC">#REF!</definedName>
    <definedName name="PONAL">#REF!</definedName>
    <definedName name="PONALAF">#REF!</definedName>
    <definedName name="PONALAF2">#REF!</definedName>
    <definedName name="PONALAM">#REF!</definedName>
    <definedName name="PP">#REF!</definedName>
    <definedName name="prensa" localSheetId="0">#REF!</definedName>
    <definedName name="prensa" localSheetId="1">#REF!</definedName>
    <definedName name="prensa">#REF!</definedName>
    <definedName name="PS">#REF!</definedName>
    <definedName name="qwer" localSheetId="0">#REF!</definedName>
    <definedName name="qwer" localSheetId="1">#REF!</definedName>
    <definedName name="qwer">#REF!</definedName>
    <definedName name="S">#REF!</definedName>
    <definedName name="SO">#REF!</definedName>
    <definedName name="TICs">#REF!</definedName>
    <definedName name="tipos">[4]Hoja1!$D$7:$D$9</definedName>
    <definedName name="_xlnm.Print_Titles" localSheetId="1">'PEI 2024'!$1:$9</definedName>
    <definedName name="v.total">#N/A</definedName>
    <definedName name="xxxxxxx" localSheetId="0">#REF!</definedName>
    <definedName name="xxxxxxx" localSheetId="1">#REF!</definedName>
    <definedName name="xxxxxx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93" i="2" l="1"/>
  <c r="AC93" i="2"/>
  <c r="M93" i="2"/>
  <c r="N93" i="2" s="1"/>
  <c r="AD90" i="2"/>
  <c r="AC90" i="2"/>
  <c r="T90" i="2"/>
  <c r="AD89" i="2"/>
  <c r="AC89" i="2"/>
  <c r="T89" i="2"/>
  <c r="M89" i="2"/>
  <c r="N89" i="2" s="1"/>
  <c r="AD88" i="2"/>
  <c r="AC88" i="2"/>
  <c r="T88" i="2"/>
  <c r="AD87" i="2"/>
  <c r="AC87" i="2"/>
  <c r="AD86" i="2"/>
  <c r="AC86" i="2"/>
  <c r="T86" i="2"/>
  <c r="AD85" i="2"/>
  <c r="AC85" i="2"/>
  <c r="T85" i="2"/>
  <c r="AD84" i="2"/>
  <c r="AC84" i="2"/>
  <c r="T84" i="2"/>
  <c r="AD83" i="2"/>
  <c r="AC83" i="2"/>
  <c r="T83" i="2"/>
  <c r="M83" i="2"/>
  <c r="N83" i="2" s="1"/>
  <c r="AD82" i="2"/>
  <c r="AC82" i="2"/>
  <c r="M82" i="2"/>
  <c r="N82" i="2" s="1"/>
  <c r="AD81" i="2"/>
  <c r="AC81" i="2"/>
  <c r="T81" i="2"/>
  <c r="M81" i="2"/>
  <c r="N81" i="2" s="1"/>
  <c r="J81" i="2"/>
  <c r="AD80" i="2"/>
  <c r="AC80" i="2"/>
  <c r="AC79" i="2"/>
  <c r="N79" i="2"/>
  <c r="M79" i="2"/>
  <c r="T75" i="2"/>
  <c r="M75" i="2"/>
  <c r="N75" i="2" s="1"/>
  <c r="N73" i="2"/>
  <c r="M73" i="2"/>
  <c r="J73" i="2"/>
  <c r="AD72" i="2"/>
  <c r="AC72" i="2"/>
  <c r="M72" i="2"/>
  <c r="N72" i="2" s="1"/>
  <c r="AD71" i="2"/>
  <c r="AC71" i="2"/>
  <c r="T71" i="2"/>
  <c r="M71" i="2"/>
  <c r="N71" i="2" s="1"/>
  <c r="J71" i="2"/>
  <c r="AD70" i="2"/>
  <c r="AC70" i="2"/>
  <c r="T70" i="2"/>
  <c r="AD69" i="2"/>
  <c r="AC69" i="2"/>
  <c r="T69" i="2"/>
  <c r="N69" i="2"/>
  <c r="M69" i="2"/>
  <c r="J69" i="2"/>
  <c r="AD68" i="2"/>
  <c r="AC68" i="2"/>
  <c r="T68" i="2"/>
  <c r="AD67" i="2"/>
  <c r="AC67" i="2"/>
  <c r="M67" i="2"/>
  <c r="N67" i="2" s="1"/>
  <c r="AD66" i="2"/>
  <c r="AC66" i="2"/>
  <c r="T66" i="2"/>
  <c r="M66" i="2"/>
  <c r="N66" i="2" s="1"/>
  <c r="J66" i="2"/>
  <c r="AD65" i="2"/>
  <c r="AC65" i="2"/>
  <c r="N65" i="2"/>
  <c r="M65" i="2"/>
  <c r="AD64" i="2"/>
  <c r="AC64" i="2"/>
  <c r="L64" i="2"/>
  <c r="L94" i="2" s="1"/>
  <c r="AD63" i="2"/>
  <c r="AC63" i="2"/>
  <c r="T63" i="2"/>
  <c r="AD62" i="2"/>
  <c r="AC62" i="2"/>
  <c r="AD61" i="2"/>
  <c r="AC61" i="2"/>
  <c r="AD60" i="2"/>
  <c r="AC60" i="2"/>
  <c r="T60" i="2"/>
  <c r="M60" i="2"/>
  <c r="N60" i="2" s="1"/>
  <c r="T59" i="2"/>
  <c r="AD58" i="2"/>
  <c r="T57" i="2"/>
  <c r="M57" i="2"/>
  <c r="N57" i="2" s="1"/>
  <c r="J57" i="2"/>
  <c r="AD56" i="2"/>
  <c r="AD54" i="2"/>
  <c r="AC54" i="2"/>
  <c r="AD53" i="2"/>
  <c r="AD52" i="2"/>
  <c r="AC52" i="2"/>
  <c r="AD51" i="2"/>
  <c r="AC51" i="2"/>
  <c r="AD50" i="2"/>
  <c r="AC50" i="2"/>
  <c r="AD49" i="2"/>
  <c r="AC49" i="2"/>
  <c r="AD48" i="2"/>
  <c r="AC48" i="2"/>
  <c r="AD47" i="2"/>
  <c r="AC47" i="2"/>
  <c r="M47" i="2"/>
  <c r="N47" i="2" s="1"/>
  <c r="AD46" i="2"/>
  <c r="AC46" i="2"/>
  <c r="AD45" i="2"/>
  <c r="AC45" i="2"/>
  <c r="AD44" i="2"/>
  <c r="AC44" i="2"/>
  <c r="M44" i="2"/>
  <c r="N44" i="2" s="1"/>
  <c r="AD43" i="2"/>
  <c r="AC43" i="2"/>
  <c r="AD42" i="2"/>
  <c r="AC42" i="2"/>
  <c r="AC41" i="2"/>
  <c r="AD40" i="2"/>
  <c r="AC40" i="2"/>
  <c r="M40" i="2"/>
  <c r="N40" i="2" s="1"/>
  <c r="J40" i="2"/>
  <c r="AD39" i="2"/>
  <c r="AC39" i="2"/>
  <c r="M39" i="2"/>
  <c r="N39" i="2" s="1"/>
  <c r="AD38" i="2"/>
  <c r="AC38" i="2"/>
  <c r="M38" i="2"/>
  <c r="N38" i="2" s="1"/>
  <c r="K38" i="2"/>
  <c r="J38" i="2"/>
  <c r="AD37" i="2"/>
  <c r="AC37" i="2"/>
  <c r="AD36" i="2"/>
  <c r="AC36" i="2"/>
  <c r="T36" i="2"/>
  <c r="AD35" i="2"/>
  <c r="AC35" i="2"/>
  <c r="M35" i="2"/>
  <c r="N35" i="2" s="1"/>
  <c r="AC34" i="2"/>
  <c r="AD33" i="2"/>
  <c r="AC33" i="2"/>
  <c r="T33" i="2"/>
  <c r="M33" i="2"/>
  <c r="N33" i="2" s="1"/>
  <c r="AD32" i="2"/>
  <c r="AC32" i="2"/>
  <c r="T32" i="2"/>
  <c r="AD31" i="2"/>
  <c r="AC31" i="2"/>
  <c r="T31" i="2"/>
  <c r="M31" i="2"/>
  <c r="N31" i="2" s="1"/>
  <c r="AD30" i="2"/>
  <c r="AC30" i="2"/>
  <c r="T30" i="2"/>
  <c r="AD29" i="2"/>
  <c r="AC29" i="2"/>
  <c r="T29" i="2"/>
  <c r="AD28" i="2"/>
  <c r="AC28" i="2"/>
  <c r="M28" i="2"/>
  <c r="N28" i="2" s="1"/>
  <c r="AD27" i="2"/>
  <c r="AC27" i="2"/>
  <c r="T27" i="2"/>
  <c r="M27" i="2"/>
  <c r="N27" i="2" s="1"/>
  <c r="K27" i="2"/>
  <c r="K94" i="2" s="1"/>
  <c r="J27" i="2"/>
  <c r="AD26" i="2"/>
  <c r="AC26" i="2"/>
  <c r="AD25" i="2"/>
  <c r="T25" i="2"/>
  <c r="AD24" i="2"/>
  <c r="T24" i="2"/>
  <c r="AD23" i="2"/>
  <c r="AC23" i="2"/>
  <c r="AD22" i="2"/>
  <c r="AC22" i="2"/>
  <c r="AD21" i="2"/>
  <c r="AD20" i="2"/>
  <c r="AC20" i="2"/>
  <c r="T20" i="2"/>
  <c r="N20" i="2"/>
  <c r="M20" i="2"/>
  <c r="AD19" i="2"/>
  <c r="M19" i="2"/>
  <c r="N19" i="2" s="1"/>
  <c r="AD18" i="2"/>
  <c r="AD16" i="2"/>
  <c r="AC16" i="2"/>
  <c r="M16" i="2"/>
  <c r="N16" i="2" s="1"/>
  <c r="M15" i="2"/>
  <c r="N15" i="2" s="1"/>
  <c r="AD14" i="2"/>
  <c r="AC14" i="2"/>
  <c r="AD13" i="2"/>
  <c r="AC13" i="2"/>
  <c r="M13" i="2"/>
  <c r="N13" i="2" s="1"/>
  <c r="AD12" i="2"/>
  <c r="T12" i="2"/>
  <c r="AD11" i="2"/>
  <c r="AC11" i="2"/>
  <c r="T11" i="2"/>
  <c r="AD10" i="2"/>
  <c r="AC10" i="2"/>
  <c r="T10" i="2"/>
  <c r="M10" i="2"/>
  <c r="L8" i="2" l="1"/>
  <c r="J94" i="2"/>
  <c r="M64" i="2"/>
  <c r="N64" i="2" s="1"/>
  <c r="N10" i="2"/>
  <c r="N94" i="2" s="1"/>
  <c r="M94"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Carolina</author>
    <author>CAROLINA</author>
    <author>tc={9B5F418D-17D2-4EA6-9F3E-BEA6181375A3}</author>
    <author>tc={B61060FE-BF3D-49D6-86B2-1DAE03CE9BC9}</author>
    <author>tc={57DCF511-E833-4E0A-B49D-B20C1A84163E}</author>
    <author>tc={C2F19144-A26B-4FBB-AC40-447697C184E1}</author>
    <author>tc={9934D890-3A32-498E-BB2D-AF245379AB70}</author>
    <author>tc={B569F959-8020-445B-A6B5-6F0BA39228D9}</author>
    <author>tc={B3D72B79-EDB8-4439-86CD-3CF3700AA81A}</author>
    <author>tc={1059E1A0-9FD7-4D97-A931-9A15DDB0344E}</author>
  </authors>
  <commentList>
    <comment ref="R9" authorId="0" shapeId="0" xr:uid="{9EEE3B48-83EF-47F3-B207-23D8D053B820}">
      <text>
        <r>
          <rPr>
            <b/>
            <sz val="9"/>
            <color indexed="81"/>
            <rFont val="Tahoma"/>
            <family val="2"/>
          </rPr>
          <t>Carolina:</t>
        </r>
        <r>
          <rPr>
            <sz val="9"/>
            <color indexed="81"/>
            <rFont val="Tahoma"/>
            <family val="2"/>
          </rPr>
          <t xml:space="preserve">
para completar y revisar una vez se tengan las hv de los indicadores</t>
        </r>
      </text>
    </comment>
    <comment ref="J19" authorId="1" shapeId="0" xr:uid="{499DCC4A-E21F-4F67-AE79-329C7AA15D87}">
      <text>
        <r>
          <rPr>
            <b/>
            <sz val="9"/>
            <color indexed="81"/>
            <rFont val="Tahoma"/>
            <family val="2"/>
          </rPr>
          <t>CAROLINA:</t>
        </r>
        <r>
          <rPr>
            <sz val="9"/>
            <color indexed="81"/>
            <rFont val="Tahoma"/>
            <family val="2"/>
          </rPr>
          <t xml:space="preserve">
TRASLADO DE RECURSOS EN TRAMITE</t>
        </r>
      </text>
    </comment>
    <comment ref="L22" authorId="2" shapeId="0" xr:uid="{9B5F418D-17D2-4EA6-9F3E-BEA6181375A3}">
      <text>
        <t>[Comentario encadenado]
Su versión de Excel le permite leer este comentario encadenado; sin embargo, las ediciones que se apliquen se quitarán si el archivo se abre en una versión más reciente de Excel. Más información: https://go.microsoft.com/fwlink/?linkid=870924
Comentario:
    Se solicito al area soporte de la modificacion pptal y la inclusion de los dos propyectos de inversion</t>
      </text>
    </comment>
    <comment ref="D26" authorId="3" shapeId="0" xr:uid="{B61060FE-BF3D-49D6-86B2-1DAE03CE9BC9}">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Reiterear como va a ser la articulacion </t>
      </text>
    </comment>
    <comment ref="P26" authorId="4" shapeId="0" xr:uid="{57DCF511-E833-4E0A-B49D-B20C1A84163E}">
      <text>
        <t>[Comentario encadenado]
Su versión de Excel le permite leer este comentario encadenado; sin embargo, las ediciones que se apliquen se quitarán si el archivo se abre en una versión más reciente de Excel. Más información: https://go.microsoft.com/fwlink/?linkid=870924
Comentario:
    Se modifica el nombre del producto con el fin de completitud en el mismo</t>
      </text>
    </comment>
    <comment ref="V26" authorId="5" shapeId="0" xr:uid="{C2F19144-A26B-4FBB-AC40-447697C184E1}">
      <text>
        <t>[Comentario encadenado]
Su versión de Excel le permite leer este comentario encadenado; sin embargo, las ediciones que se apliquen se quitarán si el archivo se abre en una versión más reciente de Excel. Más información: https://go.microsoft.com/fwlink/?linkid=870924
Comentario:
    Rezago en ejecucion meta 2024</t>
      </text>
    </comment>
    <comment ref="L28" authorId="6" shapeId="0" xr:uid="{9934D890-3A32-498E-BB2D-AF245379AB70}">
      <text>
        <t>[Comentario encadenado]
Su versión de Excel le permite leer este comentario encadenado; sin embargo, las ediciones que se apliquen se quitarán si el archivo se abre en una versión más reciente de Excel. Más información: https://go.microsoft.com/fwlink/?linkid=870924
Comentario:
    Pendiente memorando con solicitudes 2024</t>
      </text>
    </comment>
    <comment ref="M41" authorId="7" shapeId="0" xr:uid="{B569F959-8020-445B-A6B5-6F0BA39228D9}">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Area debe enviar validacion ene memorando de las modificaciones
</t>
      </text>
    </comment>
    <comment ref="J57" authorId="8" shapeId="0" xr:uid="{B3D72B79-EDB8-4439-86CD-3CF3700AA81A}">
      <text>
        <t>[Comentario encadenado]
Su versión de Excel le permite leer este comentario encadenado; sin embargo, las ediciones que se apliquen se quitarán si el archivo se abre en una versión más reciente de Excel. Más información: https://go.microsoft.com/fwlink/?linkid=870924
Comentario:
    Enviar correo diciendoles q por favor solicitenticket en ASPA</t>
      </text>
    </comment>
    <comment ref="Q91" authorId="9" shapeId="0" xr:uid="{1059E1A0-9FD7-4D97-A931-9A15DDB0344E}">
      <text>
        <t>[Comentario encadenado]
Su versión de Excel le permite leer este comentario encadenado; sin embargo, las ediciones que se apliquen se quitarán si el archivo se abre en una versión más reciente de Excel. Más información: https://go.microsoft.com/fwlink/?linkid=870924
Comentario:
    Pendiente memorando oficializacionn inclusion indicador</t>
      </text>
    </comment>
  </commentList>
</comments>
</file>

<file path=xl/sharedStrings.xml><?xml version="1.0" encoding="utf-8"?>
<sst xmlns="http://schemas.openxmlformats.org/spreadsheetml/2006/main" count="771" uniqueCount="392">
  <si>
    <r>
      <t>A continuación, se presenta el reporte de avance del plan de estratégico sectorial para el primer trimestre de 2023 a nivel de iniciativas, la información se distribuye de la siguiente manera, teniendo en cuenta que la primera columna es la "A" de izquierda a derecha.
Columna A "Bases PND": Se refiere al curso de acción del sector TIC para remover obstáculos y transformar las condiciones que hagan posible acelerar el crecimiento económico y la equidad de oportunidades correspondiente a las iniciativas dentro del Plan Nacional de Desarrollo, son un factor determinante en el cambio que reclama el país para una sociedad más equitativa, el cierre de brechas, el rol de los jóvenes y las mujeres en la transformación de la sociedad y la definición territorial de las políticas que se necesitan en los municipios, veredas y departamentos y el reconocimiento de la heterogeneidad de organizaciones sociales existentes en el país. 
Columna B "Catalizadores-Componentes PND": Dan cuenta de los principales objetivos, metas y estrategias de orden superior, que posteriormente se desagregarán en componentes sectoriales se definen las líneas estratégicas del Plan Estratégico del sector TIC a saber:
Columna C. "Enfonque": 
1.	Enfoque estratégico: Establece objetivos claros pensados a largo plazo, con el conjunto de acciones necesarias a corto plazo que permitan alcanzarlos, y en Mintic son:
•	Conectividad reducción de la Brecha digital y la Pobreza
•	Ecosistemas de innovacion
•	Educacion Digital
2.	Enfoque Transversal:	
•	Cultura
•	Arquitectura Institucional
•	Relación con los Grupos de Interés
•	Seguimiento Análisis 
•	Liderazgo, Innovación y Gestión del Conocimiento
Columna D. “Línea estratégica / Dimensión MIG”: Conjunto de políticas para la adopción de medidas/Componentes del Modelo Integrado de Gestión que permiten evaluar el  cumplimiento integral de los requisitos establecidos por las normas y políticas vigentes que en materia de desempeño institucional promueve el Estado.
Lí</t>
    </r>
    <r>
      <rPr>
        <sz val="12"/>
        <color theme="1"/>
        <rFont val="Calibri"/>
        <family val="2"/>
        <scheme val="minor"/>
      </rPr>
      <t>neas Estratégicas:
1.-</t>
    </r>
    <r>
      <rPr>
        <sz val="11"/>
        <color theme="1"/>
        <rFont val="Calibri"/>
        <family val="2"/>
        <scheme val="minor"/>
      </rPr>
      <t xml:space="preserve"> Conectividad reducción de la Brecha digital y la Pobreza: Utilizaremos las distintas
tecnologías disponibles para conectar a todos los colombianos con las oportunidades, reducir la Brecha Digital y recibir en nuestro país la era del 5G. Trabajaremos hombro a hombro con todo el sector para llegar a con internet de calidad a las ciudades y a todos los rincones del país.
2.- </t>
    </r>
    <r>
      <rPr>
        <sz val="11"/>
        <rFont val="Calibri"/>
        <family val="2"/>
        <scheme val="minor"/>
      </rPr>
      <t xml:space="preserve">Ecosistemas de innovacion :La tecnología debe tener un propósito: generar inclusión, oportunidades, productividad y una relación de confianza y colaboración entre la ciudadanía y el Estado. Fomentaremos los ecosistemas de innovación
como mecanismo para acelerar la transformación digital del sector público y del sector privado. Seremos referentes latinoamericanos en el uso de la Inteligencia Artificial para superar problemáticas sociales del país.
</t>
    </r>
    <r>
      <rPr>
        <sz val="11"/>
        <color theme="1"/>
        <rFont val="Calibri"/>
        <family val="2"/>
        <scheme val="minor"/>
      </rPr>
      <t>3.- Educacion Digital: Queremos que todos los colombianos tengamos las herramientas para ser exitosos en esta revolución tecnológica. Formaremos habilidades digitales para promover la generación de nuevos empleos y la protección de los empleos actuales. Formaremos el talento que requiere nuestro país para impulsar la transformación digital. La tecnología será la herramienta para acompañar a rectores y docentes en la transformación de la educación. Llevaremos servicios y contenidos pedagógicos innovadores a los maestros, estudiantes y padres de familia. Este será un trabajo en equipo con todo el sector educativo.
1.	Dimensión Arquitectura Institucional
2.	Dimensión Seguimiento, Control y Mejora
3.	Dimensión de Cultura
4.	Dimensión Estrategia
5.	Dimensión Relación con los Grupos de Interés
Columna E “iniciativa”: Define el plan de actuación con el que se logrará el objetivo de la iniciativa.
Columna F "Objetivo Iniciativa": se relacionan las iniciativas del plan estratégico para la vigencia actual, se definen como el componente básico o módulo articulador del esquema de planeación estratégica adoptado por el Ministerio TIC, como cabeza de sector.
Columna G “Política de Gestión y Desempeño Institucional”: Finalidad al que se desea lograr en el desarrollo de la iniciativa.
Columna H "Objetivo de desarrollo Sostenible": Son 17 Objetivos de Desarrollo Sostenible y sus 169 metas son de carácter integrado e indivisible, de alcance mundial y de aplicación universal, tienen en cuenta las diferentes realidades, capacidades y niveles de desarrollo de cada país y respetan sus políticas y prioridades nacionales.
1.	Poner fin a la pobreza en todas sus formas en todo el mundo
2.	Poner fin al hambre, lograr la seguridad alimentaria y la mejora de la nutrición y promover la agricultura sostenible.
3.	Garantizar una vida sana y promover el bienestar para todos en todas las edades
4.	Garantizar una educación inclusiva, equitativa y de calidad y promover oportunidades de aprendizaje durante toda la vida para todos.
5.	Lograr la igualdad entre los géneros y el empoderamiento de todas las mujeres y niñas
6.	Garantizar la disponibilidad de agua y su ordenación sostenible y el saneamiento para todos.
7.	Garantizar el acceso a una energía asequible, segura, sostenible y moderna para todos.
8.	Promover el crecimiento económico sostenido, inclusivo y sostenible, el empleo pleno y productivo y el trabajo decente para todos.
9.	Construir infraestructura resiliente, promover la industrialización inclusiva y sostenible y fomentar la innovación.
10.	Reducir la desigualdad en y entre los países.
11.	Lograr que las ciudades y los asentamientos humanos sean inclusivos, seguros, resilientes y sostenibles.
12.	Garantizar modalidades de consumo y producción sostenibles.
13.	Adoptar medidas urgentes para combatir el cambio climático y sus efectos (tomando nota de los acuerdos celebrados en el foro de la Convención Marco de las Naciones Unidas sobre el Cambio Climático).
14.	Conservar y utilizar en forma sostenible los océanos, los mares y los recursos marinos para el desarrollo sostenible.
15.	Proteger, restablecer y promover el uso sostenible de los ecosistemas terrestres, efectuar una ordenación sostenible de los bosques, luchar contra la desertificación, detener y revertir la degradación de las tierras y poner freno a la pérdida de la diversidad biológica.
16.	Promover sociedades pacíficas e inclusivas para el desarrollo sostenible, facilitar el acceso a la justicia para todos y crear instituciones eficaces, responsables e inclusivas a todos los niveles.
17.	Fortalecer los medios de ejecución y revitalizar la alianza mundial para el desarrollo sostenible.
Columna I:"Proceso MIG": Proceso por el cual la iniciativa se clasifica dentro del Modelo Integrado de Gestión.
Columna J "Apropiación 2023": Se relaciona la ejecución por iniciativa para la vigencia 2023.
Columna K "Ejecución 2023": Se relaciona la ejecución por iniciativa para la vigencia 2023.
Columna L "Apropiación 2024": Se relaciona la ejecución por iniciativa para la vigencia 2024.
Columna M "Apropiación 2025": Se relaciona la ejecución por iniciativa para la vigencia 2025.
Columna N "Apropiación 2026": Se relaciona la ejecución por iniciativa para la vigencia 2026.
Columna O "Proyecto Fuente de Recursos vigencia 2023": Se relaciona el proyecto (ficha) de inversión que aporta recursos al desarrollo de cada iniciativa
Columna P “Producto de la Iniciativa”: Se refiere al resultado puntual del logro al que se quiere llegar
Columna Q "Indicador de la Iniciativa": Se refiere al nombre de cada uno de los indicadores que muestran el cumplimiento de las iniciativas del Plan estratégico.
Columna R "Tipo de Indicador": Forma en que se calculan los avances del indicador con respecto a la meta
-Acumulado: mide el resultado obtenido en una fecha determinada, incluyendo en el cálculo cuatrienal los resultados de los años anteriores.
-Capacidad: Centran la atención entre el punto de partida (línea base) y el punto esperado de llegada (meta)
-Flujo: Miden los logros que se repiten cada año y a lo largo de este, sin que los resultados de este afecten los del año anterior o el siguiente.
-Reducción: Miden los esfuerzos de un sector o entidad por disminuir un valor que se tiene a una fecha determinada.
Columna S "Línea base": Punto de referencia a partir del cual, se puede medir el cambio que genera la intervención pública.
Columna T "Meta 2023": Se refiere a las unidades a entregar asociadas al cumplimiento del indicador para la vigencia 2023.
Columna U "Avance 2023": Se refiere al avance entregado acumulado o sin acumular (dependiendo del tipo de indicador) para la vigencia 2023.
Columna V "Meta 2024": Se refiere a las unidades a entregar asociadas al cumplimiento del indicador para la vigencia 2024.
Columna W "Avance 2024": Se refiere al avance entregado acumulado o sin acumular (dependiendo del tipo de indicador) para la vigencia 2024.
Columna X "Meta 2025": Se refiere a las unidades a entregar asociadas al cumplimiento del indicador para la vigencia 2025.
Columna Y "Avance 2025": Se refiere al avance entregado acumulado o sin acumular (dependiendo del tipo de indicador) para la vigencia 2025.
Columna Z "Meta 2026": Se refiere a las unidades a entregar asociadas al cumplimiento del indicador para la vigencia 2026.
Columna AA "Avance 2026": Se refiere al avance entregado acumulado o sin acumular (dependiendo del tipo de indicador) para la vigencia 2026.
Columna AC "Meta Cuatrienio": Se refiere a las unidades acumuladas a entregar asociadas al cumplimiento del indicador para el cuatrienio.
Columna AD: "Avance Cuatrienio": Se refiere al avance acumulado entregado para el cuatrienio.
Columna AE "Dependencia responsable": Corresponde a la dependencia o entidad asociada al cumplimiento de cada una de las iniciativas del Plan Estratégico</t>
    </r>
  </si>
  <si>
    <t>PLAN ESTRATEGICO INSTITUCIONAL PEI 2024</t>
  </si>
  <si>
    <t>CIERRE PRESUPUESTAL 2023</t>
  </si>
  <si>
    <t>CIERRE METAS 2023</t>
  </si>
  <si>
    <t>Bases PND
(Transformaciones)</t>
  </si>
  <si>
    <t>Catalizadores-Componentes PND</t>
  </si>
  <si>
    <t>Enfonque</t>
  </si>
  <si>
    <t>Línea estratégica / Dimensión MIG</t>
  </si>
  <si>
    <t>Iniciativa</t>
  </si>
  <si>
    <t>Objetivo Iniciativa</t>
  </si>
  <si>
    <t>Política de Gestión y Desempeño Institucional</t>
  </si>
  <si>
    <t>Objetivo de Desarrollo Sostenible (ODS)</t>
  </si>
  <si>
    <t>Proceso MIG</t>
  </si>
  <si>
    <t>Apropiación 2023</t>
  </si>
  <si>
    <t>EJECUCION 2023</t>
  </si>
  <si>
    <t>Apropiación vigente  2024</t>
  </si>
  <si>
    <t>Apropiación 2025</t>
  </si>
  <si>
    <t>Apropiación 2026</t>
  </si>
  <si>
    <t>Proyecto Fuente de Recursos vigencia 2024</t>
  </si>
  <si>
    <t>Producto de la Iniciativa</t>
  </si>
  <si>
    <t>Indicador de la Iniciativa</t>
  </si>
  <si>
    <t>Tipologia del indicador</t>
  </si>
  <si>
    <t xml:space="preserve">Línea Base </t>
  </si>
  <si>
    <t>Línea Base 2024</t>
  </si>
  <si>
    <t>Meta 2023</t>
  </si>
  <si>
    <t>CIERRE EJECUCION META 2023</t>
  </si>
  <si>
    <t>Meta 2024</t>
  </si>
  <si>
    <t>Avance 2024</t>
  </si>
  <si>
    <t>Meta 2025</t>
  </si>
  <si>
    <t>Avance 2025</t>
  </si>
  <si>
    <t>meta 2026</t>
  </si>
  <si>
    <t>Avance 2026</t>
  </si>
  <si>
    <t>Meta Cuatrienio</t>
  </si>
  <si>
    <t>Avance meta cuatrienio</t>
  </si>
  <si>
    <t>Dependencia Responsable</t>
  </si>
  <si>
    <t>COLUMNA PARA FILTRAR POR DEPENDENCIA</t>
  </si>
  <si>
    <t>Seguridad Humana y Justicia Social</t>
  </si>
  <si>
    <t>Conectividad digital para cambiar vidas</t>
  </si>
  <si>
    <t>1. Enfoque Estratégico</t>
  </si>
  <si>
    <t>1.1 Conectividad reduccion de la Brecha digital y la Pobreza</t>
  </si>
  <si>
    <t>Supervisión Inteligente</t>
  </si>
  <si>
    <t>Realizar los ejercicios de verificación de las obligaciones de los operadores de telecomunicaciones y postales bajo una supervisión inteligente basada en ciencias de datos.</t>
  </si>
  <si>
    <t>01. Planeación Institucional.</t>
  </si>
  <si>
    <t>N/A</t>
  </si>
  <si>
    <t xml:space="preserve">Vigilancia, Inspección, y Control </t>
  </si>
  <si>
    <t xml:space="preserve">Transformación del modelo de vigilancia, inspección y control del sector tic desde 2024/Fortalecimiento y modernización del modelo de Inspección, Vigilancia y Control del sector TIC. Nacional 2023 </t>
  </si>
  <si>
    <t>Documentos de inspección y vigilancia</t>
  </si>
  <si>
    <t>Realizar las verificaciones, bajo el enfoque de riesgo a los PRST y Operadores Postales, conforme a la planeación establecida.</t>
  </si>
  <si>
    <t>Acumulado</t>
  </si>
  <si>
    <t xml:space="preserve">2.3 Dirección de Vigilancia, Inspección y Control </t>
  </si>
  <si>
    <t>Realizar los trámites que impactan la gestión de las actuaciones administrativas.</t>
  </si>
  <si>
    <t>Servicio de información actualizado</t>
  </si>
  <si>
    <t>Mejora, desarrollo y/o actualización de herramientas tecnológicas para la verificación y control del cumplimiento de obligaciones a cargo de los PRST. (sistema actualizado y mejorado)</t>
  </si>
  <si>
    <t>stock</t>
  </si>
  <si>
    <t>Catalizador:  Conectividad digital para cambiar vidas</t>
  </si>
  <si>
    <t xml:space="preserve">Ampliación Programa de Telecomunicaciones Sociales Nacional </t>
  </si>
  <si>
    <t>Garantizar la culminación del despliegue de la red de alta velocidad y la oferta de conectividad asociada, conforme lo previsto en el Documento CONPES 3769 de 2013.</t>
  </si>
  <si>
    <t>9.c. Aumentar de forma significativa el acceso a la tecnología de la información y las comunicaciones y esforzarse por facilitar el acceso universal y asequible a Internet en los países menos adelantados a más tardar en 2020 (Mintic-Líder).</t>
  </si>
  <si>
    <t>Acceso a las TIC</t>
  </si>
  <si>
    <t>Ampliación programa de telecomunicaciones sociales nacional</t>
  </si>
  <si>
    <t xml:space="preserve">  Servicio de acceso y uso de Tecnologías de la Información y las Comunicaciones</t>
  </si>
  <si>
    <t>Cabeceras con redes de transporte de alta velocidad (Municipios/Áreas no municipalizadas (AMN) en operación Proyecto Alta Velocidad)</t>
  </si>
  <si>
    <t xml:space="preserve">2.1 Dirección de Infraestructura </t>
  </si>
  <si>
    <t>Servicio de acceso y uso de Tecnologías de la Información y las Comunicaciones</t>
  </si>
  <si>
    <t>Masificación de Accesos</t>
  </si>
  <si>
    <t>Contribuir al cierre de la brecha digital mediante el despliegue de accesos de última milla en condiciones asequibles</t>
  </si>
  <si>
    <t>Desarrollo masificación acceso a internet nacional</t>
  </si>
  <si>
    <t>Servicio de conexiones a redes de acceso</t>
  </si>
  <si>
    <t xml:space="preserve"> Conexiones a internet fijo en operación</t>
  </si>
  <si>
    <t>flujo</t>
  </si>
  <si>
    <t>Implementación Soluciones de Acceso Comunitario a las Tecnologías de la Información y las Comunicaciones Nacional</t>
  </si>
  <si>
    <t>Garantizar las condiciones para la universalización del acceso a Internet en Zonas rurales</t>
  </si>
  <si>
    <t>Implementación soluciones de acceso comunitario a las tecnologías de la información y las comunicaciones nacional</t>
  </si>
  <si>
    <t xml:space="preserve">Centros Digitales en Operación </t>
  </si>
  <si>
    <t>Centros Digitales Instalados y en Operación</t>
  </si>
  <si>
    <t>Zonas de acceso público a internet</t>
  </si>
  <si>
    <t>Soluciones de acceso comunitario a internet</t>
  </si>
  <si>
    <t xml:space="preserve">1.090 puntos de conectividad </t>
  </si>
  <si>
    <t>cumplido</t>
  </si>
  <si>
    <t>1.3. EDUCACION DIGITAL</t>
  </si>
  <si>
    <t>Apoyo financiero a Computadores para Educar (CPE)</t>
  </si>
  <si>
    <t>Realizar el Traslado de recursos y seguimiento a la ejecución  financiera destinada a la actividad para el desarrollo misional de Computadores para Educar CPE (Resolución de Transferencia).</t>
  </si>
  <si>
    <t xml:space="preserve">Apoyo financiero para el programa computadores para educar </t>
  </si>
  <si>
    <t>Recursos financieros desembolsados</t>
  </si>
  <si>
    <t>Porcentaje de recursos desembolsados de acuerdo con la programación realizados</t>
  </si>
  <si>
    <t>Catalizador:  Conectividad digital para cambiar vidas
Comp: Estrategia de apropiación digital</t>
  </si>
  <si>
    <t>Apropiación TIC para el Cambio</t>
  </si>
  <si>
    <t xml:space="preserve">Promover la apropiación masiva de las TIC a través del diseño e implementación de estrategias incluyentes y con enfoque diferencial que permitan fomentar y fortalecer las habilidades digitales de los colombianos para que logren un mayor nivel de uso de la tecnología. </t>
  </si>
  <si>
    <t>10. Reducción de las desigualdades</t>
  </si>
  <si>
    <t>Uso y Apropiación de las TIC</t>
  </si>
  <si>
    <t>Servicio de asistencia, capacitación y apoyo para el uso y apropiación de las TIC, con enfoque diferencial y en beneficio de la comunidad para participar en la
economía digital nacional</t>
  </si>
  <si>
    <t>Formaciones</t>
  </si>
  <si>
    <t>Formaciones en habilidades digitales</t>
  </si>
  <si>
    <t>Dirección de Apropiación</t>
  </si>
  <si>
    <t>Comunicaciones relevadas entre personas sordas y oyentes a través del servicio del
Centro de Relevo</t>
  </si>
  <si>
    <t>Convergencia Regional</t>
  </si>
  <si>
    <t>Cat:Fortalecimiento institucional como motor de cambio para recuperar la confianza de la ciudadanía y para el fortalecimiento del vínculo Estado-Ciudadanía
Comp: Gobierno digital para la gente.</t>
  </si>
  <si>
    <t>1.2. ECOSISTEMAS DE INNOVACION</t>
  </si>
  <si>
    <t xml:space="preserve">Transformación Digital para la Productividad del Estado a través de la Política de Gobierno Digital
</t>
  </si>
  <si>
    <t>Incrementar el nivel de Transformación Digital del Estado a través de planes, programas y proyectos que impulsen la Política de Gobierno Digital</t>
  </si>
  <si>
    <t>ODS 17. Alianzas para lograr los objetivos</t>
  </si>
  <si>
    <t xml:space="preserve">Uso y Apropiación de las TIC
</t>
  </si>
  <si>
    <t>Aprovechamiento y uso de las tecnologías de la información y las comunicaciones en el sector público (desde 2024) /FORTALECIMIENTO DE LAS TECNOLOGÍAS DE LA INFORMACIÓN Y LAS COMUNICACIONES EN LAS ENTIDADES DEL ESTADO PARA LA TRANSFORMACIÓN DIGITAL (2023)</t>
  </si>
  <si>
    <t>Entidades Publicas del orden nacional transformadas digitalmente</t>
  </si>
  <si>
    <t xml:space="preserve">Índice de gobierno digital en entidades del Orden nacional </t>
  </si>
  <si>
    <t>Dirección Gobierno Digital</t>
  </si>
  <si>
    <t>Entidades Publicas del orden territorial transformadas digitalmente</t>
  </si>
  <si>
    <t xml:space="preserve">Índice de gobierno digital en entidades del Orden Territorial </t>
  </si>
  <si>
    <t>Servidores públicos que participan en los espacios de transferencia de conocimiento</t>
  </si>
  <si>
    <t>Servidores públicos de entidades de orden nacional y territorial que participan en los espacios de transferencia de conocimiento para la generación de competencias </t>
  </si>
  <si>
    <t>Entidades del orden nacional y territorial que aperturen, actualicen o usen los datos abiertos</t>
  </si>
  <si>
    <t xml:space="preserve">Seguridad Humana y justicia social/ </t>
  </si>
  <si>
    <t xml:space="preserve">Catalizador:  Conectividad digital para cambiar vidas Comp: Estrategia de apropiación digital para la vida
</t>
  </si>
  <si>
    <t>1.3. EDUCACION DIGITAL (GENERACION TIC)</t>
  </si>
  <si>
    <t xml:space="preserve">Desarrollo de habilidades digitales para la vida </t>
  </si>
  <si>
    <t>Aportar a la democratización de las TIC para desarrollar una sociedad del conocimiento y la tecnología durante el cuatrienio, a través de la  transformación digital y la formación de colombianos en habilidades TI para lograr el cambio que el país necesita.</t>
  </si>
  <si>
    <t>4.4  De aquí a 2030, aumentar considerablemente el número de jóvenes y adultos que tienen las competencias necesarias, en particular técnicas y profesionales, para acceder al empleo, el trabajo decente y el emprendimiento
4.b  De aquí a 2020, aumentar considerablemente a nivel mundial el número de becas disponibles para los países en desarrollo, en particular los países menos adelantados, los pequeños Estados insulares en desarrollo y los países africanos, a fin de que sus estudiantes puedan matricularse en programas de enseñanza superior, incluidos programas de formación profesional y programas técnicos, científicos, de ingeniería y de tecnología de la información y las comunicaciones, de países desarrollados y otros países en desarrollo</t>
  </si>
  <si>
    <t>$ 291.827.758.069</t>
  </si>
  <si>
    <t>$ 245.485.790.812</t>
  </si>
  <si>
    <t xml:space="preserve">
Fortalecimiento de la Industria TI Nacional/Fortalecimiento de la Economía Digital a nivel Nacional
</t>
  </si>
  <si>
    <t>Programa de formación en habilidades digitales</t>
  </si>
  <si>
    <t>Formaciones finalizadas en habilidades digitales</t>
  </si>
  <si>
    <t>Dirección de Economia Digital</t>
  </si>
  <si>
    <t>Internet Seguro y Responsable</t>
  </si>
  <si>
    <t>1, 2, 3 X TIC, desde un enfoque de salud mental, brinda herramientas para promover el uso seguro y responsable de las TIC y para prevenir los riesgos y delitos en Internet.</t>
  </si>
  <si>
    <t>Personas sensibilizadas</t>
  </si>
  <si>
    <t>Personas sensibilizadas en el Uso Seguro y Responsable de las TIC</t>
  </si>
  <si>
    <t>Catalizador:  Conectividad digital para cambiar vidas
Comp: Estrategia de apropiación digital para la vida</t>
  </si>
  <si>
    <t>Capacidades para la resiliencia en seguridad digital</t>
  </si>
  <si>
    <t xml:space="preserve">Incrementar el conocimiento en materia de gestión de incidentes de seguridad digital en el país. </t>
  </si>
  <si>
    <t xml:space="preserve">Industria innovación e infraestructura </t>
  </si>
  <si>
    <t>Acceso uso y apropiación de las TC</t>
  </si>
  <si>
    <t>Fortalecimiento de las capacidades de prevención, detección y recuperación de incidentes de seguridad digital de los ciudadanos, del sector publico y del sector privado. Nacional</t>
  </si>
  <si>
    <t>Servicio de atención a incidentes de seguridad digital</t>
  </si>
  <si>
    <t>Cantidad de incidentes de Seguridad digital detectados en las plataformas de monitoreo o reportados a través de los canales de atención del ColCERT</t>
  </si>
  <si>
    <t>GIT COLCERT</t>
  </si>
  <si>
    <t>Servicio de información implementado</t>
  </si>
  <si>
    <t>Número de plataformas o sistemas de información disponibles para la seguridad digital del Estado</t>
  </si>
  <si>
    <t>Servicio de análisis de vulnerabilidades de seguridad digital</t>
  </si>
  <si>
    <t>Análisis de vulnerabilidades realizados en entidades del Estado</t>
  </si>
  <si>
    <t xml:space="preserve">Cultura de seguridad digital para prevención y preparación  del estado colombiano </t>
  </si>
  <si>
    <t>Apoyar en la implementación del marco de gobernanza en materia de seguridad digital en Colombia</t>
  </si>
  <si>
    <t>Documentos metodológicos</t>
  </si>
  <si>
    <t>Numero de Personas formadas a traves de cursos especializados en seguridad digital y paricipando en ejercicios de simulacros de crisis ciberneticas</t>
  </si>
  <si>
    <t>Documentos de evaluación</t>
  </si>
  <si>
    <t>Documentos desarrollados como habilitadores en la implementación de la Política de Seguridad Digital</t>
  </si>
  <si>
    <t>Acercamiento al usuario y mitigación de incumplimientos de las empresas del sector</t>
  </si>
  <si>
    <t>Realizar las acciones de promoción y prevención para fortalecer el cumplimiento de las obligaciones  de los operadores de telecomunicaciones y servicios postales</t>
  </si>
  <si>
    <t>Vigilancia, Inspección y Control</t>
  </si>
  <si>
    <t>Servicio de vigilancia y control de telecomunicaciones y servicios postales</t>
  </si>
  <si>
    <t>Informe de vigilancia y control generado</t>
  </si>
  <si>
    <t xml:space="preserve">Servicio de vigilancia y control </t>
  </si>
  <si>
    <t>Desarrollar Acciones de Promoción y Prevención</t>
  </si>
  <si>
    <t>Cat: Conectividad digital para cambiar vidas</t>
  </si>
  <si>
    <t>Fortalecimiento del sector TIC y Postal</t>
  </si>
  <si>
    <t>Generar lineamientos de política y estrategias enfocadas a mejorar la competitividad del sector, contribuyendo a la disminución de la brecha digital e implementando planes sectoriales de modernización, simplificación normativa y eliminación de barreras de entrada.</t>
  </si>
  <si>
    <t>Gestión de la Industria de Comunicaciones</t>
  </si>
  <si>
    <t>Fortalecimiento de
políticas sectoriales
para el desarrollo de la
industria de
comunicaciones_12.921.368.238</t>
  </si>
  <si>
    <t>Actualización normativa del sector TIC y sector Postal</t>
  </si>
  <si>
    <t>Proyectos de actualización normativa elaborados</t>
  </si>
  <si>
    <t xml:space="preserve">Direcciónde Industria de Comunicaciones </t>
  </si>
  <si>
    <t>Direcciónde Industria de Comunicaciones</t>
  </si>
  <si>
    <t xml:space="preserve">Oferta de espectro </t>
  </si>
  <si>
    <t>Procesos de asignación de espectro aperturados</t>
  </si>
  <si>
    <t xml:space="preserve">Plan de Modernización del sector postal 2020-2024 </t>
  </si>
  <si>
    <t xml:space="preserve">Líneas de acción implementadas </t>
  </si>
  <si>
    <t>Fortalecimiento de la radio pública nacional</t>
  </si>
  <si>
    <t>Fortalecer la radio pública, a través del despliegue de nueva infraestructura de estaciones y estudios de la red de la radio pública nacional operada por Radio Televisión Nacional de Colombia - RTVC</t>
  </si>
  <si>
    <t>Fortalecimiento de la Radio Pública en el Territorio Nacional</t>
  </si>
  <si>
    <t xml:space="preserve">Estaciones y estudios de radiodifusión sonora en funcionamiento	</t>
  </si>
  <si>
    <t xml:space="preserve">Nuevas estaciones de radio pública nacional Instaladas </t>
  </si>
  <si>
    <t>Fortalecimiento integral de los operadores públicos del servicio de televisión nacional</t>
  </si>
  <si>
    <t xml:space="preserve">Fortalecer a los operadores públicos en las condiciones técnicas y operativas de la prestación del servicio de televisión </t>
  </si>
  <si>
    <t>Industria, Innovación e Infraestructura</t>
  </si>
  <si>
    <t>Fortalecimiento de la Industria TIC</t>
  </si>
  <si>
    <t>Fortalecimiento Integral de los Operadores Públicos del Servicio de Televisión Nacional</t>
  </si>
  <si>
    <t>Servicio de apoyo financiero a operadores de televisión pública</t>
  </si>
  <si>
    <t xml:space="preserve"> Operadores apoyados</t>
  </si>
  <si>
    <t>GIT Medios Publicos</t>
  </si>
  <si>
    <t>Control integral de las decisiones en segunda instancia en los servicios de comunicaciones (Móvil/ no móvil), postal, radiodifusión sonora y televisión</t>
  </si>
  <si>
    <t xml:space="preserve">Resolver los recursos de apelación presentados por los vigilados. </t>
  </si>
  <si>
    <t xml:space="preserve">Transformación del modelo de vigilancia, inspección y control del sector tic </t>
  </si>
  <si>
    <t>Resoluciones que resuelven los recursos de apelación</t>
  </si>
  <si>
    <t>Porcentaje de resoluciones expedidas que resuelven los recursos de apelación en los términos de ley</t>
  </si>
  <si>
    <t>GIT Apelaciones</t>
  </si>
  <si>
    <t xml:space="preserve"> transformación productiva, Internacionalización, acción climática</t>
  </si>
  <si>
    <t>Cat: De una economía extractivista a una sostenible y productiva: Política de Reindustrialización, hacia una economía del conocimiento, incluyente y sostenible	
Comp: Impulso a la industria de las tecnologías de la información (TI)</t>
  </si>
  <si>
    <t>Fortalecimiento de la Industria TI para la transformación productiva</t>
  </si>
  <si>
    <t>Fortalecer la Industria Digital Nacional durante el cuatrienio, para que responda a las demandas de adopción de tecnologías digitales por parte de los sectores productivos consolidando a Colombia como un país desarrollador de productos y servicios digitales.</t>
  </si>
  <si>
    <t xml:space="preserve">18. Seguimiento y evaluación del desempeño institucional </t>
  </si>
  <si>
    <t>8.2  Lograr niveles más elevados de productividad económica mediante la diversificación, la modernización tecnológica y la innovación, entre otras cosas centrándose en los sectores con gran valor añadido y un uso intensivo de la mano de obra</t>
  </si>
  <si>
    <t>Investigación, Desarrollo e Innovación en TIC</t>
  </si>
  <si>
    <t>$ 7.676.671.931</t>
  </si>
  <si>
    <t>$ 63.003.772.088</t>
  </si>
  <si>
    <t>Fortalecimiento a la transformación digital de las empresas a nivel nacional (hasta 31/12/2023)
Fortalecimiento de la Industria TI Nacional / Fortalecimiento de la Economía Digital a nivel Nacional</t>
  </si>
  <si>
    <t>Programa para la generación de habilidades digitales que promuevan la transformación</t>
  </si>
  <si>
    <t>Empresas y/o empresarios que adoptan tecnologías para la transformación digital.</t>
  </si>
  <si>
    <t>Programas de capacitación para el desarrollo de habilidades en la generación de negocios digitales </t>
  </si>
  <si>
    <t>Número de ciudadanos con herramientas para el emprendimiento digital</t>
  </si>
  <si>
    <t>Programas de acompañamiento, asistencia técnica y financiación para la Industria Digital</t>
  </si>
  <si>
    <t>Número de empresas de la Industria Digital fortalecidas para impulsar la transformación productiva del país.</t>
  </si>
  <si>
    <t>Fortalecimiento del Modelo Convergente de la Televisión Pública Regional y Nacional.</t>
  </si>
  <si>
    <t>Implementar  contenidos multiplataforma que fortalezcan la TV pública a través del conocimiento del entorno y análisis de las audiencias</t>
  </si>
  <si>
    <t>Fortalecimiento del modelo convergente de la televisión pública regional y nacional.</t>
  </si>
  <si>
    <t>Servicio de medición de audiencias e impacto de los contenidos</t>
  </si>
  <si>
    <t xml:space="preserve"> Estudios e informes de medición de audiencias e impacto de contenidos</t>
  </si>
  <si>
    <t>Servicio de educación informal en temas relacionados con el modelo de convergencia de la televisión pública</t>
  </si>
  <si>
    <t>Capacitaciones en temas relacionados con el modelo de convergencia de la televisión pública</t>
  </si>
  <si>
    <t>Servicio de producción y/o coproducción de contenidos convergentes</t>
  </si>
  <si>
    <t>Contenidos convergentes producidos y coproducidos</t>
  </si>
  <si>
    <t>CONVERGENCIA REGIONAL</t>
  </si>
  <si>
    <t>Cat: Fortalecimiento institucional como motor de cambio para recuperar la confianza de la ciudadanía y para el fortalecimiento del vínculo Estado Ciudadanía</t>
  </si>
  <si>
    <t>2. Enfoque Transversal</t>
  </si>
  <si>
    <t>2.1 Cultura</t>
  </si>
  <si>
    <t>Gestión adecuada del talento humano dentro del ciclo de vida del servidor público para cumplimiento de las metas establecidas de la entidad.</t>
  </si>
  <si>
    <t>Implementar el Plan Estratégico de Talento Humano para el fortalecimiento de la cultura organizacional del Ministerio para las Tecnologías, Información y las Comunicaciones en el marco del ciclo de vida del servidor público</t>
  </si>
  <si>
    <t>04. Talento Humano.</t>
  </si>
  <si>
    <t>Gestión de Recursos Administrativos
Gestión de Atención a Grupos de Interés
Gestión del Talento Humano</t>
  </si>
  <si>
    <t>Fortalecimiento de las estrategias de comunicación que incentiven el uso y apropiación de las TIC a lo largo del territorio Nacional (desde 2024)/ Servicios de divulgación, promoción y socialización de programas y proyectos en TIC. (2023)</t>
  </si>
  <si>
    <t>Plan Estratégico de Talento Humano (incluye estudio de rediseño institucional y transformación de la cultura organizacional)</t>
  </si>
  <si>
    <t>Plan Estratégico de Talento Humano realizado y publicado</t>
  </si>
  <si>
    <t>Subdirección para la Gestión del Talento Humano</t>
  </si>
  <si>
    <t>Plan de vacantes</t>
  </si>
  <si>
    <t>Plan de vacantes elaborado y publicado</t>
  </si>
  <si>
    <t>Plan Institucional de Capacitación</t>
  </si>
  <si>
    <t>Plan Institucional de Capacitación elaborado y publicado</t>
  </si>
  <si>
    <t>Plan de Bienestar</t>
  </si>
  <si>
    <t>Plan de Bienestar elaborado y publicado</t>
  </si>
  <si>
    <t>Plan de Seguridad y Salud en el Trabajo</t>
  </si>
  <si>
    <t>Plan de Seguridad y Salud en el Trabajo elaborado y publicado</t>
  </si>
  <si>
    <t>Retiros por periodo gestionados</t>
  </si>
  <si>
    <t>Solicitudes de retiro gestionadas</t>
  </si>
  <si>
    <t>Cuentas por cobrar de cuotas partes pensionales gestionadas</t>
  </si>
  <si>
    <t>Porcentaje de avance cuentas por cobrar gestionadas conforme a la nómina recibida por FOPEP</t>
  </si>
  <si>
    <t>Porcentaje de cumplimiento de las actividades contenidas
 en el Plan Estratégico de Talento Humano.</t>
  </si>
  <si>
    <t>Porcentaje de cumplimiento del recobro del proceso de administración de cuotas partes pensionales</t>
  </si>
  <si>
    <t>Certificaciones para bono pensional y pensiones</t>
  </si>
  <si>
    <t>Porcentaje de avance en la generación de las certificaciones de temas pensionales atendidas, en relación con las recibidas</t>
  </si>
  <si>
    <t>2.2: Arquitectura Institucional</t>
  </si>
  <si>
    <t>Estrategia y operación de tecnología para lograr una transformación  digital con enfoque social y democrático en la entidad</t>
  </si>
  <si>
    <t xml:space="preserve">Definir e implementar una arquitectura tecnológica que permita optimizar, disponer y mantener los servicios de tecnología que apoyan la operación del ministerio, apropiando modelos y tecnologías de nueva generación dentro de las vigencias de 2023 a 2026 </t>
  </si>
  <si>
    <t>Gestión de la Información Sectorial
Gestión de Tecnologías de la Información</t>
  </si>
  <si>
    <t>Fortalecimiento del Portafolio de Servicios de Tecnologías de Información para la Transformación Digital</t>
  </si>
  <si>
    <t>Documentos de Planeación</t>
  </si>
  <si>
    <t>Documentos de planeación realizados</t>
  </si>
  <si>
    <t>meta cumplida vigencia 2023</t>
  </si>
  <si>
    <t>Oficina de Tecnologias de la Información</t>
  </si>
  <si>
    <t>Servicios tecnologicos</t>
  </si>
  <si>
    <t>Índice de
capacidad en
la prestación
de servicios de
tecnología</t>
  </si>
  <si>
    <t>Servicios de información actualizados</t>
  </si>
  <si>
    <t>Sistemas de información actualizados</t>
  </si>
  <si>
    <t xml:space="preserve"> (Programación y seguimiento de ingresos, así como el monitoreo continuo de la ejecución presupuestal y contractual del Fondo Único de TIC) </t>
  </si>
  <si>
    <t xml:space="preserve">Fortalecer el seguimiento de los ingresos y gastos del Fondo Único de TIC en el marco de la integralidad y pertinencia requerida. </t>
  </si>
  <si>
    <t>02. Gestión presupuestal y eficiencia del gasto público.</t>
  </si>
  <si>
    <t>Informes de Seguimiento a los ingresos del Fondo Único de TIC</t>
  </si>
  <si>
    <t>Número de informes correspondientes al seguimiento a la cadena de gestión integral del cobro.</t>
  </si>
  <si>
    <t xml:space="preserve">Oficina para la Gestión de Ingresos del Fondo </t>
  </si>
  <si>
    <t>Informes de Seguimiento de la información presupuestal y contractual del Fondo Único de TIC</t>
  </si>
  <si>
    <t xml:space="preserve">Informes de ejecución presupuestal y contractual </t>
  </si>
  <si>
    <t>Informe de seguimiento mediante documentos e instrumentos derivados de la inteligencia empresarial (informe trimestral y tableros)</t>
  </si>
  <si>
    <t>Informe trimestral consolidado de ingresos y gastos del Fondo Único de TIC</t>
  </si>
  <si>
    <t>Actualización de la herramienta con los registros recientes de ingresos y gastos del Fondo Único de TIC</t>
  </si>
  <si>
    <t>Gestión adecuada de los recursos financieros Ministerio de TIC</t>
  </si>
  <si>
    <t xml:space="preserve">Garantizar el financiamiento y cumplimiento de los objetivos misionales, estratégicos y legales. </t>
  </si>
  <si>
    <t>Gestión Financiera</t>
  </si>
  <si>
    <t>Disponibilidad de recursos para la ejecución de los mismos por parte de las áreas.</t>
  </si>
  <si>
    <t>Informes de Ejecución Presupuestal detallado de Gastos del MinTIC.</t>
  </si>
  <si>
    <t>Subdirección Financiera</t>
  </si>
  <si>
    <t>Gestión adecuada de los recursos Fondo Único de TIC</t>
  </si>
  <si>
    <t>Gestionar los recursos financieros para atender las actividades misionales, estratégicas y legales del Fondo Único de TIC.</t>
  </si>
  <si>
    <t>Informes de Ejecución Presupuestal detallada de Ingresos y de Gastos del Fondo Único de TIC.</t>
  </si>
  <si>
    <t>Fortalecimiento de la Gestión Documental en MinTIC</t>
  </si>
  <si>
    <t>Generar estrategias para consolidar la gestión documental con fines de conservación y preservación de los documentos producidos en el MINTIC.</t>
  </si>
  <si>
    <t>16. Gestión documental</t>
  </si>
  <si>
    <t>Gestión Documental</t>
  </si>
  <si>
    <t>Conservación de la Información Histórica del Sector TIC</t>
  </si>
  <si>
    <t>Servicio de gestión documental</t>
  </si>
  <si>
    <t>Sistema de gestión documental implementado</t>
  </si>
  <si>
    <t>Subdirección Administrativa</t>
  </si>
  <si>
    <t>Gestión Contractual del MINTIC para una  Contratación  Pública Eficiente y Transparente</t>
  </si>
  <si>
    <t>Brindar a la entidad un soporte para los diferentes tramites en etapas del proceso de contratación</t>
  </si>
  <si>
    <t xml:space="preserve">03. Política de Compras y Contratación Pública </t>
  </si>
  <si>
    <t>Gestión de Compras y Contratación</t>
  </si>
  <si>
    <t>Seguimiento al PAA</t>
  </si>
  <si>
    <t>Porcentaje de avance del PAA</t>
  </si>
  <si>
    <t>Subdirección Contractual</t>
  </si>
  <si>
    <t>Implementación de herramientas para el manejo de la información de la Gestión Contractual</t>
  </si>
  <si>
    <t>Porcentaje de Avance en la implementación de herramientas de manejo de información contractual</t>
  </si>
  <si>
    <t>2.3: Relación con los Grupos de Interés</t>
  </si>
  <si>
    <t>Fortalecimiento de los mecanismos que generen confianza en la Institucionalidad y permiten la lucha contra la corrupción</t>
  </si>
  <si>
    <t>Fortalecer los mecanismos de lucha contra la corrupción a través de la divulgación activa de la información pública sin que medie solicitud alguna, respondiendo de buena fe, de manera adecuada, veraz, oportuna en lenguaje claro y gratuita a las solicitudes de acceso a la información pública</t>
  </si>
  <si>
    <t>06. Transparencia, acceso a la información pública y lucha contra la corrupción.</t>
  </si>
  <si>
    <t>Gestión de Atención a Grupos de Interés</t>
  </si>
  <si>
    <t>Fortalecimiento y Apropiación del Modelo de Gestión Institucional del Ministerio Tic Bogotá (desde 2024)/Modernización de la Gestión Institucional del Ministerio TIC Bogotá (2023)</t>
  </si>
  <si>
    <t>Lineamientos para el fortalecimiento de los mecanismos de aplicación de las políticas de gestión y desempeño</t>
  </si>
  <si>
    <t>Lineamientos definidos para el fortalecimiento de las políticas de gestión y desempeño</t>
  </si>
  <si>
    <t>Oficina Asesora de Planeación y Estudios Sectoriales</t>
  </si>
  <si>
    <t>Información del avance en la implementación de los lineamientos de los mecanismos de aplicación de las políticas de gestión y desempeño</t>
  </si>
  <si>
    <t>Monitoreo a la aplicación de los lineamientos  de las políticas de gestión y desempeño</t>
  </si>
  <si>
    <t xml:space="preserve">Estrategia de divulgación y comunicaciones del MinTIC </t>
  </si>
  <si>
    <t>Diseñar e implementar la estrategia de comunicaciones que permitirá a la entidad informar e interactuar sobre los planes, programas, proyectos, y servicios a la ciudadanía</t>
  </si>
  <si>
    <t>Comunicación Estratégica</t>
  </si>
  <si>
    <t>Servicios de divulgación, promoción y socialización de programas y proyectos en TIC.</t>
  </si>
  <si>
    <t>Número de menciones en medios de comunicación convencionales y digitales</t>
  </si>
  <si>
    <t>Oficina Asesora de Prensa</t>
  </si>
  <si>
    <t>Fortalecimiento en la gestión internacional, según las necesidades que tengan de MINTIC</t>
  </si>
  <si>
    <t>Incentivar la cooperación internacional en apoyo a las iniciativas del Plan Estratégico, posicionando al Ministerio como líder regional en materia TIC</t>
  </si>
  <si>
    <t>15. Gestión del conocimiento y la innovación.</t>
  </si>
  <si>
    <t>Gestión Internacional</t>
  </si>
  <si>
    <t>Gestionar la participación del MINTIC en alianzas de cooperación y agenda internacional.</t>
  </si>
  <si>
    <t>Realizar o mantener acuerdos o convenios mediante instrumentos de cooperación internacional con países estratégicos y/o actores internacionales, que aporten en la ejecución del plan nacional de desarrollo 2022-2026 en materia TIC.</t>
  </si>
  <si>
    <t>Oficina internacional</t>
  </si>
  <si>
    <t>2. SEGURIDAD HUMANA Y JUSTICIA SOCIAL</t>
  </si>
  <si>
    <t>Fortalecimiento de capacidades de los grupos con interés en temas TIC del país, orientado hacia el cierre de brecha digital regional.</t>
  </si>
  <si>
    <t xml:space="preserve">Fortalecer a través de asistencias técnicas, socializaciones, mesas de trabajo y atenciones en temas TIC, a los grupos de interés, para disminuir la brecha digital regional </t>
  </si>
  <si>
    <t>Uso y Apropación de TIC</t>
  </si>
  <si>
    <t>Ampliación del Acceso a la Oferta Institucional del Sector TIC para los Grupos de Interés y Entidades Territoriales a Nivel Nacional (desde 2024)/Fortalecimiento de capacidades regionales en desarrollo de política pública tic orientada hacia el cierre de brecha digital regional.(2023)</t>
  </si>
  <si>
    <t>Asistentecias</t>
  </si>
  <si>
    <t xml:space="preserve">Porcentaje de asistencias técnicas en la formulación y presentación de proyectos de inversión del sector  TIC </t>
  </si>
  <si>
    <t>Oficina de Fomento Regional</t>
  </si>
  <si>
    <t>Socializaciones</t>
  </si>
  <si>
    <t>Número de socializaciones, mesas de trabajo y/o atenciones que tengan por objetivo el fortalecimiento y sensibilización a nivel nacional,  de los grupos con intereses TIC, en la oferta institucional y en los procesos y procedimientos estratégicos del sector.</t>
  </si>
  <si>
    <t>Fortalecimiento de acciones institucionales diferenciadas para fomentar el uso y la apropiación de las TIC en comunidades étnicas, grupos comunitarios, victimas y/o colectivos sociales</t>
  </si>
  <si>
    <t>Promover la articulación y desarrollo de acciones institucionales que fomenten el uso y la apropiación de las TIC en grupos de especial protección tales como comunidades étnicas, grupos comunitarios, victimas y /o colectivos sociales</t>
  </si>
  <si>
    <t>*Ampliación del Acceso a la Oferta Institucional del Sector TIC para los Grupos de Interés y Entidades Territoriales a Nivel Nacional.               *Apoyo para el Fomento de Iniciativas TIC que Impulsen la Implementación de la Política Pública de Comunicaciones de y para los Pueblos Indígenas con la MPC (desde 2024)/Servicio de asistencia, capacitación y apoyo para el uso y apropiación de las tic, con enfoque diferencial y en beneficio de la comunidad para participar en la economía digital nacional (2023)</t>
  </si>
  <si>
    <t>1. Espacios de dialogo y/o concertación e implementación de acciones con enfoque diferencial con comunidades étnicas, grupos comunitarios, victimas y/o colectivos sociales</t>
  </si>
  <si>
    <t xml:space="preserve">1. Número de acciones realizadas con comunidades étnicas, grupos comunitarios, victimas y/o colectivos sociales derivadas de espacios de dialogo y/o concertación </t>
  </si>
  <si>
    <t>Adopción e implementación de la Política Pública de Comunicaciones de y para los Pueblos Indígenas</t>
  </si>
  <si>
    <t>Numero de acciones realizadas en el marco de la politica Pública de Comunicaciones de y para los Pueblos Indígenas</t>
  </si>
  <si>
    <t>Oficina de Fomento Regional (CS)</t>
  </si>
  <si>
    <t>3. Seguimiento a acciones en el marco de políticas, programas y/o planes para la atención a comunidades étnicas, grupos comunitarios, victimas y/o colectivos sociales</t>
  </si>
  <si>
    <t>3. Gestión para el cumplimiento de acciones de políticas, programas y/o planes para la atención a comunidades étnicas, grupos comunitarios, victimas y/o colectivos sociales</t>
  </si>
  <si>
    <t xml:space="preserve"> Acciones y seguimientos orientados a garantizar el cumplimiento del acuerdo de paz</t>
  </si>
  <si>
    <t>Número de seguimientos en el año realizados para garantizar el cumplimiento de los indicadores del Plan Marco de Implementación del acuerdo de paz</t>
  </si>
  <si>
    <t>Gestión Jurídica integral para el cumplimiento de objetivos y funciones del MinTIC/Fondo Único TIC</t>
  </si>
  <si>
    <t>Definición de parámetros para la implementación de prácticas de mejora normativa en todos nuestros proyectos normativos. Propender por  la unidad de criterio jurídico del Ministerio/Fondo Único de TIC y representar sus intereses judicial y extrajudicialmente.</t>
  </si>
  <si>
    <t>13. Defensa jurídica.
17. Mejora Normativa.</t>
  </si>
  <si>
    <t>Gestión Jurídica</t>
  </si>
  <si>
    <t>Lineamientos sobre mejora normativa.</t>
  </si>
  <si>
    <t>Porcentaje de avance en la emisión de conceptos solicitados competencia de la Dirección Jurídica</t>
  </si>
  <si>
    <t>Direccion Juridica</t>
  </si>
  <si>
    <t>Información a remitir a los deudores.</t>
  </si>
  <si>
    <t>porcentaje de acuerdos de pago suscritos</t>
  </si>
  <si>
    <t>Fortalecimiento del relacionamiento con los grupos de interés</t>
  </si>
  <si>
    <t>Realizar la gestión de la relación con los grupos de interés del Ministerio TIC, mediante el diseño y desarrollo de instrumentos y estrategias de servicio al ciudadano, la atención de sus requerimientos y la complementación de los cuatro ámbitos de la Estrategia de Responsabilidad Social Institucional - RSI, con el propósito de contribuir a la generación de valor público en el MinTIC.</t>
  </si>
  <si>
    <t>09. Participación ciudadana en la gestión pública.</t>
  </si>
  <si>
    <t>Consolidación del valor compartido en el MinTIC</t>
  </si>
  <si>
    <t>Informe del fortalecimiento del servicio hacia los grupos de interés</t>
  </si>
  <si>
    <t>Informe de Fortalecimiento realizado</t>
  </si>
  <si>
    <t>acumulado</t>
  </si>
  <si>
    <t>2.4: Seguimiento, análisis y mejora</t>
  </si>
  <si>
    <t>Aseguramiento, asesoría y análisis basados en riesgos, con el fin de mejorar y proteger el valor de la Entidad</t>
  </si>
  <si>
    <t>Evaluar el cumplimiento de las metas, actividades y objetivos estratégicos de la entidad, el cumplimiento normativo, así como  a los riesgos institucionales </t>
  </si>
  <si>
    <t>19. Control Interno.</t>
  </si>
  <si>
    <t>Evaluación y Apoyo al Control de la Gestión</t>
  </si>
  <si>
    <t>Fortalecimiento de las estrategias de comunicación que incentiven el uso y apropiación de las TIC a lo largo del territorio Nacional (desde 2024)/ Servicios de divulgación, promoción y socialización de programas y proyectos en TIC. (2023)á</t>
  </si>
  <si>
    <t>Informes de auditorías, seguimientos, informes de Ley y evaluaciones del PAAI realizados durante la vigencia</t>
  </si>
  <si>
    <t>Porcentaje de ejecución del Programa Anual de Auditorías Internas</t>
  </si>
  <si>
    <t>Oficina de Control Interno</t>
  </si>
  <si>
    <t>2.5: Liderazgo, Innovación y Gestión del Conocimiento</t>
  </si>
  <si>
    <t xml:space="preserve">Fortalecimiento de las Capacidades Institucionales para Generar Valor Público </t>
  </si>
  <si>
    <t>Establecer lineamientos y estrategias para transformar continuamente la gestión institucional</t>
  </si>
  <si>
    <t xml:space="preserve">01. Planeación Institucional.
02. Gestión presupuestal y eficiencia del gasto público.
07. Fortalecimiento organizacional y simplificación de procesos. 
12. Seguridad Digital.
15. Gestión del conocimiento y la innovación.
15. Control Interno.
18. Seguimiento y evaluación del desempeño institucional. </t>
  </si>
  <si>
    <t>Direccionamiento Estratégico
Fortalecimiento Organizacional
Seguimiento y Evaluación de Políticas TIC
Gestión del conocimiento
Arquitectura Empresarial</t>
  </si>
  <si>
    <t>Lineamientos para la gestión de los procesos</t>
  </si>
  <si>
    <t>Efectividad en la generación de lineamientos definidos para la gestión de los procesos</t>
  </si>
  <si>
    <t>Lineamientos para la gestión de la Arquitectura Empresarial</t>
  </si>
  <si>
    <t>Lineamientos definidos de forma efectiva para la gestión de la Arquitectura Empresarial</t>
  </si>
  <si>
    <t>Lineamientos para la Gestión del Conocimiento</t>
  </si>
  <si>
    <t>Lineamientos definidos de forma efectiva para la gestión del conocimiento</t>
  </si>
  <si>
    <t>Asesorías, acompañamiento y promoción en la implementación de las directrices y lineamientos</t>
  </si>
  <si>
    <t>Espacios de asesorías, acompañamiento y promoción para la implementación de las directrices y lineamientos para la gestión</t>
  </si>
  <si>
    <t>Planeación y seguimiento de la estrategia y el plan de acción  y el presupuesto de inversión de la entidad</t>
  </si>
  <si>
    <t>cumplimiento del plan de acción</t>
  </si>
  <si>
    <t>Avance en el desarrollo e implementación de Plataforma Integrada de Planeación y Seguimiento (PIPS)</t>
  </si>
  <si>
    <t>Liderazgo en la generación de estadísticas y estudios del sector TIC</t>
  </si>
  <si>
    <t>Desarrollar proyectos que permitan la generación de estadísticas y el desarrollo de estudios del sector TIC</t>
  </si>
  <si>
    <t>06. Transparencia, acceso a la información pública y lucha contra la corrupción.
05. Transparencia, acceso a la información pública y lucha contra la corrupción.</t>
  </si>
  <si>
    <t>Gestión de la Información Sectorial</t>
  </si>
  <si>
    <t>Generación de Información Estadística del Sector Tic Nacional (desde 2024)/Fortalecimiento de la Información Estadística del Sector TIC Nacional (2023)</t>
  </si>
  <si>
    <t>Generar la información estadística y documentos sectoriales TIC para la toma de decisiones</t>
  </si>
  <si>
    <t>Porcentaje de avance en la implementación del Plan de Información Estadística Institucional - PINEI</t>
  </si>
  <si>
    <t>Evaluación de políticas, programas (iniciativas) y/o proyectos, estudios sectoriales</t>
  </si>
  <si>
    <t>Visualizador de la oferta institucional</t>
  </si>
  <si>
    <t>Evaluación de políticas, programas (iniciativas) y/o proyectos, estudios sectoriales realizadas</t>
  </si>
  <si>
    <t>Fortalecimiento de las capacidades Institucionales para la Seguridad y Privacidad de la Información</t>
  </si>
  <si>
    <t>Establecer lineamientos y estrategias para fortalecer la confidencialidad, integridad, disponibilidad, autenticidad, privacidad y no repudio de la información que circula en el mapa de operación por procesos de la entidad</t>
  </si>
  <si>
    <t xml:space="preserve">07. Fortalecimiento organizacional y simplificación de procesos. 
12. Seguridad Digital.
15. Gestión del conocimiento y la innovación.
</t>
  </si>
  <si>
    <t>Seguridad y Privacidad de la Informacion</t>
  </si>
  <si>
    <t>Desarrollo de los planes y estrategias de Seguridad y Privacidad de la Información</t>
  </si>
  <si>
    <t>Avance en el cumplimiento de las actividades de los planes y estrategias de Seguridad y Privacidad de la Información</t>
  </si>
  <si>
    <t>SPI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</si>
</sst>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 #,##0;[Red]\-&quot;$&quot;\ #,##0"/>
    <numFmt numFmtId="44" formatCode="_-&quot;$&quot;\ * #,##0.00_-;\-&quot;$&quot;\ * #,##0.00_-;_-&quot;$&quot;\ * &quot;-&quot;??_-;_-@_-"/>
    <numFmt numFmtId="164" formatCode="_-&quot;$&quot;* #,##0_-;\-&quot;$&quot;* #,##0_-;_-&quot;$&quot;* &quot;-&quot;_-;_-@_-"/>
    <numFmt numFmtId="165" formatCode="&quot;$&quot;#,##0"/>
    <numFmt numFmtId="166" formatCode="&quot;$&quot;\ #,##0.00"/>
    <numFmt numFmtId="168" formatCode="&quot;$&quot;\ #,##0"/>
    <numFmt numFmtId="169" formatCode="_-[$$-240A]\ * #,##0.00_-;\-[$$-240A]\ * #,##0.00_-;_-[$$-240A]\ * &quot;-&quot;??_-;_-@_-"/>
  </numFmts>
  <fonts count="16" x14ac:knownFonts="1">
    <font>
      <sz val="11"/>
      <color theme="1"/>
      <name val="Calibri"/>
      <family val="2"/>
      <scheme val="minor"/>
    </font>
    <font>
      <sz val="11"/>
      <color theme="1"/>
      <name val="Calibri"/>
      <family val="2"/>
      <scheme val="minor"/>
    </font>
    <font>
      <b/>
      <sz val="11"/>
      <color theme="0"/>
      <name val="Calibri"/>
      <family val="2"/>
      <scheme val="minor"/>
    </font>
    <font>
      <sz val="12"/>
      <color theme="1"/>
      <name val="Calibri"/>
      <family val="2"/>
      <scheme val="minor"/>
    </font>
    <font>
      <sz val="11"/>
      <name val="Calibri"/>
      <family val="2"/>
      <scheme val="minor"/>
    </font>
    <font>
      <sz val="12"/>
      <name val="Arial Narrow"/>
      <family val="2"/>
    </font>
    <font>
      <sz val="16"/>
      <name val="Arial Narrow"/>
      <family val="2"/>
    </font>
    <font>
      <b/>
      <sz val="12"/>
      <color theme="0"/>
      <name val="Arial Narrow"/>
      <family val="2"/>
    </font>
    <font>
      <b/>
      <sz val="16"/>
      <color theme="0"/>
      <name val="Arial Narrow"/>
      <family val="2"/>
    </font>
    <font>
      <b/>
      <sz val="16"/>
      <name val="Arial Narrow"/>
      <family val="2"/>
    </font>
    <font>
      <sz val="16"/>
      <color theme="0"/>
      <name val="Arial Narrow"/>
      <family val="2"/>
    </font>
    <font>
      <b/>
      <sz val="16"/>
      <color theme="1"/>
      <name val="Arial Narrow"/>
      <family val="2"/>
    </font>
    <font>
      <sz val="16"/>
      <color theme="1"/>
      <name val="Arial Narrow"/>
      <family val="2"/>
    </font>
    <font>
      <sz val="16"/>
      <color theme="1"/>
      <name val="Calibri"/>
      <family val="2"/>
      <scheme val="minor"/>
    </font>
    <font>
      <b/>
      <sz val="9"/>
      <color indexed="81"/>
      <name val="Tahoma"/>
      <family val="2"/>
    </font>
    <font>
      <sz val="9"/>
      <color indexed="81"/>
      <name val="Tahoma"/>
      <family val="2"/>
    </font>
  </fonts>
  <fills count="37">
    <fill>
      <patternFill patternType="none"/>
    </fill>
    <fill>
      <patternFill patternType="gray125"/>
    </fill>
    <fill>
      <patternFill patternType="solid">
        <fgColor rgb="FFA5A5A5"/>
      </patternFill>
    </fill>
    <fill>
      <patternFill patternType="solid">
        <fgColor theme="5" tint="0.39997558519241921"/>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8" tint="-0.249977111117893"/>
        <bgColor indexed="64"/>
      </patternFill>
    </fill>
    <fill>
      <patternFill patternType="solid">
        <fgColor rgb="FF7030A0"/>
        <bgColor indexed="64"/>
      </patternFill>
    </fill>
    <fill>
      <patternFill patternType="solid">
        <fgColor rgb="FFCC00FF"/>
        <bgColor indexed="64"/>
      </patternFill>
    </fill>
    <fill>
      <patternFill patternType="solid">
        <fgColor theme="4" tint="0.79998168889431442"/>
        <bgColor indexed="64"/>
      </patternFill>
    </fill>
    <fill>
      <patternFill patternType="solid">
        <fgColor rgb="FF66FFFF"/>
        <bgColor indexed="64"/>
      </patternFill>
    </fill>
    <fill>
      <patternFill patternType="solid">
        <fgColor theme="9" tint="0.79998168889431442"/>
        <bgColor indexed="64"/>
      </patternFill>
    </fill>
    <fill>
      <patternFill patternType="solid">
        <fgColor rgb="FFFFFF00"/>
        <bgColor indexed="64"/>
      </patternFill>
    </fill>
    <fill>
      <patternFill patternType="solid">
        <fgColor rgb="FF92D050"/>
        <bgColor indexed="64"/>
      </patternFill>
    </fill>
    <fill>
      <patternFill patternType="solid">
        <fgColor theme="0" tint="-4.9989318521683403E-2"/>
        <bgColor rgb="FF000000"/>
      </patternFill>
    </fill>
    <fill>
      <patternFill patternType="solid">
        <fgColor rgb="FFFFCCFF"/>
        <bgColor indexed="64"/>
      </patternFill>
    </fill>
    <fill>
      <patternFill patternType="solid">
        <fgColor theme="7" tint="0.39997558519241921"/>
        <bgColor indexed="64"/>
      </patternFill>
    </fill>
    <fill>
      <patternFill patternType="solid">
        <fgColor rgb="FF66FF66"/>
        <bgColor indexed="64"/>
      </patternFill>
    </fill>
    <fill>
      <patternFill patternType="solid">
        <fgColor rgb="FFFF9999"/>
        <bgColor indexed="64"/>
      </patternFill>
    </fill>
    <fill>
      <patternFill patternType="solid">
        <fgColor theme="9" tint="-0.249977111117893"/>
        <bgColor indexed="64"/>
      </patternFill>
    </fill>
    <fill>
      <patternFill patternType="solid">
        <fgColor rgb="FF00CCFF"/>
        <bgColor indexed="64"/>
      </patternFill>
    </fill>
    <fill>
      <patternFill patternType="solid">
        <fgColor theme="0" tint="-4.9989318521683403E-2"/>
        <bgColor rgb="FFA8D08D"/>
      </patternFill>
    </fill>
    <fill>
      <patternFill patternType="solid">
        <fgColor rgb="FFA8D08D"/>
        <bgColor rgb="FFA8D08D"/>
      </patternFill>
    </fill>
    <fill>
      <patternFill patternType="solid">
        <fgColor rgb="FF33CCCC"/>
        <bgColor indexed="64"/>
      </patternFill>
    </fill>
    <fill>
      <patternFill patternType="solid">
        <fgColor theme="0" tint="-0.499984740745262"/>
        <bgColor rgb="FF000000"/>
      </patternFill>
    </fill>
    <fill>
      <patternFill patternType="solid">
        <fgColor rgb="FF9999FF"/>
        <bgColor rgb="FF000000"/>
      </patternFill>
    </fill>
    <fill>
      <patternFill patternType="solid">
        <fgColor rgb="FFFFC000"/>
        <bgColor rgb="FF000000"/>
      </patternFill>
    </fill>
    <fill>
      <patternFill patternType="solid">
        <fgColor rgb="FF008080"/>
        <bgColor indexed="64"/>
      </patternFill>
    </fill>
    <fill>
      <patternFill patternType="solid">
        <fgColor rgb="FF00B0F0"/>
        <bgColor indexed="64"/>
      </patternFill>
    </fill>
    <fill>
      <patternFill patternType="solid">
        <fgColor theme="0" tint="-0.249977111117893"/>
        <bgColor indexed="64"/>
      </patternFill>
    </fill>
    <fill>
      <patternFill patternType="solid">
        <fgColor theme="7" tint="0.59999389629810485"/>
        <bgColor indexed="64"/>
      </patternFill>
    </fill>
    <fill>
      <patternFill patternType="solid">
        <fgColor rgb="FF9966FF"/>
        <bgColor indexed="64"/>
      </patternFill>
    </fill>
    <fill>
      <patternFill patternType="solid">
        <fgColor theme="7" tint="-0.249977111117893"/>
        <bgColor indexed="64"/>
      </patternFill>
    </fill>
    <fill>
      <patternFill patternType="solid">
        <fgColor rgb="FFFFC000"/>
        <bgColor indexed="64"/>
      </patternFill>
    </fill>
    <fill>
      <patternFill patternType="solid">
        <fgColor rgb="FF000099"/>
        <bgColor indexed="64"/>
      </patternFill>
    </fill>
    <fill>
      <patternFill patternType="solid">
        <fgColor rgb="FF0066FF"/>
        <bgColor indexed="64"/>
      </patternFill>
    </fill>
  </fills>
  <borders count="12">
    <border>
      <left/>
      <right/>
      <top/>
      <bottom/>
      <diagonal/>
    </border>
    <border>
      <left style="double">
        <color rgb="FF3F3F3F"/>
      </left>
      <right style="double">
        <color rgb="FF3F3F3F"/>
      </right>
      <top style="double">
        <color rgb="FF3F3F3F"/>
      </top>
      <bottom style="double">
        <color rgb="FF3F3F3F"/>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uble">
        <color rgb="FF3F3F3F"/>
      </bottom>
      <diagonal/>
    </border>
    <border>
      <left style="double">
        <color rgb="FF3F3F3F"/>
      </left>
      <right style="double">
        <color rgb="FF3F3F3F"/>
      </right>
      <top style="double">
        <color rgb="FF3F3F3F"/>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2" borderId="1" applyNumberFormat="0" applyAlignment="0" applyProtection="0"/>
    <xf numFmtId="164" fontId="1" fillId="0" borderId="0" applyFont="0" applyFill="0" applyBorder="0" applyAlignment="0" applyProtection="0"/>
  </cellStyleXfs>
  <cellXfs count="194">
    <xf numFmtId="0" fontId="0" fillId="0" borderId="0" xfId="0"/>
    <xf numFmtId="0" fontId="0" fillId="0" borderId="0" xfId="0" applyAlignment="1">
      <alignment vertical="center"/>
    </xf>
    <xf numFmtId="0" fontId="0" fillId="0" borderId="0" xfId="0" applyAlignment="1">
      <alignment horizontal="left" vertical="center" wrapText="1"/>
    </xf>
    <xf numFmtId="0" fontId="5" fillId="3" borderId="0" xfId="0" applyFont="1" applyFill="1" applyAlignment="1">
      <alignment horizontal="center" vertical="center"/>
    </xf>
    <xf numFmtId="165" fontId="5" fillId="3" borderId="0" xfId="4" applyNumberFormat="1" applyFont="1" applyFill="1" applyAlignment="1">
      <alignment horizontal="center" vertical="center"/>
    </xf>
    <xf numFmtId="165" fontId="5" fillId="3" borderId="0" xfId="4" applyNumberFormat="1" applyFont="1" applyFill="1" applyAlignment="1">
      <alignment horizontal="center" vertical="center" wrapText="1"/>
    </xf>
    <xf numFmtId="0" fontId="6" fillId="0" borderId="0" xfId="0" applyFont="1" applyAlignment="1">
      <alignment horizontal="center" vertical="center"/>
    </xf>
    <xf numFmtId="0" fontId="5" fillId="4" borderId="0" xfId="0" applyFont="1" applyFill="1" applyAlignment="1">
      <alignment horizontal="center" vertical="center"/>
    </xf>
    <xf numFmtId="0" fontId="7" fillId="3" borderId="0" xfId="0" applyFont="1" applyFill="1" applyAlignment="1">
      <alignment horizontal="center" vertical="center"/>
    </xf>
    <xf numFmtId="165" fontId="7" fillId="3" borderId="0" xfId="4" applyNumberFormat="1" applyFont="1" applyFill="1" applyBorder="1" applyAlignment="1">
      <alignment horizontal="center" vertical="center"/>
    </xf>
    <xf numFmtId="165" fontId="7" fillId="3" borderId="0" xfId="4" applyNumberFormat="1" applyFont="1" applyFill="1" applyBorder="1" applyAlignment="1">
      <alignment horizontal="center" vertical="center" wrapText="1"/>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0" fillId="5" borderId="0" xfId="0" applyFill="1" applyAlignment="1">
      <alignment horizontal="center" vertical="center"/>
    </xf>
    <xf numFmtId="44" fontId="0" fillId="0" borderId="0" xfId="0" applyNumberFormat="1" applyAlignment="1">
      <alignment horizontal="center" vertical="center"/>
    </xf>
    <xf numFmtId="0" fontId="0" fillId="0" borderId="0" xfId="0" applyAlignment="1">
      <alignment horizontal="center" vertical="center"/>
    </xf>
    <xf numFmtId="44" fontId="0" fillId="0" borderId="0" xfId="1" applyFont="1" applyAlignment="1">
      <alignment horizontal="center" vertical="center"/>
    </xf>
    <xf numFmtId="165" fontId="7" fillId="6" borderId="5" xfId="4" applyNumberFormat="1" applyFont="1" applyFill="1" applyBorder="1" applyAlignment="1">
      <alignment horizontal="center" vertical="center"/>
    </xf>
    <xf numFmtId="165" fontId="5" fillId="5" borderId="0" xfId="4" applyNumberFormat="1" applyFont="1" applyFill="1" applyAlignment="1">
      <alignment horizontal="center" vertical="center"/>
    </xf>
    <xf numFmtId="3" fontId="0" fillId="0" borderId="0" xfId="0" applyNumberFormat="1"/>
    <xf numFmtId="165" fontId="0" fillId="0" borderId="0" xfId="0" applyNumberFormat="1" applyAlignment="1">
      <alignment horizontal="center" vertical="center"/>
    </xf>
    <xf numFmtId="166" fontId="0" fillId="0" borderId="0" xfId="0" applyNumberFormat="1" applyAlignment="1">
      <alignment horizontal="center" vertical="center"/>
    </xf>
    <xf numFmtId="0" fontId="0" fillId="0" borderId="0" xfId="0" applyAlignment="1">
      <alignment horizontal="center" vertical="center" wrapText="1"/>
    </xf>
    <xf numFmtId="0" fontId="2" fillId="6" borderId="5" xfId="0" applyFont="1" applyFill="1" applyBorder="1" applyAlignment="1">
      <alignment horizontal="center" vertical="center"/>
    </xf>
    <xf numFmtId="10" fontId="5" fillId="4" borderId="0" xfId="0" applyNumberFormat="1" applyFont="1" applyFill="1" applyAlignment="1">
      <alignment horizontal="center" vertical="center"/>
    </xf>
    <xf numFmtId="0" fontId="2" fillId="6" borderId="6" xfId="3" applyFill="1" applyBorder="1" applyAlignment="1">
      <alignment horizontal="center" vertical="center" wrapText="1"/>
    </xf>
    <xf numFmtId="0" fontId="2" fillId="7" borderId="6" xfId="3" applyFill="1" applyBorder="1" applyAlignment="1">
      <alignment horizontal="center" vertical="center" wrapText="1"/>
    </xf>
    <xf numFmtId="0" fontId="5" fillId="0" borderId="0" xfId="0" applyFont="1" applyAlignment="1">
      <alignment horizontal="center" vertical="center"/>
    </xf>
    <xf numFmtId="0" fontId="6" fillId="5" borderId="7" xfId="0" applyFont="1" applyFill="1" applyBorder="1" applyAlignment="1">
      <alignment horizontal="center" vertical="center" wrapText="1"/>
    </xf>
    <xf numFmtId="0" fontId="6" fillId="5" borderId="7" xfId="0" applyFont="1" applyFill="1" applyBorder="1" applyAlignment="1">
      <alignment horizontal="center" vertical="center"/>
    </xf>
    <xf numFmtId="165" fontId="6" fillId="5" borderId="7" xfId="4" applyNumberFormat="1" applyFont="1" applyFill="1" applyBorder="1" applyAlignment="1">
      <alignment horizontal="center" vertical="center" wrapText="1"/>
    </xf>
    <xf numFmtId="165" fontId="8" fillId="6" borderId="7" xfId="4" applyNumberFormat="1" applyFont="1" applyFill="1" applyBorder="1" applyAlignment="1">
      <alignment horizontal="center" vertical="center" wrapText="1"/>
    </xf>
    <xf numFmtId="166" fontId="8" fillId="6" borderId="7" xfId="4" applyNumberFormat="1" applyFont="1" applyFill="1" applyBorder="1" applyAlignment="1">
      <alignment horizontal="center" vertical="center" wrapText="1"/>
    </xf>
    <xf numFmtId="0" fontId="6" fillId="5" borderId="8" xfId="0" applyFont="1" applyFill="1" applyBorder="1" applyAlignment="1">
      <alignment horizontal="center" vertical="center" wrapText="1"/>
    </xf>
    <xf numFmtId="3" fontId="6" fillId="5" borderId="8" xfId="0" applyNumberFormat="1" applyFont="1" applyFill="1" applyBorder="1" applyAlignment="1">
      <alignment horizontal="center" vertical="center" wrapText="1"/>
    </xf>
    <xf numFmtId="3" fontId="8" fillId="6" borderId="8" xfId="0" applyNumberFormat="1" applyFont="1" applyFill="1" applyBorder="1" applyAlignment="1">
      <alignment horizontal="center" vertical="center" wrapText="1"/>
    </xf>
    <xf numFmtId="3" fontId="8" fillId="6" borderId="8" xfId="0" applyNumberFormat="1" applyFont="1" applyFill="1" applyBorder="1" applyAlignment="1">
      <alignment horizontal="center" vertical="center"/>
    </xf>
    <xf numFmtId="3" fontId="9" fillId="5" borderId="8" xfId="0" applyNumberFormat="1" applyFont="1" applyFill="1" applyBorder="1" applyAlignment="1">
      <alignment horizontal="center" vertical="center" wrapText="1"/>
    </xf>
    <xf numFmtId="0" fontId="6" fillId="10" borderId="8" xfId="0" applyFont="1" applyFill="1" applyBorder="1" applyAlignment="1">
      <alignment horizontal="center" vertical="center" wrapText="1"/>
    </xf>
    <xf numFmtId="0" fontId="6" fillId="5" borderId="9" xfId="0" applyFont="1" applyFill="1" applyBorder="1" applyAlignment="1">
      <alignment horizontal="center" vertical="center" wrapText="1"/>
    </xf>
    <xf numFmtId="0" fontId="6" fillId="5" borderId="9" xfId="0" applyFont="1" applyFill="1" applyBorder="1" applyAlignment="1">
      <alignment horizontal="center" vertical="center"/>
    </xf>
    <xf numFmtId="165" fontId="6" fillId="5" borderId="9" xfId="4" applyNumberFormat="1" applyFont="1" applyFill="1" applyBorder="1" applyAlignment="1">
      <alignment horizontal="center" vertical="center" wrapText="1"/>
    </xf>
    <xf numFmtId="165" fontId="8" fillId="6" borderId="9" xfId="4" applyNumberFormat="1" applyFont="1" applyFill="1" applyBorder="1" applyAlignment="1">
      <alignment horizontal="center" vertical="center" wrapText="1"/>
    </xf>
    <xf numFmtId="166" fontId="8" fillId="6" borderId="9" xfId="4" applyNumberFormat="1" applyFont="1" applyFill="1" applyBorder="1" applyAlignment="1">
      <alignment horizontal="center" vertical="center" wrapText="1"/>
    </xf>
    <xf numFmtId="0" fontId="6" fillId="5" borderId="10" xfId="0" applyFont="1" applyFill="1" applyBorder="1" applyAlignment="1">
      <alignment horizontal="center" vertical="center" wrapText="1"/>
    </xf>
    <xf numFmtId="0" fontId="6" fillId="5" borderId="10" xfId="0" applyFont="1" applyFill="1" applyBorder="1" applyAlignment="1">
      <alignment horizontal="center" vertical="center"/>
    </xf>
    <xf numFmtId="165" fontId="6" fillId="5" borderId="10" xfId="4" applyNumberFormat="1" applyFont="1" applyFill="1" applyBorder="1" applyAlignment="1">
      <alignment horizontal="center" vertical="center" wrapText="1"/>
    </xf>
    <xf numFmtId="165" fontId="8" fillId="6" borderId="10" xfId="4" applyNumberFormat="1" applyFont="1" applyFill="1" applyBorder="1" applyAlignment="1">
      <alignment horizontal="center" vertical="center" wrapText="1"/>
    </xf>
    <xf numFmtId="166" fontId="8" fillId="6" borderId="10" xfId="4" applyNumberFormat="1" applyFont="1" applyFill="1" applyBorder="1" applyAlignment="1">
      <alignment horizontal="center" vertical="center" wrapText="1"/>
    </xf>
    <xf numFmtId="0" fontId="6" fillId="5" borderId="7" xfId="0" applyFont="1" applyFill="1" applyBorder="1" applyAlignment="1">
      <alignment horizontal="center" vertical="center" wrapText="1"/>
    </xf>
    <xf numFmtId="0" fontId="6" fillId="11" borderId="8" xfId="0" applyFont="1" applyFill="1" applyBorder="1" applyAlignment="1">
      <alignment horizontal="center" vertical="center" wrapText="1"/>
    </xf>
    <xf numFmtId="165" fontId="8" fillId="6" borderId="8" xfId="4" applyNumberFormat="1" applyFont="1" applyFill="1" applyBorder="1" applyAlignment="1">
      <alignment horizontal="center" vertical="center" wrapText="1"/>
    </xf>
    <xf numFmtId="166" fontId="8" fillId="6" borderId="8" xfId="4" applyNumberFormat="1" applyFont="1" applyFill="1" applyBorder="1" applyAlignment="1">
      <alignment horizontal="center" vertical="center" wrapText="1"/>
    </xf>
    <xf numFmtId="165" fontId="6" fillId="5" borderId="8" xfId="4" applyNumberFormat="1" applyFont="1" applyFill="1" applyBorder="1" applyAlignment="1">
      <alignment horizontal="center" vertical="center" wrapText="1"/>
    </xf>
    <xf numFmtId="0" fontId="8" fillId="6" borderId="7" xfId="0" applyFont="1" applyFill="1" applyBorder="1" applyAlignment="1">
      <alignment horizontal="center" vertical="center" wrapText="1"/>
    </xf>
    <xf numFmtId="0" fontId="8" fillId="6" borderId="10" xfId="0" applyFont="1" applyFill="1" applyBorder="1" applyAlignment="1">
      <alignment horizontal="center" vertical="center" wrapText="1"/>
    </xf>
    <xf numFmtId="0" fontId="8" fillId="6" borderId="8" xfId="0" applyFont="1" applyFill="1" applyBorder="1" applyAlignment="1">
      <alignment horizontal="center" vertical="center" wrapText="1"/>
    </xf>
    <xf numFmtId="3" fontId="10" fillId="6" borderId="8" xfId="0" applyNumberFormat="1" applyFont="1" applyFill="1" applyBorder="1" applyAlignment="1">
      <alignment horizontal="center" vertical="center" wrapText="1"/>
    </xf>
    <xf numFmtId="9" fontId="6" fillId="5" borderId="7" xfId="0" applyNumberFormat="1" applyFont="1" applyFill="1" applyBorder="1" applyAlignment="1">
      <alignment horizontal="center" vertical="center" wrapText="1"/>
    </xf>
    <xf numFmtId="9" fontId="8" fillId="6" borderId="7" xfId="0" applyNumberFormat="1" applyFont="1" applyFill="1" applyBorder="1" applyAlignment="1">
      <alignment horizontal="center" vertical="center" wrapText="1"/>
    </xf>
    <xf numFmtId="9" fontId="8" fillId="6" borderId="8" xfId="2" applyFont="1" applyFill="1" applyBorder="1" applyAlignment="1">
      <alignment horizontal="center" vertical="center"/>
    </xf>
    <xf numFmtId="9" fontId="9" fillId="5" borderId="7" xfId="2" applyFont="1" applyFill="1" applyBorder="1" applyAlignment="1">
      <alignment horizontal="center" vertical="center" wrapText="1"/>
    </xf>
    <xf numFmtId="9" fontId="6" fillId="5" borderId="8" xfId="2" applyFont="1" applyFill="1" applyBorder="1" applyAlignment="1">
      <alignment horizontal="center" vertical="center" wrapText="1"/>
    </xf>
    <xf numFmtId="9" fontId="6" fillId="5" borderId="7" xfId="2" applyFont="1" applyFill="1" applyBorder="1" applyAlignment="1">
      <alignment horizontal="center" vertical="center" wrapText="1"/>
    </xf>
    <xf numFmtId="6" fontId="8" fillId="6" borderId="7" xfId="0" applyNumberFormat="1" applyFont="1" applyFill="1" applyBorder="1" applyAlignment="1">
      <alignment horizontal="center" vertical="center" wrapText="1"/>
    </xf>
    <xf numFmtId="166" fontId="8" fillId="6" borderId="7" xfId="0" applyNumberFormat="1" applyFont="1" applyFill="1" applyBorder="1" applyAlignment="1">
      <alignment horizontal="center" vertical="center" wrapText="1"/>
    </xf>
    <xf numFmtId="6" fontId="6" fillId="5" borderId="7" xfId="0" applyNumberFormat="1" applyFont="1" applyFill="1" applyBorder="1" applyAlignment="1">
      <alignment horizontal="center" vertical="center" wrapText="1"/>
    </xf>
    <xf numFmtId="0" fontId="6" fillId="5" borderId="8" xfId="0" applyFont="1" applyFill="1" applyBorder="1" applyAlignment="1">
      <alignment vertical="center" wrapText="1"/>
    </xf>
    <xf numFmtId="0" fontId="6" fillId="13" borderId="8" xfId="0" applyFont="1" applyFill="1" applyBorder="1" applyAlignment="1">
      <alignment horizontal="center" vertical="center" wrapText="1"/>
    </xf>
    <xf numFmtId="6" fontId="8" fillId="6" borderId="10" xfId="0" applyNumberFormat="1" applyFont="1" applyFill="1" applyBorder="1" applyAlignment="1">
      <alignment horizontal="center" vertical="center" wrapText="1"/>
    </xf>
    <xf numFmtId="166" fontId="8" fillId="6" borderId="10" xfId="0" applyNumberFormat="1" applyFont="1" applyFill="1" applyBorder="1" applyAlignment="1">
      <alignment horizontal="center" vertical="center" wrapText="1"/>
    </xf>
    <xf numFmtId="6" fontId="6" fillId="5" borderId="10" xfId="0" applyNumberFormat="1" applyFont="1" applyFill="1" applyBorder="1" applyAlignment="1">
      <alignment horizontal="center" vertical="center" wrapText="1"/>
    </xf>
    <xf numFmtId="0" fontId="6" fillId="15" borderId="7" xfId="0" applyFont="1" applyFill="1" applyBorder="1" applyAlignment="1">
      <alignment horizontal="center" vertical="center" wrapText="1"/>
    </xf>
    <xf numFmtId="9" fontId="6" fillId="5" borderId="8" xfId="0" applyNumberFormat="1" applyFont="1" applyFill="1" applyBorder="1" applyAlignment="1">
      <alignment horizontal="center" vertical="center" wrapText="1"/>
    </xf>
    <xf numFmtId="9" fontId="8" fillId="6" borderId="8" xfId="0" applyNumberFormat="1" applyFont="1" applyFill="1" applyBorder="1" applyAlignment="1">
      <alignment horizontal="center" vertical="center" wrapText="1"/>
    </xf>
    <xf numFmtId="9" fontId="9" fillId="5" borderId="8" xfId="0" applyNumberFormat="1" applyFont="1" applyFill="1" applyBorder="1" applyAlignment="1">
      <alignment horizontal="center" vertical="center" wrapText="1"/>
    </xf>
    <xf numFmtId="10" fontId="6" fillId="5" borderId="8" xfId="2" applyNumberFormat="1" applyFont="1" applyFill="1" applyBorder="1" applyAlignment="1">
      <alignment horizontal="center" vertical="center" wrapText="1"/>
    </xf>
    <xf numFmtId="0" fontId="6" fillId="16" borderId="8" xfId="0" applyFont="1" applyFill="1" applyBorder="1" applyAlignment="1">
      <alignment horizontal="center" vertical="center" wrapText="1"/>
    </xf>
    <xf numFmtId="0" fontId="6" fillId="15" borderId="9" xfId="0" applyFont="1" applyFill="1" applyBorder="1" applyAlignment="1">
      <alignment horizontal="center" vertical="center" wrapText="1"/>
    </xf>
    <xf numFmtId="6" fontId="8" fillId="6" borderId="9" xfId="0" applyNumberFormat="1" applyFont="1" applyFill="1" applyBorder="1" applyAlignment="1">
      <alignment horizontal="center" vertical="center" wrapText="1"/>
    </xf>
    <xf numFmtId="166" fontId="8" fillId="6" borderId="9" xfId="0" applyNumberFormat="1" applyFont="1" applyFill="1" applyBorder="1" applyAlignment="1">
      <alignment horizontal="center" vertical="center" wrapText="1"/>
    </xf>
    <xf numFmtId="6" fontId="6" fillId="5" borderId="9" xfId="0" applyNumberFormat="1" applyFont="1" applyFill="1" applyBorder="1" applyAlignment="1">
      <alignment horizontal="center" vertical="center" wrapText="1"/>
    </xf>
    <xf numFmtId="10" fontId="6" fillId="5" borderId="8" xfId="0" applyNumberFormat="1" applyFont="1" applyFill="1" applyBorder="1" applyAlignment="1">
      <alignment horizontal="center" vertical="center" wrapText="1"/>
    </xf>
    <xf numFmtId="10" fontId="8" fillId="6" borderId="8" xfId="0" applyNumberFormat="1" applyFont="1" applyFill="1" applyBorder="1" applyAlignment="1">
      <alignment horizontal="center" vertical="center" wrapText="1"/>
    </xf>
    <xf numFmtId="10" fontId="8" fillId="6" borderId="8" xfId="2" applyNumberFormat="1" applyFont="1" applyFill="1" applyBorder="1" applyAlignment="1">
      <alignment horizontal="center" vertical="center"/>
    </xf>
    <xf numFmtId="10" fontId="9" fillId="5" borderId="8" xfId="0" applyNumberFormat="1" applyFont="1" applyFill="1" applyBorder="1" applyAlignment="1">
      <alignment horizontal="center" vertical="center" wrapText="1"/>
    </xf>
    <xf numFmtId="3" fontId="6" fillId="5" borderId="7" xfId="0" applyNumberFormat="1" applyFont="1" applyFill="1" applyBorder="1" applyAlignment="1">
      <alignment horizontal="center" vertical="center" wrapText="1"/>
    </xf>
    <xf numFmtId="3" fontId="8" fillId="6" borderId="7" xfId="0" applyNumberFormat="1" applyFont="1" applyFill="1" applyBorder="1" applyAlignment="1">
      <alignment horizontal="center" vertical="center" wrapText="1"/>
    </xf>
    <xf numFmtId="3" fontId="9" fillId="5" borderId="7" xfId="0" applyNumberFormat="1" applyFont="1" applyFill="1" applyBorder="1" applyAlignment="1">
      <alignment horizontal="center" vertical="center" wrapText="1"/>
    </xf>
    <xf numFmtId="0" fontId="6" fillId="15" borderId="10" xfId="0" applyFont="1" applyFill="1" applyBorder="1" applyAlignment="1">
      <alignment horizontal="center" vertical="center" wrapText="1"/>
    </xf>
    <xf numFmtId="166" fontId="6" fillId="5" borderId="8" xfId="4" applyNumberFormat="1" applyFont="1" applyFill="1" applyBorder="1" applyAlignment="1">
      <alignment horizontal="center" vertical="center" wrapText="1"/>
    </xf>
    <xf numFmtId="166" fontId="6" fillId="5" borderId="8" xfId="4" applyNumberFormat="1" applyFont="1" applyFill="1" applyBorder="1" applyAlignment="1">
      <alignment vertical="center" wrapText="1"/>
    </xf>
    <xf numFmtId="0" fontId="6" fillId="5" borderId="7" xfId="0" applyFont="1" applyFill="1" applyBorder="1" applyAlignment="1">
      <alignment vertical="center" wrapText="1"/>
    </xf>
    <xf numFmtId="0" fontId="6" fillId="14" borderId="7" xfId="0" applyFont="1" applyFill="1" applyBorder="1" applyAlignment="1">
      <alignment horizontal="center" vertical="center" wrapText="1"/>
    </xf>
    <xf numFmtId="0" fontId="6" fillId="9" borderId="8" xfId="0" applyFont="1" applyFill="1" applyBorder="1" applyAlignment="1">
      <alignment vertical="center" wrapText="1"/>
    </xf>
    <xf numFmtId="0" fontId="5" fillId="17" borderId="0" xfId="0" applyFont="1" applyFill="1" applyAlignment="1">
      <alignment horizontal="center" vertical="center"/>
    </xf>
    <xf numFmtId="6" fontId="8" fillId="6" borderId="8" xfId="0" applyNumberFormat="1" applyFont="1" applyFill="1" applyBorder="1" applyAlignment="1">
      <alignment horizontal="center" vertical="center" wrapText="1"/>
    </xf>
    <xf numFmtId="6" fontId="6" fillId="5" borderId="8" xfId="0" applyNumberFormat="1" applyFont="1" applyFill="1" applyBorder="1" applyAlignment="1">
      <alignment horizontal="center" vertical="center" wrapText="1"/>
    </xf>
    <xf numFmtId="44" fontId="8" fillId="6" borderId="7" xfId="1" applyFont="1" applyFill="1" applyBorder="1" applyAlignment="1">
      <alignment horizontal="center" vertical="center" wrapText="1"/>
    </xf>
    <xf numFmtId="165" fontId="6" fillId="5" borderId="7" xfId="0" applyNumberFormat="1" applyFont="1" applyFill="1" applyBorder="1" applyAlignment="1">
      <alignment horizontal="center" vertical="center" wrapText="1"/>
    </xf>
    <xf numFmtId="9" fontId="8" fillId="6" borderId="8" xfId="2" applyFont="1" applyFill="1" applyBorder="1" applyAlignment="1">
      <alignment horizontal="center" vertical="center" wrapText="1"/>
    </xf>
    <xf numFmtId="9" fontId="9" fillId="5" borderId="8" xfId="2" applyFont="1" applyFill="1" applyBorder="1" applyAlignment="1">
      <alignment horizontal="center" vertical="center" wrapText="1"/>
    </xf>
    <xf numFmtId="0" fontId="6" fillId="18" borderId="8" xfId="0" applyFont="1" applyFill="1" applyBorder="1" applyAlignment="1">
      <alignment horizontal="center" vertical="center" wrapText="1"/>
    </xf>
    <xf numFmtId="44" fontId="8" fillId="6" borderId="9" xfId="1" applyFont="1" applyFill="1" applyBorder="1" applyAlignment="1">
      <alignment horizontal="center" vertical="center" wrapText="1"/>
    </xf>
    <xf numFmtId="165" fontId="6" fillId="5" borderId="9" xfId="0" applyNumberFormat="1" applyFont="1" applyFill="1" applyBorder="1" applyAlignment="1">
      <alignment horizontal="center" vertical="center" wrapText="1"/>
    </xf>
    <xf numFmtId="44" fontId="8" fillId="6" borderId="10" xfId="1" applyFont="1" applyFill="1" applyBorder="1" applyAlignment="1">
      <alignment horizontal="center" vertical="center" wrapText="1"/>
    </xf>
    <xf numFmtId="165" fontId="6" fillId="5" borderId="10" xfId="0" applyNumberFormat="1" applyFont="1" applyFill="1" applyBorder="1" applyAlignment="1">
      <alignment horizontal="center" vertical="center" wrapText="1"/>
    </xf>
    <xf numFmtId="166" fontId="6" fillId="5" borderId="7" xfId="4" applyNumberFormat="1" applyFont="1" applyFill="1" applyBorder="1" applyAlignment="1">
      <alignment horizontal="center" vertical="center" wrapText="1"/>
    </xf>
    <xf numFmtId="0" fontId="8" fillId="6" borderId="8" xfId="0" applyFont="1" applyFill="1" applyBorder="1" applyAlignment="1">
      <alignment horizontal="center" vertical="center"/>
    </xf>
    <xf numFmtId="0" fontId="9" fillId="5" borderId="8" xfId="0" applyFont="1" applyFill="1" applyBorder="1" applyAlignment="1">
      <alignment horizontal="center" vertical="center" wrapText="1"/>
    </xf>
    <xf numFmtId="166" fontId="6" fillId="5" borderId="10" xfId="4" applyNumberFormat="1" applyFont="1" applyFill="1" applyBorder="1" applyAlignment="1">
      <alignment horizontal="center" vertical="center" wrapText="1"/>
    </xf>
    <xf numFmtId="3" fontId="8" fillId="6" borderId="8" xfId="2" applyNumberFormat="1" applyFont="1" applyFill="1" applyBorder="1" applyAlignment="1">
      <alignment horizontal="center" vertical="center" wrapText="1"/>
    </xf>
    <xf numFmtId="0" fontId="6" fillId="19" borderId="8" xfId="0" applyFont="1" applyFill="1" applyBorder="1" applyAlignment="1">
      <alignment horizontal="center" vertical="center" wrapText="1"/>
    </xf>
    <xf numFmtId="168" fontId="8" fillId="6" borderId="8" xfId="4" applyNumberFormat="1" applyFont="1" applyFill="1" applyBorder="1" applyAlignment="1">
      <alignment horizontal="center" vertical="center" wrapText="1"/>
    </xf>
    <xf numFmtId="0" fontId="6" fillId="15" borderId="8" xfId="0" applyFont="1" applyFill="1" applyBorder="1" applyAlignment="1">
      <alignment horizontal="center" vertical="center" wrapText="1"/>
    </xf>
    <xf numFmtId="0" fontId="6" fillId="20" borderId="8" xfId="0" applyFont="1" applyFill="1" applyBorder="1" applyAlignment="1">
      <alignment horizontal="center" vertical="center" wrapText="1"/>
    </xf>
    <xf numFmtId="0" fontId="6" fillId="21" borderId="8" xfId="0" applyFont="1" applyFill="1" applyBorder="1" applyAlignment="1">
      <alignment horizontal="center" vertical="center" wrapText="1"/>
    </xf>
    <xf numFmtId="166" fontId="6" fillId="5" borderId="7" xfId="0" applyNumberFormat="1" applyFont="1" applyFill="1" applyBorder="1" applyAlignment="1">
      <alignment horizontal="center" vertical="center" wrapText="1"/>
    </xf>
    <xf numFmtId="3" fontId="10" fillId="14" borderId="8" xfId="0" applyNumberFormat="1" applyFont="1" applyFill="1" applyBorder="1" applyAlignment="1">
      <alignment horizontal="center" vertical="center" wrapText="1"/>
    </xf>
    <xf numFmtId="0" fontId="10" fillId="14" borderId="8" xfId="0" applyFont="1" applyFill="1" applyBorder="1" applyAlignment="1">
      <alignment horizontal="center" vertical="center" wrapText="1"/>
    </xf>
    <xf numFmtId="0" fontId="6" fillId="5" borderId="0" xfId="0" applyFont="1" applyFill="1" applyAlignment="1">
      <alignment horizontal="center" vertical="center" wrapText="1"/>
    </xf>
    <xf numFmtId="0" fontId="6" fillId="9" borderId="8" xfId="0" applyFont="1" applyFill="1" applyBorder="1" applyAlignment="1">
      <alignment horizontal="center" vertical="center" wrapText="1"/>
    </xf>
    <xf numFmtId="166" fontId="6" fillId="5" borderId="9" xfId="0" applyNumberFormat="1" applyFont="1" applyFill="1" applyBorder="1" applyAlignment="1">
      <alignment horizontal="center" vertical="center" wrapText="1"/>
    </xf>
    <xf numFmtId="3" fontId="9" fillId="22" borderId="11" xfId="0" applyNumberFormat="1" applyFont="1" applyFill="1" applyBorder="1" applyAlignment="1">
      <alignment horizontal="center" vertical="center" wrapText="1"/>
    </xf>
    <xf numFmtId="0" fontId="10" fillId="23" borderId="11" xfId="0" applyFont="1" applyFill="1" applyBorder="1" applyAlignment="1">
      <alignment horizontal="center" vertical="center" wrapText="1"/>
    </xf>
    <xf numFmtId="3" fontId="6" fillId="22" borderId="11" xfId="0" applyNumberFormat="1" applyFont="1" applyFill="1" applyBorder="1" applyAlignment="1">
      <alignment horizontal="center" vertical="center" wrapText="1"/>
    </xf>
    <xf numFmtId="166" fontId="6" fillId="5" borderId="10" xfId="0" applyNumberFormat="1" applyFont="1" applyFill="1" applyBorder="1" applyAlignment="1">
      <alignment horizontal="center" vertical="center" wrapText="1"/>
    </xf>
    <xf numFmtId="0" fontId="10" fillId="20" borderId="8" xfId="0" applyFont="1" applyFill="1" applyBorder="1" applyAlignment="1">
      <alignment horizontal="center" vertical="center" wrapText="1"/>
    </xf>
    <xf numFmtId="3" fontId="6" fillId="5" borderId="7" xfId="0" applyNumberFormat="1" applyFont="1" applyFill="1" applyBorder="1" applyAlignment="1">
      <alignment horizontal="center" vertical="center" wrapText="1"/>
    </xf>
    <xf numFmtId="3" fontId="6" fillId="24" borderId="8" xfId="0" applyNumberFormat="1" applyFont="1" applyFill="1" applyBorder="1" applyAlignment="1">
      <alignment horizontal="center" vertical="center" wrapText="1"/>
    </xf>
    <xf numFmtId="0" fontId="10" fillId="5" borderId="8" xfId="0" applyFont="1" applyFill="1" applyBorder="1" applyAlignment="1">
      <alignment horizontal="center" vertical="center" wrapText="1"/>
    </xf>
    <xf numFmtId="3" fontId="6" fillId="5" borderId="9" xfId="0" applyNumberFormat="1" applyFont="1" applyFill="1" applyBorder="1" applyAlignment="1">
      <alignment horizontal="center" vertical="center" wrapText="1"/>
    </xf>
    <xf numFmtId="9" fontId="10" fillId="5" borderId="8" xfId="2" applyFont="1" applyFill="1" applyBorder="1" applyAlignment="1">
      <alignment horizontal="center" vertical="center" wrapText="1"/>
    </xf>
    <xf numFmtId="3" fontId="8" fillId="6" borderId="8" xfId="2" applyNumberFormat="1" applyFont="1" applyFill="1" applyBorder="1" applyAlignment="1">
      <alignment horizontal="center" vertical="center"/>
    </xf>
    <xf numFmtId="3" fontId="6" fillId="5" borderId="8" xfId="2" applyNumberFormat="1" applyFont="1" applyFill="1" applyBorder="1" applyAlignment="1">
      <alignment horizontal="center" vertical="center" wrapText="1"/>
    </xf>
    <xf numFmtId="3" fontId="6" fillId="5" borderId="10" xfId="0" applyNumberFormat="1" applyFont="1" applyFill="1" applyBorder="1" applyAlignment="1">
      <alignment horizontal="center" vertical="center" wrapText="1"/>
    </xf>
    <xf numFmtId="166" fontId="8" fillId="6" borderId="7" xfId="1" applyNumberFormat="1" applyFont="1" applyFill="1" applyBorder="1" applyAlignment="1">
      <alignment horizontal="center" vertical="center" wrapText="1"/>
    </xf>
    <xf numFmtId="44" fontId="6" fillId="5" borderId="7" xfId="1" applyFont="1" applyFill="1" applyBorder="1" applyAlignment="1">
      <alignment horizontal="center" vertical="center" wrapText="1"/>
    </xf>
    <xf numFmtId="0" fontId="6" fillId="8" borderId="8" xfId="0" applyFont="1" applyFill="1" applyBorder="1" applyAlignment="1">
      <alignment horizontal="center" vertical="center" wrapText="1"/>
    </xf>
    <xf numFmtId="166" fontId="8" fillId="6" borderId="9" xfId="1" applyNumberFormat="1" applyFont="1" applyFill="1" applyBorder="1" applyAlignment="1">
      <alignment horizontal="center" vertical="center" wrapText="1"/>
    </xf>
    <xf numFmtId="44" fontId="6" fillId="5" borderId="9" xfId="1" applyFont="1" applyFill="1" applyBorder="1" applyAlignment="1">
      <alignment horizontal="center" vertical="center" wrapText="1"/>
    </xf>
    <xf numFmtId="166" fontId="8" fillId="6" borderId="10" xfId="1" applyNumberFormat="1" applyFont="1" applyFill="1" applyBorder="1" applyAlignment="1">
      <alignment horizontal="center" vertical="center" wrapText="1"/>
    </xf>
    <xf numFmtId="0" fontId="6" fillId="12" borderId="8" xfId="0" applyFont="1" applyFill="1" applyBorder="1" applyAlignment="1">
      <alignment horizontal="center" vertical="center" wrapText="1"/>
    </xf>
    <xf numFmtId="3" fontId="11" fillId="5" borderId="8" xfId="0" applyNumberFormat="1" applyFont="1" applyFill="1" applyBorder="1" applyAlignment="1">
      <alignment horizontal="center" vertical="center" wrapText="1"/>
    </xf>
    <xf numFmtId="3" fontId="12" fillId="5" borderId="8" xfId="0" applyNumberFormat="1" applyFont="1" applyFill="1" applyBorder="1" applyAlignment="1">
      <alignment horizontal="center" vertical="center" wrapText="1"/>
    </xf>
    <xf numFmtId="166" fontId="8" fillId="6" borderId="8" xfId="0" applyNumberFormat="1" applyFont="1" applyFill="1" applyBorder="1" applyAlignment="1">
      <alignment horizontal="center" vertical="center" wrapText="1"/>
    </xf>
    <xf numFmtId="1" fontId="6" fillId="5" borderId="8" xfId="0" applyNumberFormat="1" applyFont="1" applyFill="1" applyBorder="1" applyAlignment="1">
      <alignment horizontal="center" vertical="center" wrapText="1"/>
    </xf>
    <xf numFmtId="3" fontId="6" fillId="15" borderId="8" xfId="0" applyNumberFormat="1" applyFont="1" applyFill="1" applyBorder="1" applyAlignment="1">
      <alignment horizontal="center" vertical="center" wrapText="1"/>
    </xf>
    <xf numFmtId="3" fontId="8" fillId="25" borderId="8" xfId="0" applyNumberFormat="1" applyFont="1" applyFill="1" applyBorder="1" applyAlignment="1">
      <alignment horizontal="center" vertical="center" wrapText="1"/>
    </xf>
    <xf numFmtId="3" fontId="9" fillId="15" borderId="8" xfId="0" applyNumberFormat="1" applyFont="1" applyFill="1" applyBorder="1" applyAlignment="1">
      <alignment horizontal="center" vertical="center" wrapText="1"/>
    </xf>
    <xf numFmtId="0" fontId="6" fillId="26" borderId="8" xfId="0" applyFont="1" applyFill="1" applyBorder="1" applyAlignment="1">
      <alignment horizontal="center" vertical="center" wrapText="1"/>
    </xf>
    <xf numFmtId="0" fontId="6" fillId="27" borderId="8" xfId="0" applyFont="1" applyFill="1" applyBorder="1" applyAlignment="1">
      <alignment horizontal="center" vertical="center" wrapText="1"/>
    </xf>
    <xf numFmtId="9" fontId="6" fillId="15" borderId="8" xfId="0" applyNumberFormat="1" applyFont="1" applyFill="1" applyBorder="1" applyAlignment="1">
      <alignment horizontal="center" vertical="center" wrapText="1"/>
    </xf>
    <xf numFmtId="0" fontId="6" fillId="28" borderId="8" xfId="0" applyFont="1" applyFill="1" applyBorder="1" applyAlignment="1">
      <alignment horizontal="center" vertical="center" wrapText="1"/>
    </xf>
    <xf numFmtId="9" fontId="8" fillId="25" borderId="8" xfId="0" applyNumberFormat="1" applyFont="1" applyFill="1" applyBorder="1" applyAlignment="1">
      <alignment horizontal="center" vertical="center" wrapText="1"/>
    </xf>
    <xf numFmtId="9" fontId="9" fillId="15" borderId="8" xfId="0" applyNumberFormat="1" applyFont="1" applyFill="1" applyBorder="1" applyAlignment="1">
      <alignment horizontal="center" vertical="center" wrapText="1"/>
    </xf>
    <xf numFmtId="165" fontId="8" fillId="6" borderId="7" xfId="0" applyNumberFormat="1" applyFont="1" applyFill="1" applyBorder="1" applyAlignment="1">
      <alignment horizontal="center" vertical="center" wrapText="1"/>
    </xf>
    <xf numFmtId="0" fontId="6" fillId="29" borderId="8" xfId="0" applyFont="1" applyFill="1" applyBorder="1" applyAlignment="1">
      <alignment horizontal="center" vertical="center" wrapText="1"/>
    </xf>
    <xf numFmtId="165" fontId="8" fillId="6" borderId="10" xfId="0" applyNumberFormat="1" applyFont="1" applyFill="1" applyBorder="1" applyAlignment="1">
      <alignment horizontal="center" vertical="center" wrapText="1"/>
    </xf>
    <xf numFmtId="0" fontId="13" fillId="5" borderId="10" xfId="0" applyFont="1" applyFill="1" applyBorder="1" applyAlignment="1">
      <alignment horizontal="center" vertical="center" wrapText="1"/>
    </xf>
    <xf numFmtId="0" fontId="13" fillId="29" borderId="8" xfId="0" applyFont="1" applyFill="1" applyBorder="1" applyAlignment="1">
      <alignment horizontal="center" vertical="center" wrapText="1"/>
    </xf>
    <xf numFmtId="165" fontId="8" fillId="6" borderId="8" xfId="0" applyNumberFormat="1" applyFont="1" applyFill="1" applyBorder="1" applyAlignment="1">
      <alignment horizontal="center" vertical="center" wrapText="1"/>
    </xf>
    <xf numFmtId="165" fontId="6" fillId="5" borderId="8" xfId="0" applyNumberFormat="1" applyFont="1" applyFill="1" applyBorder="1" applyAlignment="1">
      <alignment horizontal="center" vertical="center" wrapText="1"/>
    </xf>
    <xf numFmtId="0" fontId="6" fillId="30" borderId="8" xfId="0" applyFont="1" applyFill="1" applyBorder="1" applyAlignment="1">
      <alignment horizontal="center" vertical="center" wrapText="1"/>
    </xf>
    <xf numFmtId="0" fontId="6" fillId="15" borderId="8" xfId="0" applyFont="1" applyFill="1" applyBorder="1" applyAlignment="1">
      <alignment vertical="center" wrapText="1"/>
    </xf>
    <xf numFmtId="0" fontId="6" fillId="31" borderId="8" xfId="0" applyFont="1" applyFill="1" applyBorder="1" applyAlignment="1">
      <alignment horizontal="center" vertical="center" wrapText="1"/>
    </xf>
    <xf numFmtId="0" fontId="6" fillId="32" borderId="8" xfId="0" applyFont="1" applyFill="1" applyBorder="1" applyAlignment="1">
      <alignment horizontal="center" vertical="center" wrapText="1"/>
    </xf>
    <xf numFmtId="169" fontId="8" fillId="6" borderId="7" xfId="0" applyNumberFormat="1" applyFont="1" applyFill="1" applyBorder="1" applyAlignment="1">
      <alignment horizontal="center" vertical="center" wrapText="1"/>
    </xf>
    <xf numFmtId="0" fontId="6" fillId="33" borderId="8" xfId="0" applyFont="1" applyFill="1" applyBorder="1" applyAlignment="1">
      <alignment horizontal="center" vertical="center" wrapText="1"/>
    </xf>
    <xf numFmtId="169" fontId="8" fillId="6" borderId="10" xfId="0" applyNumberFormat="1" applyFont="1" applyFill="1" applyBorder="1" applyAlignment="1">
      <alignment horizontal="center" vertical="center" wrapText="1"/>
    </xf>
    <xf numFmtId="44" fontId="6" fillId="5" borderId="10" xfId="1" applyFont="1" applyFill="1" applyBorder="1" applyAlignment="1">
      <alignment horizontal="center" vertical="center" wrapText="1"/>
    </xf>
    <xf numFmtId="3" fontId="6" fillId="34" borderId="8" xfId="0" applyNumberFormat="1" applyFont="1" applyFill="1" applyBorder="1" applyAlignment="1">
      <alignment horizontal="center" vertical="center" wrapText="1"/>
    </xf>
    <xf numFmtId="44" fontId="8" fillId="6" borderId="8" xfId="1" applyFont="1" applyFill="1" applyBorder="1" applyAlignment="1">
      <alignment horizontal="center" vertical="center" wrapText="1"/>
    </xf>
    <xf numFmtId="166" fontId="8" fillId="6" borderId="8" xfId="1" applyNumberFormat="1" applyFont="1" applyFill="1" applyBorder="1" applyAlignment="1">
      <alignment horizontal="center" vertical="center" wrapText="1"/>
    </xf>
    <xf numFmtId="44" fontId="6" fillId="5" borderId="8" xfId="1" applyFont="1" applyFill="1" applyBorder="1" applyAlignment="1">
      <alignment horizontal="center" vertical="center" wrapText="1"/>
    </xf>
    <xf numFmtId="3" fontId="6" fillId="35" borderId="8" xfId="0" applyNumberFormat="1" applyFont="1" applyFill="1" applyBorder="1" applyAlignment="1">
      <alignment horizontal="center" vertical="center" wrapText="1"/>
    </xf>
    <xf numFmtId="3" fontId="6" fillId="29" borderId="8" xfId="0" applyNumberFormat="1" applyFont="1" applyFill="1" applyBorder="1" applyAlignment="1">
      <alignment horizontal="center" vertical="center" wrapText="1"/>
    </xf>
    <xf numFmtId="165" fontId="8" fillId="6" borderId="9" xfId="0" applyNumberFormat="1" applyFont="1" applyFill="1" applyBorder="1" applyAlignment="1">
      <alignment horizontal="center" vertical="center" wrapText="1"/>
    </xf>
    <xf numFmtId="0" fontId="6" fillId="15" borderId="7" xfId="0" applyFont="1" applyFill="1" applyBorder="1" applyAlignment="1">
      <alignment vertical="center" wrapText="1"/>
    </xf>
    <xf numFmtId="9" fontId="8" fillId="25" borderId="8" xfId="2" applyFont="1" applyFill="1" applyBorder="1" applyAlignment="1">
      <alignment horizontal="center" vertical="center" wrapText="1"/>
    </xf>
    <xf numFmtId="9" fontId="9" fillId="15" borderId="8" xfId="2" applyFont="1" applyFill="1" applyBorder="1" applyAlignment="1">
      <alignment horizontal="center" vertical="center" wrapText="1"/>
    </xf>
    <xf numFmtId="9" fontId="6" fillId="15" borderId="8" xfId="2" applyFont="1" applyFill="1" applyBorder="1" applyAlignment="1">
      <alignment horizontal="center" vertical="center" wrapText="1"/>
    </xf>
    <xf numFmtId="166" fontId="6" fillId="5" borderId="10" xfId="0" applyNumberFormat="1" applyFont="1" applyFill="1" applyBorder="1" applyAlignment="1">
      <alignment horizontal="center" vertical="center" wrapText="1"/>
    </xf>
    <xf numFmtId="3" fontId="8" fillId="25" borderId="7" xfId="0" applyNumberFormat="1" applyFont="1" applyFill="1" applyBorder="1" applyAlignment="1">
      <alignment horizontal="center" vertical="center" wrapText="1"/>
    </xf>
    <xf numFmtId="3" fontId="8" fillId="6" borderId="7" xfId="0" applyNumberFormat="1" applyFont="1" applyFill="1" applyBorder="1" applyAlignment="1">
      <alignment horizontal="center" vertical="center"/>
    </xf>
    <xf numFmtId="3" fontId="9" fillId="5" borderId="7" xfId="0" applyNumberFormat="1" applyFont="1" applyFill="1" applyBorder="1" applyAlignment="1">
      <alignment horizontal="center" vertical="center" wrapText="1"/>
    </xf>
    <xf numFmtId="3" fontId="8" fillId="25" borderId="10" xfId="0" applyNumberFormat="1" applyFont="1" applyFill="1" applyBorder="1" applyAlignment="1">
      <alignment horizontal="center" vertical="center" wrapText="1"/>
    </xf>
    <xf numFmtId="3" fontId="8" fillId="6" borderId="10" xfId="0" applyNumberFormat="1" applyFont="1" applyFill="1" applyBorder="1" applyAlignment="1">
      <alignment horizontal="center" vertical="center"/>
    </xf>
    <xf numFmtId="3" fontId="9" fillId="5" borderId="10" xfId="0" applyNumberFormat="1" applyFont="1" applyFill="1" applyBorder="1" applyAlignment="1">
      <alignment horizontal="center" vertical="center" wrapText="1"/>
    </xf>
    <xf numFmtId="0" fontId="6" fillId="36" borderId="8" xfId="0" applyFont="1" applyFill="1" applyBorder="1" applyAlignment="1">
      <alignment horizontal="center" vertical="center" wrapText="1"/>
    </xf>
    <xf numFmtId="165" fontId="5" fillId="4" borderId="0" xfId="4" applyNumberFormat="1" applyFont="1" applyFill="1" applyAlignment="1">
      <alignment horizontal="center" vertical="center"/>
    </xf>
    <xf numFmtId="165" fontId="5" fillId="4" borderId="0" xfId="4" applyNumberFormat="1" applyFont="1" applyFill="1" applyAlignment="1">
      <alignment horizontal="center" vertical="center" wrapText="1"/>
    </xf>
    <xf numFmtId="9" fontId="5" fillId="4" borderId="0" xfId="2" applyFont="1" applyFill="1" applyAlignment="1">
      <alignment horizontal="center" vertical="center"/>
    </xf>
  </cellXfs>
  <cellStyles count="5">
    <cellStyle name="Celda de comprobación" xfId="3" builtinId="23"/>
    <cellStyle name="Moneda" xfId="1" builtinId="4"/>
    <cellStyle name="Moneda [0] 2" xfId="4" xr:uid="{7DA4288D-8FB1-46C3-99A4-B350BCF3FB2F}"/>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alcChain" Target="calcChain.xml"/><Relationship Id="rId5" Type="http://schemas.openxmlformats.org/officeDocument/2006/relationships/externalLink" Target="externalLinks/externalLink3.xml"/><Relationship Id="rId10" Type="http://schemas.microsoft.com/office/2017/10/relationships/person" Target="persons/perso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767267" cy="723493"/>
    <xdr:pic>
      <xdr:nvPicPr>
        <xdr:cNvPr id="2" name="Imagen 1">
          <a:extLst>
            <a:ext uri="{FF2B5EF4-FFF2-40B4-BE49-F238E27FC236}">
              <a16:creationId xmlns:a16="http://schemas.microsoft.com/office/drawing/2014/main" id="{A4F3D9F2-41C5-4DBC-99F3-3DFEF359D577}"/>
            </a:ext>
          </a:extLst>
        </xdr:cNvPr>
        <xdr:cNvPicPr>
          <a:picLocks noChangeAspect="1"/>
        </xdr:cNvPicPr>
      </xdr:nvPicPr>
      <xdr:blipFill>
        <a:blip xmlns:r="http://schemas.openxmlformats.org/officeDocument/2006/relationships" r:embed="rId1"/>
        <a:stretch>
          <a:fillRect/>
        </a:stretch>
      </xdr:blipFill>
      <xdr:spPr>
        <a:xfrm>
          <a:off x="0" y="0"/>
          <a:ext cx="1767267" cy="723493"/>
        </a:xfrm>
        <a:prstGeom prst="rect">
          <a:avLst/>
        </a:prstGeom>
      </xdr:spPr>
    </xdr:pic>
    <xdr:clientData/>
  </xdr:oneCellAnchor>
  <xdr:oneCellAnchor>
    <xdr:from>
      <xdr:col>0</xdr:col>
      <xdr:colOff>15938500</xdr:colOff>
      <xdr:row>0</xdr:row>
      <xdr:rowOff>76200</xdr:rowOff>
    </xdr:from>
    <xdr:ext cx="1603221" cy="711542"/>
    <xdr:pic>
      <xdr:nvPicPr>
        <xdr:cNvPr id="3" name="Imagen 2">
          <a:extLst>
            <a:ext uri="{FF2B5EF4-FFF2-40B4-BE49-F238E27FC236}">
              <a16:creationId xmlns:a16="http://schemas.microsoft.com/office/drawing/2014/main" id="{4E6F192C-10F7-4535-A425-F2769DF562FF}"/>
            </a:ext>
          </a:extLst>
        </xdr:cNvPr>
        <xdr:cNvPicPr>
          <a:picLocks noChangeAspect="1"/>
        </xdr:cNvPicPr>
      </xdr:nvPicPr>
      <xdr:blipFill>
        <a:blip xmlns:r="http://schemas.openxmlformats.org/officeDocument/2006/relationships" r:embed="rId2"/>
        <a:stretch>
          <a:fillRect/>
        </a:stretch>
      </xdr:blipFill>
      <xdr:spPr>
        <a:xfrm>
          <a:off x="15938500" y="76200"/>
          <a:ext cx="1603221" cy="711542"/>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0</xdr:col>
      <xdr:colOff>42509</xdr:colOff>
      <xdr:row>0</xdr:row>
      <xdr:rowOff>88289</xdr:rowOff>
    </xdr:from>
    <xdr:to>
      <xdr:col>32</xdr:col>
      <xdr:colOff>0</xdr:colOff>
      <xdr:row>5</xdr:row>
      <xdr:rowOff>88289</xdr:rowOff>
    </xdr:to>
    <xdr:sp macro="" textlink="">
      <xdr:nvSpPr>
        <xdr:cNvPr id="2" name="Rectángulo redondeado 1">
          <a:extLst>
            <a:ext uri="{FF2B5EF4-FFF2-40B4-BE49-F238E27FC236}">
              <a16:creationId xmlns:a16="http://schemas.microsoft.com/office/drawing/2014/main" id="{5758550F-7730-4728-9F1A-1EA04449D9CA}"/>
            </a:ext>
          </a:extLst>
        </xdr:cNvPr>
        <xdr:cNvSpPr/>
      </xdr:nvSpPr>
      <xdr:spPr>
        <a:xfrm>
          <a:off x="42509" y="88289"/>
          <a:ext cx="65580931" cy="739140"/>
        </a:xfrm>
        <a:prstGeom prst="roundRect">
          <a:avLst/>
        </a:prstGeom>
        <a:solidFill>
          <a:sysClr val="window" lastClr="FFFFFF"/>
        </a:solidFill>
        <a:ln w="2222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0</xdr:col>
      <xdr:colOff>292100</xdr:colOff>
      <xdr:row>0</xdr:row>
      <xdr:rowOff>152400</xdr:rowOff>
    </xdr:from>
    <xdr:to>
      <xdr:col>1</xdr:col>
      <xdr:colOff>103567</xdr:colOff>
      <xdr:row>4</xdr:row>
      <xdr:rowOff>164693</xdr:rowOff>
    </xdr:to>
    <xdr:pic>
      <xdr:nvPicPr>
        <xdr:cNvPr id="3" name="Imagen 2">
          <a:extLst>
            <a:ext uri="{FF2B5EF4-FFF2-40B4-BE49-F238E27FC236}">
              <a16:creationId xmlns:a16="http://schemas.microsoft.com/office/drawing/2014/main" id="{F5DBD6AC-027C-493A-965B-F19020186D86}"/>
            </a:ext>
          </a:extLst>
        </xdr:cNvPr>
        <xdr:cNvPicPr>
          <a:picLocks noChangeAspect="1"/>
        </xdr:cNvPicPr>
      </xdr:nvPicPr>
      <xdr:blipFill>
        <a:blip xmlns:r="http://schemas.openxmlformats.org/officeDocument/2006/relationships" r:embed="rId1"/>
        <a:stretch>
          <a:fillRect/>
        </a:stretch>
      </xdr:blipFill>
      <xdr:spPr>
        <a:xfrm>
          <a:off x="292100" y="152400"/>
          <a:ext cx="1769807" cy="538073"/>
        </a:xfrm>
        <a:prstGeom prst="rect">
          <a:avLst/>
        </a:prstGeom>
      </xdr:spPr>
    </xdr:pic>
    <xdr:clientData/>
  </xdr:twoCellAnchor>
  <xdr:oneCellAnchor>
    <xdr:from>
      <xdr:col>28</xdr:col>
      <xdr:colOff>1539296</xdr:colOff>
      <xdr:row>0</xdr:row>
      <xdr:rowOff>142718</xdr:rowOff>
    </xdr:from>
    <xdr:ext cx="3939452" cy="593018"/>
    <xdr:pic>
      <xdr:nvPicPr>
        <xdr:cNvPr id="4" name="Imagen 2">
          <a:extLst>
            <a:ext uri="{FF2B5EF4-FFF2-40B4-BE49-F238E27FC236}">
              <a16:creationId xmlns:a16="http://schemas.microsoft.com/office/drawing/2014/main" id="{666F2DB0-2CDD-4789-937C-169B0EE01AB9}"/>
            </a:ext>
          </a:extLst>
        </xdr:cNvPr>
        <xdr:cNvPicPr>
          <a:picLocks noChangeAspect="1"/>
        </xdr:cNvPicPr>
      </xdr:nvPicPr>
      <xdr:blipFill>
        <a:blip xmlns:r="http://schemas.openxmlformats.org/officeDocument/2006/relationships" r:embed="rId2"/>
        <a:stretch>
          <a:fillRect/>
        </a:stretch>
      </xdr:blipFill>
      <xdr:spPr>
        <a:xfrm>
          <a:off x="59436056" y="142718"/>
          <a:ext cx="3939452" cy="593018"/>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mintic.sharepoint.com/sites/GrupoPlaneacinEstratgica/Documentos%20compartidos/General/DOCUMENTOS%20GITPS/03%20PES-PEI/2023/pes%202023/SEGUIMIENTO%202023/PES%20PEI%204T%20PARA%20TRABAJAR%20DIARIO%20%20.xlsm" TargetMode="External"/><Relationship Id="rId1" Type="http://schemas.openxmlformats.org/officeDocument/2006/relationships/externalLinkPath" Target="https://mintic.sharepoint.com/sites/GrupoPlaneacinEstratgica/Documentos%20compartidos/General/DOCUMENTOS%20GITPS/03%20PES-PEI/2023/pes%202023/SEGUIMIENTO%202023/PES%20PEI%204T%20PARA%20TRABAJAR%20DIARIO%20%20.xlsm"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d.docs.live.net/958bd3b3218e229f/Escritorio/archivos%20para%20publicaciones%20pes%2023%2024/PUBLICACIONES%20VFINAL%2031012024/PUBLICACIONES%202024%20PES/PLAN%20ESTRATEGICO%20INSTITUCIONAL_PEI%202024_V2.0.xlsx" TargetMode="External"/><Relationship Id="rId1" Type="http://schemas.openxmlformats.org/officeDocument/2006/relationships/externalLinkPath" Target="archivos%20para%20publicaciones%20pes%2023%2024/PUBLICACIONES%20VFINAL%2031012024/PUBLICACIONES%202024%20PES/PLAN%20ESTRATEGICO%20INSTITUCIONAL_PEI%202024_V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Users\mongait\AppData\Local\Microsoft\Windows\Temporary%20Internet%20Files\Content.Outlook\PWTGWUBG\FMF2016_Formatocapacidades_ARC.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mintic.sharepoint.com/Users/rcarroll/Documents/2014/00%20Plan%20de%20acci&#243;n/07%20PA2015/Indicadores%20Plan%20Vive%20Digital%20OAP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LACION INDICADORES PNDD"/>
      <sheetName val="Información Indicadores PND"/>
      <sheetName val="Relación con iniciativas 2023"/>
      <sheetName val="codigos dep"/>
      <sheetName val="siif agregado a corte junio 23"/>
      <sheetName val="siif desagregado 23062023"/>
      <sheetName val="compromisos 23062023"/>
      <sheetName val="obligaciones23062023"/>
      <sheetName val="RP 2023-03-31"/>
      <sheetName val="1. Iniciativas-PA (2)"/>
      <sheetName val="EJEC JUNIO 30"/>
      <sheetName val="RP_30092023"/>
      <sheetName val="CONV"/>
      <sheetName val="HISTORIAL DE MODIF"/>
      <sheetName val="solicitud actuallizacion 4T"/>
      <sheetName val="EJEC SEPT 30"/>
      <sheetName val="SEMAFORO AVANCE PES VIG"/>
      <sheetName val="solicitud actuallizacion 4T (2)"/>
      <sheetName val="PEI PES CONSOLID DIC 2023"/>
      <sheetName val="Hoja1"/>
      <sheetName val="Hoja3"/>
      <sheetName val="Hoja4"/>
      <sheetName val="COMO DEBERIAMOS IR 3T"/>
      <sheetName val="GRAFICAS 2023"/>
      <sheetName val="Transformaciones PND"/>
      <sheetName val="PEI  1T"/>
      <sheetName val="PES 1T"/>
      <sheetName val="PEI 2T"/>
      <sheetName val="PES 2T"/>
      <sheetName val="PEI 3T"/>
      <sheetName val="PES 3T"/>
      <sheetName val="CIFRAS PES 2021"/>
      <sheetName val="Hoja2"/>
      <sheetName val="Datos transformados"/>
    </sheetNames>
    <sheetDataSet>
      <sheetData sheetId="0"/>
      <sheetData sheetId="1"/>
      <sheetData sheetId="2"/>
      <sheetData sheetId="3"/>
      <sheetData sheetId="4"/>
      <sheetData sheetId="5"/>
      <sheetData sheetId="6"/>
      <sheetData sheetId="7"/>
      <sheetData sheetId="8"/>
      <sheetData sheetId="9">
        <row r="16">
          <cell r="M16">
            <v>6050000000</v>
          </cell>
          <cell r="N16">
            <v>0</v>
          </cell>
        </row>
        <row r="21">
          <cell r="M21">
            <v>11416661327</v>
          </cell>
        </row>
        <row r="23">
          <cell r="M23">
            <v>378000000</v>
          </cell>
        </row>
        <row r="27">
          <cell r="M27">
            <v>61967599192</v>
          </cell>
        </row>
        <row r="31">
          <cell r="M31">
            <v>22151528945</v>
          </cell>
        </row>
        <row r="33">
          <cell r="M33">
            <v>223960000</v>
          </cell>
        </row>
        <row r="34">
          <cell r="M34">
            <v>12189749183</v>
          </cell>
        </row>
        <row r="36">
          <cell r="M36">
            <v>9582823268</v>
          </cell>
        </row>
        <row r="39">
          <cell r="M39">
            <v>9941096360</v>
          </cell>
        </row>
      </sheetData>
      <sheetData sheetId="10"/>
      <sheetData sheetId="11"/>
      <sheetData sheetId="12"/>
      <sheetData sheetId="13"/>
      <sheetData sheetId="14"/>
      <sheetData sheetId="15">
        <row r="18">
          <cell r="C18">
            <v>11416661327</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NV"/>
      <sheetName val="PEI 2024"/>
      <sheetName val="1. Iniciativas prelim"/>
      <sheetName val="1. Iniciativas"/>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rmada"/>
      <sheetName val="enunciados"/>
    </sheetNames>
    <sheetDataSet>
      <sheetData sheetId="0"/>
      <sheetData sheetId="1">
        <row r="4">
          <cell r="A4" t="str">
            <v>Fuegos</v>
          </cell>
        </row>
        <row r="5">
          <cell r="A5" t="str">
            <v>Inteligencia</v>
          </cell>
        </row>
        <row r="6">
          <cell r="A6" t="str">
            <v>Mando_y_Control</v>
          </cell>
        </row>
        <row r="7">
          <cell r="A7" t="str">
            <v>Movimiento_y_Maniobra</v>
          </cell>
        </row>
        <row r="8">
          <cell r="A8" t="str">
            <v>Protección</v>
          </cell>
        </row>
        <row r="9">
          <cell r="A9" t="str">
            <v>Sostenimiento</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torno-Regionalización VDII"/>
      <sheetName val="Hoja1"/>
    </sheetNames>
    <sheetDataSet>
      <sheetData sheetId="0"/>
      <sheetData sheetId="1">
        <row r="7">
          <cell r="D7" t="str">
            <v xml:space="preserve">Gestión </v>
          </cell>
        </row>
        <row r="8">
          <cell r="D8" t="str">
            <v>Producto</v>
          </cell>
        </row>
        <row r="9">
          <cell r="D9" t="str">
            <v>Resultado</v>
          </cell>
        </row>
      </sheetData>
    </sheetDataSet>
  </externalBook>
</externalLink>
</file>

<file path=xl/persons/person.xml><?xml version="1.0" encoding="utf-8"?>
<personList xmlns="http://schemas.microsoft.com/office/spreadsheetml/2018/threadedcomments" xmlns:x="http://schemas.openxmlformats.org/spreadsheetml/2006/main">
  <person displayName="carolina monroy" id="{20DE9C22-E210-4ABD-8ACF-8130ADEC3EBB}" userId="958bd3b3218e229f" providerId="Windows Live"/>
  <person displayName="Ruth Carolina Monroy Cely" id="{5DAFBDA9-FC7C-47C8-AD3F-2C19E13C9FAF}" userId="S::rmonroy@mintic.gov.co::a6338a95-63f7-42fa-b168-1c141b5745cb"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L22" dT="2024-01-23T19:46:16.12" personId="{20DE9C22-E210-4ABD-8ACF-8130ADEC3EBB}" id="{9B5F418D-17D2-4EA6-9F3E-BEA6181375A3}">
    <text>Se solicito al area soporte de la modificacion pptal y la inclusion de los dos propyectos de inversion</text>
  </threadedComment>
  <threadedComment ref="D26" dT="2023-07-14T14:28:55.22" personId="{5DAFBDA9-FC7C-47C8-AD3F-2C19E13C9FAF}" id="{B61060FE-BF3D-49D6-86B2-1DAE03CE9BC9}">
    <text xml:space="preserve">Reiterear como va a ser la articulacion </text>
  </threadedComment>
  <threadedComment ref="P26" dT="2024-01-23T19:57:26.77" personId="{20DE9C22-E210-4ABD-8ACF-8130ADEC3EBB}" id="{57DCF511-E833-4E0A-B49D-B20C1A84163E}">
    <text>Se modifica el nombre del producto con el fin de completitud en el mismo</text>
  </threadedComment>
  <threadedComment ref="V26" dT="2024-01-23T19:55:31.61" personId="{20DE9C22-E210-4ABD-8ACF-8130ADEC3EBB}" id="{C2F19144-A26B-4FBB-AC40-447697C184E1}">
    <text>Rezago en ejecucion meta 2024</text>
  </threadedComment>
  <threadedComment ref="L28" dT="2024-01-23T20:01:05.59" personId="{20DE9C22-E210-4ABD-8ACF-8130ADEC3EBB}" id="{9934D890-3A32-498E-BB2D-AF245379AB70}">
    <text>Pendiente memorando con solicitudes 2024</text>
  </threadedComment>
  <threadedComment ref="M41" dT="2024-01-23T19:54:48.68" personId="{20DE9C22-E210-4ABD-8ACF-8130ADEC3EBB}" id="{B569F959-8020-445B-A6B5-6F0BA39228D9}">
    <text xml:space="preserve">Area debe enviar validacion ene memorando de las modificaciones
</text>
  </threadedComment>
  <threadedComment ref="J57" dT="2023-10-17T21:13:59.56" personId="{5DAFBDA9-FC7C-47C8-AD3F-2C19E13C9FAF}" id="{B3D72B79-EDB8-4439-86CD-3CF3700AA81A}">
    <text>Enviar correo diciendoles q por favor solicitenticket en ASPA</text>
  </threadedComment>
  <threadedComment ref="Q91" dT="2024-01-29T13:40:32.47" personId="{20DE9C22-E210-4ABD-8ACF-8130ADEC3EBB}" id="{1059E1A0-9FD7-4D97-A931-9A15DDB0344E}">
    <text>Pendiente memorando oficializacionn inclusion indicador</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DA8271-B6A1-4C49-AE85-C4A8196E16BE}">
  <sheetPr>
    <tabColor rgb="FF92D050"/>
  </sheetPr>
  <dimension ref="A1:A4"/>
  <sheetViews>
    <sheetView zoomScale="60" zoomScaleNormal="60" workbookViewId="0">
      <selection activeCell="A2" sqref="A2:A4"/>
    </sheetView>
  </sheetViews>
  <sheetFormatPr baseColWidth="10" defaultColWidth="11.44140625" defaultRowHeight="14.4" x14ac:dyDescent="0.3"/>
  <cols>
    <col min="1" max="1" width="255.6640625" customWidth="1"/>
  </cols>
  <sheetData>
    <row r="1" spans="1:1" ht="91.2" customHeight="1" x14ac:dyDescent="0.3">
      <c r="A1" s="1"/>
    </row>
    <row r="2" spans="1:1" ht="408.6" customHeight="1" x14ac:dyDescent="0.3">
      <c r="A2" s="2" t="s">
        <v>0</v>
      </c>
    </row>
    <row r="3" spans="1:1" ht="311.25" customHeight="1" x14ac:dyDescent="0.3">
      <c r="A3" s="2"/>
    </row>
    <row r="4" spans="1:1" ht="408.6" customHeight="1" x14ac:dyDescent="0.3">
      <c r="A4" s="2"/>
    </row>
  </sheetData>
  <mergeCells count="1">
    <mergeCell ref="A2:A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DF62E-6836-4E55-8A70-69AD7668987C}">
  <sheetPr>
    <tabColor rgb="FF92D050"/>
    <pageSetUpPr fitToPage="1"/>
  </sheetPr>
  <dimension ref="A1:AF107"/>
  <sheetViews>
    <sheetView tabSelected="1" topLeftCell="S1" zoomScale="81" zoomScaleNormal="81" zoomScaleSheetLayoutView="56" workbookViewId="0">
      <selection activeCell="Y10" sqref="Y10"/>
    </sheetView>
  </sheetViews>
  <sheetFormatPr baseColWidth="10" defaultColWidth="11.44140625" defaultRowHeight="15.6" outlineLevelCol="1" x14ac:dyDescent="0.3"/>
  <cols>
    <col min="1" max="1" width="28.5546875" style="7" customWidth="1"/>
    <col min="2" max="2" width="43.88671875" style="7" customWidth="1"/>
    <col min="3" max="3" width="29.109375" style="7" customWidth="1"/>
    <col min="4" max="4" width="26.109375" style="7" customWidth="1"/>
    <col min="5" max="5" width="36.5546875" style="7" customWidth="1"/>
    <col min="6" max="6" width="33.5546875" style="7" customWidth="1"/>
    <col min="7" max="7" width="31.33203125" style="7" customWidth="1"/>
    <col min="8" max="8" width="29.44140625" style="7" customWidth="1"/>
    <col min="9" max="9" width="24.88671875" style="7" customWidth="1"/>
    <col min="10" max="10" width="40.5546875" style="191" customWidth="1"/>
    <col min="11" max="11" width="44.109375" style="191" customWidth="1"/>
    <col min="12" max="12" width="36.6640625" style="191" customWidth="1"/>
    <col min="13" max="13" width="31.44140625" style="191" customWidth="1"/>
    <col min="14" max="14" width="31.6640625" style="191" customWidth="1"/>
    <col min="15" max="15" width="43.5546875" style="191" customWidth="1"/>
    <col min="16" max="16" width="37.44140625" style="191" customWidth="1"/>
    <col min="17" max="17" width="67.6640625" style="192" customWidth="1"/>
    <col min="18" max="19" width="32.5546875" style="7" customWidth="1"/>
    <col min="20" max="20" width="28.109375" style="7" customWidth="1"/>
    <col min="21" max="21" width="35.44140625" style="7" customWidth="1"/>
    <col min="22" max="22" width="33.33203125" style="7" customWidth="1"/>
    <col min="23" max="23" width="21.88671875" style="7" customWidth="1"/>
    <col min="24" max="24" width="21.88671875" style="7" hidden="1" customWidth="1"/>
    <col min="25" max="25" width="21.88671875" style="7" customWidth="1"/>
    <col min="26" max="26" width="21.88671875" style="7" hidden="1" customWidth="1"/>
    <col min="27" max="27" width="21.88671875" style="7" customWidth="1"/>
    <col min="28" max="28" width="21.88671875" style="7" hidden="1" customWidth="1"/>
    <col min="29" max="29" width="29.88671875" style="7" customWidth="1" outlineLevel="1"/>
    <col min="30" max="30" width="21.88671875" style="7" customWidth="1"/>
    <col min="31" max="31" width="30.44140625" style="7" customWidth="1" outlineLevel="1"/>
    <col min="32" max="32" width="30.44140625" style="7" hidden="1" customWidth="1" outlineLevel="1"/>
    <col min="33" max="16384" width="11.44140625" style="7"/>
  </cols>
  <sheetData>
    <row r="1" spans="1:32" ht="22.2" customHeight="1" x14ac:dyDescent="0.3">
      <c r="A1" s="3"/>
      <c r="B1" s="3"/>
      <c r="C1" s="3"/>
      <c r="D1" s="3"/>
      <c r="E1" s="3"/>
      <c r="F1" s="3"/>
      <c r="G1" s="3"/>
      <c r="H1" s="3"/>
      <c r="I1" s="3"/>
      <c r="J1" s="4"/>
      <c r="K1" s="4"/>
      <c r="L1" s="4"/>
      <c r="M1" s="4"/>
      <c r="N1" s="4"/>
      <c r="O1" s="4"/>
      <c r="P1" s="4"/>
      <c r="Q1" s="5"/>
      <c r="R1" s="3"/>
      <c r="S1" s="3"/>
      <c r="T1" s="3"/>
      <c r="U1" s="3"/>
      <c r="V1" s="3"/>
      <c r="W1" s="3"/>
      <c r="X1" s="3"/>
      <c r="Y1" s="3"/>
      <c r="Z1" s="3"/>
      <c r="AA1" s="3"/>
      <c r="AB1" s="3"/>
      <c r="AC1" s="3"/>
      <c r="AD1" s="3"/>
      <c r="AE1" s="3"/>
      <c r="AF1" s="3"/>
    </row>
    <row r="2" spans="1:32" ht="4.95" customHeight="1" x14ac:dyDescent="0.3">
      <c r="A2" s="3"/>
      <c r="B2" s="3"/>
      <c r="C2" s="3"/>
      <c r="D2" s="3"/>
      <c r="E2" s="3"/>
      <c r="F2" s="3"/>
      <c r="G2" s="3"/>
      <c r="H2" s="3"/>
      <c r="I2" s="3"/>
      <c r="J2" s="4"/>
      <c r="K2" s="4"/>
      <c r="L2" s="4"/>
      <c r="M2" s="4"/>
      <c r="N2" s="4"/>
      <c r="O2" s="4"/>
      <c r="P2" s="4"/>
      <c r="Q2" s="5"/>
      <c r="R2" s="3"/>
      <c r="S2" s="3"/>
      <c r="T2" s="3"/>
      <c r="U2" s="3"/>
      <c r="V2" s="3"/>
      <c r="W2" s="3"/>
      <c r="X2" s="3"/>
      <c r="Y2" s="3"/>
      <c r="Z2" s="3"/>
      <c r="AA2" s="3"/>
      <c r="AB2" s="3"/>
      <c r="AC2" s="3"/>
      <c r="AD2" s="3"/>
      <c r="AE2" s="3"/>
      <c r="AF2" s="3"/>
    </row>
    <row r="3" spans="1:32" ht="1.2" customHeight="1" x14ac:dyDescent="0.3">
      <c r="A3" s="3"/>
      <c r="B3" s="3"/>
      <c r="C3" s="3"/>
      <c r="D3" s="3"/>
      <c r="E3" s="3"/>
      <c r="F3" s="3"/>
      <c r="G3" s="3"/>
      <c r="H3" s="3"/>
      <c r="I3" s="3"/>
      <c r="J3" s="4"/>
      <c r="K3" s="4"/>
      <c r="L3" s="4"/>
      <c r="M3" s="4"/>
      <c r="N3" s="4"/>
      <c r="O3" s="4"/>
      <c r="P3" s="4"/>
      <c r="Q3" s="5"/>
      <c r="R3" s="3"/>
      <c r="S3" s="3"/>
      <c r="T3" s="3"/>
      <c r="U3" s="3"/>
      <c r="V3" s="3"/>
      <c r="W3" s="3"/>
      <c r="X3" s="3"/>
      <c r="Y3" s="3"/>
      <c r="Z3" s="3"/>
      <c r="AA3" s="3"/>
      <c r="AB3" s="3"/>
      <c r="AC3" s="3"/>
      <c r="AD3" s="3"/>
      <c r="AE3" s="3"/>
      <c r="AF3" s="3"/>
    </row>
    <row r="4" spans="1:32" ht="13.2" customHeight="1" x14ac:dyDescent="0.3">
      <c r="A4" s="3"/>
      <c r="B4" s="3"/>
      <c r="C4" s="3"/>
      <c r="D4" s="3"/>
      <c r="E4" s="3"/>
      <c r="F4" s="3"/>
      <c r="G4" s="3"/>
      <c r="H4" s="3"/>
      <c r="I4" s="3"/>
      <c r="J4" s="4"/>
      <c r="K4" s="4"/>
      <c r="L4" s="4"/>
      <c r="M4" s="4"/>
      <c r="N4" s="4"/>
      <c r="O4" s="4"/>
      <c r="P4" s="4"/>
      <c r="Q4" s="5"/>
      <c r="R4" s="3"/>
      <c r="S4" s="3"/>
      <c r="T4" s="3"/>
      <c r="U4" s="3"/>
      <c r="V4" s="3"/>
      <c r="W4" s="3"/>
      <c r="X4" s="3"/>
      <c r="Y4" s="3"/>
      <c r="Z4" s="3"/>
      <c r="AA4" s="3"/>
      <c r="AB4" s="3"/>
      <c r="AC4" s="3"/>
      <c r="AD4" s="3"/>
      <c r="AE4" s="3"/>
      <c r="AF4" s="3"/>
    </row>
    <row r="5" spans="1:32" ht="16.95" customHeight="1" x14ac:dyDescent="0.3">
      <c r="A5" s="3"/>
      <c r="B5" s="3"/>
      <c r="C5" s="3"/>
      <c r="D5" s="3"/>
      <c r="E5" s="3"/>
      <c r="F5" s="3"/>
      <c r="G5" s="3"/>
      <c r="H5" s="3"/>
      <c r="I5" s="3"/>
      <c r="J5" s="4"/>
      <c r="K5" s="4"/>
      <c r="L5" s="4"/>
      <c r="M5" s="4"/>
      <c r="N5" s="4"/>
      <c r="O5" s="4"/>
      <c r="P5" s="4"/>
      <c r="Q5" s="5"/>
      <c r="R5" s="3"/>
      <c r="S5" s="3"/>
      <c r="T5" s="3"/>
      <c r="U5" s="3"/>
      <c r="V5" s="3"/>
      <c r="W5" s="3"/>
      <c r="X5" s="3"/>
      <c r="Y5" s="3"/>
      <c r="Z5" s="3"/>
      <c r="AA5" s="3"/>
      <c r="AB5" s="3"/>
      <c r="AC5" s="3"/>
      <c r="AD5" s="3"/>
      <c r="AE5" s="3"/>
      <c r="AF5" s="3"/>
    </row>
    <row r="6" spans="1:32" ht="17.399999999999999" customHeight="1" thickBot="1" x14ac:dyDescent="0.35">
      <c r="A6" s="8"/>
      <c r="B6" s="8"/>
      <c r="C6" s="8"/>
      <c r="D6" s="8"/>
      <c r="E6" s="8"/>
      <c r="F6" s="8"/>
      <c r="G6" s="8"/>
      <c r="H6" s="8"/>
      <c r="I6" s="8"/>
      <c r="J6" s="9"/>
      <c r="K6" s="9"/>
      <c r="L6" s="9"/>
      <c r="M6" s="9"/>
      <c r="N6" s="9"/>
      <c r="O6" s="9"/>
      <c r="P6" s="9"/>
      <c r="Q6" s="10"/>
      <c r="R6" s="8"/>
      <c r="S6" s="8"/>
      <c r="T6" s="8"/>
      <c r="U6" s="8"/>
      <c r="V6" s="8"/>
      <c r="W6" s="8"/>
      <c r="X6" s="8"/>
      <c r="Y6" s="8"/>
      <c r="Z6" s="8"/>
      <c r="AA6" s="8"/>
      <c r="AB6" s="8"/>
      <c r="AC6" s="8"/>
      <c r="AD6" s="8"/>
      <c r="AE6" s="8"/>
      <c r="AF6" s="8"/>
    </row>
    <row r="7" spans="1:32" ht="17.399999999999999" customHeight="1" thickBot="1" x14ac:dyDescent="0.35">
      <c r="A7" s="11" t="s">
        <v>1</v>
      </c>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3"/>
      <c r="AF7" s="8"/>
    </row>
    <row r="8" spans="1:32" s="16" customFormat="1" ht="30.6" customHeight="1" thickBot="1" x14ac:dyDescent="0.35">
      <c r="A8" s="14"/>
      <c r="B8" s="14"/>
      <c r="C8" s="14"/>
      <c r="D8" s="14"/>
      <c r="E8" s="15"/>
      <c r="I8" s="17"/>
      <c r="J8" s="18" t="s">
        <v>2</v>
      </c>
      <c r="K8" s="18"/>
      <c r="L8" s="19">
        <f>SUBTOTAL(9,L10:L93)</f>
        <v>2973578828258</v>
      </c>
      <c r="M8" s="20"/>
      <c r="N8" s="21"/>
      <c r="P8" s="22"/>
      <c r="Q8" s="23"/>
      <c r="U8" s="24" t="s">
        <v>3</v>
      </c>
      <c r="V8" s="24"/>
      <c r="AC8" s="25"/>
      <c r="AD8" s="25"/>
    </row>
    <row r="9" spans="1:32" s="28" customFormat="1" ht="40.950000000000003" customHeight="1" thickTop="1" x14ac:dyDescent="0.3">
      <c r="A9" s="26" t="s">
        <v>4</v>
      </c>
      <c r="B9" s="26" t="s">
        <v>5</v>
      </c>
      <c r="C9" s="26" t="s">
        <v>6</v>
      </c>
      <c r="D9" s="26" t="s">
        <v>7</v>
      </c>
      <c r="E9" s="26" t="s">
        <v>8</v>
      </c>
      <c r="F9" s="26" t="s">
        <v>9</v>
      </c>
      <c r="G9" s="26" t="s">
        <v>10</v>
      </c>
      <c r="H9" s="26" t="s">
        <v>11</v>
      </c>
      <c r="I9" s="26" t="s">
        <v>12</v>
      </c>
      <c r="J9" s="26" t="s">
        <v>13</v>
      </c>
      <c r="K9" s="26" t="s">
        <v>14</v>
      </c>
      <c r="L9" s="26" t="s">
        <v>15</v>
      </c>
      <c r="M9" s="26" t="s">
        <v>16</v>
      </c>
      <c r="N9" s="26" t="s">
        <v>17</v>
      </c>
      <c r="O9" s="26" t="s">
        <v>18</v>
      </c>
      <c r="P9" s="26" t="s">
        <v>19</v>
      </c>
      <c r="Q9" s="26" t="s">
        <v>20</v>
      </c>
      <c r="R9" s="26" t="s">
        <v>21</v>
      </c>
      <c r="S9" s="26" t="s">
        <v>22</v>
      </c>
      <c r="T9" s="26" t="s">
        <v>23</v>
      </c>
      <c r="U9" s="26" t="s">
        <v>24</v>
      </c>
      <c r="V9" s="26" t="s">
        <v>25</v>
      </c>
      <c r="W9" s="26" t="s">
        <v>26</v>
      </c>
      <c r="X9" s="26" t="s">
        <v>27</v>
      </c>
      <c r="Y9" s="26" t="s">
        <v>28</v>
      </c>
      <c r="Z9" s="26" t="s">
        <v>29</v>
      </c>
      <c r="AA9" s="26" t="s">
        <v>30</v>
      </c>
      <c r="AB9" s="26" t="s">
        <v>31</v>
      </c>
      <c r="AC9" s="26" t="s">
        <v>32</v>
      </c>
      <c r="AD9" s="26" t="s">
        <v>33</v>
      </c>
      <c r="AE9" s="26" t="s">
        <v>34</v>
      </c>
      <c r="AF9" s="27" t="s">
        <v>35</v>
      </c>
    </row>
    <row r="10" spans="1:32" ht="61.2" x14ac:dyDescent="0.3">
      <c r="A10" s="29" t="s">
        <v>36</v>
      </c>
      <c r="B10" s="29" t="s">
        <v>37</v>
      </c>
      <c r="C10" s="29" t="s">
        <v>38</v>
      </c>
      <c r="D10" s="29" t="s">
        <v>39</v>
      </c>
      <c r="E10" s="29" t="s">
        <v>40</v>
      </c>
      <c r="F10" s="29" t="s">
        <v>41</v>
      </c>
      <c r="G10" s="30" t="s">
        <v>42</v>
      </c>
      <c r="H10" s="31" t="s">
        <v>43</v>
      </c>
      <c r="I10" s="31" t="s">
        <v>44</v>
      </c>
      <c r="J10" s="32">
        <v>21009814332</v>
      </c>
      <c r="K10" s="33">
        <v>20528145712.880001</v>
      </c>
      <c r="L10" s="31">
        <v>23298208286</v>
      </c>
      <c r="M10" s="31">
        <f>(L10*0.03)+L10</f>
        <v>23997154534.580002</v>
      </c>
      <c r="N10" s="31">
        <f>(M10*0.03)+M10</f>
        <v>24717069170.617401</v>
      </c>
      <c r="O10" s="29" t="s">
        <v>45</v>
      </c>
      <c r="P10" s="29" t="s">
        <v>46</v>
      </c>
      <c r="Q10" s="34" t="s">
        <v>47</v>
      </c>
      <c r="R10" s="34" t="s">
        <v>48</v>
      </c>
      <c r="S10" s="35">
        <v>0</v>
      </c>
      <c r="T10" s="34">
        <f>V10</f>
        <v>2479</v>
      </c>
      <c r="U10" s="36">
        <v>2479</v>
      </c>
      <c r="V10" s="37">
        <v>2479</v>
      </c>
      <c r="W10" s="38">
        <v>2003</v>
      </c>
      <c r="X10" s="34">
        <v>0</v>
      </c>
      <c r="Y10" s="35">
        <v>2000</v>
      </c>
      <c r="Z10" s="34">
        <v>0</v>
      </c>
      <c r="AA10" s="35">
        <v>2000</v>
      </c>
      <c r="AB10" s="34">
        <v>0</v>
      </c>
      <c r="AC10" s="35">
        <f>+_xlfn.IFS(R10="Acumulado",U10+W10+Y10+AA10,R10="Capacidad",AA10,R10="Flujo",AA10,R10="Reducción",AA10,R10="Stock",AA10)</f>
        <v>8482</v>
      </c>
      <c r="AD10" s="35">
        <f>+_xlfn.IFS(R10="Acumulado",V10+X10+Z10+AB10,R10="Capacidad",AB10,R10="Flujo",V10,R10="Reducción",V10,R10="Stock",V10)</f>
        <v>2479</v>
      </c>
      <c r="AE10" s="29" t="s">
        <v>49</v>
      </c>
      <c r="AF10" s="39" t="s">
        <v>49</v>
      </c>
    </row>
    <row r="11" spans="1:32" ht="87" customHeight="1" x14ac:dyDescent="0.3">
      <c r="A11" s="40"/>
      <c r="B11" s="40"/>
      <c r="C11" s="40"/>
      <c r="D11" s="40"/>
      <c r="E11" s="40"/>
      <c r="F11" s="40"/>
      <c r="G11" s="41"/>
      <c r="H11" s="42"/>
      <c r="I11" s="42"/>
      <c r="J11" s="43">
        <v>0</v>
      </c>
      <c r="K11" s="44"/>
      <c r="L11" s="42"/>
      <c r="M11" s="42"/>
      <c r="N11" s="42"/>
      <c r="O11" s="40"/>
      <c r="P11" s="45"/>
      <c r="Q11" s="34" t="s">
        <v>50</v>
      </c>
      <c r="R11" s="34" t="s">
        <v>48</v>
      </c>
      <c r="S11" s="35">
        <v>0</v>
      </c>
      <c r="T11" s="34">
        <f t="shared" ref="T11:T12" si="0">V11</f>
        <v>3427</v>
      </c>
      <c r="U11" s="36">
        <v>3315</v>
      </c>
      <c r="V11" s="37">
        <v>3427</v>
      </c>
      <c r="W11" s="38">
        <v>1840</v>
      </c>
      <c r="X11" s="34">
        <v>0</v>
      </c>
      <c r="Y11" s="35">
        <v>1100</v>
      </c>
      <c r="Z11" s="34">
        <v>0</v>
      </c>
      <c r="AA11" s="35">
        <v>1100</v>
      </c>
      <c r="AB11" s="34">
        <v>0</v>
      </c>
      <c r="AC11" s="35">
        <f>+_xlfn.IFS(R11="Acumulado",U11+W11+Y11+AA11,R11="Capacidad",AA11,R11="Flujo",AA11,R11="Reducción",AA11,R11="Stock",AA11)</f>
        <v>7355</v>
      </c>
      <c r="AD11" s="35">
        <f t="shared" ref="AD11:AD72" si="1">+_xlfn.IFS(R11="Acumulado",V11+X11+Z11+AB11,R11="Capacidad",AB11,R11="Flujo",V11,R11="Reducción",V11,R11="Stock",V11)</f>
        <v>3427</v>
      </c>
      <c r="AE11" s="40"/>
      <c r="AF11" s="39" t="s">
        <v>49</v>
      </c>
    </row>
    <row r="12" spans="1:32" ht="81.599999999999994" x14ac:dyDescent="0.3">
      <c r="A12" s="45"/>
      <c r="B12" s="45"/>
      <c r="C12" s="45"/>
      <c r="D12" s="45"/>
      <c r="E12" s="45"/>
      <c r="F12" s="45"/>
      <c r="G12" s="46"/>
      <c r="H12" s="47"/>
      <c r="I12" s="47"/>
      <c r="J12" s="48">
        <v>0</v>
      </c>
      <c r="K12" s="49"/>
      <c r="L12" s="47"/>
      <c r="M12" s="47"/>
      <c r="N12" s="47"/>
      <c r="O12" s="45"/>
      <c r="P12" s="34" t="s">
        <v>51</v>
      </c>
      <c r="Q12" s="34" t="s">
        <v>52</v>
      </c>
      <c r="R12" s="34" t="s">
        <v>53</v>
      </c>
      <c r="S12" s="35">
        <v>0</v>
      </c>
      <c r="T12" s="34">
        <f t="shared" si="0"/>
        <v>1</v>
      </c>
      <c r="U12" s="36">
        <v>1</v>
      </c>
      <c r="V12" s="37">
        <v>1</v>
      </c>
      <c r="W12" s="38">
        <v>1</v>
      </c>
      <c r="X12" s="34">
        <v>0</v>
      </c>
      <c r="Y12" s="35">
        <v>1</v>
      </c>
      <c r="Z12" s="34">
        <v>0</v>
      </c>
      <c r="AA12" s="35">
        <v>1</v>
      </c>
      <c r="AB12" s="34">
        <v>0</v>
      </c>
      <c r="AC12" s="35">
        <v>1</v>
      </c>
      <c r="AD12" s="35">
        <f t="shared" si="1"/>
        <v>1</v>
      </c>
      <c r="AE12" s="45"/>
      <c r="AF12" s="39" t="s">
        <v>49</v>
      </c>
    </row>
    <row r="13" spans="1:32" ht="123" customHeight="1" x14ac:dyDescent="0.3">
      <c r="A13" s="29" t="s">
        <v>36</v>
      </c>
      <c r="B13" s="29" t="s">
        <v>54</v>
      </c>
      <c r="C13" s="29" t="s">
        <v>38</v>
      </c>
      <c r="D13" s="29" t="s">
        <v>39</v>
      </c>
      <c r="E13" s="29" t="s">
        <v>55</v>
      </c>
      <c r="F13" s="29" t="s">
        <v>56</v>
      </c>
      <c r="G13" s="30" t="s">
        <v>42</v>
      </c>
      <c r="H13" s="29" t="s">
        <v>57</v>
      </c>
      <c r="I13" s="29" t="s">
        <v>58</v>
      </c>
      <c r="J13" s="32">
        <v>305512617211</v>
      </c>
      <c r="K13" s="33">
        <v>301171131219.32001</v>
      </c>
      <c r="L13" s="31">
        <v>283906651498</v>
      </c>
      <c r="M13" s="31">
        <f>(L13*0.03)+L13</f>
        <v>292423851042.94</v>
      </c>
      <c r="N13" s="31">
        <f>(M13*0.03)+M13</f>
        <v>301196566574.22821</v>
      </c>
      <c r="O13" s="29" t="s">
        <v>59</v>
      </c>
      <c r="P13" s="29" t="s">
        <v>60</v>
      </c>
      <c r="Q13" s="50" t="s">
        <v>61</v>
      </c>
      <c r="R13" s="34" t="s">
        <v>53</v>
      </c>
      <c r="S13" s="35">
        <v>36</v>
      </c>
      <c r="T13" s="34">
        <v>36</v>
      </c>
      <c r="U13" s="36">
        <v>47</v>
      </c>
      <c r="V13" s="37">
        <v>36</v>
      </c>
      <c r="W13" s="38">
        <v>47</v>
      </c>
      <c r="X13" s="34">
        <v>0</v>
      </c>
      <c r="Y13" s="35">
        <v>47</v>
      </c>
      <c r="Z13" s="34">
        <v>0</v>
      </c>
      <c r="AA13" s="35">
        <v>47</v>
      </c>
      <c r="AB13" s="34">
        <v>0</v>
      </c>
      <c r="AC13" s="35">
        <f>+_xlfn.IFS(R13="Acumulado",U13+W13+Y13+AA13,R13="Capacidad",AA13,R13="Flujo",AA13,R13="Reducción",AA13,R13="Stock",AA13)</f>
        <v>47</v>
      </c>
      <c r="AD13" s="35">
        <f t="shared" si="1"/>
        <v>36</v>
      </c>
      <c r="AE13" s="29" t="s">
        <v>62</v>
      </c>
      <c r="AF13" s="51" t="s">
        <v>62</v>
      </c>
    </row>
    <row r="14" spans="1:32" ht="102.6" customHeight="1" x14ac:dyDescent="0.3">
      <c r="A14" s="45"/>
      <c r="B14" s="45"/>
      <c r="C14" s="45"/>
      <c r="D14" s="45"/>
      <c r="E14" s="45"/>
      <c r="F14" s="45"/>
      <c r="G14" s="46"/>
      <c r="H14" s="45"/>
      <c r="I14" s="45"/>
      <c r="J14" s="48">
        <v>0</v>
      </c>
      <c r="K14" s="49"/>
      <c r="L14" s="47"/>
      <c r="M14" s="47"/>
      <c r="N14" s="47"/>
      <c r="O14" s="45"/>
      <c r="P14" s="45"/>
      <c r="Q14" s="34" t="s">
        <v>63</v>
      </c>
      <c r="R14" s="34" t="s">
        <v>53</v>
      </c>
      <c r="S14" s="35">
        <v>786</v>
      </c>
      <c r="T14" s="34">
        <v>786</v>
      </c>
      <c r="U14" s="36">
        <v>788</v>
      </c>
      <c r="V14" s="37">
        <v>788</v>
      </c>
      <c r="W14" s="38">
        <v>788</v>
      </c>
      <c r="X14" s="34">
        <v>0</v>
      </c>
      <c r="Y14" s="35">
        <v>788</v>
      </c>
      <c r="Z14" s="34">
        <v>0</v>
      </c>
      <c r="AA14" s="35">
        <v>788</v>
      </c>
      <c r="AB14" s="34">
        <v>0</v>
      </c>
      <c r="AC14" s="35">
        <f>+_xlfn.IFS(R14="Acumulado",U14+W14+Y14+AA14,R14="Capacidad",AA14,R14="Flujo",AA14,R14="Reducción",AA14,R14="Stock",AA14)</f>
        <v>788</v>
      </c>
      <c r="AD14" s="35">
        <f t="shared" si="1"/>
        <v>788</v>
      </c>
      <c r="AE14" s="40"/>
      <c r="AF14" s="51" t="s">
        <v>62</v>
      </c>
    </row>
    <row r="15" spans="1:32" ht="224.4" x14ac:dyDescent="0.3">
      <c r="A15" s="34" t="s">
        <v>36</v>
      </c>
      <c r="B15" s="50" t="s">
        <v>54</v>
      </c>
      <c r="C15" s="34" t="s">
        <v>38</v>
      </c>
      <c r="D15" s="34" t="s">
        <v>39</v>
      </c>
      <c r="E15" s="34" t="s">
        <v>64</v>
      </c>
      <c r="F15" s="34" t="s">
        <v>65</v>
      </c>
      <c r="G15" s="34" t="s">
        <v>42</v>
      </c>
      <c r="H15" s="34" t="s">
        <v>57</v>
      </c>
      <c r="I15" s="34" t="s">
        <v>58</v>
      </c>
      <c r="J15" s="52">
        <v>48372931849</v>
      </c>
      <c r="K15" s="53">
        <v>47032623907.68</v>
      </c>
      <c r="L15" s="54">
        <v>714250524510</v>
      </c>
      <c r="M15" s="54">
        <f>(L15*0.03)+L15</f>
        <v>735678040245.30005</v>
      </c>
      <c r="N15" s="54">
        <f>(M15*0.03)+M15</f>
        <v>757748381452.65906</v>
      </c>
      <c r="O15" s="34" t="s">
        <v>66</v>
      </c>
      <c r="P15" s="34" t="s">
        <v>67</v>
      </c>
      <c r="Q15" s="34" t="s">
        <v>68</v>
      </c>
      <c r="R15" s="34" t="s">
        <v>69</v>
      </c>
      <c r="S15" s="35">
        <v>54726</v>
      </c>
      <c r="T15" s="34">
        <v>54726</v>
      </c>
      <c r="U15" s="36">
        <v>210000</v>
      </c>
      <c r="V15" s="37">
        <v>210000</v>
      </c>
      <c r="W15" s="38">
        <v>54726</v>
      </c>
      <c r="X15" s="34">
        <v>0</v>
      </c>
      <c r="Y15" s="38">
        <v>781722</v>
      </c>
      <c r="Z15" s="34">
        <v>0</v>
      </c>
      <c r="AA15" s="38">
        <v>726996</v>
      </c>
      <c r="AB15" s="34">
        <v>0</v>
      </c>
      <c r="AC15" s="38">
        <v>726996</v>
      </c>
      <c r="AD15" s="35">
        <v>726996</v>
      </c>
      <c r="AE15" s="40"/>
      <c r="AF15" s="51" t="s">
        <v>62</v>
      </c>
    </row>
    <row r="16" spans="1:32" ht="204" customHeight="1" x14ac:dyDescent="0.3">
      <c r="A16" s="29" t="s">
        <v>36</v>
      </c>
      <c r="B16" s="29" t="s">
        <v>54</v>
      </c>
      <c r="C16" s="29" t="s">
        <v>38</v>
      </c>
      <c r="D16" s="29" t="s">
        <v>39</v>
      </c>
      <c r="E16" s="29" t="s">
        <v>70</v>
      </c>
      <c r="F16" s="29" t="s">
        <v>71</v>
      </c>
      <c r="G16" s="29" t="s">
        <v>42</v>
      </c>
      <c r="H16" s="29" t="s">
        <v>57</v>
      </c>
      <c r="I16" s="29" t="s">
        <v>58</v>
      </c>
      <c r="J16" s="32">
        <v>265850195333</v>
      </c>
      <c r="K16" s="33">
        <v>146882385245</v>
      </c>
      <c r="L16" s="31">
        <v>632868882275</v>
      </c>
      <c r="M16" s="31">
        <f>(L16*0.03)+L16</f>
        <v>651854948743.25</v>
      </c>
      <c r="N16" s="31">
        <f>(M16*0.03)+M16</f>
        <v>671410597205.54749</v>
      </c>
      <c r="O16" s="29" t="s">
        <v>72</v>
      </c>
      <c r="P16" s="34" t="s">
        <v>73</v>
      </c>
      <c r="Q16" s="34" t="s">
        <v>74</v>
      </c>
      <c r="R16" s="34" t="s">
        <v>53</v>
      </c>
      <c r="S16" s="35">
        <v>1515</v>
      </c>
      <c r="T16" s="34">
        <v>8601</v>
      </c>
      <c r="U16" s="36">
        <v>14057</v>
      </c>
      <c r="V16" s="37">
        <v>8601</v>
      </c>
      <c r="W16" s="38">
        <v>14057</v>
      </c>
      <c r="X16" s="34">
        <v>0</v>
      </c>
      <c r="Y16" s="35">
        <v>14057</v>
      </c>
      <c r="Z16" s="34">
        <v>0</v>
      </c>
      <c r="AA16" s="35">
        <v>14057</v>
      </c>
      <c r="AB16" s="34">
        <v>0</v>
      </c>
      <c r="AC16" s="35">
        <f>+_xlfn.IFS(R16="Acumulado",U16+W16+Y16+AA16,R16="Capacidad",AA16,R16="Flujo",AA16,R16="Reducción",AA16,R16="Stock",AA16)</f>
        <v>14057</v>
      </c>
      <c r="AD16" s="35">
        <f t="shared" si="1"/>
        <v>8601</v>
      </c>
      <c r="AE16" s="40"/>
      <c r="AF16" s="51" t="s">
        <v>62</v>
      </c>
    </row>
    <row r="17" spans="1:32" ht="204" customHeight="1" x14ac:dyDescent="0.3">
      <c r="A17" s="40"/>
      <c r="B17" s="40"/>
      <c r="C17" s="40"/>
      <c r="D17" s="40"/>
      <c r="E17" s="40"/>
      <c r="F17" s="40"/>
      <c r="G17" s="40"/>
      <c r="H17" s="40"/>
      <c r="I17" s="40"/>
      <c r="J17" s="43"/>
      <c r="K17" s="44"/>
      <c r="L17" s="42"/>
      <c r="M17" s="42"/>
      <c r="N17" s="42"/>
      <c r="O17" s="40"/>
      <c r="P17" s="55" t="s">
        <v>75</v>
      </c>
      <c r="Q17" s="34" t="s">
        <v>76</v>
      </c>
      <c r="R17" s="34" t="s">
        <v>53</v>
      </c>
      <c r="S17" s="35">
        <v>4362</v>
      </c>
      <c r="T17" s="34"/>
      <c r="U17" s="36"/>
      <c r="V17" s="37"/>
      <c r="W17" s="38">
        <v>4362</v>
      </c>
      <c r="X17" s="34"/>
      <c r="Y17" s="35">
        <v>4362</v>
      </c>
      <c r="Z17" s="34"/>
      <c r="AA17" s="35">
        <v>4362</v>
      </c>
      <c r="AB17" s="34"/>
      <c r="AC17" s="35">
        <v>4362</v>
      </c>
      <c r="AD17" s="35">
        <v>0</v>
      </c>
      <c r="AE17" s="40"/>
      <c r="AF17" s="51" t="s">
        <v>62</v>
      </c>
    </row>
    <row r="18" spans="1:32" ht="93.6" customHeight="1" x14ac:dyDescent="0.3">
      <c r="A18" s="45"/>
      <c r="B18" s="45"/>
      <c r="C18" s="45"/>
      <c r="D18" s="45"/>
      <c r="E18" s="45"/>
      <c r="F18" s="45"/>
      <c r="G18" s="45"/>
      <c r="H18" s="45"/>
      <c r="I18" s="45"/>
      <c r="J18" s="48">
        <v>0</v>
      </c>
      <c r="K18" s="49"/>
      <c r="L18" s="47"/>
      <c r="M18" s="47"/>
      <c r="N18" s="47"/>
      <c r="O18" s="45"/>
      <c r="P18" s="56"/>
      <c r="Q18" s="57" t="s">
        <v>77</v>
      </c>
      <c r="R18" s="57" t="s">
        <v>69</v>
      </c>
      <c r="S18" s="58">
        <v>1090</v>
      </c>
      <c r="T18" s="57">
        <v>1090</v>
      </c>
      <c r="U18" s="36">
        <v>1090</v>
      </c>
      <c r="V18" s="37">
        <v>1090</v>
      </c>
      <c r="W18" s="36" t="s">
        <v>78</v>
      </c>
      <c r="X18" s="57" t="s">
        <v>78</v>
      </c>
      <c r="Y18" s="36" t="s">
        <v>78</v>
      </c>
      <c r="Z18" s="57" t="s">
        <v>78</v>
      </c>
      <c r="AA18" s="36" t="s">
        <v>78</v>
      </c>
      <c r="AB18" s="57" t="s">
        <v>78</v>
      </c>
      <c r="AC18" s="36">
        <v>1090</v>
      </c>
      <c r="AD18" s="36">
        <f t="shared" si="1"/>
        <v>1090</v>
      </c>
      <c r="AE18" s="40"/>
      <c r="AF18" s="51" t="s">
        <v>62</v>
      </c>
    </row>
    <row r="19" spans="1:32" ht="224.4" x14ac:dyDescent="0.3">
      <c r="A19" s="34" t="s">
        <v>36</v>
      </c>
      <c r="B19" s="34" t="s">
        <v>54</v>
      </c>
      <c r="C19" s="34" t="s">
        <v>38</v>
      </c>
      <c r="D19" s="34" t="s">
        <v>79</v>
      </c>
      <c r="E19" s="34" t="s">
        <v>80</v>
      </c>
      <c r="F19" s="34" t="s">
        <v>81</v>
      </c>
      <c r="G19" s="34" t="s">
        <v>42</v>
      </c>
      <c r="H19" s="34" t="s">
        <v>57</v>
      </c>
      <c r="I19" s="34" t="s">
        <v>58</v>
      </c>
      <c r="J19" s="52">
        <v>12417640321</v>
      </c>
      <c r="K19" s="53">
        <v>12417058566</v>
      </c>
      <c r="L19" s="54">
        <v>140000000000</v>
      </c>
      <c r="M19" s="54">
        <f>(L19*0.03)+L19</f>
        <v>144200000000</v>
      </c>
      <c r="N19" s="54">
        <f>(M19*0.03)+M19</f>
        <v>148526000000</v>
      </c>
      <c r="O19" s="34" t="s">
        <v>82</v>
      </c>
      <c r="P19" s="34" t="s">
        <v>83</v>
      </c>
      <c r="Q19" s="34" t="s">
        <v>84</v>
      </c>
      <c r="R19" s="50" t="s">
        <v>53</v>
      </c>
      <c r="S19" s="59">
        <v>1</v>
      </c>
      <c r="T19" s="59">
        <v>1</v>
      </c>
      <c r="U19" s="60">
        <v>1</v>
      </c>
      <c r="V19" s="61">
        <v>1</v>
      </c>
      <c r="W19" s="62">
        <v>1</v>
      </c>
      <c r="X19" s="63"/>
      <c r="Y19" s="64">
        <v>1</v>
      </c>
      <c r="Z19" s="63"/>
      <c r="AA19" s="64">
        <v>1</v>
      </c>
      <c r="AB19" s="63"/>
      <c r="AC19" s="63">
        <v>1</v>
      </c>
      <c r="AD19" s="63">
        <f t="shared" si="1"/>
        <v>1</v>
      </c>
      <c r="AE19" s="45"/>
      <c r="AF19" s="51" t="s">
        <v>62</v>
      </c>
    </row>
    <row r="20" spans="1:32" ht="178.2" customHeight="1" x14ac:dyDescent="0.3">
      <c r="A20" s="29" t="s">
        <v>36</v>
      </c>
      <c r="B20" s="29" t="s">
        <v>85</v>
      </c>
      <c r="C20" s="29" t="s">
        <v>38</v>
      </c>
      <c r="D20" s="29" t="s">
        <v>79</v>
      </c>
      <c r="E20" s="29" t="s">
        <v>86</v>
      </c>
      <c r="F20" s="29" t="s">
        <v>87</v>
      </c>
      <c r="G20" s="29" t="s">
        <v>42</v>
      </c>
      <c r="H20" s="29" t="s">
        <v>88</v>
      </c>
      <c r="I20" s="29" t="s">
        <v>89</v>
      </c>
      <c r="J20" s="65">
        <v>16904865271</v>
      </c>
      <c r="K20" s="66">
        <v>16892365271</v>
      </c>
      <c r="L20" s="67">
        <v>32972071348</v>
      </c>
      <c r="M20" s="67">
        <f>(L20*0.03)+L20</f>
        <v>33961233488.439999</v>
      </c>
      <c r="N20" s="67">
        <f>(M20*0.03)+M20</f>
        <v>34980070493.093201</v>
      </c>
      <c r="O20" s="29" t="s">
        <v>90</v>
      </c>
      <c r="P20" s="29" t="s">
        <v>91</v>
      </c>
      <c r="Q20" s="68" t="s">
        <v>92</v>
      </c>
      <c r="R20" s="34" t="s">
        <v>48</v>
      </c>
      <c r="S20" s="35">
        <v>0</v>
      </c>
      <c r="T20" s="34">
        <f t="shared" ref="T20" si="2">V20</f>
        <v>141914</v>
      </c>
      <c r="U20" s="36">
        <v>111000</v>
      </c>
      <c r="V20" s="36">
        <v>141914</v>
      </c>
      <c r="W20" s="38">
        <v>140000</v>
      </c>
      <c r="X20" s="34">
        <v>0</v>
      </c>
      <c r="Y20" s="35">
        <v>150000</v>
      </c>
      <c r="Z20" s="34">
        <v>0</v>
      </c>
      <c r="AA20" s="35">
        <v>100000</v>
      </c>
      <c r="AB20" s="34">
        <v>0</v>
      </c>
      <c r="AC20" s="35">
        <f t="shared" ref="AC20" si="3">+_xlfn.IFS(R20="Acumulado",U20+W20+Y20+AA20,R20="Capacidad",AA20,R20="Flujo",AA20,R20="Reducción",AA20,R20="Stock",AA20)</f>
        <v>501000</v>
      </c>
      <c r="AD20" s="35">
        <f t="shared" si="1"/>
        <v>141914</v>
      </c>
      <c r="AE20" s="29" t="s">
        <v>93</v>
      </c>
      <c r="AF20" s="69" t="s">
        <v>93</v>
      </c>
    </row>
    <row r="21" spans="1:32" ht="61.2" x14ac:dyDescent="0.3">
      <c r="A21" s="45"/>
      <c r="B21" s="45"/>
      <c r="C21" s="45"/>
      <c r="D21" s="45"/>
      <c r="E21" s="45"/>
      <c r="F21" s="45"/>
      <c r="G21" s="45"/>
      <c r="H21" s="45"/>
      <c r="I21" s="45"/>
      <c r="J21" s="70"/>
      <c r="K21" s="71"/>
      <c r="L21" s="72"/>
      <c r="M21" s="72"/>
      <c r="N21" s="72"/>
      <c r="O21" s="45"/>
      <c r="P21" s="45"/>
      <c r="Q21" s="68" t="s">
        <v>94</v>
      </c>
      <c r="R21" s="34" t="s">
        <v>48</v>
      </c>
      <c r="S21" s="35">
        <v>2071846</v>
      </c>
      <c r="T21" s="35">
        <v>2071846</v>
      </c>
      <c r="U21" s="36">
        <v>510000</v>
      </c>
      <c r="V21" s="36">
        <v>594180</v>
      </c>
      <c r="W21" s="38">
        <v>550000</v>
      </c>
      <c r="X21" s="34">
        <v>0</v>
      </c>
      <c r="Y21" s="35">
        <v>550000</v>
      </c>
      <c r="Z21" s="34">
        <v>0</v>
      </c>
      <c r="AA21" s="35">
        <v>550000</v>
      </c>
      <c r="AB21" s="34">
        <v>0</v>
      </c>
      <c r="AC21" s="35">
        <v>2160000</v>
      </c>
      <c r="AD21" s="35">
        <f t="shared" si="1"/>
        <v>594180</v>
      </c>
      <c r="AE21" s="45"/>
      <c r="AF21" s="69" t="s">
        <v>93</v>
      </c>
    </row>
    <row r="22" spans="1:32" ht="124.95" customHeight="1" x14ac:dyDescent="0.3">
      <c r="A22" s="29" t="s">
        <v>95</v>
      </c>
      <c r="B22" s="29" t="s">
        <v>96</v>
      </c>
      <c r="C22" s="29" t="s">
        <v>38</v>
      </c>
      <c r="D22" s="29" t="s">
        <v>97</v>
      </c>
      <c r="E22" s="29" t="s">
        <v>98</v>
      </c>
      <c r="F22" s="29" t="s">
        <v>99</v>
      </c>
      <c r="G22" s="29" t="s">
        <v>42</v>
      </c>
      <c r="H22" s="73" t="s">
        <v>100</v>
      </c>
      <c r="I22" s="29" t="s">
        <v>101</v>
      </c>
      <c r="J22" s="65">
        <v>55213854175</v>
      </c>
      <c r="K22" s="66">
        <v>51630365911.800003</v>
      </c>
      <c r="L22" s="67">
        <v>210611190272</v>
      </c>
      <c r="M22" s="67">
        <v>67866000000</v>
      </c>
      <c r="N22" s="67">
        <v>69178000000</v>
      </c>
      <c r="O22" s="29" t="s">
        <v>102</v>
      </c>
      <c r="P22" s="34" t="s">
        <v>103</v>
      </c>
      <c r="Q22" s="34" t="s">
        <v>104</v>
      </c>
      <c r="R22" s="34" t="s">
        <v>48</v>
      </c>
      <c r="S22" s="34">
        <v>0</v>
      </c>
      <c r="T22" s="74">
        <v>0.02</v>
      </c>
      <c r="U22" s="75">
        <v>0.02</v>
      </c>
      <c r="V22" s="75">
        <v>0.02</v>
      </c>
      <c r="W22" s="76">
        <v>0.02</v>
      </c>
      <c r="X22" s="63"/>
      <c r="Y22" s="74">
        <v>0.02</v>
      </c>
      <c r="Z22" s="63"/>
      <c r="AA22" s="74">
        <v>0.02</v>
      </c>
      <c r="AB22" s="63"/>
      <c r="AC22" s="63">
        <f>+_xlfn.IFS(R22="Acumulado",U22+W22+Y22+AA22,R22="Capacidad",AA22,R22="Flujo",AA22,R22="Reducción",AA22,R22="Stock",AA22)</f>
        <v>0.08</v>
      </c>
      <c r="AD22" s="77">
        <f t="shared" si="1"/>
        <v>0.02</v>
      </c>
      <c r="AE22" s="29" t="s">
        <v>105</v>
      </c>
      <c r="AF22" s="78" t="s">
        <v>105</v>
      </c>
    </row>
    <row r="23" spans="1:32" ht="217.95" customHeight="1" x14ac:dyDescent="0.3">
      <c r="A23" s="40"/>
      <c r="B23" s="40"/>
      <c r="C23" s="40"/>
      <c r="D23" s="40"/>
      <c r="E23" s="40"/>
      <c r="F23" s="40"/>
      <c r="G23" s="40"/>
      <c r="H23" s="79"/>
      <c r="I23" s="40"/>
      <c r="J23" s="80"/>
      <c r="K23" s="81"/>
      <c r="L23" s="82"/>
      <c r="M23" s="82"/>
      <c r="N23" s="82"/>
      <c r="O23" s="40"/>
      <c r="P23" s="34" t="s">
        <v>106</v>
      </c>
      <c r="Q23" s="34" t="s">
        <v>107</v>
      </c>
      <c r="R23" s="34" t="s">
        <v>48</v>
      </c>
      <c r="S23" s="34">
        <v>0</v>
      </c>
      <c r="T23" s="83">
        <v>1.4999999999999999E-2</v>
      </c>
      <c r="U23" s="84">
        <v>1.4999999999999999E-2</v>
      </c>
      <c r="V23" s="85">
        <v>1.4999999999999999E-2</v>
      </c>
      <c r="W23" s="86">
        <v>1.4999999999999999E-2</v>
      </c>
      <c r="X23" s="63"/>
      <c r="Y23" s="83">
        <v>1.4999999999999999E-2</v>
      </c>
      <c r="Z23" s="63"/>
      <c r="AA23" s="83">
        <v>1.4999999999999999E-2</v>
      </c>
      <c r="AB23" s="63"/>
      <c r="AC23" s="63">
        <f>+_xlfn.IFS(R23="Acumulado",U23+W23+Y23+AA23,R23="Capacidad",AA23,R23="Flujo",AA23,R23="Reducción",AA23,R23="Stock",AA23)</f>
        <v>0.06</v>
      </c>
      <c r="AD23" s="77">
        <f>+_xlfn.IFS(R23="Acumulado",V23+X23+Z23+AB23,R23="Capacidad",AB23,R23="Flujo",V23,R23="Reducción",V23,R23="Stock",V23)</f>
        <v>1.4999999999999999E-2</v>
      </c>
      <c r="AE23" s="40"/>
      <c r="AF23" s="78" t="s">
        <v>105</v>
      </c>
    </row>
    <row r="24" spans="1:32" ht="61.2" x14ac:dyDescent="0.3">
      <c r="A24" s="40"/>
      <c r="B24" s="40"/>
      <c r="C24" s="40"/>
      <c r="D24" s="40"/>
      <c r="E24" s="40"/>
      <c r="F24" s="40"/>
      <c r="G24" s="40"/>
      <c r="H24" s="79"/>
      <c r="I24" s="40"/>
      <c r="J24" s="80"/>
      <c r="K24" s="81"/>
      <c r="L24" s="82"/>
      <c r="M24" s="82"/>
      <c r="N24" s="82"/>
      <c r="O24" s="40"/>
      <c r="P24" s="50" t="s">
        <v>108</v>
      </c>
      <c r="Q24" s="50" t="s">
        <v>109</v>
      </c>
      <c r="R24" s="50" t="s">
        <v>48</v>
      </c>
      <c r="S24" s="87">
        <v>0</v>
      </c>
      <c r="T24" s="34">
        <f t="shared" ref="T24:T27" si="4">V24</f>
        <v>4001</v>
      </c>
      <c r="U24" s="88">
        <v>4000</v>
      </c>
      <c r="V24" s="37">
        <v>4001</v>
      </c>
      <c r="W24" s="89">
        <v>4000</v>
      </c>
      <c r="X24" s="50"/>
      <c r="Y24" s="87">
        <v>4000</v>
      </c>
      <c r="Z24" s="50"/>
      <c r="AA24" s="87">
        <v>4000</v>
      </c>
      <c r="AB24" s="50"/>
      <c r="AC24" s="87">
        <v>16000</v>
      </c>
      <c r="AD24" s="87">
        <f t="shared" si="1"/>
        <v>4001</v>
      </c>
      <c r="AE24" s="40"/>
      <c r="AF24" s="78" t="s">
        <v>105</v>
      </c>
    </row>
    <row r="25" spans="1:32" ht="81.599999999999994" x14ac:dyDescent="0.3">
      <c r="A25" s="45"/>
      <c r="B25" s="45"/>
      <c r="C25" s="45"/>
      <c r="D25" s="45"/>
      <c r="E25" s="45"/>
      <c r="F25" s="45"/>
      <c r="G25" s="45"/>
      <c r="H25" s="90"/>
      <c r="I25" s="45"/>
      <c r="J25" s="70"/>
      <c r="K25" s="71"/>
      <c r="L25" s="72"/>
      <c r="M25" s="72"/>
      <c r="N25" s="72"/>
      <c r="O25" s="45"/>
      <c r="P25" s="50" t="s">
        <v>110</v>
      </c>
      <c r="Q25" s="50" t="s">
        <v>110</v>
      </c>
      <c r="R25" s="50" t="s">
        <v>53</v>
      </c>
      <c r="S25" s="87">
        <v>651</v>
      </c>
      <c r="T25" s="34">
        <f t="shared" si="4"/>
        <v>809</v>
      </c>
      <c r="U25" s="88">
        <v>800</v>
      </c>
      <c r="V25" s="37">
        <v>809</v>
      </c>
      <c r="W25" s="89">
        <v>800</v>
      </c>
      <c r="X25" s="50"/>
      <c r="Y25" s="87">
        <v>800</v>
      </c>
      <c r="Z25" s="50"/>
      <c r="AA25" s="87">
        <v>800</v>
      </c>
      <c r="AB25" s="50"/>
      <c r="AC25" s="87">
        <v>800</v>
      </c>
      <c r="AD25" s="87">
        <f t="shared" si="1"/>
        <v>809</v>
      </c>
      <c r="AE25" s="45"/>
      <c r="AF25" s="78" t="s">
        <v>105</v>
      </c>
    </row>
    <row r="26" spans="1:32" s="96" customFormat="1" ht="183.6" customHeight="1" x14ac:dyDescent="0.3">
      <c r="A26" s="68" t="s">
        <v>111</v>
      </c>
      <c r="B26" s="68" t="s">
        <v>112</v>
      </c>
      <c r="C26" s="68" t="s">
        <v>38</v>
      </c>
      <c r="D26" s="68" t="s">
        <v>113</v>
      </c>
      <c r="E26" s="68" t="s">
        <v>114</v>
      </c>
      <c r="F26" s="68" t="s">
        <v>115</v>
      </c>
      <c r="G26" s="68" t="s">
        <v>42</v>
      </c>
      <c r="H26" s="68" t="s">
        <v>116</v>
      </c>
      <c r="I26" s="68" t="s">
        <v>89</v>
      </c>
      <c r="J26" s="53">
        <v>30908200346</v>
      </c>
      <c r="K26" s="53">
        <v>25199465325.68</v>
      </c>
      <c r="L26" s="91">
        <v>260000000000</v>
      </c>
      <c r="M26" s="92" t="s">
        <v>117</v>
      </c>
      <c r="N26" s="92" t="s">
        <v>118</v>
      </c>
      <c r="O26" s="68" t="s">
        <v>119</v>
      </c>
      <c r="P26" s="68" t="s">
        <v>120</v>
      </c>
      <c r="Q26" s="68" t="s">
        <v>121</v>
      </c>
      <c r="R26" s="93" t="s">
        <v>48</v>
      </c>
      <c r="S26" s="87">
        <v>0</v>
      </c>
      <c r="T26" s="34">
        <v>0</v>
      </c>
      <c r="U26" s="88">
        <v>70000</v>
      </c>
      <c r="V26" s="37">
        <v>47230</v>
      </c>
      <c r="W26" s="89">
        <v>247500</v>
      </c>
      <c r="X26" s="94">
        <v>0</v>
      </c>
      <c r="Y26" s="87">
        <v>205810</v>
      </c>
      <c r="Z26" s="94">
        <v>0</v>
      </c>
      <c r="AA26" s="87">
        <v>95840</v>
      </c>
      <c r="AB26" s="94">
        <v>0</v>
      </c>
      <c r="AC26" s="87">
        <f t="shared" ref="AC26:AC72" si="5">+_xlfn.IFS(R26="Acumulado",U26+W26+Y26+AA26,R26="Capacidad",AA26,R26="Flujo",AA26,R26="Reducción",AA26,R26="Stock",AA26)</f>
        <v>619150</v>
      </c>
      <c r="AD26" s="87">
        <f t="shared" si="1"/>
        <v>47230</v>
      </c>
      <c r="AE26" s="50" t="s">
        <v>122</v>
      </c>
      <c r="AF26" s="95" t="s">
        <v>122</v>
      </c>
    </row>
    <row r="27" spans="1:32" ht="142.80000000000001" x14ac:dyDescent="0.3">
      <c r="A27" s="34" t="s">
        <v>36</v>
      </c>
      <c r="B27" s="34" t="s">
        <v>85</v>
      </c>
      <c r="C27" s="34" t="s">
        <v>38</v>
      </c>
      <c r="D27" s="34" t="s">
        <v>79</v>
      </c>
      <c r="E27" s="34" t="s">
        <v>123</v>
      </c>
      <c r="F27" s="34" t="s">
        <v>124</v>
      </c>
      <c r="G27" s="34" t="s">
        <v>42</v>
      </c>
      <c r="H27" s="34" t="s">
        <v>43</v>
      </c>
      <c r="I27" s="34" t="s">
        <v>89</v>
      </c>
      <c r="J27" s="97">
        <f>'[1]1. Iniciativas-PA (2)'!M16</f>
        <v>6050000000</v>
      </c>
      <c r="K27" s="97">
        <f>'[1]1. Iniciativas-PA (2)'!N16</f>
        <v>0</v>
      </c>
      <c r="L27" s="98">
        <v>8824700000</v>
      </c>
      <c r="M27" s="98">
        <f>(L27*0.03)+L27</f>
        <v>9089441000</v>
      </c>
      <c r="N27" s="98">
        <f>(M27*0.03)+M27</f>
        <v>9362124230</v>
      </c>
      <c r="O27" s="34" t="s">
        <v>90</v>
      </c>
      <c r="P27" s="34" t="s">
        <v>125</v>
      </c>
      <c r="Q27" s="34" t="s">
        <v>126</v>
      </c>
      <c r="R27" s="34" t="s">
        <v>48</v>
      </c>
      <c r="S27" s="35">
        <v>0</v>
      </c>
      <c r="T27" s="34">
        <f t="shared" si="4"/>
        <v>835531</v>
      </c>
      <c r="U27" s="36">
        <v>700000</v>
      </c>
      <c r="V27" s="36">
        <v>835531</v>
      </c>
      <c r="W27" s="38">
        <v>1000000</v>
      </c>
      <c r="X27" s="34">
        <v>0</v>
      </c>
      <c r="Y27" s="35">
        <v>1300000</v>
      </c>
      <c r="Z27" s="34">
        <v>0</v>
      </c>
      <c r="AA27" s="35">
        <v>1000000</v>
      </c>
      <c r="AB27" s="34">
        <v>0</v>
      </c>
      <c r="AC27" s="35">
        <f t="shared" si="5"/>
        <v>4000000</v>
      </c>
      <c r="AD27" s="35">
        <f t="shared" si="1"/>
        <v>835531</v>
      </c>
      <c r="AE27" s="34" t="s">
        <v>93</v>
      </c>
      <c r="AF27" s="69" t="s">
        <v>93</v>
      </c>
    </row>
    <row r="28" spans="1:32" ht="61.2" x14ac:dyDescent="0.3">
      <c r="A28" s="29" t="s">
        <v>36</v>
      </c>
      <c r="B28" s="29" t="s">
        <v>127</v>
      </c>
      <c r="C28" s="29" t="s">
        <v>38</v>
      </c>
      <c r="D28" s="29" t="s">
        <v>97</v>
      </c>
      <c r="E28" s="29" t="s">
        <v>128</v>
      </c>
      <c r="F28" s="29" t="s">
        <v>129</v>
      </c>
      <c r="G28" s="29" t="s">
        <v>42</v>
      </c>
      <c r="H28" s="29" t="s">
        <v>130</v>
      </c>
      <c r="I28" s="29" t="s">
        <v>131</v>
      </c>
      <c r="J28" s="99">
        <v>6830016667</v>
      </c>
      <c r="K28" s="66">
        <v>6822825000</v>
      </c>
      <c r="L28" s="100">
        <v>4500000000</v>
      </c>
      <c r="M28" s="100">
        <f>(L28*0.03)+L28</f>
        <v>4635000000</v>
      </c>
      <c r="N28" s="100">
        <f>(M28*0.03)+M28</f>
        <v>4774050000</v>
      </c>
      <c r="O28" s="29" t="s">
        <v>132</v>
      </c>
      <c r="P28" s="34" t="s">
        <v>133</v>
      </c>
      <c r="Q28" s="34" t="s">
        <v>134</v>
      </c>
      <c r="R28" s="34" t="s">
        <v>53</v>
      </c>
      <c r="S28" s="34">
        <v>0</v>
      </c>
      <c r="T28" s="63">
        <v>1</v>
      </c>
      <c r="U28" s="101">
        <v>1</v>
      </c>
      <c r="V28" s="101">
        <v>1</v>
      </c>
      <c r="W28" s="102">
        <v>1</v>
      </c>
      <c r="X28" s="34">
        <v>0</v>
      </c>
      <c r="Y28" s="63">
        <v>1</v>
      </c>
      <c r="Z28" s="34">
        <v>0</v>
      </c>
      <c r="AA28" s="63">
        <v>1</v>
      </c>
      <c r="AB28" s="34">
        <v>0</v>
      </c>
      <c r="AC28" s="63">
        <f t="shared" si="5"/>
        <v>1</v>
      </c>
      <c r="AD28" s="34">
        <f t="shared" si="1"/>
        <v>1</v>
      </c>
      <c r="AE28" s="29" t="s">
        <v>135</v>
      </c>
      <c r="AF28" s="103" t="s">
        <v>135</v>
      </c>
    </row>
    <row r="29" spans="1:32" ht="40.799999999999997" x14ac:dyDescent="0.3">
      <c r="A29" s="40"/>
      <c r="B29" s="40"/>
      <c r="C29" s="40"/>
      <c r="D29" s="40"/>
      <c r="E29" s="40"/>
      <c r="F29" s="40"/>
      <c r="G29" s="40"/>
      <c r="H29" s="40"/>
      <c r="I29" s="40"/>
      <c r="J29" s="104">
        <v>0</v>
      </c>
      <c r="K29" s="81"/>
      <c r="L29" s="105"/>
      <c r="M29" s="105"/>
      <c r="N29" s="105"/>
      <c r="O29" s="40"/>
      <c r="P29" s="34" t="s">
        <v>136</v>
      </c>
      <c r="Q29" s="34" t="s">
        <v>137</v>
      </c>
      <c r="R29" s="34" t="s">
        <v>48</v>
      </c>
      <c r="S29" s="35">
        <v>0</v>
      </c>
      <c r="T29" s="34">
        <f t="shared" ref="T29:T33" si="6">V29</f>
        <v>1</v>
      </c>
      <c r="U29" s="36">
        <v>1</v>
      </c>
      <c r="V29" s="37">
        <v>1</v>
      </c>
      <c r="W29" s="38">
        <v>1</v>
      </c>
      <c r="X29" s="34">
        <v>0</v>
      </c>
      <c r="Y29" s="35">
        <v>0</v>
      </c>
      <c r="Z29" s="34">
        <v>0</v>
      </c>
      <c r="AA29" s="35">
        <v>1</v>
      </c>
      <c r="AB29" s="34">
        <v>0</v>
      </c>
      <c r="AC29" s="35">
        <f t="shared" si="5"/>
        <v>3</v>
      </c>
      <c r="AD29" s="35">
        <f t="shared" si="1"/>
        <v>1</v>
      </c>
      <c r="AE29" s="40"/>
      <c r="AF29" s="103" t="s">
        <v>135</v>
      </c>
    </row>
    <row r="30" spans="1:32" ht="204" customHeight="1" x14ac:dyDescent="0.3">
      <c r="A30" s="45"/>
      <c r="B30" s="45"/>
      <c r="C30" s="45"/>
      <c r="D30" s="45"/>
      <c r="E30" s="45"/>
      <c r="F30" s="45"/>
      <c r="G30" s="45"/>
      <c r="H30" s="45"/>
      <c r="I30" s="45"/>
      <c r="J30" s="106">
        <v>0</v>
      </c>
      <c r="K30" s="71"/>
      <c r="L30" s="107"/>
      <c r="M30" s="107"/>
      <c r="N30" s="107"/>
      <c r="O30" s="45"/>
      <c r="P30" s="34" t="s">
        <v>138</v>
      </c>
      <c r="Q30" s="34" t="s">
        <v>139</v>
      </c>
      <c r="R30" s="34" t="s">
        <v>53</v>
      </c>
      <c r="S30" s="34">
        <v>0</v>
      </c>
      <c r="T30" s="34">
        <f t="shared" si="6"/>
        <v>1</v>
      </c>
      <c r="U30" s="101">
        <v>1</v>
      </c>
      <c r="V30" s="101">
        <v>1</v>
      </c>
      <c r="W30" s="102">
        <v>1</v>
      </c>
      <c r="X30" s="34">
        <v>0</v>
      </c>
      <c r="Y30" s="63">
        <v>1</v>
      </c>
      <c r="Z30" s="34">
        <v>0</v>
      </c>
      <c r="AA30" s="63">
        <v>1</v>
      </c>
      <c r="AB30" s="34">
        <v>0</v>
      </c>
      <c r="AC30" s="63">
        <f t="shared" si="5"/>
        <v>1</v>
      </c>
      <c r="AD30" s="34">
        <f t="shared" si="1"/>
        <v>1</v>
      </c>
      <c r="AE30" s="40"/>
      <c r="AF30" s="103" t="s">
        <v>135</v>
      </c>
    </row>
    <row r="31" spans="1:32" ht="142.94999999999999" customHeight="1" x14ac:dyDescent="0.3">
      <c r="A31" s="29" t="s">
        <v>36</v>
      </c>
      <c r="B31" s="29" t="s">
        <v>127</v>
      </c>
      <c r="C31" s="29" t="s">
        <v>38</v>
      </c>
      <c r="D31" s="29" t="s">
        <v>97</v>
      </c>
      <c r="E31" s="29" t="s">
        <v>140</v>
      </c>
      <c r="F31" s="29" t="s">
        <v>141</v>
      </c>
      <c r="G31" s="29" t="s">
        <v>42</v>
      </c>
      <c r="H31" s="29" t="s">
        <v>130</v>
      </c>
      <c r="I31" s="29" t="s">
        <v>131</v>
      </c>
      <c r="J31" s="99">
        <v>8669983333</v>
      </c>
      <c r="K31" s="66">
        <v>7979983453.3400002</v>
      </c>
      <c r="L31" s="100">
        <v>15000000000</v>
      </c>
      <c r="M31" s="100">
        <f>(L31*0.03)+L31</f>
        <v>15450000000</v>
      </c>
      <c r="N31" s="100">
        <f>(M31*0.03)+M31</f>
        <v>15913500000</v>
      </c>
      <c r="O31" s="29" t="s">
        <v>132</v>
      </c>
      <c r="P31" s="34" t="s">
        <v>142</v>
      </c>
      <c r="Q31" s="34" t="s">
        <v>143</v>
      </c>
      <c r="R31" s="34" t="s">
        <v>48</v>
      </c>
      <c r="S31" s="35">
        <v>0</v>
      </c>
      <c r="T31" s="34">
        <f t="shared" si="6"/>
        <v>1</v>
      </c>
      <c r="U31" s="36">
        <v>1800</v>
      </c>
      <c r="V31" s="37">
        <v>1</v>
      </c>
      <c r="W31" s="38">
        <v>7800</v>
      </c>
      <c r="X31" s="34">
        <v>0</v>
      </c>
      <c r="Y31" s="35">
        <v>7800</v>
      </c>
      <c r="Z31" s="34">
        <v>0</v>
      </c>
      <c r="AA31" s="35">
        <v>3900</v>
      </c>
      <c r="AB31" s="34">
        <v>0</v>
      </c>
      <c r="AC31" s="35">
        <f t="shared" si="5"/>
        <v>21300</v>
      </c>
      <c r="AD31" s="35">
        <f t="shared" si="1"/>
        <v>1</v>
      </c>
      <c r="AE31" s="40"/>
      <c r="AF31" s="103" t="s">
        <v>135</v>
      </c>
    </row>
    <row r="32" spans="1:32" ht="40.799999999999997" x14ac:dyDescent="0.3">
      <c r="A32" s="45"/>
      <c r="B32" s="45"/>
      <c r="C32" s="45"/>
      <c r="D32" s="45"/>
      <c r="E32" s="45"/>
      <c r="F32" s="45"/>
      <c r="G32" s="45"/>
      <c r="H32" s="45"/>
      <c r="I32" s="45"/>
      <c r="J32" s="104"/>
      <c r="K32" s="71"/>
      <c r="L32" s="107"/>
      <c r="M32" s="107"/>
      <c r="N32" s="107"/>
      <c r="O32" s="45"/>
      <c r="P32" s="34" t="s">
        <v>144</v>
      </c>
      <c r="Q32" s="34" t="s">
        <v>145</v>
      </c>
      <c r="R32" s="34" t="s">
        <v>48</v>
      </c>
      <c r="S32" s="35">
        <v>0</v>
      </c>
      <c r="T32" s="34">
        <f t="shared" si="6"/>
        <v>2</v>
      </c>
      <c r="U32" s="36">
        <v>2</v>
      </c>
      <c r="V32" s="37">
        <v>2</v>
      </c>
      <c r="W32" s="38">
        <v>2</v>
      </c>
      <c r="X32" s="34">
        <v>0</v>
      </c>
      <c r="Y32" s="35">
        <v>3</v>
      </c>
      <c r="Z32" s="34">
        <v>0</v>
      </c>
      <c r="AA32" s="35">
        <v>3</v>
      </c>
      <c r="AB32" s="34">
        <v>0</v>
      </c>
      <c r="AC32" s="35">
        <f t="shared" si="5"/>
        <v>10</v>
      </c>
      <c r="AD32" s="35">
        <f t="shared" si="1"/>
        <v>2</v>
      </c>
      <c r="AE32" s="45"/>
      <c r="AF32" s="103" t="s">
        <v>135</v>
      </c>
    </row>
    <row r="33" spans="1:32" ht="142.80000000000001" customHeight="1" x14ac:dyDescent="0.3">
      <c r="A33" s="29" t="s">
        <v>36</v>
      </c>
      <c r="B33" s="29" t="s">
        <v>37</v>
      </c>
      <c r="C33" s="29" t="s">
        <v>38</v>
      </c>
      <c r="D33" s="29" t="s">
        <v>39</v>
      </c>
      <c r="E33" s="29" t="s">
        <v>146</v>
      </c>
      <c r="F33" s="29" t="s">
        <v>147</v>
      </c>
      <c r="G33" s="30" t="s">
        <v>42</v>
      </c>
      <c r="H33" s="31" t="s">
        <v>43</v>
      </c>
      <c r="I33" s="31" t="s">
        <v>148</v>
      </c>
      <c r="J33" s="33">
        <v>104400000</v>
      </c>
      <c r="K33" s="33">
        <v>104400000</v>
      </c>
      <c r="L33" s="108">
        <v>151000000</v>
      </c>
      <c r="M33" s="108">
        <f>(L33*0.03)+L33</f>
        <v>155530000</v>
      </c>
      <c r="N33" s="108">
        <f>(M33*0.03)+M33</f>
        <v>160195900</v>
      </c>
      <c r="O33" s="29" t="s">
        <v>45</v>
      </c>
      <c r="P33" s="34" t="s">
        <v>149</v>
      </c>
      <c r="Q33" s="34" t="s">
        <v>150</v>
      </c>
      <c r="R33" s="34" t="s">
        <v>48</v>
      </c>
      <c r="S33" s="34" t="s">
        <v>43</v>
      </c>
      <c r="T33" s="34">
        <f t="shared" si="6"/>
        <v>100</v>
      </c>
      <c r="U33" s="101">
        <v>1</v>
      </c>
      <c r="V33" s="109">
        <v>100</v>
      </c>
      <c r="W33" s="110">
        <v>1</v>
      </c>
      <c r="X33" s="34">
        <v>0</v>
      </c>
      <c r="Y33" s="34">
        <v>1</v>
      </c>
      <c r="Z33" s="34">
        <v>0</v>
      </c>
      <c r="AA33" s="34">
        <v>1</v>
      </c>
      <c r="AB33" s="34">
        <v>0</v>
      </c>
      <c r="AC33" s="34">
        <f t="shared" si="5"/>
        <v>4</v>
      </c>
      <c r="AD33" s="34">
        <f t="shared" si="1"/>
        <v>100</v>
      </c>
      <c r="AE33" s="29" t="s">
        <v>49</v>
      </c>
      <c r="AF33" s="39" t="s">
        <v>49</v>
      </c>
    </row>
    <row r="34" spans="1:32" ht="61.2" x14ac:dyDescent="0.3">
      <c r="A34" s="45"/>
      <c r="B34" s="45"/>
      <c r="C34" s="45"/>
      <c r="D34" s="45"/>
      <c r="E34" s="45"/>
      <c r="F34" s="45"/>
      <c r="G34" s="46"/>
      <c r="H34" s="47"/>
      <c r="I34" s="47"/>
      <c r="J34" s="49"/>
      <c r="K34" s="49"/>
      <c r="L34" s="111"/>
      <c r="M34" s="111"/>
      <c r="N34" s="111"/>
      <c r="O34" s="45"/>
      <c r="P34" s="34" t="s">
        <v>151</v>
      </c>
      <c r="Q34" s="34" t="s">
        <v>152</v>
      </c>
      <c r="R34" s="34" t="s">
        <v>48</v>
      </c>
      <c r="S34" s="35" t="s">
        <v>43</v>
      </c>
      <c r="T34" s="34" t="s">
        <v>43</v>
      </c>
      <c r="U34" s="112"/>
      <c r="V34" s="37"/>
      <c r="W34" s="38">
        <v>228</v>
      </c>
      <c r="X34" s="34"/>
      <c r="Y34" s="35">
        <v>255</v>
      </c>
      <c r="Z34" s="34"/>
      <c r="AA34" s="35">
        <v>254</v>
      </c>
      <c r="AB34" s="34"/>
      <c r="AC34" s="35">
        <f t="shared" si="5"/>
        <v>737</v>
      </c>
      <c r="AD34" s="35">
        <v>0</v>
      </c>
      <c r="AE34" s="45"/>
      <c r="AF34" s="39" t="s">
        <v>49</v>
      </c>
    </row>
    <row r="35" spans="1:32" ht="40.799999999999997" x14ac:dyDescent="0.3">
      <c r="A35" s="29" t="s">
        <v>36</v>
      </c>
      <c r="B35" s="29" t="s">
        <v>153</v>
      </c>
      <c r="C35" s="29" t="s">
        <v>38</v>
      </c>
      <c r="D35" s="29" t="s">
        <v>39</v>
      </c>
      <c r="E35" s="29" t="s">
        <v>154</v>
      </c>
      <c r="F35" s="29" t="s">
        <v>155</v>
      </c>
      <c r="G35" s="29" t="s">
        <v>42</v>
      </c>
      <c r="H35" s="29" t="s">
        <v>57</v>
      </c>
      <c r="I35" s="29" t="s">
        <v>156</v>
      </c>
      <c r="J35" s="32">
        <v>22806409871</v>
      </c>
      <c r="K35" s="33">
        <v>21873315486.869999</v>
      </c>
      <c r="L35" s="31">
        <v>11814438981</v>
      </c>
      <c r="M35" s="31">
        <f>(L35*0.03)+L35</f>
        <v>12168872150.43</v>
      </c>
      <c r="N35" s="31">
        <f>(M35*0.03)+M35</f>
        <v>12533938314.9429</v>
      </c>
      <c r="O35" s="29" t="s">
        <v>157</v>
      </c>
      <c r="P35" s="34" t="s">
        <v>158</v>
      </c>
      <c r="Q35" s="34" t="s">
        <v>159</v>
      </c>
      <c r="R35" s="34" t="s">
        <v>48</v>
      </c>
      <c r="S35" s="35">
        <v>12</v>
      </c>
      <c r="T35" s="34">
        <v>12</v>
      </c>
      <c r="U35" s="36">
        <v>4</v>
      </c>
      <c r="V35" s="37">
        <v>4</v>
      </c>
      <c r="W35" s="38">
        <v>4</v>
      </c>
      <c r="X35" s="34">
        <v>0</v>
      </c>
      <c r="Y35" s="35">
        <v>4</v>
      </c>
      <c r="Z35" s="34">
        <v>0</v>
      </c>
      <c r="AA35" s="35">
        <v>4</v>
      </c>
      <c r="AB35" s="34">
        <v>0</v>
      </c>
      <c r="AC35" s="35">
        <f t="shared" si="5"/>
        <v>16</v>
      </c>
      <c r="AD35" s="35">
        <f t="shared" si="1"/>
        <v>4</v>
      </c>
      <c r="AE35" s="29" t="s">
        <v>160</v>
      </c>
      <c r="AF35" s="113" t="s">
        <v>161</v>
      </c>
    </row>
    <row r="36" spans="1:32" ht="40.799999999999997" x14ac:dyDescent="0.3">
      <c r="A36" s="40"/>
      <c r="B36" s="40"/>
      <c r="C36" s="40"/>
      <c r="D36" s="40"/>
      <c r="E36" s="40"/>
      <c r="F36" s="40"/>
      <c r="G36" s="40"/>
      <c r="H36" s="40"/>
      <c r="I36" s="40"/>
      <c r="J36" s="43">
        <v>0</v>
      </c>
      <c r="K36" s="44"/>
      <c r="L36" s="42"/>
      <c r="M36" s="42"/>
      <c r="N36" s="42"/>
      <c r="O36" s="40"/>
      <c r="P36" s="34" t="s">
        <v>162</v>
      </c>
      <c r="Q36" s="34" t="s">
        <v>163</v>
      </c>
      <c r="R36" s="34" t="s">
        <v>48</v>
      </c>
      <c r="S36" s="35">
        <v>0</v>
      </c>
      <c r="T36" s="34">
        <f t="shared" ref="T36" si="7">V36</f>
        <v>1</v>
      </c>
      <c r="U36" s="36">
        <v>1</v>
      </c>
      <c r="V36" s="37">
        <v>1</v>
      </c>
      <c r="W36" s="38">
        <v>1</v>
      </c>
      <c r="X36" s="34">
        <v>0</v>
      </c>
      <c r="Y36" s="35">
        <v>2</v>
      </c>
      <c r="Z36" s="34">
        <v>0</v>
      </c>
      <c r="AA36" s="35">
        <v>1</v>
      </c>
      <c r="AB36" s="34">
        <v>0</v>
      </c>
      <c r="AC36" s="35">
        <f t="shared" si="5"/>
        <v>5</v>
      </c>
      <c r="AD36" s="35">
        <f t="shared" si="1"/>
        <v>1</v>
      </c>
      <c r="AE36" s="40"/>
      <c r="AF36" s="113" t="s">
        <v>161</v>
      </c>
    </row>
    <row r="37" spans="1:32" ht="40.799999999999997" x14ac:dyDescent="0.3">
      <c r="A37" s="45"/>
      <c r="B37" s="45"/>
      <c r="C37" s="45"/>
      <c r="D37" s="45"/>
      <c r="E37" s="45"/>
      <c r="F37" s="45"/>
      <c r="G37" s="45"/>
      <c r="H37" s="45"/>
      <c r="I37" s="45"/>
      <c r="J37" s="48">
        <v>0</v>
      </c>
      <c r="K37" s="49"/>
      <c r="L37" s="47"/>
      <c r="M37" s="47"/>
      <c r="N37" s="47"/>
      <c r="O37" s="45"/>
      <c r="P37" s="34" t="s">
        <v>164</v>
      </c>
      <c r="Q37" s="34" t="s">
        <v>165</v>
      </c>
      <c r="R37" s="34" t="s">
        <v>48</v>
      </c>
      <c r="S37" s="35">
        <v>11</v>
      </c>
      <c r="T37" s="34">
        <v>11</v>
      </c>
      <c r="U37" s="36">
        <v>1</v>
      </c>
      <c r="V37" s="37">
        <v>1</v>
      </c>
      <c r="W37" s="38">
        <v>4</v>
      </c>
      <c r="X37" s="34">
        <v>0</v>
      </c>
      <c r="Y37" s="35">
        <v>0</v>
      </c>
      <c r="Z37" s="34">
        <v>0</v>
      </c>
      <c r="AA37" s="35">
        <v>0</v>
      </c>
      <c r="AB37" s="34">
        <v>0</v>
      </c>
      <c r="AC37" s="35">
        <f t="shared" si="5"/>
        <v>5</v>
      </c>
      <c r="AD37" s="35">
        <f t="shared" si="1"/>
        <v>1</v>
      </c>
      <c r="AE37" s="40"/>
      <c r="AF37" s="113" t="s">
        <v>161</v>
      </c>
    </row>
    <row r="38" spans="1:32" ht="224.4" x14ac:dyDescent="0.3">
      <c r="A38" s="34" t="s">
        <v>36</v>
      </c>
      <c r="B38" s="34" t="s">
        <v>54</v>
      </c>
      <c r="C38" s="34" t="s">
        <v>38</v>
      </c>
      <c r="D38" s="34" t="s">
        <v>97</v>
      </c>
      <c r="E38" s="34" t="s">
        <v>166</v>
      </c>
      <c r="F38" s="34" t="s">
        <v>167</v>
      </c>
      <c r="G38" s="34" t="s">
        <v>42</v>
      </c>
      <c r="H38" s="34" t="s">
        <v>57</v>
      </c>
      <c r="I38" s="34" t="s">
        <v>156</v>
      </c>
      <c r="J38" s="52">
        <f>'[1]1. Iniciativas-PA (2)'!M21</f>
        <v>11416661327</v>
      </c>
      <c r="K38" s="114">
        <f>'[1]EJEC SEPT 30'!C18</f>
        <v>11416661327</v>
      </c>
      <c r="L38" s="54">
        <v>6119330472</v>
      </c>
      <c r="M38" s="54">
        <f t="shared" ref="M38:N40" si="8">(L38*0.03)+L38</f>
        <v>6302910386.1599998</v>
      </c>
      <c r="N38" s="54">
        <f t="shared" si="8"/>
        <v>6491997697.7447996</v>
      </c>
      <c r="O38" s="34" t="s">
        <v>168</v>
      </c>
      <c r="P38" s="34" t="s">
        <v>169</v>
      </c>
      <c r="Q38" s="115" t="s">
        <v>170</v>
      </c>
      <c r="R38" s="34" t="s">
        <v>48</v>
      </c>
      <c r="S38" s="35">
        <v>16</v>
      </c>
      <c r="T38" s="34">
        <v>16</v>
      </c>
      <c r="U38" s="36">
        <v>4</v>
      </c>
      <c r="V38" s="37">
        <v>0</v>
      </c>
      <c r="W38" s="38">
        <v>3</v>
      </c>
      <c r="X38" s="34">
        <v>0</v>
      </c>
      <c r="Y38" s="35">
        <v>6</v>
      </c>
      <c r="Z38" s="34">
        <v>0</v>
      </c>
      <c r="AA38" s="35">
        <v>6</v>
      </c>
      <c r="AB38" s="34">
        <v>0</v>
      </c>
      <c r="AC38" s="35">
        <f>+_xlfn.IFS(R38="Acumulado",U38+W38+Y38+AA38,R38="Capacidad",AA38,R38="Flujo",AA38,R38="Reducción",AA38,R38="Stock",AA38)</f>
        <v>19</v>
      </c>
      <c r="AD38" s="35">
        <f t="shared" si="1"/>
        <v>0</v>
      </c>
      <c r="AE38" s="45"/>
      <c r="AF38" s="113" t="s">
        <v>161</v>
      </c>
    </row>
    <row r="39" spans="1:32" ht="102" x14ac:dyDescent="0.3">
      <c r="A39" s="34" t="s">
        <v>36</v>
      </c>
      <c r="B39" s="34" t="s">
        <v>54</v>
      </c>
      <c r="C39" s="34" t="s">
        <v>38</v>
      </c>
      <c r="D39" s="34" t="s">
        <v>97</v>
      </c>
      <c r="E39" s="34" t="s">
        <v>171</v>
      </c>
      <c r="F39" s="34" t="s">
        <v>172</v>
      </c>
      <c r="G39" s="34" t="s">
        <v>42</v>
      </c>
      <c r="H39" s="34" t="s">
        <v>173</v>
      </c>
      <c r="I39" s="34" t="s">
        <v>174</v>
      </c>
      <c r="J39" s="52">
        <v>265263138507</v>
      </c>
      <c r="K39" s="53">
        <v>264905846434</v>
      </c>
      <c r="L39" s="54">
        <v>318042858314</v>
      </c>
      <c r="M39" s="54">
        <f t="shared" si="8"/>
        <v>327584144063.41998</v>
      </c>
      <c r="N39" s="54">
        <f t="shared" si="8"/>
        <v>337411668385.32257</v>
      </c>
      <c r="O39" s="34" t="s">
        <v>175</v>
      </c>
      <c r="P39" s="34" t="s">
        <v>176</v>
      </c>
      <c r="Q39" s="34" t="s">
        <v>177</v>
      </c>
      <c r="R39" s="34" t="s">
        <v>53</v>
      </c>
      <c r="S39" s="35">
        <v>9</v>
      </c>
      <c r="T39" s="34">
        <v>9</v>
      </c>
      <c r="U39" s="36">
        <v>9</v>
      </c>
      <c r="V39" s="37">
        <v>9</v>
      </c>
      <c r="W39" s="38">
        <v>9</v>
      </c>
      <c r="X39" s="34">
        <v>0</v>
      </c>
      <c r="Y39" s="35">
        <v>9</v>
      </c>
      <c r="Z39" s="34">
        <v>0</v>
      </c>
      <c r="AA39" s="35">
        <v>9</v>
      </c>
      <c r="AB39" s="34">
        <v>0</v>
      </c>
      <c r="AC39" s="35">
        <f t="shared" si="5"/>
        <v>9</v>
      </c>
      <c r="AD39" s="35">
        <f t="shared" si="1"/>
        <v>9</v>
      </c>
      <c r="AE39" s="34" t="s">
        <v>178</v>
      </c>
      <c r="AF39" s="116" t="s">
        <v>178</v>
      </c>
    </row>
    <row r="40" spans="1:32" ht="122.4" customHeight="1" x14ac:dyDescent="0.3">
      <c r="A40" s="34" t="s">
        <v>36</v>
      </c>
      <c r="B40" s="34" t="s">
        <v>85</v>
      </c>
      <c r="C40" s="34" t="s">
        <v>38</v>
      </c>
      <c r="D40" s="34" t="s">
        <v>39</v>
      </c>
      <c r="E40" s="34" t="s">
        <v>179</v>
      </c>
      <c r="F40" s="34" t="s">
        <v>180</v>
      </c>
      <c r="G40" s="34" t="s">
        <v>42</v>
      </c>
      <c r="H40" s="34" t="s">
        <v>43</v>
      </c>
      <c r="I40" s="54" t="s">
        <v>148</v>
      </c>
      <c r="J40" s="52">
        <f>'[1]1. Iniciativas-PA (2)'!M23</f>
        <v>378000000</v>
      </c>
      <c r="K40" s="53">
        <v>349950000</v>
      </c>
      <c r="L40" s="54">
        <v>350989313</v>
      </c>
      <c r="M40" s="54">
        <f t="shared" si="8"/>
        <v>361518992.38999999</v>
      </c>
      <c r="N40" s="54">
        <f t="shared" si="8"/>
        <v>372364562.16170001</v>
      </c>
      <c r="O40" s="34" t="s">
        <v>181</v>
      </c>
      <c r="P40" s="34" t="s">
        <v>182</v>
      </c>
      <c r="Q40" s="34" t="s">
        <v>183</v>
      </c>
      <c r="R40" s="34" t="s">
        <v>53</v>
      </c>
      <c r="S40" s="63">
        <v>1</v>
      </c>
      <c r="T40" s="63">
        <v>1</v>
      </c>
      <c r="U40" s="101">
        <v>1</v>
      </c>
      <c r="V40" s="61">
        <v>1</v>
      </c>
      <c r="W40" s="102">
        <v>1</v>
      </c>
      <c r="X40" s="34">
        <v>0</v>
      </c>
      <c r="Y40" s="63">
        <v>1</v>
      </c>
      <c r="Z40" s="34">
        <v>0</v>
      </c>
      <c r="AA40" s="63">
        <v>1</v>
      </c>
      <c r="AB40" s="34">
        <v>0</v>
      </c>
      <c r="AC40" s="63">
        <f t="shared" si="5"/>
        <v>1</v>
      </c>
      <c r="AD40" s="63">
        <f t="shared" si="1"/>
        <v>1</v>
      </c>
      <c r="AE40" s="34" t="s">
        <v>184</v>
      </c>
      <c r="AF40" s="117" t="s">
        <v>184</v>
      </c>
    </row>
    <row r="41" spans="1:32" ht="122.4" customHeight="1" x14ac:dyDescent="0.3">
      <c r="A41" s="29" t="s">
        <v>185</v>
      </c>
      <c r="B41" s="29" t="s">
        <v>186</v>
      </c>
      <c r="C41" s="29" t="s">
        <v>38</v>
      </c>
      <c r="D41" s="29" t="s">
        <v>97</v>
      </c>
      <c r="E41" s="29" t="s">
        <v>187</v>
      </c>
      <c r="F41" s="29" t="s">
        <v>188</v>
      </c>
      <c r="G41" s="29" t="s">
        <v>189</v>
      </c>
      <c r="H41" s="29" t="s">
        <v>190</v>
      </c>
      <c r="I41" s="29" t="s">
        <v>191</v>
      </c>
      <c r="J41" s="66">
        <v>27506259564</v>
      </c>
      <c r="K41" s="66">
        <v>27476054848</v>
      </c>
      <c r="L41" s="118">
        <v>80781000000</v>
      </c>
      <c r="M41" s="118" t="s">
        <v>192</v>
      </c>
      <c r="N41" s="118" t="s">
        <v>193</v>
      </c>
      <c r="O41" s="29" t="s">
        <v>194</v>
      </c>
      <c r="P41" s="93" t="s">
        <v>195</v>
      </c>
      <c r="Q41" s="34" t="s">
        <v>196</v>
      </c>
      <c r="R41" s="34" t="s">
        <v>48</v>
      </c>
      <c r="S41" s="35">
        <v>12822</v>
      </c>
      <c r="T41" s="34">
        <v>12822</v>
      </c>
      <c r="U41" s="36">
        <v>5000</v>
      </c>
      <c r="V41" s="37">
        <v>5000</v>
      </c>
      <c r="W41" s="38">
        <v>5000</v>
      </c>
      <c r="X41" s="119"/>
      <c r="Y41" s="35">
        <v>5000</v>
      </c>
      <c r="Z41" s="120"/>
      <c r="AA41" s="35">
        <v>5000</v>
      </c>
      <c r="AB41" s="121"/>
      <c r="AC41" s="35">
        <f t="shared" si="5"/>
        <v>20000</v>
      </c>
      <c r="AD41" s="87">
        <v>5000</v>
      </c>
      <c r="AE41" s="29" t="s">
        <v>122</v>
      </c>
      <c r="AF41" s="122" t="s">
        <v>122</v>
      </c>
    </row>
    <row r="42" spans="1:32" ht="81.599999999999994" x14ac:dyDescent="0.3">
      <c r="A42" s="40"/>
      <c r="B42" s="40"/>
      <c r="C42" s="40"/>
      <c r="D42" s="40"/>
      <c r="E42" s="40"/>
      <c r="F42" s="40"/>
      <c r="G42" s="40"/>
      <c r="H42" s="40"/>
      <c r="I42" s="40"/>
      <c r="J42" s="81"/>
      <c r="K42" s="81"/>
      <c r="L42" s="123"/>
      <c r="M42" s="123"/>
      <c r="N42" s="123"/>
      <c r="O42" s="40"/>
      <c r="P42" s="68" t="s">
        <v>197</v>
      </c>
      <c r="Q42" s="34" t="s">
        <v>198</v>
      </c>
      <c r="R42" s="34" t="s">
        <v>48</v>
      </c>
      <c r="S42" s="35">
        <v>0</v>
      </c>
      <c r="T42" s="34">
        <v>0</v>
      </c>
      <c r="U42" s="36">
        <v>20000</v>
      </c>
      <c r="V42" s="37">
        <v>25077</v>
      </c>
      <c r="W42" s="124">
        <v>16000</v>
      </c>
      <c r="X42" s="125"/>
      <c r="Y42" s="126">
        <v>16000</v>
      </c>
      <c r="Z42" s="125"/>
      <c r="AA42" s="126">
        <v>16000</v>
      </c>
      <c r="AB42" s="125"/>
      <c r="AC42" s="35">
        <f t="shared" si="5"/>
        <v>68000</v>
      </c>
      <c r="AD42" s="35">
        <f t="shared" si="1"/>
        <v>25077</v>
      </c>
      <c r="AE42" s="40"/>
      <c r="AF42" s="122" t="s">
        <v>122</v>
      </c>
    </row>
    <row r="43" spans="1:32" ht="61.2" x14ac:dyDescent="0.3">
      <c r="A43" s="45"/>
      <c r="B43" s="45"/>
      <c r="C43" s="45"/>
      <c r="D43" s="45"/>
      <c r="E43" s="45"/>
      <c r="F43" s="45"/>
      <c r="G43" s="45"/>
      <c r="H43" s="45"/>
      <c r="I43" s="45"/>
      <c r="J43" s="71"/>
      <c r="K43" s="71"/>
      <c r="L43" s="127"/>
      <c r="M43" s="127"/>
      <c r="N43" s="127"/>
      <c r="O43" s="45"/>
      <c r="P43" s="34" t="s">
        <v>199</v>
      </c>
      <c r="Q43" s="34" t="s">
        <v>200</v>
      </c>
      <c r="R43" s="34" t="s">
        <v>48</v>
      </c>
      <c r="S43" s="35">
        <v>1569</v>
      </c>
      <c r="T43" s="34">
        <v>1569</v>
      </c>
      <c r="U43" s="36">
        <v>540</v>
      </c>
      <c r="V43" s="37">
        <v>656</v>
      </c>
      <c r="W43" s="124">
        <v>432</v>
      </c>
      <c r="X43" s="125"/>
      <c r="Y43" s="126">
        <v>432</v>
      </c>
      <c r="Z43" s="125"/>
      <c r="AA43" s="126">
        <v>432</v>
      </c>
      <c r="AB43" s="125"/>
      <c r="AC43" s="35">
        <f t="shared" si="5"/>
        <v>1836</v>
      </c>
      <c r="AD43" s="35">
        <f t="shared" si="1"/>
        <v>656</v>
      </c>
      <c r="AE43" s="45"/>
      <c r="AF43" s="122" t="s">
        <v>122</v>
      </c>
    </row>
    <row r="44" spans="1:32" ht="61.2" x14ac:dyDescent="0.3">
      <c r="A44" s="29" t="s">
        <v>36</v>
      </c>
      <c r="B44" s="29" t="s">
        <v>54</v>
      </c>
      <c r="C44" s="29" t="s">
        <v>38</v>
      </c>
      <c r="D44" s="29" t="s">
        <v>97</v>
      </c>
      <c r="E44" s="29" t="s">
        <v>201</v>
      </c>
      <c r="F44" s="29" t="s">
        <v>202</v>
      </c>
      <c r="G44" s="29" t="s">
        <v>42</v>
      </c>
      <c r="H44" s="29" t="s">
        <v>173</v>
      </c>
      <c r="I44" s="29" t="s">
        <v>174</v>
      </c>
      <c r="J44" s="32">
        <v>50481316627</v>
      </c>
      <c r="K44" s="33">
        <v>50481316623.720001</v>
      </c>
      <c r="L44" s="31">
        <v>53523800000</v>
      </c>
      <c r="M44" s="31">
        <f>(L44*0.03)+L44</f>
        <v>55129514000</v>
      </c>
      <c r="N44" s="31">
        <f>(M44*0.03)+M44</f>
        <v>56783399420</v>
      </c>
      <c r="O44" s="29" t="s">
        <v>203</v>
      </c>
      <c r="P44" s="34" t="s">
        <v>204</v>
      </c>
      <c r="Q44" s="34" t="s">
        <v>205</v>
      </c>
      <c r="R44" s="34" t="s">
        <v>48</v>
      </c>
      <c r="S44" s="35">
        <v>3</v>
      </c>
      <c r="T44" s="34">
        <v>5</v>
      </c>
      <c r="U44" s="36">
        <v>5</v>
      </c>
      <c r="V44" s="37">
        <v>5</v>
      </c>
      <c r="W44" s="38">
        <v>3</v>
      </c>
      <c r="X44" s="128">
        <v>0</v>
      </c>
      <c r="Y44" s="35">
        <v>3</v>
      </c>
      <c r="Z44" s="128">
        <v>0</v>
      </c>
      <c r="AA44" s="35">
        <v>3</v>
      </c>
      <c r="AB44" s="128">
        <v>0</v>
      </c>
      <c r="AC44" s="35">
        <f t="shared" si="5"/>
        <v>14</v>
      </c>
      <c r="AD44" s="35">
        <f t="shared" si="1"/>
        <v>5</v>
      </c>
      <c r="AE44" s="29" t="s">
        <v>178</v>
      </c>
      <c r="AF44" s="116" t="s">
        <v>178</v>
      </c>
    </row>
    <row r="45" spans="1:32" ht="81.599999999999994" x14ac:dyDescent="0.3">
      <c r="A45" s="40"/>
      <c r="B45" s="40"/>
      <c r="C45" s="40"/>
      <c r="D45" s="40"/>
      <c r="E45" s="40"/>
      <c r="F45" s="40"/>
      <c r="G45" s="40"/>
      <c r="H45" s="40"/>
      <c r="I45" s="40"/>
      <c r="J45" s="43">
        <v>0</v>
      </c>
      <c r="K45" s="44"/>
      <c r="L45" s="42"/>
      <c r="M45" s="42"/>
      <c r="N45" s="42"/>
      <c r="O45" s="40"/>
      <c r="P45" s="34" t="s">
        <v>206</v>
      </c>
      <c r="Q45" s="34" t="s">
        <v>207</v>
      </c>
      <c r="R45" s="34" t="s">
        <v>48</v>
      </c>
      <c r="S45" s="35">
        <v>42</v>
      </c>
      <c r="T45" s="34">
        <v>130</v>
      </c>
      <c r="U45" s="36">
        <v>130</v>
      </c>
      <c r="V45" s="37">
        <v>130</v>
      </c>
      <c r="W45" s="38">
        <v>130</v>
      </c>
      <c r="X45" s="34">
        <v>0</v>
      </c>
      <c r="Y45" s="35">
        <v>130</v>
      </c>
      <c r="Z45" s="34">
        <v>0</v>
      </c>
      <c r="AA45" s="35">
        <v>100</v>
      </c>
      <c r="AB45" s="34">
        <v>0</v>
      </c>
      <c r="AC45" s="35">
        <f t="shared" si="5"/>
        <v>490</v>
      </c>
      <c r="AD45" s="35">
        <f t="shared" si="1"/>
        <v>130</v>
      </c>
      <c r="AE45" s="40"/>
      <c r="AF45" s="116" t="s">
        <v>178</v>
      </c>
    </row>
    <row r="46" spans="1:32" ht="61.2" x14ac:dyDescent="0.3">
      <c r="A46" s="45"/>
      <c r="B46" s="45"/>
      <c r="C46" s="45"/>
      <c r="D46" s="45"/>
      <c r="E46" s="45"/>
      <c r="F46" s="45"/>
      <c r="G46" s="45"/>
      <c r="H46" s="45"/>
      <c r="I46" s="45"/>
      <c r="J46" s="48">
        <v>0</v>
      </c>
      <c r="K46" s="49"/>
      <c r="L46" s="47"/>
      <c r="M46" s="47"/>
      <c r="N46" s="47"/>
      <c r="O46" s="45"/>
      <c r="P46" s="34" t="s">
        <v>208</v>
      </c>
      <c r="Q46" s="34" t="s">
        <v>209</v>
      </c>
      <c r="R46" s="34" t="s">
        <v>48</v>
      </c>
      <c r="S46" s="35">
        <v>978</v>
      </c>
      <c r="T46" s="34">
        <v>978</v>
      </c>
      <c r="U46" s="36">
        <v>932</v>
      </c>
      <c r="V46" s="37">
        <v>1583</v>
      </c>
      <c r="W46" s="38">
        <v>988</v>
      </c>
      <c r="X46" s="34">
        <v>0</v>
      </c>
      <c r="Y46" s="35">
        <v>988</v>
      </c>
      <c r="Z46" s="34">
        <v>0</v>
      </c>
      <c r="AA46" s="35">
        <v>988</v>
      </c>
      <c r="AB46" s="34">
        <v>0</v>
      </c>
      <c r="AC46" s="35">
        <f>+_xlfn.IFS(R46="Acumulado",U46+W46+Y46+AA46,R46="Capacidad",AA46,R46="Flujo",AA46,R46="Reducción",AA46,R46="Stock",AA46)</f>
        <v>3896</v>
      </c>
      <c r="AD46" s="35">
        <f t="shared" si="1"/>
        <v>1583</v>
      </c>
      <c r="AE46" s="45"/>
      <c r="AF46" s="116" t="s">
        <v>178</v>
      </c>
    </row>
    <row r="47" spans="1:32" ht="102" x14ac:dyDescent="0.3">
      <c r="A47" s="29" t="s">
        <v>210</v>
      </c>
      <c r="B47" s="29" t="s">
        <v>211</v>
      </c>
      <c r="C47" s="29" t="s">
        <v>212</v>
      </c>
      <c r="D47" s="29" t="s">
        <v>213</v>
      </c>
      <c r="E47" s="29" t="s">
        <v>214</v>
      </c>
      <c r="F47" s="29" t="s">
        <v>215</v>
      </c>
      <c r="G47" s="29" t="s">
        <v>216</v>
      </c>
      <c r="H47" s="29" t="s">
        <v>43</v>
      </c>
      <c r="I47" s="29" t="s">
        <v>217</v>
      </c>
      <c r="J47" s="32">
        <v>2338549865</v>
      </c>
      <c r="K47" s="33">
        <v>1973233614.8099999</v>
      </c>
      <c r="L47" s="31">
        <v>1869290280</v>
      </c>
      <c r="M47" s="31">
        <f>(L47*0.03)+L47</f>
        <v>1925368988.4000001</v>
      </c>
      <c r="N47" s="31">
        <f>(M47*0.03)+M47</f>
        <v>1983130058.052</v>
      </c>
      <c r="O47" s="29" t="s">
        <v>218</v>
      </c>
      <c r="P47" s="34" t="s">
        <v>219</v>
      </c>
      <c r="Q47" s="34" t="s">
        <v>220</v>
      </c>
      <c r="R47" s="34" t="s">
        <v>48</v>
      </c>
      <c r="S47" s="35">
        <v>1</v>
      </c>
      <c r="T47" s="34">
        <v>1</v>
      </c>
      <c r="U47" s="36">
        <v>1</v>
      </c>
      <c r="V47" s="37">
        <v>1</v>
      </c>
      <c r="W47" s="38">
        <v>1</v>
      </c>
      <c r="X47" s="34">
        <v>0</v>
      </c>
      <c r="Y47" s="35">
        <v>1</v>
      </c>
      <c r="Z47" s="34">
        <v>0</v>
      </c>
      <c r="AA47" s="35">
        <v>1</v>
      </c>
      <c r="AB47" s="34"/>
      <c r="AC47" s="35">
        <f t="shared" si="5"/>
        <v>4</v>
      </c>
      <c r="AD47" s="35">
        <f t="shared" si="1"/>
        <v>1</v>
      </c>
      <c r="AE47" s="129" t="s">
        <v>221</v>
      </c>
      <c r="AF47" s="130" t="s">
        <v>221</v>
      </c>
    </row>
    <row r="48" spans="1:32" ht="61.2" x14ac:dyDescent="0.3">
      <c r="A48" s="40"/>
      <c r="B48" s="40"/>
      <c r="C48" s="40"/>
      <c r="D48" s="40"/>
      <c r="E48" s="40"/>
      <c r="F48" s="40"/>
      <c r="G48" s="40"/>
      <c r="H48" s="40"/>
      <c r="I48" s="40"/>
      <c r="J48" s="43">
        <v>0</v>
      </c>
      <c r="K48" s="44"/>
      <c r="L48" s="42"/>
      <c r="M48" s="42"/>
      <c r="N48" s="42"/>
      <c r="O48" s="40"/>
      <c r="P48" s="34" t="s">
        <v>222</v>
      </c>
      <c r="Q48" s="34" t="s">
        <v>223</v>
      </c>
      <c r="R48" s="34" t="s">
        <v>48</v>
      </c>
      <c r="S48" s="35">
        <v>1</v>
      </c>
      <c r="T48" s="34">
        <v>1</v>
      </c>
      <c r="U48" s="36">
        <v>1</v>
      </c>
      <c r="V48" s="37">
        <v>1</v>
      </c>
      <c r="W48" s="38">
        <v>1</v>
      </c>
      <c r="X48" s="131">
        <v>0</v>
      </c>
      <c r="Y48" s="35">
        <v>1</v>
      </c>
      <c r="Z48" s="131">
        <v>0</v>
      </c>
      <c r="AA48" s="35">
        <v>1</v>
      </c>
      <c r="AB48" s="131"/>
      <c r="AC48" s="35">
        <f t="shared" si="5"/>
        <v>4</v>
      </c>
      <c r="AD48" s="35">
        <f t="shared" si="1"/>
        <v>1</v>
      </c>
      <c r="AE48" s="132"/>
      <c r="AF48" s="130" t="s">
        <v>221</v>
      </c>
    </row>
    <row r="49" spans="1:32" ht="81.599999999999994" customHeight="1" x14ac:dyDescent="0.3">
      <c r="A49" s="40"/>
      <c r="B49" s="40"/>
      <c r="C49" s="40"/>
      <c r="D49" s="40"/>
      <c r="E49" s="40"/>
      <c r="F49" s="40"/>
      <c r="G49" s="40"/>
      <c r="H49" s="40"/>
      <c r="I49" s="40"/>
      <c r="J49" s="43">
        <v>0</v>
      </c>
      <c r="K49" s="44"/>
      <c r="L49" s="42"/>
      <c r="M49" s="42"/>
      <c r="N49" s="42"/>
      <c r="O49" s="40"/>
      <c r="P49" s="34" t="s">
        <v>224</v>
      </c>
      <c r="Q49" s="34" t="s">
        <v>225</v>
      </c>
      <c r="R49" s="34" t="s">
        <v>48</v>
      </c>
      <c r="S49" s="35">
        <v>1</v>
      </c>
      <c r="T49" s="34">
        <v>1</v>
      </c>
      <c r="U49" s="36">
        <v>1</v>
      </c>
      <c r="V49" s="37">
        <v>1</v>
      </c>
      <c r="W49" s="38">
        <v>1</v>
      </c>
      <c r="X49" s="131">
        <v>0</v>
      </c>
      <c r="Y49" s="35">
        <v>1</v>
      </c>
      <c r="Z49" s="131">
        <v>0</v>
      </c>
      <c r="AA49" s="35">
        <v>1</v>
      </c>
      <c r="AB49" s="131"/>
      <c r="AC49" s="35">
        <f t="shared" si="5"/>
        <v>4</v>
      </c>
      <c r="AD49" s="35">
        <f t="shared" si="1"/>
        <v>1</v>
      </c>
      <c r="AE49" s="132"/>
      <c r="AF49" s="130" t="s">
        <v>221</v>
      </c>
    </row>
    <row r="50" spans="1:32" ht="61.2" x14ac:dyDescent="0.3">
      <c r="A50" s="40"/>
      <c r="B50" s="40"/>
      <c r="C50" s="40"/>
      <c r="D50" s="40"/>
      <c r="E50" s="40"/>
      <c r="F50" s="40"/>
      <c r="G50" s="40"/>
      <c r="H50" s="40"/>
      <c r="I50" s="40"/>
      <c r="J50" s="43">
        <v>0</v>
      </c>
      <c r="K50" s="44"/>
      <c r="L50" s="42"/>
      <c r="M50" s="42"/>
      <c r="N50" s="42"/>
      <c r="O50" s="40"/>
      <c r="P50" s="34" t="s">
        <v>226</v>
      </c>
      <c r="Q50" s="34" t="s">
        <v>227</v>
      </c>
      <c r="R50" s="34" t="s">
        <v>48</v>
      </c>
      <c r="S50" s="35">
        <v>1</v>
      </c>
      <c r="T50" s="34">
        <v>1</v>
      </c>
      <c r="U50" s="36">
        <v>1</v>
      </c>
      <c r="V50" s="37">
        <v>1</v>
      </c>
      <c r="W50" s="38">
        <v>1</v>
      </c>
      <c r="X50" s="131">
        <v>0</v>
      </c>
      <c r="Y50" s="35">
        <v>1</v>
      </c>
      <c r="Z50" s="131">
        <v>0</v>
      </c>
      <c r="AA50" s="35">
        <v>1</v>
      </c>
      <c r="AB50" s="131"/>
      <c r="AC50" s="35">
        <f t="shared" si="5"/>
        <v>4</v>
      </c>
      <c r="AD50" s="35">
        <f t="shared" si="1"/>
        <v>1</v>
      </c>
      <c r="AE50" s="132"/>
      <c r="AF50" s="130" t="s">
        <v>221</v>
      </c>
    </row>
    <row r="51" spans="1:32" ht="122.4" customHeight="1" x14ac:dyDescent="0.3">
      <c r="A51" s="40"/>
      <c r="B51" s="40"/>
      <c r="C51" s="40"/>
      <c r="D51" s="40"/>
      <c r="E51" s="40"/>
      <c r="F51" s="40"/>
      <c r="G51" s="40"/>
      <c r="H51" s="40"/>
      <c r="I51" s="40"/>
      <c r="J51" s="43">
        <v>0</v>
      </c>
      <c r="K51" s="44"/>
      <c r="L51" s="42"/>
      <c r="M51" s="42"/>
      <c r="N51" s="42"/>
      <c r="O51" s="40"/>
      <c r="P51" s="34" t="s">
        <v>228</v>
      </c>
      <c r="Q51" s="34" t="s">
        <v>229</v>
      </c>
      <c r="R51" s="34" t="s">
        <v>48</v>
      </c>
      <c r="S51" s="35">
        <v>1</v>
      </c>
      <c r="T51" s="34">
        <v>1</v>
      </c>
      <c r="U51" s="36">
        <v>1</v>
      </c>
      <c r="V51" s="37">
        <v>1</v>
      </c>
      <c r="W51" s="38">
        <v>1</v>
      </c>
      <c r="X51" s="131">
        <v>0</v>
      </c>
      <c r="Y51" s="35">
        <v>1</v>
      </c>
      <c r="Z51" s="131">
        <v>0</v>
      </c>
      <c r="AA51" s="35">
        <v>1</v>
      </c>
      <c r="AB51" s="131"/>
      <c r="AC51" s="35">
        <f t="shared" si="5"/>
        <v>4</v>
      </c>
      <c r="AD51" s="35">
        <f t="shared" si="1"/>
        <v>1</v>
      </c>
      <c r="AE51" s="132"/>
      <c r="AF51" s="130" t="s">
        <v>221</v>
      </c>
    </row>
    <row r="52" spans="1:32" ht="61.2" x14ac:dyDescent="0.3">
      <c r="A52" s="40"/>
      <c r="B52" s="40"/>
      <c r="C52" s="40"/>
      <c r="D52" s="40"/>
      <c r="E52" s="40"/>
      <c r="F52" s="40"/>
      <c r="G52" s="40"/>
      <c r="H52" s="40"/>
      <c r="I52" s="40"/>
      <c r="J52" s="43">
        <v>0</v>
      </c>
      <c r="K52" s="44"/>
      <c r="L52" s="42"/>
      <c r="M52" s="42"/>
      <c r="N52" s="42"/>
      <c r="O52" s="40"/>
      <c r="P52" s="34" t="s">
        <v>230</v>
      </c>
      <c r="Q52" s="34" t="s">
        <v>231</v>
      </c>
      <c r="R52" s="34" t="s">
        <v>53</v>
      </c>
      <c r="S52" s="74">
        <v>1</v>
      </c>
      <c r="T52" s="74">
        <v>1</v>
      </c>
      <c r="U52" s="75">
        <v>1</v>
      </c>
      <c r="V52" s="61">
        <v>1</v>
      </c>
      <c r="W52" s="76">
        <v>1</v>
      </c>
      <c r="X52" s="63"/>
      <c r="Y52" s="74">
        <v>1</v>
      </c>
      <c r="Z52" s="63"/>
      <c r="AA52" s="74">
        <v>1</v>
      </c>
      <c r="AB52" s="63"/>
      <c r="AC52" s="63">
        <f t="shared" si="5"/>
        <v>1</v>
      </c>
      <c r="AD52" s="63">
        <f t="shared" si="1"/>
        <v>1</v>
      </c>
      <c r="AE52" s="132"/>
      <c r="AF52" s="130" t="s">
        <v>221</v>
      </c>
    </row>
    <row r="53" spans="1:32" ht="102" customHeight="1" x14ac:dyDescent="0.3">
      <c r="A53" s="40"/>
      <c r="B53" s="40"/>
      <c r="C53" s="40"/>
      <c r="D53" s="40"/>
      <c r="E53" s="40"/>
      <c r="F53" s="40"/>
      <c r="G53" s="40"/>
      <c r="H53" s="40"/>
      <c r="I53" s="40"/>
      <c r="J53" s="43">
        <v>0</v>
      </c>
      <c r="K53" s="44"/>
      <c r="L53" s="42"/>
      <c r="M53" s="42"/>
      <c r="N53" s="42"/>
      <c r="O53" s="40"/>
      <c r="P53" s="34" t="s">
        <v>232</v>
      </c>
      <c r="Q53" s="34" t="s">
        <v>233</v>
      </c>
      <c r="R53" s="34" t="s">
        <v>53</v>
      </c>
      <c r="S53" s="74">
        <v>1</v>
      </c>
      <c r="T53" s="74">
        <v>1</v>
      </c>
      <c r="U53" s="75">
        <v>1</v>
      </c>
      <c r="V53" s="61">
        <v>1</v>
      </c>
      <c r="W53" s="76">
        <v>0</v>
      </c>
      <c r="X53" s="133">
        <v>0</v>
      </c>
      <c r="Y53" s="74">
        <v>0</v>
      </c>
      <c r="Z53" s="133"/>
      <c r="AA53" s="74">
        <v>0</v>
      </c>
      <c r="AB53" s="133"/>
      <c r="AC53" s="63">
        <v>0</v>
      </c>
      <c r="AD53" s="63">
        <f t="shared" si="1"/>
        <v>1</v>
      </c>
      <c r="AE53" s="132"/>
      <c r="AF53" s="130" t="s">
        <v>221</v>
      </c>
    </row>
    <row r="54" spans="1:32" ht="102" customHeight="1" x14ac:dyDescent="0.3">
      <c r="A54" s="40"/>
      <c r="B54" s="40"/>
      <c r="C54" s="40"/>
      <c r="D54" s="40"/>
      <c r="E54" s="40"/>
      <c r="F54" s="40"/>
      <c r="G54" s="40"/>
      <c r="H54" s="40"/>
      <c r="I54" s="40"/>
      <c r="J54" s="43"/>
      <c r="K54" s="44"/>
      <c r="L54" s="42"/>
      <c r="M54" s="42"/>
      <c r="N54" s="42"/>
      <c r="O54" s="40"/>
      <c r="P54" s="29" t="s">
        <v>214</v>
      </c>
      <c r="Q54" s="34" t="s">
        <v>234</v>
      </c>
      <c r="R54" s="34" t="s">
        <v>53</v>
      </c>
      <c r="S54" s="35">
        <v>0</v>
      </c>
      <c r="T54" s="74"/>
      <c r="U54" s="36"/>
      <c r="V54" s="134"/>
      <c r="W54" s="38">
        <v>1</v>
      </c>
      <c r="X54" s="133">
        <v>0</v>
      </c>
      <c r="Y54" s="35">
        <v>1</v>
      </c>
      <c r="Z54" s="133"/>
      <c r="AA54" s="35">
        <v>1</v>
      </c>
      <c r="AB54" s="133"/>
      <c r="AC54" s="135">
        <f t="shared" ref="AC54" si="9">+_xlfn.IFS(R54="Acumulado",U54+W54+Y54+AA54,R54="Capacidad",AA54,R54="Flujo",AA54,R54="Reducción",AA54,R54="Stock",AA54)</f>
        <v>1</v>
      </c>
      <c r="AD54" s="135">
        <f t="shared" si="1"/>
        <v>0</v>
      </c>
      <c r="AE54" s="132"/>
      <c r="AF54" s="130"/>
    </row>
    <row r="55" spans="1:32" ht="102" customHeight="1" x14ac:dyDescent="0.3">
      <c r="A55" s="40"/>
      <c r="B55" s="40"/>
      <c r="C55" s="40"/>
      <c r="D55" s="40"/>
      <c r="E55" s="40"/>
      <c r="F55" s="40"/>
      <c r="G55" s="40"/>
      <c r="H55" s="40"/>
      <c r="I55" s="40"/>
      <c r="J55" s="43"/>
      <c r="K55" s="44"/>
      <c r="L55" s="42"/>
      <c r="M55" s="42"/>
      <c r="N55" s="42"/>
      <c r="O55" s="40"/>
      <c r="P55" s="45"/>
      <c r="Q55" s="34" t="s">
        <v>235</v>
      </c>
      <c r="R55" s="34" t="s">
        <v>53</v>
      </c>
      <c r="S55" s="35">
        <v>0</v>
      </c>
      <c r="T55" s="74"/>
      <c r="U55" s="36"/>
      <c r="V55" s="134"/>
      <c r="W55" s="38">
        <v>1</v>
      </c>
      <c r="X55" s="133">
        <v>0</v>
      </c>
      <c r="Y55" s="35">
        <v>1</v>
      </c>
      <c r="Z55" s="133"/>
      <c r="AA55" s="35">
        <v>1</v>
      </c>
      <c r="AB55" s="133"/>
      <c r="AC55" s="135">
        <v>1</v>
      </c>
      <c r="AD55" s="135">
        <v>0</v>
      </c>
      <c r="AE55" s="132"/>
      <c r="AF55" s="130"/>
    </row>
    <row r="56" spans="1:32" ht="61.2" x14ac:dyDescent="0.3">
      <c r="A56" s="45"/>
      <c r="B56" s="45"/>
      <c r="C56" s="45"/>
      <c r="D56" s="45"/>
      <c r="E56" s="45"/>
      <c r="F56" s="45"/>
      <c r="G56" s="45"/>
      <c r="H56" s="45"/>
      <c r="I56" s="45"/>
      <c r="J56" s="48">
        <v>0</v>
      </c>
      <c r="K56" s="49"/>
      <c r="L56" s="47"/>
      <c r="M56" s="47"/>
      <c r="N56" s="47"/>
      <c r="O56" s="45"/>
      <c r="P56" s="34" t="s">
        <v>236</v>
      </c>
      <c r="Q56" s="34" t="s">
        <v>237</v>
      </c>
      <c r="R56" s="34" t="s">
        <v>53</v>
      </c>
      <c r="S56" s="74">
        <v>1</v>
      </c>
      <c r="T56" s="74">
        <v>1</v>
      </c>
      <c r="U56" s="75">
        <v>1</v>
      </c>
      <c r="V56" s="61">
        <v>1</v>
      </c>
      <c r="W56" s="76">
        <v>0</v>
      </c>
      <c r="X56" s="133">
        <v>0</v>
      </c>
      <c r="Y56" s="74">
        <v>0</v>
      </c>
      <c r="Z56" s="133"/>
      <c r="AA56" s="74">
        <v>0</v>
      </c>
      <c r="AB56" s="133"/>
      <c r="AC56" s="63">
        <v>0</v>
      </c>
      <c r="AD56" s="63">
        <f t="shared" si="1"/>
        <v>1</v>
      </c>
      <c r="AE56" s="136"/>
      <c r="AF56" s="130" t="s">
        <v>221</v>
      </c>
    </row>
    <row r="57" spans="1:32" ht="117.6" customHeight="1" x14ac:dyDescent="0.3">
      <c r="A57" s="29" t="s">
        <v>210</v>
      </c>
      <c r="B57" s="29" t="s">
        <v>211</v>
      </c>
      <c r="C57" s="29" t="s">
        <v>212</v>
      </c>
      <c r="D57" s="29" t="s">
        <v>238</v>
      </c>
      <c r="E57" s="29" t="s">
        <v>239</v>
      </c>
      <c r="F57" s="29" t="s">
        <v>240</v>
      </c>
      <c r="G57" s="29" t="s">
        <v>42</v>
      </c>
      <c r="H57" s="29" t="s">
        <v>43</v>
      </c>
      <c r="I57" s="29" t="s">
        <v>241</v>
      </c>
      <c r="J57" s="99">
        <f>'[1]1. Iniciativas-PA (2)'!M27</f>
        <v>61967599192</v>
      </c>
      <c r="K57" s="137">
        <v>55292407770.110001</v>
      </c>
      <c r="L57" s="138">
        <v>59071210998</v>
      </c>
      <c r="M57" s="138">
        <f>(L57*0.03)+L57</f>
        <v>60843347327.940002</v>
      </c>
      <c r="N57" s="138">
        <f>(M57*0.03)+M57</f>
        <v>62668647747.778206</v>
      </c>
      <c r="O57" s="29" t="s">
        <v>242</v>
      </c>
      <c r="P57" s="57" t="s">
        <v>243</v>
      </c>
      <c r="Q57" s="57" t="s">
        <v>244</v>
      </c>
      <c r="R57" s="57" t="s">
        <v>53</v>
      </c>
      <c r="S57" s="36">
        <v>0</v>
      </c>
      <c r="T57" s="57">
        <f t="shared" ref="T57:T60" si="10">V57</f>
        <v>1</v>
      </c>
      <c r="U57" s="36">
        <v>1</v>
      </c>
      <c r="V57" s="37">
        <v>1</v>
      </c>
      <c r="W57" s="36" t="s">
        <v>245</v>
      </c>
      <c r="X57" s="34">
        <v>0</v>
      </c>
      <c r="Y57" s="36" t="s">
        <v>245</v>
      </c>
      <c r="Z57" s="34">
        <v>0</v>
      </c>
      <c r="AA57" s="36" t="s">
        <v>245</v>
      </c>
      <c r="AB57" s="34">
        <v>0</v>
      </c>
      <c r="AC57" s="36">
        <v>1</v>
      </c>
      <c r="AD57" s="36">
        <v>1</v>
      </c>
      <c r="AE57" s="29" t="s">
        <v>246</v>
      </c>
      <c r="AF57" s="139" t="s">
        <v>246</v>
      </c>
    </row>
    <row r="58" spans="1:32" ht="102" x14ac:dyDescent="0.3">
      <c r="A58" s="40"/>
      <c r="B58" s="40"/>
      <c r="C58" s="40"/>
      <c r="D58" s="40"/>
      <c r="E58" s="40"/>
      <c r="F58" s="40"/>
      <c r="G58" s="40"/>
      <c r="H58" s="40"/>
      <c r="I58" s="40"/>
      <c r="J58" s="104"/>
      <c r="K58" s="140"/>
      <c r="L58" s="141"/>
      <c r="M58" s="141"/>
      <c r="N58" s="141"/>
      <c r="O58" s="40"/>
      <c r="P58" s="34" t="s">
        <v>247</v>
      </c>
      <c r="Q58" s="34" t="s">
        <v>248</v>
      </c>
      <c r="R58" s="34" t="s">
        <v>53</v>
      </c>
      <c r="S58" s="34">
        <v>0</v>
      </c>
      <c r="T58" s="63">
        <v>0.95</v>
      </c>
      <c r="U58" s="101">
        <v>0.95</v>
      </c>
      <c r="V58" s="101">
        <v>0.99</v>
      </c>
      <c r="W58" s="102">
        <v>0.95</v>
      </c>
      <c r="X58" s="34"/>
      <c r="Y58" s="63">
        <v>0.95</v>
      </c>
      <c r="Z58" s="34"/>
      <c r="AA58" s="63">
        <v>0.95</v>
      </c>
      <c r="AB58" s="34"/>
      <c r="AC58" s="63">
        <v>0.95</v>
      </c>
      <c r="AD58" s="63">
        <f t="shared" si="1"/>
        <v>0.99</v>
      </c>
      <c r="AE58" s="40"/>
      <c r="AF58" s="139" t="s">
        <v>246</v>
      </c>
    </row>
    <row r="59" spans="1:32" ht="96.75" customHeight="1" x14ac:dyDescent="0.3">
      <c r="A59" s="45"/>
      <c r="B59" s="45"/>
      <c r="C59" s="45"/>
      <c r="D59" s="45"/>
      <c r="E59" s="45"/>
      <c r="F59" s="45"/>
      <c r="G59" s="45"/>
      <c r="H59" s="45"/>
      <c r="I59" s="45"/>
      <c r="J59" s="56">
        <v>0</v>
      </c>
      <c r="K59" s="142"/>
      <c r="L59" s="45"/>
      <c r="M59" s="45"/>
      <c r="N59" s="45"/>
      <c r="O59" s="45"/>
      <c r="P59" s="57" t="s">
        <v>249</v>
      </c>
      <c r="Q59" s="57" t="s">
        <v>250</v>
      </c>
      <c r="R59" s="57" t="s">
        <v>53</v>
      </c>
      <c r="S59" s="36">
        <v>0</v>
      </c>
      <c r="T59" s="57">
        <f t="shared" si="10"/>
        <v>13</v>
      </c>
      <c r="U59" s="36">
        <v>13</v>
      </c>
      <c r="V59" s="37">
        <v>13</v>
      </c>
      <c r="W59" s="36" t="s">
        <v>245</v>
      </c>
      <c r="X59" s="57"/>
      <c r="Y59" s="36" t="s">
        <v>245</v>
      </c>
      <c r="Z59" s="57"/>
      <c r="AA59" s="36" t="s">
        <v>245</v>
      </c>
      <c r="AB59" s="57"/>
      <c r="AC59" s="36">
        <v>13</v>
      </c>
      <c r="AD59" s="36">
        <v>13</v>
      </c>
      <c r="AE59" s="45"/>
      <c r="AF59" s="139" t="s">
        <v>246</v>
      </c>
    </row>
    <row r="60" spans="1:32" ht="155.4" customHeight="1" x14ac:dyDescent="0.3">
      <c r="A60" s="29" t="s">
        <v>210</v>
      </c>
      <c r="B60" s="29" t="s">
        <v>211</v>
      </c>
      <c r="C60" s="29" t="s">
        <v>212</v>
      </c>
      <c r="D60" s="29" t="s">
        <v>238</v>
      </c>
      <c r="E60" s="29" t="s">
        <v>251</v>
      </c>
      <c r="F60" s="29" t="s">
        <v>252</v>
      </c>
      <c r="G60" s="29" t="s">
        <v>253</v>
      </c>
      <c r="H60" s="29" t="s">
        <v>43</v>
      </c>
      <c r="I60" s="29" t="s">
        <v>217</v>
      </c>
      <c r="J60" s="32">
        <v>724633333</v>
      </c>
      <c r="K60" s="33">
        <v>723433333</v>
      </c>
      <c r="L60" s="31">
        <v>919776000</v>
      </c>
      <c r="M60" s="31">
        <f>(L60*0.03)+L60</f>
        <v>947369280</v>
      </c>
      <c r="N60" s="31">
        <f>(M60*0.03)+M60</f>
        <v>975790358.39999998</v>
      </c>
      <c r="O60" s="29" t="s">
        <v>218</v>
      </c>
      <c r="P60" s="34" t="s">
        <v>254</v>
      </c>
      <c r="Q60" s="34" t="s">
        <v>255</v>
      </c>
      <c r="R60" s="34" t="s">
        <v>48</v>
      </c>
      <c r="S60" s="35">
        <v>0</v>
      </c>
      <c r="T60" s="34">
        <f t="shared" si="10"/>
        <v>16</v>
      </c>
      <c r="U60" s="36">
        <v>16</v>
      </c>
      <c r="V60" s="37">
        <v>16</v>
      </c>
      <c r="W60" s="38">
        <v>16</v>
      </c>
      <c r="X60" s="34">
        <v>0</v>
      </c>
      <c r="Y60" s="35">
        <v>16</v>
      </c>
      <c r="Z60" s="34">
        <v>0</v>
      </c>
      <c r="AA60" s="35">
        <v>16</v>
      </c>
      <c r="AB60" s="34">
        <v>0</v>
      </c>
      <c r="AC60" s="35">
        <f t="shared" si="5"/>
        <v>64</v>
      </c>
      <c r="AD60" s="35">
        <f t="shared" si="1"/>
        <v>16</v>
      </c>
      <c r="AE60" s="29" t="s">
        <v>256</v>
      </c>
      <c r="AF60" s="143" t="s">
        <v>256</v>
      </c>
    </row>
    <row r="61" spans="1:32" ht="81.599999999999994" x14ac:dyDescent="0.3">
      <c r="A61" s="40"/>
      <c r="B61" s="40"/>
      <c r="C61" s="40"/>
      <c r="D61" s="40"/>
      <c r="E61" s="40"/>
      <c r="F61" s="40"/>
      <c r="G61" s="40"/>
      <c r="H61" s="40"/>
      <c r="I61" s="40"/>
      <c r="J61" s="43">
        <v>0</v>
      </c>
      <c r="K61" s="44"/>
      <c r="L61" s="42"/>
      <c r="M61" s="42"/>
      <c r="N61" s="42"/>
      <c r="O61" s="40"/>
      <c r="P61" s="34" t="s">
        <v>257</v>
      </c>
      <c r="Q61" s="34" t="s">
        <v>258</v>
      </c>
      <c r="R61" s="34" t="s">
        <v>48</v>
      </c>
      <c r="S61" s="35">
        <v>11</v>
      </c>
      <c r="T61" s="34">
        <v>11</v>
      </c>
      <c r="U61" s="36">
        <v>24</v>
      </c>
      <c r="V61" s="37">
        <v>24</v>
      </c>
      <c r="W61" s="144">
        <v>24</v>
      </c>
      <c r="X61" s="128">
        <v>0</v>
      </c>
      <c r="Y61" s="145">
        <v>24</v>
      </c>
      <c r="Z61" s="128">
        <v>0</v>
      </c>
      <c r="AA61" s="145">
        <v>24</v>
      </c>
      <c r="AB61" s="128">
        <v>0</v>
      </c>
      <c r="AC61" s="35">
        <f t="shared" si="5"/>
        <v>96</v>
      </c>
      <c r="AD61" s="35">
        <f t="shared" si="1"/>
        <v>24</v>
      </c>
      <c r="AE61" s="40"/>
      <c r="AF61" s="143" t="s">
        <v>256</v>
      </c>
    </row>
    <row r="62" spans="1:32" ht="102" customHeight="1" x14ac:dyDescent="0.3">
      <c r="A62" s="40"/>
      <c r="B62" s="40"/>
      <c r="C62" s="40"/>
      <c r="D62" s="40"/>
      <c r="E62" s="40"/>
      <c r="F62" s="40"/>
      <c r="G62" s="40"/>
      <c r="H62" s="40"/>
      <c r="I62" s="40"/>
      <c r="J62" s="43">
        <v>0</v>
      </c>
      <c r="K62" s="44"/>
      <c r="L62" s="42"/>
      <c r="M62" s="42"/>
      <c r="N62" s="42"/>
      <c r="O62" s="40"/>
      <c r="P62" s="29" t="s">
        <v>259</v>
      </c>
      <c r="Q62" s="34" t="s">
        <v>260</v>
      </c>
      <c r="R62" s="34" t="s">
        <v>48</v>
      </c>
      <c r="S62" s="35">
        <v>4</v>
      </c>
      <c r="T62" s="34">
        <v>4</v>
      </c>
      <c r="U62" s="36">
        <v>4</v>
      </c>
      <c r="V62" s="37">
        <v>4</v>
      </c>
      <c r="W62" s="144">
        <v>4</v>
      </c>
      <c r="X62" s="128">
        <v>0</v>
      </c>
      <c r="Y62" s="145">
        <v>4</v>
      </c>
      <c r="Z62" s="128">
        <v>0</v>
      </c>
      <c r="AA62" s="145">
        <v>4</v>
      </c>
      <c r="AB62" s="128">
        <v>0</v>
      </c>
      <c r="AC62" s="35">
        <f t="shared" si="5"/>
        <v>16</v>
      </c>
      <c r="AD62" s="35">
        <f t="shared" si="1"/>
        <v>4</v>
      </c>
      <c r="AE62" s="40"/>
      <c r="AF62" s="143" t="s">
        <v>256</v>
      </c>
    </row>
    <row r="63" spans="1:32" ht="102" customHeight="1" x14ac:dyDescent="0.3">
      <c r="A63" s="45"/>
      <c r="B63" s="45"/>
      <c r="C63" s="45"/>
      <c r="D63" s="45"/>
      <c r="E63" s="45"/>
      <c r="F63" s="45"/>
      <c r="G63" s="45"/>
      <c r="H63" s="45"/>
      <c r="I63" s="45"/>
      <c r="J63" s="48">
        <v>0</v>
      </c>
      <c r="K63" s="49"/>
      <c r="L63" s="47"/>
      <c r="M63" s="47"/>
      <c r="N63" s="47"/>
      <c r="O63" s="45"/>
      <c r="P63" s="45"/>
      <c r="Q63" s="34" t="s">
        <v>261</v>
      </c>
      <c r="R63" s="34" t="s">
        <v>48</v>
      </c>
      <c r="S63" s="35">
        <v>0</v>
      </c>
      <c r="T63" s="34">
        <f t="shared" ref="T63" si="11">V63</f>
        <v>12</v>
      </c>
      <c r="U63" s="36">
        <v>12</v>
      </c>
      <c r="V63" s="37">
        <v>12</v>
      </c>
      <c r="W63" s="144">
        <v>12</v>
      </c>
      <c r="X63" s="128">
        <v>0</v>
      </c>
      <c r="Y63" s="145">
        <v>12</v>
      </c>
      <c r="Z63" s="128">
        <v>0</v>
      </c>
      <c r="AA63" s="145">
        <v>12</v>
      </c>
      <c r="AB63" s="128">
        <v>0</v>
      </c>
      <c r="AC63" s="35">
        <f t="shared" si="5"/>
        <v>48</v>
      </c>
      <c r="AD63" s="35">
        <f t="shared" si="1"/>
        <v>12</v>
      </c>
      <c r="AE63" s="45"/>
      <c r="AF63" s="143" t="s">
        <v>256</v>
      </c>
    </row>
    <row r="64" spans="1:32" ht="142.80000000000001" x14ac:dyDescent="0.3">
      <c r="A64" s="34" t="s">
        <v>210</v>
      </c>
      <c r="B64" s="34" t="s">
        <v>211</v>
      </c>
      <c r="C64" s="34" t="s">
        <v>212</v>
      </c>
      <c r="D64" s="34" t="s">
        <v>238</v>
      </c>
      <c r="E64" s="34" t="s">
        <v>262</v>
      </c>
      <c r="F64" s="34" t="s">
        <v>263</v>
      </c>
      <c r="G64" s="34" t="s">
        <v>253</v>
      </c>
      <c r="H64" s="34" t="s">
        <v>43</v>
      </c>
      <c r="I64" s="34" t="s">
        <v>264</v>
      </c>
      <c r="J64" s="146">
        <v>0</v>
      </c>
      <c r="K64" s="146">
        <v>0</v>
      </c>
      <c r="L64" s="147">
        <f>J64*1.03</f>
        <v>0</v>
      </c>
      <c r="M64" s="147">
        <f>L64*1.03</f>
        <v>0</v>
      </c>
      <c r="N64" s="147">
        <f t="shared" ref="N64:N65" si="12">M64*1.03</f>
        <v>0</v>
      </c>
      <c r="O64" s="34" t="s">
        <v>218</v>
      </c>
      <c r="P64" s="115" t="s">
        <v>265</v>
      </c>
      <c r="Q64" s="115" t="s">
        <v>266</v>
      </c>
      <c r="R64" s="115" t="s">
        <v>48</v>
      </c>
      <c r="S64" s="148">
        <v>4</v>
      </c>
      <c r="T64" s="115">
        <v>12</v>
      </c>
      <c r="U64" s="149">
        <v>12</v>
      </c>
      <c r="V64" s="37">
        <v>12</v>
      </c>
      <c r="W64" s="150">
        <v>12</v>
      </c>
      <c r="X64" s="34">
        <v>0</v>
      </c>
      <c r="Y64" s="148">
        <v>12</v>
      </c>
      <c r="Z64" s="34">
        <v>0</v>
      </c>
      <c r="AA64" s="148">
        <v>12</v>
      </c>
      <c r="AB64" s="34">
        <v>0</v>
      </c>
      <c r="AC64" s="35">
        <f t="shared" si="5"/>
        <v>48</v>
      </c>
      <c r="AD64" s="35">
        <f t="shared" si="1"/>
        <v>12</v>
      </c>
      <c r="AE64" s="73" t="s">
        <v>267</v>
      </c>
      <c r="AF64" s="151" t="s">
        <v>267</v>
      </c>
    </row>
    <row r="65" spans="1:32" ht="102" x14ac:dyDescent="0.3">
      <c r="A65" s="34" t="s">
        <v>210</v>
      </c>
      <c r="B65" s="34" t="s">
        <v>211</v>
      </c>
      <c r="C65" s="34" t="s">
        <v>212</v>
      </c>
      <c r="D65" s="34" t="s">
        <v>238</v>
      </c>
      <c r="E65" s="34" t="s">
        <v>268</v>
      </c>
      <c r="F65" s="34" t="s">
        <v>269</v>
      </c>
      <c r="G65" s="34" t="s">
        <v>253</v>
      </c>
      <c r="H65" s="34" t="s">
        <v>43</v>
      </c>
      <c r="I65" s="34" t="s">
        <v>264</v>
      </c>
      <c r="J65" s="146">
        <v>1745049997.6700001</v>
      </c>
      <c r="K65" s="146">
        <v>1745049997.6700001</v>
      </c>
      <c r="L65" s="54">
        <v>2328384000</v>
      </c>
      <c r="M65" s="54">
        <f>L65*1.03</f>
        <v>2398235520</v>
      </c>
      <c r="N65" s="54">
        <f t="shared" si="12"/>
        <v>2470182585.5999999</v>
      </c>
      <c r="O65" s="34" t="s">
        <v>43</v>
      </c>
      <c r="P65" s="34" t="s">
        <v>265</v>
      </c>
      <c r="Q65" s="34" t="s">
        <v>270</v>
      </c>
      <c r="R65" s="34" t="s">
        <v>48</v>
      </c>
      <c r="S65" s="35">
        <v>4</v>
      </c>
      <c r="T65" s="115">
        <v>12</v>
      </c>
      <c r="U65" s="149">
        <v>12</v>
      </c>
      <c r="V65" s="37">
        <v>12</v>
      </c>
      <c r="W65" s="150">
        <v>12</v>
      </c>
      <c r="X65" s="34">
        <v>0</v>
      </c>
      <c r="Y65" s="148">
        <v>12</v>
      </c>
      <c r="Z65" s="34">
        <v>0</v>
      </c>
      <c r="AA65" s="148">
        <v>12</v>
      </c>
      <c r="AB65" s="34">
        <v>0</v>
      </c>
      <c r="AC65" s="35">
        <f t="shared" si="5"/>
        <v>48</v>
      </c>
      <c r="AD65" s="35">
        <f t="shared" si="1"/>
        <v>12</v>
      </c>
      <c r="AE65" s="90"/>
      <c r="AF65" s="151" t="s">
        <v>267</v>
      </c>
    </row>
    <row r="66" spans="1:32" ht="122.4" x14ac:dyDescent="0.3">
      <c r="A66" s="34" t="s">
        <v>210</v>
      </c>
      <c r="B66" s="34" t="s">
        <v>211</v>
      </c>
      <c r="C66" s="34" t="s">
        <v>212</v>
      </c>
      <c r="D66" s="34" t="s">
        <v>238</v>
      </c>
      <c r="E66" s="34" t="s">
        <v>271</v>
      </c>
      <c r="F66" s="34" t="s">
        <v>272</v>
      </c>
      <c r="G66" s="34" t="s">
        <v>273</v>
      </c>
      <c r="H66" s="34" t="s">
        <v>43</v>
      </c>
      <c r="I66" s="34" t="s">
        <v>274</v>
      </c>
      <c r="J66" s="52">
        <f>'[1]1. Iniciativas-PA (2)'!M31</f>
        <v>22151528945</v>
      </c>
      <c r="K66" s="114">
        <v>21857441102.82</v>
      </c>
      <c r="L66" s="54">
        <v>19387309596</v>
      </c>
      <c r="M66" s="54">
        <f>(L66*0.03)+L66</f>
        <v>19968928883.880001</v>
      </c>
      <c r="N66" s="54">
        <f>(M66*0.03)+M66</f>
        <v>20567996750.3964</v>
      </c>
      <c r="O66" s="34" t="s">
        <v>275</v>
      </c>
      <c r="P66" s="34" t="s">
        <v>276</v>
      </c>
      <c r="Q66" s="34" t="s">
        <v>277</v>
      </c>
      <c r="R66" s="34" t="s">
        <v>53</v>
      </c>
      <c r="S66" s="35">
        <v>0</v>
      </c>
      <c r="T66" s="34">
        <f t="shared" ref="T66" si="13">V66</f>
        <v>1</v>
      </c>
      <c r="U66" s="36">
        <v>1</v>
      </c>
      <c r="V66" s="37">
        <v>1</v>
      </c>
      <c r="W66" s="38">
        <v>1</v>
      </c>
      <c r="X66" s="34">
        <v>0</v>
      </c>
      <c r="Y66" s="35">
        <v>1</v>
      </c>
      <c r="Z66" s="34">
        <v>0</v>
      </c>
      <c r="AA66" s="35">
        <v>1</v>
      </c>
      <c r="AB66" s="34">
        <v>0</v>
      </c>
      <c r="AC66" s="35">
        <f t="shared" si="5"/>
        <v>1</v>
      </c>
      <c r="AD66" s="35">
        <f t="shared" si="1"/>
        <v>1</v>
      </c>
      <c r="AE66" s="115" t="s">
        <v>278</v>
      </c>
      <c r="AF66" s="152" t="s">
        <v>278</v>
      </c>
    </row>
    <row r="67" spans="1:32" ht="20.399999999999999" x14ac:dyDescent="0.3">
      <c r="A67" s="29" t="s">
        <v>210</v>
      </c>
      <c r="B67" s="29" t="s">
        <v>211</v>
      </c>
      <c r="C67" s="29" t="s">
        <v>212</v>
      </c>
      <c r="D67" s="29" t="s">
        <v>238</v>
      </c>
      <c r="E67" s="29" t="s">
        <v>279</v>
      </c>
      <c r="F67" s="29" t="s">
        <v>280</v>
      </c>
      <c r="G67" s="29" t="s">
        <v>281</v>
      </c>
      <c r="H67" s="29" t="s">
        <v>43</v>
      </c>
      <c r="I67" s="29" t="s">
        <v>282</v>
      </c>
      <c r="J67" s="32">
        <v>3404949996</v>
      </c>
      <c r="K67" s="33">
        <v>3390116659.1199999</v>
      </c>
      <c r="L67" s="31">
        <v>4588251120</v>
      </c>
      <c r="M67" s="31">
        <f>(L67*0.03)+L67</f>
        <v>4725898653.6000004</v>
      </c>
      <c r="N67" s="31">
        <f>(M67*0.03)+M67</f>
        <v>4867675613.2080002</v>
      </c>
      <c r="O67" s="31" t="s">
        <v>218</v>
      </c>
      <c r="P67" s="34" t="s">
        <v>283</v>
      </c>
      <c r="Q67" s="34" t="s">
        <v>284</v>
      </c>
      <c r="R67" s="34" t="s">
        <v>53</v>
      </c>
      <c r="S67" s="153">
        <v>1</v>
      </c>
      <c r="T67" s="153">
        <v>1</v>
      </c>
      <c r="U67" s="75">
        <v>1</v>
      </c>
      <c r="V67" s="61">
        <v>1</v>
      </c>
      <c r="W67" s="76">
        <v>1</v>
      </c>
      <c r="X67" s="63"/>
      <c r="Y67" s="153">
        <v>1</v>
      </c>
      <c r="Z67" s="63"/>
      <c r="AA67" s="153">
        <v>1</v>
      </c>
      <c r="AB67" s="63"/>
      <c r="AC67" s="63">
        <f t="shared" si="5"/>
        <v>1</v>
      </c>
      <c r="AD67" s="63">
        <f t="shared" si="1"/>
        <v>1</v>
      </c>
      <c r="AE67" s="29" t="s">
        <v>285</v>
      </c>
      <c r="AF67" s="154" t="s">
        <v>285</v>
      </c>
    </row>
    <row r="68" spans="1:32" ht="61.2" x14ac:dyDescent="0.3">
      <c r="A68" s="45"/>
      <c r="B68" s="45"/>
      <c r="C68" s="45"/>
      <c r="D68" s="45"/>
      <c r="E68" s="45"/>
      <c r="F68" s="45"/>
      <c r="G68" s="45"/>
      <c r="H68" s="45"/>
      <c r="I68" s="45"/>
      <c r="J68" s="48">
        <v>0</v>
      </c>
      <c r="K68" s="49"/>
      <c r="L68" s="47"/>
      <c r="M68" s="47"/>
      <c r="N68" s="47"/>
      <c r="O68" s="47"/>
      <c r="P68" s="115" t="s">
        <v>286</v>
      </c>
      <c r="Q68" s="115" t="s">
        <v>287</v>
      </c>
      <c r="R68" s="115" t="s">
        <v>48</v>
      </c>
      <c r="S68" s="115">
        <v>0</v>
      </c>
      <c r="T68" s="34">
        <f t="shared" ref="T68:T71" si="14">V68</f>
        <v>0.25</v>
      </c>
      <c r="U68" s="155">
        <v>0.25</v>
      </c>
      <c r="V68" s="61">
        <v>0.25</v>
      </c>
      <c r="W68" s="156">
        <v>0.25</v>
      </c>
      <c r="X68" s="63"/>
      <c r="Y68" s="153">
        <v>0.25</v>
      </c>
      <c r="Z68" s="63"/>
      <c r="AA68" s="153">
        <v>0.25</v>
      </c>
      <c r="AB68" s="63"/>
      <c r="AC68" s="63">
        <f t="shared" si="5"/>
        <v>1</v>
      </c>
      <c r="AD68" s="63">
        <f t="shared" si="1"/>
        <v>0.25</v>
      </c>
      <c r="AE68" s="45"/>
      <c r="AF68" s="154" t="s">
        <v>285</v>
      </c>
    </row>
    <row r="69" spans="1:32" ht="178.2" customHeight="1" x14ac:dyDescent="0.3">
      <c r="A69" s="29" t="s">
        <v>210</v>
      </c>
      <c r="B69" s="29" t="s">
        <v>211</v>
      </c>
      <c r="C69" s="29" t="s">
        <v>212</v>
      </c>
      <c r="D69" s="29" t="s">
        <v>288</v>
      </c>
      <c r="E69" s="29" t="s">
        <v>289</v>
      </c>
      <c r="F69" s="29" t="s">
        <v>290</v>
      </c>
      <c r="G69" s="29" t="s">
        <v>291</v>
      </c>
      <c r="H69" s="29" t="s">
        <v>43</v>
      </c>
      <c r="I69" s="29" t="s">
        <v>292</v>
      </c>
      <c r="J69" s="157">
        <f>'[1]1. Iniciativas-PA (2)'!M33</f>
        <v>223960000</v>
      </c>
      <c r="K69" s="66">
        <v>221159999.59999999</v>
      </c>
      <c r="L69" s="100">
        <v>444192000</v>
      </c>
      <c r="M69" s="100">
        <f>(L69*0.03)+L69</f>
        <v>457517760</v>
      </c>
      <c r="N69" s="100">
        <f>(M69*0.03)+M69</f>
        <v>471243292.80000001</v>
      </c>
      <c r="O69" s="29" t="s">
        <v>293</v>
      </c>
      <c r="P69" s="34" t="s">
        <v>294</v>
      </c>
      <c r="Q69" s="34" t="s">
        <v>295</v>
      </c>
      <c r="R69" s="34" t="s">
        <v>53</v>
      </c>
      <c r="S69" s="34">
        <v>0</v>
      </c>
      <c r="T69" s="34">
        <f t="shared" si="14"/>
        <v>1</v>
      </c>
      <c r="U69" s="75">
        <v>1</v>
      </c>
      <c r="V69" s="61">
        <v>1</v>
      </c>
      <c r="W69" s="76">
        <v>1</v>
      </c>
      <c r="X69" s="63"/>
      <c r="Y69" s="74">
        <v>1</v>
      </c>
      <c r="Z69" s="63"/>
      <c r="AA69" s="74">
        <v>1</v>
      </c>
      <c r="AB69" s="63"/>
      <c r="AC69" s="63">
        <f t="shared" si="5"/>
        <v>1</v>
      </c>
      <c r="AD69" s="63">
        <f t="shared" si="1"/>
        <v>1</v>
      </c>
      <c r="AE69" s="29" t="s">
        <v>296</v>
      </c>
      <c r="AF69" s="158" t="s">
        <v>296</v>
      </c>
    </row>
    <row r="70" spans="1:32" ht="122.4" customHeight="1" x14ac:dyDescent="0.3">
      <c r="A70" s="45"/>
      <c r="B70" s="45"/>
      <c r="C70" s="45"/>
      <c r="D70" s="45"/>
      <c r="E70" s="45"/>
      <c r="F70" s="45"/>
      <c r="G70" s="45"/>
      <c r="H70" s="45"/>
      <c r="I70" s="45"/>
      <c r="J70" s="159">
        <v>0</v>
      </c>
      <c r="K70" s="71"/>
      <c r="L70" s="107"/>
      <c r="M70" s="107"/>
      <c r="N70" s="107"/>
      <c r="O70" s="45"/>
      <c r="P70" s="34" t="s">
        <v>297</v>
      </c>
      <c r="Q70" s="34" t="s">
        <v>298</v>
      </c>
      <c r="R70" s="34" t="s">
        <v>53</v>
      </c>
      <c r="S70" s="34">
        <v>0</v>
      </c>
      <c r="T70" s="34">
        <f t="shared" si="14"/>
        <v>1</v>
      </c>
      <c r="U70" s="75">
        <v>1</v>
      </c>
      <c r="V70" s="61">
        <v>1</v>
      </c>
      <c r="W70" s="76">
        <v>1</v>
      </c>
      <c r="X70" s="63"/>
      <c r="Y70" s="74">
        <v>1</v>
      </c>
      <c r="Z70" s="63"/>
      <c r="AA70" s="74">
        <v>1</v>
      </c>
      <c r="AB70" s="63"/>
      <c r="AC70" s="63">
        <f t="shared" si="5"/>
        <v>1</v>
      </c>
      <c r="AD70" s="63">
        <f t="shared" si="1"/>
        <v>1</v>
      </c>
      <c r="AE70" s="160"/>
      <c r="AF70" s="161" t="s">
        <v>296</v>
      </c>
    </row>
    <row r="71" spans="1:32" ht="142.80000000000001" x14ac:dyDescent="0.3">
      <c r="A71" s="34" t="s">
        <v>210</v>
      </c>
      <c r="B71" s="34" t="s">
        <v>211</v>
      </c>
      <c r="C71" s="34" t="s">
        <v>212</v>
      </c>
      <c r="D71" s="34" t="s">
        <v>288</v>
      </c>
      <c r="E71" s="34" t="s">
        <v>299</v>
      </c>
      <c r="F71" s="34" t="s">
        <v>300</v>
      </c>
      <c r="G71" s="34" t="s">
        <v>291</v>
      </c>
      <c r="H71" s="34" t="s">
        <v>43</v>
      </c>
      <c r="I71" s="34" t="s">
        <v>301</v>
      </c>
      <c r="J71" s="162">
        <f>'[1]1. Iniciativas-PA (2)'!M34</f>
        <v>12189749183</v>
      </c>
      <c r="K71" s="146">
        <v>12035265661.67</v>
      </c>
      <c r="L71" s="163">
        <v>17766640000</v>
      </c>
      <c r="M71" s="163">
        <f t="shared" ref="M71:N73" si="15">(L71*0.03)+L71</f>
        <v>18299639200</v>
      </c>
      <c r="N71" s="163">
        <f t="shared" si="15"/>
        <v>18848628376</v>
      </c>
      <c r="O71" s="34" t="s">
        <v>218</v>
      </c>
      <c r="P71" s="34" t="s">
        <v>302</v>
      </c>
      <c r="Q71" s="115" t="s">
        <v>303</v>
      </c>
      <c r="R71" s="34" t="s">
        <v>48</v>
      </c>
      <c r="S71" s="35">
        <v>0</v>
      </c>
      <c r="T71" s="34">
        <f t="shared" si="14"/>
        <v>7622272</v>
      </c>
      <c r="U71" s="36">
        <v>6409600</v>
      </c>
      <c r="V71" s="36">
        <v>7622272</v>
      </c>
      <c r="W71" s="38">
        <v>6537792</v>
      </c>
      <c r="X71" s="34"/>
      <c r="Y71" s="35">
        <v>6668548</v>
      </c>
      <c r="Z71" s="34"/>
      <c r="AA71" s="35">
        <v>6801919</v>
      </c>
      <c r="AB71" s="34"/>
      <c r="AC71" s="35">
        <f t="shared" si="5"/>
        <v>26417859</v>
      </c>
      <c r="AD71" s="35">
        <f>V71</f>
        <v>7622272</v>
      </c>
      <c r="AE71" s="34" t="s">
        <v>304</v>
      </c>
      <c r="AF71" s="164" t="s">
        <v>304</v>
      </c>
    </row>
    <row r="72" spans="1:32" ht="180" customHeight="1" x14ac:dyDescent="0.3">
      <c r="A72" s="34" t="s">
        <v>210</v>
      </c>
      <c r="B72" s="34" t="s">
        <v>211</v>
      </c>
      <c r="C72" s="34" t="s">
        <v>212</v>
      </c>
      <c r="D72" s="34" t="s">
        <v>288</v>
      </c>
      <c r="E72" s="34" t="s">
        <v>305</v>
      </c>
      <c r="F72" s="34" t="s">
        <v>306</v>
      </c>
      <c r="G72" s="34" t="s">
        <v>307</v>
      </c>
      <c r="H72" s="34" t="s">
        <v>43</v>
      </c>
      <c r="I72" s="34" t="s">
        <v>308</v>
      </c>
      <c r="J72" s="162">
        <v>805100833</v>
      </c>
      <c r="K72" s="146">
        <v>690286082</v>
      </c>
      <c r="L72" s="163">
        <v>1327028800</v>
      </c>
      <c r="M72" s="163">
        <f t="shared" si="15"/>
        <v>1366839664</v>
      </c>
      <c r="N72" s="163">
        <f t="shared" si="15"/>
        <v>1407844853.9200001</v>
      </c>
      <c r="O72" s="34" t="s">
        <v>218</v>
      </c>
      <c r="P72" s="34" t="s">
        <v>309</v>
      </c>
      <c r="Q72" s="165" t="s">
        <v>310</v>
      </c>
      <c r="R72" s="34" t="s">
        <v>48</v>
      </c>
      <c r="S72" s="35">
        <v>4</v>
      </c>
      <c r="T72" s="34">
        <v>4</v>
      </c>
      <c r="U72" s="36">
        <v>4</v>
      </c>
      <c r="V72" s="37">
        <v>4</v>
      </c>
      <c r="W72" s="38">
        <v>4</v>
      </c>
      <c r="X72" s="34"/>
      <c r="Y72" s="35">
        <v>4</v>
      </c>
      <c r="Z72" s="34"/>
      <c r="AA72" s="35">
        <v>4</v>
      </c>
      <c r="AB72" s="34">
        <v>0</v>
      </c>
      <c r="AC72" s="35">
        <f t="shared" si="5"/>
        <v>16</v>
      </c>
      <c r="AD72" s="35">
        <f t="shared" si="1"/>
        <v>4</v>
      </c>
      <c r="AE72" s="34" t="s">
        <v>311</v>
      </c>
      <c r="AF72" s="166" t="s">
        <v>311</v>
      </c>
    </row>
    <row r="73" spans="1:32" ht="176.4" customHeight="1" x14ac:dyDescent="0.3">
      <c r="A73" s="29" t="s">
        <v>312</v>
      </c>
      <c r="B73" s="29" t="s">
        <v>37</v>
      </c>
      <c r="C73" s="29" t="s">
        <v>212</v>
      </c>
      <c r="D73" s="29" t="s">
        <v>288</v>
      </c>
      <c r="E73" s="29" t="s">
        <v>313</v>
      </c>
      <c r="F73" s="29" t="s">
        <v>314</v>
      </c>
      <c r="G73" s="29" t="s">
        <v>189</v>
      </c>
      <c r="H73" s="29" t="s">
        <v>43</v>
      </c>
      <c r="I73" s="29" t="s">
        <v>315</v>
      </c>
      <c r="J73" s="65">
        <f>'[1]1. Iniciativas-PA (2)'!M36</f>
        <v>9582823268</v>
      </c>
      <c r="K73" s="66">
        <v>9278316503.3500004</v>
      </c>
      <c r="L73" s="67">
        <v>6212232791</v>
      </c>
      <c r="M73" s="67">
        <f t="shared" si="15"/>
        <v>6398599774.7299995</v>
      </c>
      <c r="N73" s="67">
        <f t="shared" si="15"/>
        <v>6590557767.971899</v>
      </c>
      <c r="O73" s="29" t="s">
        <v>316</v>
      </c>
      <c r="P73" s="34" t="s">
        <v>317</v>
      </c>
      <c r="Q73" s="165" t="s">
        <v>318</v>
      </c>
      <c r="R73" s="34" t="s">
        <v>53</v>
      </c>
      <c r="S73" s="74">
        <v>1</v>
      </c>
      <c r="T73" s="74">
        <v>1</v>
      </c>
      <c r="U73" s="75">
        <v>1</v>
      </c>
      <c r="V73" s="61">
        <v>0.95</v>
      </c>
      <c r="W73" s="76">
        <v>1</v>
      </c>
      <c r="X73" s="63"/>
      <c r="Y73" s="74">
        <v>1</v>
      </c>
      <c r="Z73" s="63"/>
      <c r="AA73" s="74">
        <v>1</v>
      </c>
      <c r="AB73" s="63">
        <v>0</v>
      </c>
      <c r="AC73" s="74">
        <v>1</v>
      </c>
      <c r="AD73" s="63">
        <v>1</v>
      </c>
      <c r="AE73" s="29" t="s">
        <v>319</v>
      </c>
      <c r="AF73" s="167" t="s">
        <v>319</v>
      </c>
    </row>
    <row r="74" spans="1:32" ht="102" x14ac:dyDescent="0.3">
      <c r="A74" s="45"/>
      <c r="B74" s="45"/>
      <c r="C74" s="45"/>
      <c r="D74" s="45"/>
      <c r="E74" s="45"/>
      <c r="F74" s="45"/>
      <c r="G74" s="45"/>
      <c r="H74" s="45"/>
      <c r="I74" s="45"/>
      <c r="J74" s="70">
        <v>0</v>
      </c>
      <c r="K74" s="71"/>
      <c r="L74" s="72"/>
      <c r="M74" s="72"/>
      <c r="N74" s="72"/>
      <c r="O74" s="45"/>
      <c r="P74" s="34" t="s">
        <v>320</v>
      </c>
      <c r="Q74" s="115" t="s">
        <v>321</v>
      </c>
      <c r="R74" s="34" t="s">
        <v>48</v>
      </c>
      <c r="S74" s="35">
        <v>2264</v>
      </c>
      <c r="T74" s="34">
        <v>2264</v>
      </c>
      <c r="U74" s="36">
        <v>2000</v>
      </c>
      <c r="V74" s="37">
        <v>2000</v>
      </c>
      <c r="W74" s="38">
        <v>2000</v>
      </c>
      <c r="X74" s="34">
        <v>0</v>
      </c>
      <c r="Y74" s="35">
        <v>2500</v>
      </c>
      <c r="Z74" s="34">
        <v>0</v>
      </c>
      <c r="AA74" s="35">
        <v>2500</v>
      </c>
      <c r="AB74" s="34">
        <v>0</v>
      </c>
      <c r="AC74" s="35">
        <v>8000</v>
      </c>
      <c r="AD74" s="35">
        <v>2000</v>
      </c>
      <c r="AE74" s="40"/>
      <c r="AF74" s="167" t="s">
        <v>319</v>
      </c>
    </row>
    <row r="75" spans="1:32" ht="122.4" x14ac:dyDescent="0.3">
      <c r="A75" s="29" t="s">
        <v>312</v>
      </c>
      <c r="B75" s="29" t="s">
        <v>37</v>
      </c>
      <c r="C75" s="29" t="s">
        <v>212</v>
      </c>
      <c r="D75" s="29" t="s">
        <v>288</v>
      </c>
      <c r="E75" s="29" t="s">
        <v>322</v>
      </c>
      <c r="F75" s="29" t="s">
        <v>323</v>
      </c>
      <c r="G75" s="67" t="s">
        <v>189</v>
      </c>
      <c r="H75" s="29" t="s">
        <v>43</v>
      </c>
      <c r="I75" s="67" t="s">
        <v>315</v>
      </c>
      <c r="J75" s="65">
        <v>6345665460</v>
      </c>
      <c r="K75" s="66">
        <v>5399335263</v>
      </c>
      <c r="L75" s="67">
        <v>17441543733</v>
      </c>
      <c r="M75" s="67">
        <f>(L75*0.03)+L75</f>
        <v>17964790044.990002</v>
      </c>
      <c r="N75" s="67">
        <f>(M75*0.03)+M75</f>
        <v>18503733746.339703</v>
      </c>
      <c r="O75" s="29" t="s">
        <v>324</v>
      </c>
      <c r="P75" s="34" t="s">
        <v>325</v>
      </c>
      <c r="Q75" s="115" t="s">
        <v>326</v>
      </c>
      <c r="R75" s="34" t="s">
        <v>48</v>
      </c>
      <c r="S75" s="35">
        <v>0</v>
      </c>
      <c r="T75" s="34">
        <f t="shared" ref="T75" si="16">V75</f>
        <v>141</v>
      </c>
      <c r="U75" s="36">
        <v>100</v>
      </c>
      <c r="V75" s="37">
        <v>141</v>
      </c>
      <c r="W75" s="38">
        <v>100</v>
      </c>
      <c r="X75" s="34">
        <v>0</v>
      </c>
      <c r="Y75" s="35">
        <v>100</v>
      </c>
      <c r="Z75" s="34">
        <v>0</v>
      </c>
      <c r="AA75" s="35">
        <v>100</v>
      </c>
      <c r="AB75" s="34">
        <v>0</v>
      </c>
      <c r="AC75" s="35">
        <v>400</v>
      </c>
      <c r="AD75" s="35">
        <v>141</v>
      </c>
      <c r="AE75" s="40"/>
      <c r="AF75" s="167" t="s">
        <v>319</v>
      </c>
    </row>
    <row r="76" spans="1:32" ht="178.95" customHeight="1" x14ac:dyDescent="0.3">
      <c r="A76" s="40"/>
      <c r="B76" s="40"/>
      <c r="C76" s="40"/>
      <c r="D76" s="40"/>
      <c r="E76" s="40"/>
      <c r="F76" s="40"/>
      <c r="G76" s="82"/>
      <c r="H76" s="40"/>
      <c r="I76" s="82"/>
      <c r="J76" s="80">
        <v>0</v>
      </c>
      <c r="K76" s="81"/>
      <c r="L76" s="82"/>
      <c r="M76" s="82"/>
      <c r="N76" s="82"/>
      <c r="O76" s="40"/>
      <c r="P76" s="34" t="s">
        <v>327</v>
      </c>
      <c r="Q76" s="115" t="s">
        <v>328</v>
      </c>
      <c r="R76" s="34" t="s">
        <v>48</v>
      </c>
      <c r="S76" s="35">
        <v>2</v>
      </c>
      <c r="T76" s="34">
        <v>2</v>
      </c>
      <c r="U76" s="36">
        <v>2</v>
      </c>
      <c r="V76" s="37">
        <v>2</v>
      </c>
      <c r="W76" s="38">
        <v>9</v>
      </c>
      <c r="X76" s="34">
        <v>0</v>
      </c>
      <c r="Y76" s="35">
        <v>9</v>
      </c>
      <c r="Z76" s="34">
        <v>0</v>
      </c>
      <c r="AA76" s="35">
        <v>9</v>
      </c>
      <c r="AB76" s="34">
        <v>0</v>
      </c>
      <c r="AC76" s="35">
        <v>8</v>
      </c>
      <c r="AD76" s="35">
        <v>2</v>
      </c>
      <c r="AE76" s="40"/>
      <c r="AF76" s="167" t="s">
        <v>329</v>
      </c>
    </row>
    <row r="77" spans="1:32" ht="122.4" x14ac:dyDescent="0.3">
      <c r="A77" s="40"/>
      <c r="B77" s="40"/>
      <c r="C77" s="40"/>
      <c r="D77" s="40"/>
      <c r="E77" s="40"/>
      <c r="F77" s="40"/>
      <c r="G77" s="82"/>
      <c r="H77" s="40"/>
      <c r="I77" s="82"/>
      <c r="J77" s="80">
        <v>0</v>
      </c>
      <c r="K77" s="81"/>
      <c r="L77" s="82"/>
      <c r="M77" s="82"/>
      <c r="N77" s="82"/>
      <c r="O77" s="40"/>
      <c r="P77" s="34" t="s">
        <v>330</v>
      </c>
      <c r="Q77" s="115" t="s">
        <v>331</v>
      </c>
      <c r="R77" s="34" t="s">
        <v>53</v>
      </c>
      <c r="S77" s="74">
        <v>1</v>
      </c>
      <c r="T77" s="74">
        <v>1</v>
      </c>
      <c r="U77" s="75">
        <v>1</v>
      </c>
      <c r="V77" s="61">
        <v>1</v>
      </c>
      <c r="W77" s="76">
        <v>1</v>
      </c>
      <c r="X77" s="63"/>
      <c r="Y77" s="74">
        <v>1</v>
      </c>
      <c r="Z77" s="63"/>
      <c r="AA77" s="74">
        <v>1</v>
      </c>
      <c r="AB77" s="63"/>
      <c r="AC77" s="63">
        <v>1</v>
      </c>
      <c r="AD77" s="63">
        <v>1</v>
      </c>
      <c r="AE77" s="40"/>
      <c r="AF77" s="167" t="s">
        <v>329</v>
      </c>
    </row>
    <row r="78" spans="1:32" ht="61.2" x14ac:dyDescent="0.3">
      <c r="A78" s="45"/>
      <c r="B78" s="45"/>
      <c r="C78" s="45"/>
      <c r="D78" s="45"/>
      <c r="E78" s="45"/>
      <c r="F78" s="45"/>
      <c r="G78" s="72"/>
      <c r="H78" s="45"/>
      <c r="I78" s="72"/>
      <c r="J78" s="70">
        <v>0</v>
      </c>
      <c r="K78" s="71"/>
      <c r="L78" s="72"/>
      <c r="M78" s="72"/>
      <c r="N78" s="72"/>
      <c r="O78" s="45"/>
      <c r="P78" s="34" t="s">
        <v>332</v>
      </c>
      <c r="Q78" s="115" t="s">
        <v>333</v>
      </c>
      <c r="R78" s="34" t="s">
        <v>48</v>
      </c>
      <c r="S78" s="35">
        <v>4</v>
      </c>
      <c r="T78" s="34">
        <v>4</v>
      </c>
      <c r="U78" s="36">
        <v>4</v>
      </c>
      <c r="V78" s="37">
        <v>4</v>
      </c>
      <c r="W78" s="38">
        <v>4</v>
      </c>
      <c r="X78" s="34">
        <v>0</v>
      </c>
      <c r="Y78" s="35">
        <v>4</v>
      </c>
      <c r="Z78" s="34">
        <v>0</v>
      </c>
      <c r="AA78" s="35">
        <v>4</v>
      </c>
      <c r="AB78" s="34">
        <v>0</v>
      </c>
      <c r="AC78" s="35">
        <v>16</v>
      </c>
      <c r="AD78" s="35">
        <v>4</v>
      </c>
      <c r="AE78" s="45"/>
      <c r="AF78" s="167" t="s">
        <v>329</v>
      </c>
    </row>
    <row r="79" spans="1:32" ht="175.5" customHeight="1" x14ac:dyDescent="0.3">
      <c r="A79" s="29" t="s">
        <v>210</v>
      </c>
      <c r="B79" s="29" t="s">
        <v>211</v>
      </c>
      <c r="C79" s="73" t="s">
        <v>212</v>
      </c>
      <c r="D79" s="73" t="s">
        <v>288</v>
      </c>
      <c r="E79" s="29" t="s">
        <v>334</v>
      </c>
      <c r="F79" s="73" t="s">
        <v>335</v>
      </c>
      <c r="G79" s="29" t="s">
        <v>336</v>
      </c>
      <c r="H79" s="29" t="s">
        <v>43</v>
      </c>
      <c r="I79" s="29" t="s">
        <v>337</v>
      </c>
      <c r="J79" s="168">
        <v>4863931489</v>
      </c>
      <c r="K79" s="66">
        <v>4796034125.7799997</v>
      </c>
      <c r="L79" s="138">
        <v>6457986340</v>
      </c>
      <c r="M79" s="138">
        <f>(L79*0.03)+L79</f>
        <v>6651725930.1999998</v>
      </c>
      <c r="N79" s="138">
        <f>(M79*0.03)+M79</f>
        <v>6851277708.1059999</v>
      </c>
      <c r="O79" s="29" t="s">
        <v>218</v>
      </c>
      <c r="P79" s="34" t="s">
        <v>338</v>
      </c>
      <c r="Q79" s="115" t="s">
        <v>339</v>
      </c>
      <c r="R79" s="115" t="s">
        <v>53</v>
      </c>
      <c r="S79" s="74">
        <v>1</v>
      </c>
      <c r="T79" s="74">
        <v>1</v>
      </c>
      <c r="U79" s="75">
        <v>1</v>
      </c>
      <c r="V79" s="61">
        <v>1</v>
      </c>
      <c r="W79" s="76">
        <v>1</v>
      </c>
      <c r="X79" s="63"/>
      <c r="Y79" s="74">
        <v>1</v>
      </c>
      <c r="Z79" s="63"/>
      <c r="AA79" s="74">
        <v>1</v>
      </c>
      <c r="AB79" s="63"/>
      <c r="AC79" s="63">
        <f t="shared" ref="AC79:AC93" si="17">+_xlfn.IFS(R79="Acumulado",U79+W79+Y79+AA79,R79="Capacidad",AA79,R79="Flujo",AA79,R79="Reducción",AA79,R79="Stock",AA79)</f>
        <v>1</v>
      </c>
      <c r="AD79" s="63">
        <v>1</v>
      </c>
      <c r="AE79" s="29" t="s">
        <v>340</v>
      </c>
      <c r="AF79" s="169" t="s">
        <v>340</v>
      </c>
    </row>
    <row r="80" spans="1:32" ht="69" customHeight="1" x14ac:dyDescent="0.3">
      <c r="A80" s="45"/>
      <c r="B80" s="45"/>
      <c r="C80" s="90"/>
      <c r="D80" s="90"/>
      <c r="E80" s="45"/>
      <c r="F80" s="90"/>
      <c r="G80" s="45"/>
      <c r="H80" s="45"/>
      <c r="I80" s="45"/>
      <c r="J80" s="170">
        <v>0</v>
      </c>
      <c r="K80" s="71"/>
      <c r="L80" s="171"/>
      <c r="M80" s="171"/>
      <c r="N80" s="171"/>
      <c r="O80" s="45"/>
      <c r="P80" s="115" t="s">
        <v>341</v>
      </c>
      <c r="Q80" s="115" t="s">
        <v>342</v>
      </c>
      <c r="R80" s="115" t="s">
        <v>53</v>
      </c>
      <c r="S80" s="74">
        <v>1</v>
      </c>
      <c r="T80" s="74">
        <v>1</v>
      </c>
      <c r="U80" s="155">
        <v>1</v>
      </c>
      <c r="V80" s="61">
        <v>1</v>
      </c>
      <c r="W80" s="156">
        <v>1</v>
      </c>
      <c r="X80" s="63"/>
      <c r="Y80" s="153">
        <v>1</v>
      </c>
      <c r="Z80" s="63"/>
      <c r="AA80" s="153">
        <v>1</v>
      </c>
      <c r="AB80" s="63"/>
      <c r="AC80" s="63">
        <f t="shared" si="17"/>
        <v>1</v>
      </c>
      <c r="AD80" s="63">
        <f t="shared" ref="AD80:AD93" si="18">+_xlfn.IFS(R80="Acumulado",V80+X80+Z80+AB80,R80="Capacidad",AB80,R80="Flujo",V80,R80="Reducción",V80,R80="Stock",V80)</f>
        <v>1</v>
      </c>
      <c r="AE80" s="45"/>
      <c r="AF80" s="169" t="s">
        <v>340</v>
      </c>
    </row>
    <row r="81" spans="1:32" ht="326.39999999999998" x14ac:dyDescent="0.3">
      <c r="A81" s="34" t="s">
        <v>210</v>
      </c>
      <c r="B81" s="34" t="s">
        <v>211</v>
      </c>
      <c r="C81" s="34" t="s">
        <v>212</v>
      </c>
      <c r="D81" s="34" t="s">
        <v>288</v>
      </c>
      <c r="E81" s="34" t="s">
        <v>343</v>
      </c>
      <c r="F81" s="34" t="s">
        <v>344</v>
      </c>
      <c r="G81" s="34" t="s">
        <v>345</v>
      </c>
      <c r="H81" s="34" t="s">
        <v>43</v>
      </c>
      <c r="I81" s="34" t="s">
        <v>292</v>
      </c>
      <c r="J81" s="52">
        <f>'[1]1. Iniciativas-PA (2)'!M39</f>
        <v>9941096360</v>
      </c>
      <c r="K81" s="53">
        <v>9573754979.1800003</v>
      </c>
      <c r="L81" s="54">
        <v>12262921030</v>
      </c>
      <c r="M81" s="54">
        <f t="shared" ref="M81:N83" si="19">(L81*0.03)+L81</f>
        <v>12630808660.9</v>
      </c>
      <c r="N81" s="54">
        <f t="shared" si="19"/>
        <v>13009732920.726999</v>
      </c>
      <c r="O81" s="34" t="s">
        <v>346</v>
      </c>
      <c r="P81" s="34" t="s">
        <v>347</v>
      </c>
      <c r="Q81" s="115" t="s">
        <v>348</v>
      </c>
      <c r="R81" s="34" t="s">
        <v>349</v>
      </c>
      <c r="S81" s="35">
        <v>0</v>
      </c>
      <c r="T81" s="34">
        <f t="shared" ref="T81" si="20">V81</f>
        <v>1</v>
      </c>
      <c r="U81" s="36">
        <v>1</v>
      </c>
      <c r="V81" s="37">
        <v>1</v>
      </c>
      <c r="W81" s="38">
        <v>1</v>
      </c>
      <c r="X81" s="34">
        <v>0</v>
      </c>
      <c r="Y81" s="35">
        <v>1</v>
      </c>
      <c r="Z81" s="34">
        <v>0</v>
      </c>
      <c r="AA81" s="35">
        <v>1</v>
      </c>
      <c r="AB81" s="34">
        <v>0</v>
      </c>
      <c r="AC81" s="35">
        <f t="shared" si="17"/>
        <v>4</v>
      </c>
      <c r="AD81" s="35">
        <f t="shared" si="18"/>
        <v>1</v>
      </c>
      <c r="AE81" s="35" t="s">
        <v>278</v>
      </c>
      <c r="AF81" s="172" t="s">
        <v>278</v>
      </c>
    </row>
    <row r="82" spans="1:32" ht="142.80000000000001" x14ac:dyDescent="0.3">
      <c r="A82" s="34" t="s">
        <v>210</v>
      </c>
      <c r="B82" s="34" t="s">
        <v>211</v>
      </c>
      <c r="C82" s="34" t="s">
        <v>212</v>
      </c>
      <c r="D82" s="34" t="s">
        <v>350</v>
      </c>
      <c r="E82" s="34" t="s">
        <v>351</v>
      </c>
      <c r="F82" s="34" t="s">
        <v>352</v>
      </c>
      <c r="G82" s="34" t="s">
        <v>353</v>
      </c>
      <c r="H82" s="34" t="s">
        <v>43</v>
      </c>
      <c r="I82" s="34" t="s">
        <v>354</v>
      </c>
      <c r="J82" s="173">
        <v>842800000</v>
      </c>
      <c r="K82" s="174">
        <v>842799999.66999996</v>
      </c>
      <c r="L82" s="175">
        <v>1029120000</v>
      </c>
      <c r="M82" s="54">
        <f t="shared" si="19"/>
        <v>1059993600</v>
      </c>
      <c r="N82" s="54">
        <f t="shared" si="19"/>
        <v>1091793408</v>
      </c>
      <c r="O82" s="34" t="s">
        <v>355</v>
      </c>
      <c r="P82" s="34" t="s">
        <v>356</v>
      </c>
      <c r="Q82" s="115" t="s">
        <v>357</v>
      </c>
      <c r="R82" s="34" t="s">
        <v>53</v>
      </c>
      <c r="S82" s="74">
        <v>1</v>
      </c>
      <c r="T82" s="74">
        <v>1</v>
      </c>
      <c r="U82" s="75">
        <v>1</v>
      </c>
      <c r="V82" s="61">
        <v>1</v>
      </c>
      <c r="W82" s="76">
        <v>1</v>
      </c>
      <c r="X82" s="63"/>
      <c r="Y82" s="74">
        <v>1</v>
      </c>
      <c r="Z82" s="63"/>
      <c r="AA82" s="74">
        <v>1</v>
      </c>
      <c r="AB82" s="63"/>
      <c r="AC82" s="63">
        <f t="shared" si="17"/>
        <v>1</v>
      </c>
      <c r="AD82" s="63">
        <f t="shared" si="18"/>
        <v>1</v>
      </c>
      <c r="AE82" s="35" t="s">
        <v>358</v>
      </c>
      <c r="AF82" s="176" t="s">
        <v>358</v>
      </c>
    </row>
    <row r="83" spans="1:32" ht="102" customHeight="1" x14ac:dyDescent="0.3">
      <c r="A83" s="29" t="s">
        <v>210</v>
      </c>
      <c r="B83" s="29" t="s">
        <v>211</v>
      </c>
      <c r="C83" s="29" t="s">
        <v>212</v>
      </c>
      <c r="D83" s="29" t="s">
        <v>359</v>
      </c>
      <c r="E83" s="29" t="s">
        <v>360</v>
      </c>
      <c r="F83" s="29" t="s">
        <v>361</v>
      </c>
      <c r="G83" s="29" t="s">
        <v>362</v>
      </c>
      <c r="H83" s="29" t="s">
        <v>43</v>
      </c>
      <c r="I83" s="29" t="s">
        <v>363</v>
      </c>
      <c r="J83" s="157">
        <v>8339334925</v>
      </c>
      <c r="K83" s="66">
        <v>8316543428.6800003</v>
      </c>
      <c r="L83" s="100">
        <v>8004538182</v>
      </c>
      <c r="M83" s="100">
        <f t="shared" si="19"/>
        <v>8244674327.46</v>
      </c>
      <c r="N83" s="100">
        <f t="shared" si="19"/>
        <v>8492014557.2838001</v>
      </c>
      <c r="O83" s="29" t="s">
        <v>293</v>
      </c>
      <c r="P83" s="34" t="s">
        <v>364</v>
      </c>
      <c r="Q83" s="34" t="s">
        <v>365</v>
      </c>
      <c r="R83" s="34" t="s">
        <v>53</v>
      </c>
      <c r="S83" s="34">
        <v>0</v>
      </c>
      <c r="T83" s="34">
        <f t="shared" ref="T83:T86" si="21">V83</f>
        <v>1</v>
      </c>
      <c r="U83" s="75">
        <v>1</v>
      </c>
      <c r="V83" s="61">
        <v>1</v>
      </c>
      <c r="W83" s="76">
        <v>1</v>
      </c>
      <c r="X83" s="63"/>
      <c r="Y83" s="74">
        <v>1</v>
      </c>
      <c r="Z83" s="63"/>
      <c r="AA83" s="74">
        <v>1</v>
      </c>
      <c r="AB83" s="63"/>
      <c r="AC83" s="63">
        <f t="shared" si="17"/>
        <v>1</v>
      </c>
      <c r="AD83" s="63">
        <f t="shared" si="18"/>
        <v>1</v>
      </c>
      <c r="AE83" s="129" t="s">
        <v>296</v>
      </c>
      <c r="AF83" s="177" t="s">
        <v>296</v>
      </c>
    </row>
    <row r="84" spans="1:32" ht="81.599999999999994" customHeight="1" x14ac:dyDescent="0.3">
      <c r="A84" s="40"/>
      <c r="B84" s="40"/>
      <c r="C84" s="40"/>
      <c r="D84" s="40"/>
      <c r="E84" s="40"/>
      <c r="F84" s="40"/>
      <c r="G84" s="40"/>
      <c r="H84" s="40"/>
      <c r="I84" s="40"/>
      <c r="J84" s="178"/>
      <c r="K84" s="81"/>
      <c r="L84" s="105"/>
      <c r="M84" s="105"/>
      <c r="N84" s="105"/>
      <c r="O84" s="40"/>
      <c r="P84" s="34" t="s">
        <v>366</v>
      </c>
      <c r="Q84" s="34" t="s">
        <v>367</v>
      </c>
      <c r="R84" s="34" t="s">
        <v>53</v>
      </c>
      <c r="S84" s="34">
        <v>0</v>
      </c>
      <c r="T84" s="34">
        <f t="shared" si="21"/>
        <v>1</v>
      </c>
      <c r="U84" s="75">
        <v>1</v>
      </c>
      <c r="V84" s="61">
        <v>1</v>
      </c>
      <c r="W84" s="76">
        <v>1</v>
      </c>
      <c r="X84" s="63"/>
      <c r="Y84" s="74">
        <v>1</v>
      </c>
      <c r="Z84" s="63"/>
      <c r="AA84" s="74">
        <v>1</v>
      </c>
      <c r="AB84" s="63"/>
      <c r="AC84" s="63">
        <f t="shared" si="17"/>
        <v>1</v>
      </c>
      <c r="AD84" s="63">
        <f t="shared" si="18"/>
        <v>1</v>
      </c>
      <c r="AE84" s="132"/>
      <c r="AF84" s="177" t="s">
        <v>296</v>
      </c>
    </row>
    <row r="85" spans="1:32" ht="122.4" customHeight="1" x14ac:dyDescent="0.3">
      <c r="A85" s="40"/>
      <c r="B85" s="40"/>
      <c r="C85" s="40"/>
      <c r="D85" s="40"/>
      <c r="E85" s="40"/>
      <c r="F85" s="40"/>
      <c r="G85" s="40"/>
      <c r="H85" s="40"/>
      <c r="I85" s="40"/>
      <c r="J85" s="178"/>
      <c r="K85" s="81"/>
      <c r="L85" s="105"/>
      <c r="M85" s="105"/>
      <c r="N85" s="105"/>
      <c r="O85" s="40"/>
      <c r="P85" s="34" t="s">
        <v>368</v>
      </c>
      <c r="Q85" s="34" t="s">
        <v>369</v>
      </c>
      <c r="R85" s="34" t="s">
        <v>53</v>
      </c>
      <c r="S85" s="34">
        <v>0</v>
      </c>
      <c r="T85" s="34">
        <f t="shared" si="21"/>
        <v>1</v>
      </c>
      <c r="U85" s="75">
        <v>1</v>
      </c>
      <c r="V85" s="61">
        <v>1</v>
      </c>
      <c r="W85" s="76">
        <v>1</v>
      </c>
      <c r="X85" s="63"/>
      <c r="Y85" s="74">
        <v>1</v>
      </c>
      <c r="Z85" s="63"/>
      <c r="AA85" s="74">
        <v>1</v>
      </c>
      <c r="AB85" s="63"/>
      <c r="AC85" s="63">
        <f t="shared" si="17"/>
        <v>1</v>
      </c>
      <c r="AD85" s="63">
        <f t="shared" si="18"/>
        <v>1</v>
      </c>
      <c r="AE85" s="132"/>
      <c r="AF85" s="177" t="s">
        <v>296</v>
      </c>
    </row>
    <row r="86" spans="1:32" ht="102" customHeight="1" x14ac:dyDescent="0.3">
      <c r="A86" s="40"/>
      <c r="B86" s="40"/>
      <c r="C86" s="40"/>
      <c r="D86" s="40"/>
      <c r="E86" s="40"/>
      <c r="F86" s="40"/>
      <c r="G86" s="40"/>
      <c r="H86" s="40"/>
      <c r="I86" s="40"/>
      <c r="J86" s="178"/>
      <c r="K86" s="81"/>
      <c r="L86" s="105"/>
      <c r="M86" s="105"/>
      <c r="N86" s="105"/>
      <c r="O86" s="40"/>
      <c r="P86" s="34" t="s">
        <v>370</v>
      </c>
      <c r="Q86" s="34" t="s">
        <v>371</v>
      </c>
      <c r="R86" s="34" t="s">
        <v>53</v>
      </c>
      <c r="S86" s="34">
        <v>0</v>
      </c>
      <c r="T86" s="34">
        <f t="shared" si="21"/>
        <v>1</v>
      </c>
      <c r="U86" s="75">
        <v>1</v>
      </c>
      <c r="V86" s="61">
        <v>1</v>
      </c>
      <c r="W86" s="76">
        <v>1</v>
      </c>
      <c r="X86" s="63"/>
      <c r="Y86" s="74">
        <v>1</v>
      </c>
      <c r="Z86" s="63"/>
      <c r="AA86" s="74">
        <v>1</v>
      </c>
      <c r="AB86" s="63"/>
      <c r="AC86" s="63">
        <f t="shared" si="17"/>
        <v>1</v>
      </c>
      <c r="AD86" s="63">
        <f t="shared" si="18"/>
        <v>1</v>
      </c>
      <c r="AE86" s="132"/>
      <c r="AF86" s="177" t="s">
        <v>296</v>
      </c>
    </row>
    <row r="87" spans="1:32" ht="85.2" customHeight="1" x14ac:dyDescent="0.3">
      <c r="A87" s="40"/>
      <c r="B87" s="40"/>
      <c r="C87" s="40"/>
      <c r="D87" s="40"/>
      <c r="E87" s="40"/>
      <c r="F87" s="40"/>
      <c r="G87" s="40"/>
      <c r="H87" s="40"/>
      <c r="I87" s="40"/>
      <c r="J87" s="178"/>
      <c r="K87" s="81"/>
      <c r="L87" s="105"/>
      <c r="M87" s="105"/>
      <c r="N87" s="105"/>
      <c r="O87" s="40"/>
      <c r="P87" s="29" t="s">
        <v>372</v>
      </c>
      <c r="Q87" s="115" t="s">
        <v>373</v>
      </c>
      <c r="R87" s="34" t="s">
        <v>53</v>
      </c>
      <c r="S87" s="34">
        <v>94</v>
      </c>
      <c r="T87" s="74">
        <v>0.98</v>
      </c>
      <c r="U87" s="75">
        <v>0.95</v>
      </c>
      <c r="V87" s="61">
        <v>0.99</v>
      </c>
      <c r="W87" s="76">
        <v>0.96</v>
      </c>
      <c r="X87" s="63"/>
      <c r="Y87" s="74">
        <v>0.97</v>
      </c>
      <c r="Z87" s="63"/>
      <c r="AA87" s="74">
        <v>0.98</v>
      </c>
      <c r="AB87" s="63"/>
      <c r="AC87" s="63">
        <f t="shared" si="17"/>
        <v>0.98</v>
      </c>
      <c r="AD87" s="63">
        <f t="shared" si="18"/>
        <v>0.99</v>
      </c>
      <c r="AE87" s="132"/>
      <c r="AF87" s="177" t="s">
        <v>296</v>
      </c>
    </row>
    <row r="88" spans="1:32" ht="118.2" customHeight="1" x14ac:dyDescent="0.3">
      <c r="A88" s="45"/>
      <c r="B88" s="45"/>
      <c r="C88" s="45"/>
      <c r="D88" s="45"/>
      <c r="E88" s="45"/>
      <c r="F88" s="45"/>
      <c r="G88" s="45"/>
      <c r="H88" s="45"/>
      <c r="I88" s="45"/>
      <c r="J88" s="159"/>
      <c r="K88" s="71"/>
      <c r="L88" s="107"/>
      <c r="M88" s="107"/>
      <c r="N88" s="107"/>
      <c r="O88" s="45"/>
      <c r="P88" s="45"/>
      <c r="Q88" s="115" t="s">
        <v>374</v>
      </c>
      <c r="R88" s="34" t="s">
        <v>48</v>
      </c>
      <c r="S88" s="34">
        <v>0</v>
      </c>
      <c r="T88" s="34">
        <f t="shared" ref="T88:T90" si="22">V88</f>
        <v>0.3</v>
      </c>
      <c r="U88" s="75">
        <v>0.3</v>
      </c>
      <c r="V88" s="61">
        <v>0.3</v>
      </c>
      <c r="W88" s="76">
        <v>0.7</v>
      </c>
      <c r="X88" s="63"/>
      <c r="Y88" s="35">
        <v>0</v>
      </c>
      <c r="Z88" s="63"/>
      <c r="AA88" s="35">
        <v>0</v>
      </c>
      <c r="AB88" s="63"/>
      <c r="AC88" s="63">
        <f t="shared" si="17"/>
        <v>1</v>
      </c>
      <c r="AD88" s="63">
        <f t="shared" si="18"/>
        <v>0.3</v>
      </c>
      <c r="AE88" s="132"/>
      <c r="AF88" s="177" t="s">
        <v>296</v>
      </c>
    </row>
    <row r="89" spans="1:32" ht="143.4" customHeight="1" x14ac:dyDescent="0.3">
      <c r="A89" s="29" t="s">
        <v>210</v>
      </c>
      <c r="B89" s="29" t="s">
        <v>211</v>
      </c>
      <c r="C89" s="29" t="s">
        <v>212</v>
      </c>
      <c r="D89" s="29" t="s">
        <v>359</v>
      </c>
      <c r="E89" s="29" t="s">
        <v>375</v>
      </c>
      <c r="F89" s="29" t="s">
        <v>376</v>
      </c>
      <c r="G89" s="29" t="s">
        <v>377</v>
      </c>
      <c r="H89" s="118" t="s">
        <v>43</v>
      </c>
      <c r="I89" s="118" t="s">
        <v>378</v>
      </c>
      <c r="J89" s="66">
        <v>970702400</v>
      </c>
      <c r="K89" s="99">
        <v>927785732.66999996</v>
      </c>
      <c r="L89" s="118">
        <v>14971746119</v>
      </c>
      <c r="M89" s="118">
        <f>(L89*0.03)+L89</f>
        <v>15420898502.57</v>
      </c>
      <c r="N89" s="118">
        <f>(M89*0.03)+M89</f>
        <v>15883525457.6471</v>
      </c>
      <c r="O89" s="118" t="s">
        <v>379</v>
      </c>
      <c r="P89" s="179" t="s">
        <v>380</v>
      </c>
      <c r="Q89" s="115" t="s">
        <v>381</v>
      </c>
      <c r="R89" s="34" t="s">
        <v>48</v>
      </c>
      <c r="S89" s="34">
        <v>0</v>
      </c>
      <c r="T89" s="34">
        <f t="shared" si="22"/>
        <v>0.25</v>
      </c>
      <c r="U89" s="180">
        <v>0.25</v>
      </c>
      <c r="V89" s="61">
        <v>0.25</v>
      </c>
      <c r="W89" s="181">
        <v>0.25</v>
      </c>
      <c r="X89" s="34">
        <v>0</v>
      </c>
      <c r="Y89" s="182">
        <v>0.25</v>
      </c>
      <c r="Z89" s="34">
        <v>0</v>
      </c>
      <c r="AA89" s="182">
        <v>0.25</v>
      </c>
      <c r="AB89" s="34">
        <v>0</v>
      </c>
      <c r="AC89" s="63">
        <f t="shared" si="17"/>
        <v>1</v>
      </c>
      <c r="AD89" s="63">
        <f t="shared" si="18"/>
        <v>0.25</v>
      </c>
      <c r="AE89" s="132"/>
      <c r="AF89" s="177" t="s">
        <v>296</v>
      </c>
    </row>
    <row r="90" spans="1:32" ht="270.60000000000002" customHeight="1" x14ac:dyDescent="0.3">
      <c r="A90" s="40"/>
      <c r="B90" s="40"/>
      <c r="C90" s="40"/>
      <c r="D90" s="40"/>
      <c r="E90" s="40"/>
      <c r="F90" s="40"/>
      <c r="G90" s="40"/>
      <c r="H90" s="127"/>
      <c r="I90" s="127"/>
      <c r="J90" s="81"/>
      <c r="K90" s="104"/>
      <c r="L90" s="123"/>
      <c r="M90" s="123"/>
      <c r="N90" s="123"/>
      <c r="O90" s="123"/>
      <c r="P90" s="179" t="s">
        <v>382</v>
      </c>
      <c r="Q90" s="54" t="s">
        <v>383</v>
      </c>
      <c r="R90" s="34" t="s">
        <v>48</v>
      </c>
      <c r="S90" s="35">
        <v>0</v>
      </c>
      <c r="T90" s="34">
        <f t="shared" si="22"/>
        <v>1</v>
      </c>
      <c r="U90" s="149">
        <v>1</v>
      </c>
      <c r="V90" s="37">
        <v>1</v>
      </c>
      <c r="W90" s="38">
        <v>0</v>
      </c>
      <c r="X90" s="34">
        <v>0</v>
      </c>
      <c r="Y90" s="35">
        <v>1</v>
      </c>
      <c r="Z90" s="34">
        <v>0</v>
      </c>
      <c r="AA90" s="35">
        <v>0</v>
      </c>
      <c r="AB90" s="34">
        <v>0</v>
      </c>
      <c r="AC90" s="35">
        <f t="shared" si="17"/>
        <v>2</v>
      </c>
      <c r="AD90" s="35">
        <f t="shared" si="18"/>
        <v>1</v>
      </c>
      <c r="AE90" s="132"/>
      <c r="AF90" s="177" t="s">
        <v>296</v>
      </c>
    </row>
    <row r="91" spans="1:32" ht="157.19999999999999" customHeight="1" x14ac:dyDescent="0.3">
      <c r="A91" s="40"/>
      <c r="B91" s="40"/>
      <c r="C91" s="40"/>
      <c r="D91" s="40"/>
      <c r="E91" s="40"/>
      <c r="F91" s="40"/>
      <c r="G91" s="40"/>
      <c r="H91" s="183" t="s">
        <v>43</v>
      </c>
      <c r="I91" s="183"/>
      <c r="J91" s="81"/>
      <c r="K91" s="104"/>
      <c r="L91" s="123"/>
      <c r="M91" s="123"/>
      <c r="N91" s="123"/>
      <c r="O91" s="123"/>
      <c r="P91" s="73" t="s">
        <v>382</v>
      </c>
      <c r="Q91" s="31" t="s">
        <v>384</v>
      </c>
      <c r="R91" s="29" t="s">
        <v>48</v>
      </c>
      <c r="S91" s="129">
        <v>0</v>
      </c>
      <c r="T91" s="29">
        <v>0</v>
      </c>
      <c r="U91" s="184" t="s">
        <v>43</v>
      </c>
      <c r="V91" s="185" t="s">
        <v>43</v>
      </c>
      <c r="W91" s="186">
        <v>1</v>
      </c>
      <c r="X91" s="34"/>
      <c r="Y91" s="129">
        <v>0</v>
      </c>
      <c r="Z91" s="34"/>
      <c r="AA91" s="129">
        <v>1</v>
      </c>
      <c r="AB91" s="34"/>
      <c r="AC91" s="129">
        <v>2</v>
      </c>
      <c r="AD91" s="129">
        <v>0</v>
      </c>
      <c r="AE91" s="132"/>
      <c r="AF91" s="177" t="s">
        <v>296</v>
      </c>
    </row>
    <row r="92" spans="1:32" ht="180.6" customHeight="1" x14ac:dyDescent="0.3">
      <c r="A92" s="45"/>
      <c r="B92" s="45"/>
      <c r="C92" s="45"/>
      <c r="D92" s="45"/>
      <c r="E92" s="45"/>
      <c r="F92" s="45"/>
      <c r="G92" s="45"/>
      <c r="H92" s="183" t="s">
        <v>43</v>
      </c>
      <c r="I92" s="183"/>
      <c r="J92" s="71"/>
      <c r="K92" s="106"/>
      <c r="L92" s="127"/>
      <c r="M92" s="127"/>
      <c r="N92" s="127"/>
      <c r="O92" s="127"/>
      <c r="P92" s="90"/>
      <c r="Q92" s="47"/>
      <c r="R92" s="45"/>
      <c r="S92" s="136"/>
      <c r="T92" s="45"/>
      <c r="U92" s="187"/>
      <c r="V92" s="188"/>
      <c r="W92" s="189"/>
      <c r="X92" s="34"/>
      <c r="Y92" s="136"/>
      <c r="Z92" s="34"/>
      <c r="AA92" s="136"/>
      <c r="AB92" s="34"/>
      <c r="AC92" s="136"/>
      <c r="AD92" s="136"/>
      <c r="AE92" s="136"/>
      <c r="AF92" s="177" t="s">
        <v>296</v>
      </c>
    </row>
    <row r="93" spans="1:32" ht="409.6" customHeight="1" x14ac:dyDescent="0.3">
      <c r="A93" s="34" t="s">
        <v>210</v>
      </c>
      <c r="B93" s="34" t="s">
        <v>211</v>
      </c>
      <c r="C93" s="34" t="s">
        <v>212</v>
      </c>
      <c r="D93" s="34" t="s">
        <v>359</v>
      </c>
      <c r="E93" s="34" t="s">
        <v>385</v>
      </c>
      <c r="F93" s="34" t="s">
        <v>386</v>
      </c>
      <c r="G93" s="34" t="s">
        <v>387</v>
      </c>
      <c r="H93" s="34" t="s">
        <v>43</v>
      </c>
      <c r="I93" s="34" t="s">
        <v>388</v>
      </c>
      <c r="J93" s="52">
        <v>1377233907</v>
      </c>
      <c r="K93" s="53">
        <v>1326789472.3299999</v>
      </c>
      <c r="L93" s="54">
        <v>2481012000</v>
      </c>
      <c r="M93" s="54">
        <f>(L93*0.03)+L93</f>
        <v>2555442360</v>
      </c>
      <c r="N93" s="54">
        <f>(M93*0.03)+M93</f>
        <v>2632105630.8000002</v>
      </c>
      <c r="O93" s="34" t="s">
        <v>218</v>
      </c>
      <c r="P93" s="34" t="s">
        <v>389</v>
      </c>
      <c r="Q93" s="54" t="s">
        <v>390</v>
      </c>
      <c r="R93" s="34" t="s">
        <v>53</v>
      </c>
      <c r="S93" s="74">
        <v>1</v>
      </c>
      <c r="T93" s="74">
        <v>1</v>
      </c>
      <c r="U93" s="75">
        <v>1</v>
      </c>
      <c r="V93" s="61">
        <v>1</v>
      </c>
      <c r="W93" s="76">
        <v>1</v>
      </c>
      <c r="X93" s="63"/>
      <c r="Y93" s="74">
        <v>1</v>
      </c>
      <c r="Z93" s="63"/>
      <c r="AA93" s="74">
        <v>1</v>
      </c>
      <c r="AB93" s="63"/>
      <c r="AC93" s="63">
        <f t="shared" si="17"/>
        <v>1</v>
      </c>
      <c r="AD93" s="63">
        <f t="shared" si="18"/>
        <v>1</v>
      </c>
      <c r="AE93" s="34" t="s">
        <v>391</v>
      </c>
      <c r="AF93" s="190" t="s">
        <v>391</v>
      </c>
    </row>
    <row r="94" spans="1:32" ht="20.399999999999999" customHeight="1" x14ac:dyDescent="0.3">
      <c r="J94" s="191">
        <f>SUBTOTAL(9,J10:J93)</f>
        <v>1303511013887.6699</v>
      </c>
      <c r="K94" s="191">
        <f>SUBTOTAL(9,K10:K93)</f>
        <v>1151553648057.75</v>
      </c>
      <c r="L94" s="191">
        <f>SUBTOTAL(9,L10:L93)</f>
        <v>2973578828258</v>
      </c>
      <c r="M94" s="191">
        <f>SUBTOTAL(9,M10:M93)</f>
        <v>2562718237125.5801</v>
      </c>
      <c r="N94" s="191">
        <f>SUBTOTAL(9,N10:N93)</f>
        <v>2638875804239.3467</v>
      </c>
      <c r="Q94" s="191"/>
    </row>
    <row r="95" spans="1:32" ht="20.399999999999999" customHeight="1" x14ac:dyDescent="0.3">
      <c r="Q95" s="191"/>
    </row>
    <row r="96" spans="1:32" ht="20.399999999999999" customHeight="1" x14ac:dyDescent="0.3">
      <c r="Q96" s="191"/>
    </row>
    <row r="98" spans="1:32" x14ac:dyDescent="0.3">
      <c r="U98" s="193"/>
    </row>
    <row r="99" spans="1:32" x14ac:dyDescent="0.3">
      <c r="U99" s="193"/>
    </row>
    <row r="100" spans="1:32" x14ac:dyDescent="0.3">
      <c r="U100" s="193"/>
    </row>
    <row r="101" spans="1:32" x14ac:dyDescent="0.3">
      <c r="U101" s="193"/>
    </row>
    <row r="105" spans="1:32" s="6" customFormat="1" ht="20.399999999999999" x14ac:dyDescent="0.3">
      <c r="A105" s="7"/>
      <c r="B105" s="7"/>
      <c r="C105" s="7"/>
      <c r="D105" s="7"/>
      <c r="E105" s="7"/>
      <c r="F105" s="7"/>
      <c r="G105" s="7"/>
      <c r="H105" s="7"/>
      <c r="I105" s="7"/>
      <c r="J105" s="191"/>
      <c r="K105" s="191"/>
      <c r="L105" s="191"/>
      <c r="M105" s="191"/>
      <c r="N105" s="191"/>
      <c r="O105" s="191"/>
      <c r="P105" s="191"/>
      <c r="Q105" s="192"/>
      <c r="R105" s="7"/>
      <c r="S105" s="7"/>
      <c r="T105" s="7"/>
      <c r="U105" s="7"/>
      <c r="V105" s="7"/>
      <c r="W105" s="7"/>
      <c r="X105" s="7"/>
      <c r="Y105" s="7"/>
      <c r="Z105" s="7"/>
      <c r="AA105" s="7"/>
      <c r="AB105" s="7"/>
      <c r="AC105" s="7"/>
      <c r="AD105" s="7"/>
      <c r="AE105" s="7"/>
      <c r="AF105" s="7"/>
    </row>
    <row r="106" spans="1:32" s="6" customFormat="1" ht="20.399999999999999" x14ac:dyDescent="0.3">
      <c r="A106" s="7"/>
      <c r="B106" s="7"/>
      <c r="C106" s="7"/>
      <c r="D106" s="7"/>
      <c r="E106" s="7"/>
      <c r="F106" s="7"/>
      <c r="G106" s="7"/>
      <c r="H106" s="7"/>
      <c r="I106" s="7"/>
      <c r="J106" s="191"/>
      <c r="K106" s="191"/>
      <c r="L106" s="191"/>
      <c r="M106" s="191"/>
      <c r="N106" s="191"/>
      <c r="O106" s="191"/>
      <c r="P106" s="191"/>
      <c r="Q106" s="192"/>
      <c r="R106" s="7"/>
      <c r="S106" s="7"/>
      <c r="T106" s="7"/>
      <c r="U106" s="7"/>
      <c r="V106" s="7"/>
      <c r="W106" s="7"/>
      <c r="X106" s="7"/>
      <c r="Y106" s="7"/>
      <c r="Z106" s="7"/>
      <c r="AA106" s="7"/>
      <c r="AB106" s="7"/>
      <c r="AC106" s="7"/>
      <c r="AD106" s="7"/>
      <c r="AE106" s="7"/>
      <c r="AF106" s="7"/>
    </row>
    <row r="107" spans="1:32" s="6" customFormat="1" ht="20.399999999999999" x14ac:dyDescent="0.3">
      <c r="A107" s="7"/>
      <c r="B107" s="7"/>
      <c r="C107" s="7"/>
      <c r="D107" s="7"/>
      <c r="E107" s="7"/>
      <c r="F107" s="7"/>
      <c r="G107" s="7"/>
      <c r="H107" s="7"/>
      <c r="I107" s="7"/>
      <c r="J107" s="191"/>
      <c r="K107" s="191"/>
      <c r="L107" s="191"/>
      <c r="M107" s="191"/>
      <c r="N107" s="191"/>
      <c r="O107" s="191"/>
      <c r="P107" s="191"/>
      <c r="Q107" s="192"/>
      <c r="R107" s="7"/>
      <c r="S107" s="7"/>
      <c r="T107" s="7"/>
      <c r="U107" s="7"/>
      <c r="V107" s="7"/>
      <c r="W107" s="7"/>
      <c r="X107" s="7"/>
      <c r="Y107" s="7"/>
      <c r="Z107" s="7"/>
      <c r="AA107" s="7"/>
      <c r="AB107" s="7"/>
      <c r="AC107" s="7"/>
      <c r="AD107" s="7"/>
      <c r="AE107" s="7"/>
      <c r="AF107" s="7"/>
    </row>
  </sheetData>
  <autoFilter ref="A9:AF93" xr:uid="{D89CA76A-1120-4A5E-BB1C-5C1EFCE0E4AC}"/>
  <mergeCells count="355">
    <mergeCell ref="AA91:AA92"/>
    <mergeCell ref="AC91:AC92"/>
    <mergeCell ref="AD91:AD92"/>
    <mergeCell ref="S91:S92"/>
    <mergeCell ref="T91:T92"/>
    <mergeCell ref="U91:U92"/>
    <mergeCell ref="V91:V92"/>
    <mergeCell ref="W91:W92"/>
    <mergeCell ref="Y91:Y92"/>
    <mergeCell ref="M89:M92"/>
    <mergeCell ref="N89:N92"/>
    <mergeCell ref="O89:O92"/>
    <mergeCell ref="P91:P92"/>
    <mergeCell ref="Q91:Q92"/>
    <mergeCell ref="R91:R92"/>
    <mergeCell ref="G89:G92"/>
    <mergeCell ref="H89:H90"/>
    <mergeCell ref="I89:I90"/>
    <mergeCell ref="J89:J92"/>
    <mergeCell ref="K89:K92"/>
    <mergeCell ref="L89:L92"/>
    <mergeCell ref="N83:N88"/>
    <mergeCell ref="O83:O88"/>
    <mergeCell ref="AE83:AE92"/>
    <mergeCell ref="P87:P88"/>
    <mergeCell ref="A89:A92"/>
    <mergeCell ref="B89:B92"/>
    <mergeCell ref="C89:C92"/>
    <mergeCell ref="D89:D92"/>
    <mergeCell ref="E89:E92"/>
    <mergeCell ref="F89:F92"/>
    <mergeCell ref="H83:H88"/>
    <mergeCell ref="I83:I88"/>
    <mergeCell ref="J83:J88"/>
    <mergeCell ref="K83:K88"/>
    <mergeCell ref="L83:L88"/>
    <mergeCell ref="M83:M88"/>
    <mergeCell ref="N79:N80"/>
    <mergeCell ref="O79:O80"/>
    <mergeCell ref="AE79:AE80"/>
    <mergeCell ref="A83:A88"/>
    <mergeCell ref="B83:B88"/>
    <mergeCell ref="C83:C88"/>
    <mergeCell ref="D83:D88"/>
    <mergeCell ref="E83:E88"/>
    <mergeCell ref="F83:F88"/>
    <mergeCell ref="G83:G88"/>
    <mergeCell ref="H79:H80"/>
    <mergeCell ref="I79:I80"/>
    <mergeCell ref="J79:J80"/>
    <mergeCell ref="K79:K80"/>
    <mergeCell ref="L79:L80"/>
    <mergeCell ref="M79:M80"/>
    <mergeCell ref="M75:M78"/>
    <mergeCell ref="N75:N78"/>
    <mergeCell ref="O75:O78"/>
    <mergeCell ref="A79:A80"/>
    <mergeCell ref="B79:B80"/>
    <mergeCell ref="C79:C80"/>
    <mergeCell ref="D79:D80"/>
    <mergeCell ref="E79:E80"/>
    <mergeCell ref="F79:F80"/>
    <mergeCell ref="G79:G80"/>
    <mergeCell ref="G75:G78"/>
    <mergeCell ref="H75:H78"/>
    <mergeCell ref="I75:I78"/>
    <mergeCell ref="J75:J78"/>
    <mergeCell ref="K75:K78"/>
    <mergeCell ref="L75:L78"/>
    <mergeCell ref="M73:M74"/>
    <mergeCell ref="N73:N74"/>
    <mergeCell ref="O73:O74"/>
    <mergeCell ref="AE73:AE78"/>
    <mergeCell ref="A75:A78"/>
    <mergeCell ref="B75:B78"/>
    <mergeCell ref="C75:C78"/>
    <mergeCell ref="D75:D78"/>
    <mergeCell ref="E75:E78"/>
    <mergeCell ref="F75:F78"/>
    <mergeCell ref="G73:G74"/>
    <mergeCell ref="H73:H74"/>
    <mergeCell ref="I73:I74"/>
    <mergeCell ref="J73:J74"/>
    <mergeCell ref="K73:K74"/>
    <mergeCell ref="L73:L74"/>
    <mergeCell ref="M69:M70"/>
    <mergeCell ref="N69:N70"/>
    <mergeCell ref="O69:O70"/>
    <mergeCell ref="AE69:AE70"/>
    <mergeCell ref="A73:A74"/>
    <mergeCell ref="B73:B74"/>
    <mergeCell ref="C73:C74"/>
    <mergeCell ref="D73:D74"/>
    <mergeCell ref="E73:E74"/>
    <mergeCell ref="F73:F74"/>
    <mergeCell ref="G69:G70"/>
    <mergeCell ref="H69:H70"/>
    <mergeCell ref="I69:I70"/>
    <mergeCell ref="J69:J70"/>
    <mergeCell ref="K69:K70"/>
    <mergeCell ref="L69:L70"/>
    <mergeCell ref="M67:M68"/>
    <mergeCell ref="N67:N68"/>
    <mergeCell ref="O67:O68"/>
    <mergeCell ref="AE67:AE68"/>
    <mergeCell ref="A69:A70"/>
    <mergeCell ref="B69:B70"/>
    <mergeCell ref="C69:C70"/>
    <mergeCell ref="D69:D70"/>
    <mergeCell ref="E69:E70"/>
    <mergeCell ref="F69:F70"/>
    <mergeCell ref="G67:G68"/>
    <mergeCell ref="H67:H68"/>
    <mergeCell ref="I67:I68"/>
    <mergeCell ref="J67:J68"/>
    <mergeCell ref="K67:K68"/>
    <mergeCell ref="L67:L68"/>
    <mergeCell ref="A67:A68"/>
    <mergeCell ref="B67:B68"/>
    <mergeCell ref="C67:C68"/>
    <mergeCell ref="D67:D68"/>
    <mergeCell ref="E67:E68"/>
    <mergeCell ref="F67:F68"/>
    <mergeCell ref="M60:M63"/>
    <mergeCell ref="N60:N63"/>
    <mergeCell ref="O60:O63"/>
    <mergeCell ref="AE60:AE63"/>
    <mergeCell ref="P62:P63"/>
    <mergeCell ref="AE64:AE65"/>
    <mergeCell ref="G60:G63"/>
    <mergeCell ref="H60:H63"/>
    <mergeCell ref="I60:I63"/>
    <mergeCell ref="J60:J63"/>
    <mergeCell ref="K60:K63"/>
    <mergeCell ref="L60:L63"/>
    <mergeCell ref="M57:M59"/>
    <mergeCell ref="N57:N59"/>
    <mergeCell ref="O57:O59"/>
    <mergeCell ref="AE57:AE59"/>
    <mergeCell ref="A60:A63"/>
    <mergeCell ref="B60:B63"/>
    <mergeCell ref="C60:C63"/>
    <mergeCell ref="D60:D63"/>
    <mergeCell ref="E60:E63"/>
    <mergeCell ref="F60:F63"/>
    <mergeCell ref="G57:G59"/>
    <mergeCell ref="H57:H59"/>
    <mergeCell ref="I57:I59"/>
    <mergeCell ref="J57:J59"/>
    <mergeCell ref="K57:K59"/>
    <mergeCell ref="L57:L59"/>
    <mergeCell ref="N47:N56"/>
    <mergeCell ref="O47:O56"/>
    <mergeCell ref="AE47:AE56"/>
    <mergeCell ref="P54:P55"/>
    <mergeCell ref="A57:A59"/>
    <mergeCell ref="B57:B59"/>
    <mergeCell ref="C57:C59"/>
    <mergeCell ref="D57:D59"/>
    <mergeCell ref="E57:E59"/>
    <mergeCell ref="F57:F59"/>
    <mergeCell ref="H47:H56"/>
    <mergeCell ref="I47:I56"/>
    <mergeCell ref="J47:J56"/>
    <mergeCell ref="K47:K56"/>
    <mergeCell ref="L47:L56"/>
    <mergeCell ref="M47:M56"/>
    <mergeCell ref="N44:N46"/>
    <mergeCell ref="O44:O46"/>
    <mergeCell ref="AE44:AE46"/>
    <mergeCell ref="A47:A56"/>
    <mergeCell ref="B47:B56"/>
    <mergeCell ref="C47:C56"/>
    <mergeCell ref="D47:D56"/>
    <mergeCell ref="E47:E56"/>
    <mergeCell ref="F47:F56"/>
    <mergeCell ref="G47:G56"/>
    <mergeCell ref="H44:H46"/>
    <mergeCell ref="I44:I46"/>
    <mergeCell ref="J44:J46"/>
    <mergeCell ref="K44:K46"/>
    <mergeCell ref="L44:L46"/>
    <mergeCell ref="M44:M46"/>
    <mergeCell ref="N41:N43"/>
    <mergeCell ref="O41:O43"/>
    <mergeCell ref="AE41:AE43"/>
    <mergeCell ref="A44:A46"/>
    <mergeCell ref="B44:B46"/>
    <mergeCell ref="C44:C46"/>
    <mergeCell ref="D44:D46"/>
    <mergeCell ref="E44:E46"/>
    <mergeCell ref="F44:F46"/>
    <mergeCell ref="G44:G46"/>
    <mergeCell ref="H41:H43"/>
    <mergeCell ref="I41:I43"/>
    <mergeCell ref="J41:J43"/>
    <mergeCell ref="K41:K43"/>
    <mergeCell ref="L41:L43"/>
    <mergeCell ref="M41:M43"/>
    <mergeCell ref="N35:N37"/>
    <mergeCell ref="O35:O37"/>
    <mergeCell ref="AE35:AE38"/>
    <mergeCell ref="A41:A43"/>
    <mergeCell ref="B41:B43"/>
    <mergeCell ref="C41:C43"/>
    <mergeCell ref="D41:D43"/>
    <mergeCell ref="E41:E43"/>
    <mergeCell ref="F41:F43"/>
    <mergeCell ref="G41:G43"/>
    <mergeCell ref="H35:H37"/>
    <mergeCell ref="I35:I37"/>
    <mergeCell ref="J35:J37"/>
    <mergeCell ref="K35:K37"/>
    <mergeCell ref="L35:L37"/>
    <mergeCell ref="M35:M37"/>
    <mergeCell ref="N33:N34"/>
    <mergeCell ref="O33:O34"/>
    <mergeCell ref="AE33:AE34"/>
    <mergeCell ref="A35:A37"/>
    <mergeCell ref="B35:B37"/>
    <mergeCell ref="C35:C37"/>
    <mergeCell ref="D35:D37"/>
    <mergeCell ref="E35:E37"/>
    <mergeCell ref="F35:F37"/>
    <mergeCell ref="G35:G37"/>
    <mergeCell ref="H33:H34"/>
    <mergeCell ref="I33:I34"/>
    <mergeCell ref="J33:J34"/>
    <mergeCell ref="K33:K34"/>
    <mergeCell ref="L33:L34"/>
    <mergeCell ref="M33:M34"/>
    <mergeCell ref="M31:M32"/>
    <mergeCell ref="N31:N32"/>
    <mergeCell ref="O31:O32"/>
    <mergeCell ref="A33:A34"/>
    <mergeCell ref="B33:B34"/>
    <mergeCell ref="C33:C34"/>
    <mergeCell ref="D33:D34"/>
    <mergeCell ref="E33:E34"/>
    <mergeCell ref="F33:F34"/>
    <mergeCell ref="G33:G34"/>
    <mergeCell ref="G31:G32"/>
    <mergeCell ref="H31:H32"/>
    <mergeCell ref="I31:I32"/>
    <mergeCell ref="J31:J32"/>
    <mergeCell ref="K31:K32"/>
    <mergeCell ref="L31:L32"/>
    <mergeCell ref="M28:M30"/>
    <mergeCell ref="N28:N30"/>
    <mergeCell ref="O28:O30"/>
    <mergeCell ref="AE28:AE32"/>
    <mergeCell ref="A31:A32"/>
    <mergeCell ref="B31:B32"/>
    <mergeCell ref="C31:C32"/>
    <mergeCell ref="D31:D32"/>
    <mergeCell ref="E31:E32"/>
    <mergeCell ref="F31:F32"/>
    <mergeCell ref="G28:G30"/>
    <mergeCell ref="H28:H30"/>
    <mergeCell ref="I28:I30"/>
    <mergeCell ref="J28:J30"/>
    <mergeCell ref="K28:K30"/>
    <mergeCell ref="L28:L30"/>
    <mergeCell ref="M22:M25"/>
    <mergeCell ref="N22:N25"/>
    <mergeCell ref="O22:O25"/>
    <mergeCell ref="AE22:AE25"/>
    <mergeCell ref="A28:A30"/>
    <mergeCell ref="B28:B30"/>
    <mergeCell ref="C28:C30"/>
    <mergeCell ref="D28:D30"/>
    <mergeCell ref="E28:E30"/>
    <mergeCell ref="F28:F30"/>
    <mergeCell ref="G22:G25"/>
    <mergeCell ref="H22:H25"/>
    <mergeCell ref="I22:I25"/>
    <mergeCell ref="J22:J25"/>
    <mergeCell ref="K22:K25"/>
    <mergeCell ref="L22:L25"/>
    <mergeCell ref="A22:A25"/>
    <mergeCell ref="B22:B25"/>
    <mergeCell ref="C22:C25"/>
    <mergeCell ref="D22:D25"/>
    <mergeCell ref="E22:E25"/>
    <mergeCell ref="F22:F25"/>
    <mergeCell ref="L20:L21"/>
    <mergeCell ref="M20:M21"/>
    <mergeCell ref="N20:N21"/>
    <mergeCell ref="O20:O21"/>
    <mergeCell ref="P20:P21"/>
    <mergeCell ref="AE20:AE21"/>
    <mergeCell ref="F20:F21"/>
    <mergeCell ref="G20:G21"/>
    <mergeCell ref="H20:H21"/>
    <mergeCell ref="I20:I21"/>
    <mergeCell ref="J20:J21"/>
    <mergeCell ref="K20:K21"/>
    <mergeCell ref="L16:L18"/>
    <mergeCell ref="M16:M18"/>
    <mergeCell ref="N16:N18"/>
    <mergeCell ref="O16:O18"/>
    <mergeCell ref="P17:P18"/>
    <mergeCell ref="A20:A21"/>
    <mergeCell ref="B20:B21"/>
    <mergeCell ref="C20:C21"/>
    <mergeCell ref="D20:D21"/>
    <mergeCell ref="E20:E21"/>
    <mergeCell ref="F16:F18"/>
    <mergeCell ref="G16:G18"/>
    <mergeCell ref="H16:H18"/>
    <mergeCell ref="I16:I18"/>
    <mergeCell ref="J16:J18"/>
    <mergeCell ref="K16:K18"/>
    <mergeCell ref="M13:M14"/>
    <mergeCell ref="N13:N14"/>
    <mergeCell ref="O13:O14"/>
    <mergeCell ref="P13:P14"/>
    <mergeCell ref="AE13:AE19"/>
    <mergeCell ref="A16:A18"/>
    <mergeCell ref="B16:B18"/>
    <mergeCell ref="C16:C18"/>
    <mergeCell ref="D16:D18"/>
    <mergeCell ref="E16:E18"/>
    <mergeCell ref="G13:G14"/>
    <mergeCell ref="H13:H14"/>
    <mergeCell ref="I13:I14"/>
    <mergeCell ref="J13:J14"/>
    <mergeCell ref="K13:K14"/>
    <mergeCell ref="L13:L14"/>
    <mergeCell ref="N10:N12"/>
    <mergeCell ref="O10:O12"/>
    <mergeCell ref="P10:P11"/>
    <mergeCell ref="AE10:AE12"/>
    <mergeCell ref="A13:A14"/>
    <mergeCell ref="B13:B14"/>
    <mergeCell ref="C13:C14"/>
    <mergeCell ref="D13:D14"/>
    <mergeCell ref="E13:E14"/>
    <mergeCell ref="F13:F14"/>
    <mergeCell ref="H10:H12"/>
    <mergeCell ref="I10:I12"/>
    <mergeCell ref="J10:J12"/>
    <mergeCell ref="K10:K12"/>
    <mergeCell ref="L10:L12"/>
    <mergeCell ref="M10:M12"/>
    <mergeCell ref="A7:AE7"/>
    <mergeCell ref="J8:K8"/>
    <mergeCell ref="U8:V8"/>
    <mergeCell ref="A10:A12"/>
    <mergeCell ref="B10:B12"/>
    <mergeCell ref="C10:C12"/>
    <mergeCell ref="D10:D12"/>
    <mergeCell ref="E10:E12"/>
    <mergeCell ref="F10:F12"/>
    <mergeCell ref="G10:G12"/>
  </mergeCells>
  <printOptions horizontalCentered="1" verticalCentered="1"/>
  <pageMargins left="0.39370078740157483" right="0.39370078740157483" top="0.39370078740157483" bottom="0.39370078740157483" header="0.39370078740157483" footer="0.31496062992125984"/>
  <pageSetup paperSize="5" scale="17" fitToHeight="0" orientation="landscape" r:id="rId1"/>
  <rowBreaks count="1" manualBreakCount="1">
    <brk id="26" max="37"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CONV</vt:lpstr>
      <vt:lpstr>PEI 2024</vt:lpstr>
      <vt:lpstr>'PEI 2024'!Área_de_impresión</vt:lpstr>
      <vt:lpstr>'PEI 2024'!Títulos_a_imprimir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carolina monroy</dc:creator>
  <cp:lastModifiedBy>carolina monroy</cp:lastModifiedBy>
  <dcterms:created xsi:type="dcterms:W3CDTF">2024-02-01T15:26:40Z</dcterms:created>
  <dcterms:modified xsi:type="dcterms:W3CDTF">2024-02-01T15:29:18Z</dcterms:modified>
</cp:coreProperties>
</file>