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lartunduaga\Documents\2024\CGR_Requerimientos\AF-FUTIC-001-2024\"/>
    </mc:Choice>
  </mc:AlternateContent>
  <xr:revisionPtr revIDLastSave="0" documentId="13_ncr:1_{4073937E-95D4-4038-904D-FB9F5CAAB8D9}" xr6:coauthVersionLast="47" xr6:coauthVersionMax="47" xr10:uidLastSave="{00000000-0000-0000-0000-000000000000}"/>
  <bookViews>
    <workbookView xWindow="-120" yWindow="-120" windowWidth="20730" windowHeight="11160" xr2:uid="{00000000-000D-0000-FFFF-FFFF00000000}"/>
  </bookViews>
  <sheets>
    <sheet name="PM FUTIC Vigente " sheetId="4" r:id="rId1"/>
    <sheet name="PM FUTIC Terminados" sheetId="3" state="hidden" r:id="rId2"/>
  </sheets>
  <definedNames>
    <definedName name="_xlnm._FilterDatabase" localSheetId="1" hidden="1">'PM FUTIC Terminados'!$A$11:$Y$33</definedName>
    <definedName name="_xlnm._FilterDatabase" localSheetId="0" hidden="1">'PM FUTIC Vigente '!$A$10:$X$193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17" i="4" l="1"/>
  <c r="K117" i="4"/>
  <c r="P117" i="4" s="1"/>
  <c r="M102" i="4"/>
  <c r="M101" i="4"/>
  <c r="K102" i="4"/>
  <c r="P102" i="4" s="1"/>
  <c r="K101" i="4"/>
  <c r="P101" i="4" s="1"/>
  <c r="K177" i="4"/>
  <c r="M177" i="4"/>
  <c r="O177" i="4"/>
  <c r="P177" i="4"/>
  <c r="K178" i="4"/>
  <c r="M178" i="4"/>
  <c r="N178" i="4"/>
  <c r="O178" i="4"/>
  <c r="P178" i="4"/>
  <c r="K179" i="4"/>
  <c r="M179" i="4"/>
  <c r="O179" i="4"/>
  <c r="P179" i="4"/>
  <c r="K180" i="4"/>
  <c r="M180" i="4"/>
  <c r="N180" i="4" s="1"/>
  <c r="O180" i="4"/>
  <c r="P180" i="4"/>
  <c r="K181" i="4"/>
  <c r="M181" i="4"/>
  <c r="O181" i="4"/>
  <c r="P181" i="4"/>
  <c r="K182" i="4"/>
  <c r="M182" i="4"/>
  <c r="N182" i="4" s="1"/>
  <c r="O182" i="4"/>
  <c r="P182" i="4"/>
  <c r="K183" i="4"/>
  <c r="M183" i="4"/>
  <c r="O183" i="4"/>
  <c r="P183" i="4"/>
  <c r="K184" i="4"/>
  <c r="M184" i="4"/>
  <c r="N184" i="4" s="1"/>
  <c r="O184" i="4"/>
  <c r="P184" i="4"/>
  <c r="K185" i="4"/>
  <c r="M185" i="4"/>
  <c r="O185" i="4"/>
  <c r="P185" i="4"/>
  <c r="K186" i="4"/>
  <c r="P186" i="4" s="1"/>
  <c r="M186" i="4"/>
  <c r="N186" i="4" s="1"/>
  <c r="O186" i="4" s="1"/>
  <c r="K187" i="4"/>
  <c r="M187" i="4"/>
  <c r="N187" i="4" s="1"/>
  <c r="O187" i="4"/>
  <c r="P187" i="4"/>
  <c r="K188" i="4"/>
  <c r="M188" i="4"/>
  <c r="O188" i="4"/>
  <c r="P188" i="4"/>
  <c r="K189" i="4"/>
  <c r="M189" i="4"/>
  <c r="O189" i="4"/>
  <c r="P189" i="4"/>
  <c r="K190" i="4"/>
  <c r="N190" i="4" s="1"/>
  <c r="M190" i="4"/>
  <c r="O190" i="4"/>
  <c r="P190" i="4"/>
  <c r="K191" i="4"/>
  <c r="P191" i="4" s="1"/>
  <c r="M191" i="4"/>
  <c r="K192" i="4"/>
  <c r="M192" i="4"/>
  <c r="O192" i="4"/>
  <c r="P192" i="4"/>
  <c r="N179" i="4" l="1"/>
  <c r="N181" i="4"/>
  <c r="N191" i="4"/>
  <c r="O191" i="4" s="1"/>
  <c r="N177" i="4"/>
  <c r="N188" i="4"/>
  <c r="N185" i="4"/>
  <c r="N183" i="4"/>
  <c r="N189" i="4"/>
  <c r="N192" i="4"/>
  <c r="N117" i="4"/>
  <c r="O117" i="4" s="1"/>
  <c r="N102" i="4"/>
  <c r="O102" i="4" s="1"/>
  <c r="N101" i="4"/>
  <c r="O101" i="4" s="1"/>
  <c r="K154" i="4"/>
  <c r="P154" i="4" s="1"/>
  <c r="M80" i="4"/>
  <c r="K81" i="4"/>
  <c r="P81" i="4" s="1"/>
  <c r="P20" i="4"/>
  <c r="O20" i="4"/>
  <c r="M173" i="4" l="1"/>
  <c r="K176" i="4" l="1"/>
  <c r="P176" i="4" s="1"/>
  <c r="K175" i="4"/>
  <c r="P175" i="4" s="1"/>
  <c r="K174" i="4"/>
  <c r="P174" i="4" s="1"/>
  <c r="K173" i="4"/>
  <c r="P173" i="4" s="1"/>
  <c r="K172" i="4"/>
  <c r="P172" i="4" s="1"/>
  <c r="K171" i="4"/>
  <c r="P171" i="4" s="1"/>
  <c r="K170" i="4"/>
  <c r="P170" i="4" s="1"/>
  <c r="K169" i="4"/>
  <c r="P169" i="4" s="1"/>
  <c r="K168" i="4"/>
  <c r="P168" i="4" s="1"/>
  <c r="K167" i="4"/>
  <c r="P167" i="4" s="1"/>
  <c r="K166" i="4"/>
  <c r="P166" i="4" s="1"/>
  <c r="K165" i="4"/>
  <c r="P165" i="4" s="1"/>
  <c r="K164" i="4"/>
  <c r="P164" i="4" s="1"/>
  <c r="K163" i="4"/>
  <c r="P163" i="4" s="1"/>
  <c r="K162" i="4"/>
  <c r="P162" i="4" s="1"/>
  <c r="K161" i="4"/>
  <c r="P161" i="4" s="1"/>
  <c r="K160" i="4"/>
  <c r="P160" i="4" s="1"/>
  <c r="K159" i="4"/>
  <c r="P159" i="4" s="1"/>
  <c r="K158" i="4"/>
  <c r="P158" i="4" s="1"/>
  <c r="K157" i="4"/>
  <c r="P157" i="4" s="1"/>
  <c r="K156" i="4"/>
  <c r="P156" i="4" s="1"/>
  <c r="K155" i="4"/>
  <c r="P155" i="4" s="1"/>
  <c r="K153" i="4"/>
  <c r="P153" i="4" s="1"/>
  <c r="K152" i="4"/>
  <c r="P152" i="4" s="1"/>
  <c r="K151" i="4"/>
  <c r="P151" i="4" s="1"/>
  <c r="K150" i="4"/>
  <c r="P150" i="4" s="1"/>
  <c r="K149" i="4"/>
  <c r="P149" i="4" s="1"/>
  <c r="K148" i="4"/>
  <c r="P148" i="4" s="1"/>
  <c r="K147" i="4"/>
  <c r="P147" i="4" s="1"/>
  <c r="K146" i="4"/>
  <c r="P146" i="4" s="1"/>
  <c r="K145" i="4"/>
  <c r="P145" i="4" s="1"/>
  <c r="K144" i="4"/>
  <c r="P144" i="4" s="1"/>
  <c r="K143" i="4"/>
  <c r="P143" i="4" s="1"/>
  <c r="K142" i="4"/>
  <c r="P142" i="4" s="1"/>
  <c r="K141" i="4"/>
  <c r="P141" i="4" s="1"/>
  <c r="K140" i="4"/>
  <c r="P140" i="4" s="1"/>
  <c r="K139" i="4"/>
  <c r="P139" i="4" s="1"/>
  <c r="K138" i="4"/>
  <c r="P138" i="4" s="1"/>
  <c r="K137" i="4"/>
  <c r="P137" i="4" s="1"/>
  <c r="K136" i="4"/>
  <c r="P136" i="4" s="1"/>
  <c r="K135" i="4"/>
  <c r="P135" i="4" s="1"/>
  <c r="K134" i="4"/>
  <c r="P134" i="4" s="1"/>
  <c r="K133" i="4"/>
  <c r="P133" i="4" s="1"/>
  <c r="K132" i="4"/>
  <c r="P132" i="4" s="1"/>
  <c r="K131" i="4"/>
  <c r="P131" i="4" s="1"/>
  <c r="K130" i="4"/>
  <c r="P130" i="4" s="1"/>
  <c r="K129" i="4"/>
  <c r="P129" i="4" s="1"/>
  <c r="K128" i="4"/>
  <c r="P128" i="4" s="1"/>
  <c r="K127" i="4"/>
  <c r="P127" i="4" s="1"/>
  <c r="K126" i="4"/>
  <c r="P126" i="4" s="1"/>
  <c r="K125" i="4"/>
  <c r="P125" i="4" s="1"/>
  <c r="K124" i="4"/>
  <c r="P124" i="4" s="1"/>
  <c r="K123" i="4"/>
  <c r="P123" i="4" s="1"/>
  <c r="K122" i="4"/>
  <c r="P122" i="4" s="1"/>
  <c r="K121" i="4"/>
  <c r="P121" i="4" s="1"/>
  <c r="K120" i="4"/>
  <c r="P120" i="4" s="1"/>
  <c r="K119" i="4"/>
  <c r="P119" i="4" s="1"/>
  <c r="K118" i="4"/>
  <c r="P118" i="4" s="1"/>
  <c r="K116" i="4"/>
  <c r="P116" i="4" s="1"/>
  <c r="K115" i="4"/>
  <c r="P115" i="4" s="1"/>
  <c r="K114" i="4"/>
  <c r="P114" i="4" s="1"/>
  <c r="K113" i="4"/>
  <c r="P113" i="4" s="1"/>
  <c r="K112" i="4"/>
  <c r="P112" i="4" s="1"/>
  <c r="K111" i="4"/>
  <c r="P111" i="4" s="1"/>
  <c r="K110" i="4"/>
  <c r="P110" i="4" s="1"/>
  <c r="K109" i="4"/>
  <c r="P109" i="4" s="1"/>
  <c r="K108" i="4"/>
  <c r="P108" i="4" s="1"/>
  <c r="K107" i="4"/>
  <c r="P107" i="4" s="1"/>
  <c r="K106" i="4"/>
  <c r="P106" i="4" s="1"/>
  <c r="K105" i="4"/>
  <c r="P105" i="4" s="1"/>
  <c r="K104" i="4"/>
  <c r="P104" i="4" s="1"/>
  <c r="K103" i="4"/>
  <c r="P103" i="4" s="1"/>
  <c r="K100" i="4"/>
  <c r="P100" i="4" s="1"/>
  <c r="K99" i="4"/>
  <c r="P99" i="4" s="1"/>
  <c r="K98" i="4"/>
  <c r="P98" i="4" s="1"/>
  <c r="K97" i="4"/>
  <c r="P97" i="4" s="1"/>
  <c r="K96" i="4"/>
  <c r="P96" i="4" s="1"/>
  <c r="K95" i="4"/>
  <c r="P95" i="4" s="1"/>
  <c r="K94" i="4"/>
  <c r="P94" i="4" s="1"/>
  <c r="K93" i="4"/>
  <c r="P93" i="4" s="1"/>
  <c r="K92" i="4"/>
  <c r="P92" i="4" s="1"/>
  <c r="K91" i="4"/>
  <c r="P91" i="4" s="1"/>
  <c r="K90" i="4"/>
  <c r="P90" i="4" s="1"/>
  <c r="K89" i="4"/>
  <c r="P89" i="4" s="1"/>
  <c r="K88" i="4"/>
  <c r="P88" i="4" s="1"/>
  <c r="K87" i="4"/>
  <c r="P87" i="4" s="1"/>
  <c r="K86" i="4"/>
  <c r="P86" i="4" s="1"/>
  <c r="K85" i="4"/>
  <c r="P85" i="4" s="1"/>
  <c r="K84" i="4"/>
  <c r="P84" i="4" s="1"/>
  <c r="K83" i="4"/>
  <c r="P83" i="4" s="1"/>
  <c r="K82" i="4"/>
  <c r="P82" i="4" s="1"/>
  <c r="K80" i="4"/>
  <c r="P80" i="4" s="1"/>
  <c r="K79" i="4"/>
  <c r="P79" i="4" s="1"/>
  <c r="K78" i="4"/>
  <c r="P78" i="4" s="1"/>
  <c r="K77" i="4"/>
  <c r="P77" i="4" s="1"/>
  <c r="K76" i="4"/>
  <c r="P76" i="4" s="1"/>
  <c r="K75" i="4"/>
  <c r="P75" i="4" s="1"/>
  <c r="K74" i="4"/>
  <c r="P74" i="4" s="1"/>
  <c r="K73" i="4"/>
  <c r="P73" i="4" s="1"/>
  <c r="K72" i="4"/>
  <c r="P72" i="4" s="1"/>
  <c r="K71" i="4"/>
  <c r="P71" i="4" s="1"/>
  <c r="K70" i="4"/>
  <c r="P70" i="4" s="1"/>
  <c r="K69" i="4"/>
  <c r="P69" i="4" s="1"/>
  <c r="K68" i="4"/>
  <c r="P68" i="4" s="1"/>
  <c r="K67" i="4"/>
  <c r="P67" i="4" s="1"/>
  <c r="K66" i="4"/>
  <c r="P66" i="4" s="1"/>
  <c r="K65" i="4"/>
  <c r="P65" i="4" s="1"/>
  <c r="K64" i="4"/>
  <c r="P64" i="4" s="1"/>
  <c r="K63" i="4"/>
  <c r="P63" i="4" s="1"/>
  <c r="K62" i="4"/>
  <c r="P62" i="4" s="1"/>
  <c r="K61" i="4"/>
  <c r="P61" i="4" s="1"/>
  <c r="K60" i="4"/>
  <c r="P60" i="4" s="1"/>
  <c r="K59" i="4"/>
  <c r="P59" i="4" s="1"/>
  <c r="K58" i="4"/>
  <c r="P58" i="4" s="1"/>
  <c r="K57" i="4"/>
  <c r="P57" i="4" s="1"/>
  <c r="K56" i="4"/>
  <c r="P56" i="4" s="1"/>
  <c r="K55" i="4"/>
  <c r="P55" i="4" s="1"/>
  <c r="K54" i="4"/>
  <c r="P54" i="4" s="1"/>
  <c r="K53" i="4"/>
  <c r="P53" i="4" s="1"/>
  <c r="K52" i="4"/>
  <c r="P52" i="4" s="1"/>
  <c r="K51" i="4"/>
  <c r="P51" i="4" s="1"/>
  <c r="K50" i="4"/>
  <c r="P50" i="4" s="1"/>
  <c r="K49" i="4"/>
  <c r="P49" i="4" s="1"/>
  <c r="K48" i="4"/>
  <c r="P48" i="4" s="1"/>
  <c r="K47" i="4"/>
  <c r="P47" i="4" s="1"/>
  <c r="K46" i="4"/>
  <c r="P46" i="4" s="1"/>
  <c r="K45" i="4"/>
  <c r="P45" i="4" s="1"/>
  <c r="K44" i="4"/>
  <c r="P44" i="4" s="1"/>
  <c r="K43" i="4"/>
  <c r="P43" i="4" s="1"/>
  <c r="K42" i="4"/>
  <c r="P42" i="4" s="1"/>
  <c r="K41" i="4"/>
  <c r="P41" i="4" s="1"/>
  <c r="K40" i="4"/>
  <c r="P40" i="4" s="1"/>
  <c r="K39" i="4"/>
  <c r="P39" i="4" s="1"/>
  <c r="K38" i="4"/>
  <c r="P38" i="4" s="1"/>
  <c r="K37" i="4"/>
  <c r="P37" i="4" s="1"/>
  <c r="K36" i="4"/>
  <c r="P36" i="4" s="1"/>
  <c r="K35" i="4"/>
  <c r="P35" i="4" s="1"/>
  <c r="K34" i="4"/>
  <c r="P34" i="4" s="1"/>
  <c r="K33" i="4"/>
  <c r="P33" i="4" s="1"/>
  <c r="K32" i="4"/>
  <c r="P32" i="4" s="1"/>
  <c r="K31" i="4"/>
  <c r="P31" i="4" s="1"/>
  <c r="K30" i="4"/>
  <c r="P30" i="4" s="1"/>
  <c r="K29" i="4"/>
  <c r="P29" i="4" s="1"/>
  <c r="K28" i="4"/>
  <c r="P28" i="4" s="1"/>
  <c r="K27" i="4"/>
  <c r="P27" i="4" s="1"/>
  <c r="K26" i="4"/>
  <c r="P26" i="4" s="1"/>
  <c r="K25" i="4"/>
  <c r="P25" i="4" s="1"/>
  <c r="K24" i="4"/>
  <c r="P24" i="4" s="1"/>
  <c r="K23" i="4"/>
  <c r="P23" i="4" s="1"/>
  <c r="K22" i="4"/>
  <c r="P22" i="4" s="1"/>
  <c r="K21" i="4"/>
  <c r="P21" i="4" s="1"/>
  <c r="K20" i="4"/>
  <c r="K19" i="4"/>
  <c r="P19" i="4" s="1"/>
  <c r="K18" i="4"/>
  <c r="P18" i="4" s="1"/>
  <c r="K17" i="4"/>
  <c r="P17" i="4" s="1"/>
  <c r="K16" i="4"/>
  <c r="P16" i="4" s="1"/>
  <c r="K15" i="4"/>
  <c r="P15" i="4" s="1"/>
  <c r="K14" i="4"/>
  <c r="P14" i="4" s="1"/>
  <c r="K13" i="4"/>
  <c r="P13" i="4" s="1"/>
  <c r="K12" i="4"/>
  <c r="P12" i="4" s="1"/>
  <c r="K11" i="4"/>
  <c r="P11" i="4" s="1"/>
  <c r="M103" i="4" l="1"/>
  <c r="N103" i="4" s="1"/>
  <c r="O103" i="4" s="1"/>
  <c r="M100" i="4"/>
  <c r="N100" i="4" s="1"/>
  <c r="O100" i="4" s="1"/>
  <c r="M99" i="4"/>
  <c r="N99" i="4" s="1"/>
  <c r="O99" i="4" s="1"/>
  <c r="M76" i="4"/>
  <c r="N76" i="4" s="1"/>
  <c r="O76" i="4" s="1"/>
  <c r="M75" i="4"/>
  <c r="N75" i="4" s="1"/>
  <c r="O75" i="4" s="1"/>
  <c r="M74" i="4"/>
  <c r="N74" i="4" s="1"/>
  <c r="O74" i="4" s="1"/>
  <c r="M176" i="4"/>
  <c r="N176" i="4" s="1"/>
  <c r="O176" i="4" s="1"/>
  <c r="M175" i="4"/>
  <c r="N175" i="4" s="1"/>
  <c r="O175" i="4" s="1"/>
  <c r="M174" i="4"/>
  <c r="N173" i="4"/>
  <c r="O173" i="4" s="1"/>
  <c r="M73" i="4"/>
  <c r="N73" i="4" s="1"/>
  <c r="O73" i="4" s="1"/>
  <c r="M72" i="4"/>
  <c r="N72" i="4" s="1"/>
  <c r="O72" i="4" s="1"/>
  <c r="M71" i="4"/>
  <c r="N71" i="4" s="1"/>
  <c r="O71" i="4" s="1"/>
  <c r="M70" i="4"/>
  <c r="N70" i="4" s="1"/>
  <c r="O70" i="4" s="1"/>
  <c r="M98" i="4"/>
  <c r="N98" i="4" s="1"/>
  <c r="O98" i="4" s="1"/>
  <c r="M69" i="4"/>
  <c r="N69" i="4" s="1"/>
  <c r="O69" i="4" s="1"/>
  <c r="M172" i="4"/>
  <c r="N172" i="4" s="1"/>
  <c r="O172" i="4" s="1"/>
  <c r="M171" i="4"/>
  <c r="N171" i="4" s="1"/>
  <c r="O171" i="4" s="1"/>
  <c r="M68" i="4"/>
  <c r="N68" i="4" s="1"/>
  <c r="O68" i="4" s="1"/>
  <c r="M170" i="4"/>
  <c r="N170" i="4" s="1"/>
  <c r="O170" i="4" s="1"/>
  <c r="M169" i="4"/>
  <c r="N169" i="4" s="1"/>
  <c r="O169" i="4" s="1"/>
  <c r="M67" i="4"/>
  <c r="N67" i="4" s="1"/>
  <c r="O67" i="4" s="1"/>
  <c r="M66" i="4"/>
  <c r="N66" i="4" s="1"/>
  <c r="O66" i="4" s="1"/>
  <c r="M168" i="4"/>
  <c r="N168" i="4" s="1"/>
  <c r="O168" i="4" s="1"/>
  <c r="M167" i="4"/>
  <c r="N167" i="4" s="1"/>
  <c r="O167" i="4" s="1"/>
  <c r="M166" i="4"/>
  <c r="N166" i="4" s="1"/>
  <c r="O166" i="4" s="1"/>
  <c r="M165" i="4"/>
  <c r="N165" i="4" s="1"/>
  <c r="O165" i="4" s="1"/>
  <c r="M164" i="4"/>
  <c r="N164" i="4" s="1"/>
  <c r="O164" i="4" s="1"/>
  <c r="M65" i="4"/>
  <c r="N65" i="4" s="1"/>
  <c r="O65" i="4" s="1"/>
  <c r="M163" i="4"/>
  <c r="N163" i="4" s="1"/>
  <c r="O163" i="4" s="1"/>
  <c r="M64" i="4"/>
  <c r="N64" i="4" s="1"/>
  <c r="O64" i="4" s="1"/>
  <c r="M162" i="4"/>
  <c r="N162" i="4" s="1"/>
  <c r="O162" i="4" s="1"/>
  <c r="M161" i="4"/>
  <c r="N161" i="4" s="1"/>
  <c r="O161" i="4" s="1"/>
  <c r="M160" i="4"/>
  <c r="N160" i="4" s="1"/>
  <c r="O160" i="4" s="1"/>
  <c r="M159" i="4"/>
  <c r="N159" i="4" s="1"/>
  <c r="O159" i="4" s="1"/>
  <c r="M158" i="4"/>
  <c r="N158" i="4" s="1"/>
  <c r="O158" i="4" s="1"/>
  <c r="M157" i="4"/>
  <c r="N157" i="4" s="1"/>
  <c r="O157" i="4" s="1"/>
  <c r="M63" i="4"/>
  <c r="N63" i="4" s="1"/>
  <c r="O63" i="4" s="1"/>
  <c r="M62" i="4"/>
  <c r="N62" i="4" s="1"/>
  <c r="O62" i="4" s="1"/>
  <c r="M61" i="4"/>
  <c r="N61" i="4" s="1"/>
  <c r="O61" i="4" s="1"/>
  <c r="M60" i="4"/>
  <c r="N60" i="4" s="1"/>
  <c r="O60" i="4" s="1"/>
  <c r="M156" i="4"/>
  <c r="N156" i="4" s="1"/>
  <c r="O156" i="4" s="1"/>
  <c r="M155" i="4"/>
  <c r="N155" i="4" s="1"/>
  <c r="O155" i="4" s="1"/>
  <c r="M59" i="4"/>
  <c r="N59" i="4" s="1"/>
  <c r="O59" i="4" s="1"/>
  <c r="M58" i="4"/>
  <c r="N58" i="4" s="1"/>
  <c r="O58" i="4" s="1"/>
  <c r="M57" i="4"/>
  <c r="N57" i="4" s="1"/>
  <c r="O57" i="4" s="1"/>
  <c r="M56" i="4"/>
  <c r="N56" i="4" s="1"/>
  <c r="O56" i="4" s="1"/>
  <c r="M154" i="4"/>
  <c r="N154" i="4" s="1"/>
  <c r="O154" i="4" s="1"/>
  <c r="M55" i="4"/>
  <c r="N55" i="4" s="1"/>
  <c r="O55" i="4" s="1"/>
  <c r="M153" i="4"/>
  <c r="N153" i="4" s="1"/>
  <c r="O153" i="4" s="1"/>
  <c r="M54" i="4"/>
  <c r="N54" i="4" s="1"/>
  <c r="O54" i="4" s="1"/>
  <c r="M53" i="4"/>
  <c r="N53" i="4" s="1"/>
  <c r="O53" i="4" s="1"/>
  <c r="M152" i="4"/>
  <c r="N152" i="4" s="1"/>
  <c r="O152" i="4" s="1"/>
  <c r="M151" i="4"/>
  <c r="N151" i="4" s="1"/>
  <c r="O151" i="4" s="1"/>
  <c r="M150" i="4"/>
  <c r="N150" i="4" s="1"/>
  <c r="O150" i="4" s="1"/>
  <c r="M149" i="4"/>
  <c r="N149" i="4" s="1"/>
  <c r="O149" i="4" s="1"/>
  <c r="M148" i="4"/>
  <c r="N148" i="4" s="1"/>
  <c r="O148" i="4" s="1"/>
  <c r="M147" i="4"/>
  <c r="N147" i="4" s="1"/>
  <c r="O147" i="4" s="1"/>
  <c r="M146" i="4"/>
  <c r="N146" i="4" s="1"/>
  <c r="O146" i="4" s="1"/>
  <c r="M52" i="4"/>
  <c r="N52" i="4" s="1"/>
  <c r="O52" i="4" s="1"/>
  <c r="M51" i="4"/>
  <c r="N51" i="4" s="1"/>
  <c r="O51" i="4" s="1"/>
  <c r="M50" i="4"/>
  <c r="N50" i="4" s="1"/>
  <c r="O50" i="4" s="1"/>
  <c r="M49" i="4"/>
  <c r="N49" i="4" s="1"/>
  <c r="O49" i="4" s="1"/>
  <c r="M48" i="4"/>
  <c r="N48" i="4" s="1"/>
  <c r="O48" i="4" s="1"/>
  <c r="M145" i="4"/>
  <c r="N145" i="4" s="1"/>
  <c r="O145" i="4" s="1"/>
  <c r="M144" i="4"/>
  <c r="N144" i="4" s="1"/>
  <c r="O144" i="4" s="1"/>
  <c r="M97" i="4"/>
  <c r="N97" i="4" s="1"/>
  <c r="O97" i="4" s="1"/>
  <c r="M47" i="4"/>
  <c r="N47" i="4" s="1"/>
  <c r="O47" i="4" s="1"/>
  <c r="M143" i="4"/>
  <c r="N143" i="4" s="1"/>
  <c r="O143" i="4" s="1"/>
  <c r="M46" i="4"/>
  <c r="N46" i="4" s="1"/>
  <c r="O46" i="4" s="1"/>
  <c r="M142" i="4"/>
  <c r="N142" i="4" s="1"/>
  <c r="O142" i="4" s="1"/>
  <c r="M141" i="4"/>
  <c r="N141" i="4" s="1"/>
  <c r="O141" i="4" s="1"/>
  <c r="M140" i="4"/>
  <c r="N140" i="4" s="1"/>
  <c r="O140" i="4" s="1"/>
  <c r="M45" i="4"/>
  <c r="N45" i="4" s="1"/>
  <c r="O45" i="4" s="1"/>
  <c r="M139" i="4"/>
  <c r="N139" i="4" s="1"/>
  <c r="O139" i="4" s="1"/>
  <c r="M138" i="4"/>
  <c r="N138" i="4" s="1"/>
  <c r="O138" i="4" s="1"/>
  <c r="M137" i="4"/>
  <c r="N137" i="4" s="1"/>
  <c r="O137" i="4" s="1"/>
  <c r="M136" i="4"/>
  <c r="N136" i="4" s="1"/>
  <c r="O136" i="4" s="1"/>
  <c r="M135" i="4"/>
  <c r="N135" i="4" s="1"/>
  <c r="O135" i="4" s="1"/>
  <c r="M96" i="4"/>
  <c r="N96" i="4" s="1"/>
  <c r="O96" i="4" s="1"/>
  <c r="M95" i="4"/>
  <c r="N95" i="4" s="1"/>
  <c r="O95" i="4" s="1"/>
  <c r="M94" i="4"/>
  <c r="N94" i="4" s="1"/>
  <c r="O94" i="4" s="1"/>
  <c r="M93" i="4"/>
  <c r="N93" i="4" s="1"/>
  <c r="O93" i="4" s="1"/>
  <c r="M44" i="4"/>
  <c r="N44" i="4" s="1"/>
  <c r="O44" i="4" s="1"/>
  <c r="M43" i="4"/>
  <c r="N43" i="4" s="1"/>
  <c r="O43" i="4" s="1"/>
  <c r="M42" i="4"/>
  <c r="N42" i="4" s="1"/>
  <c r="O42" i="4" s="1"/>
  <c r="M41" i="4"/>
  <c r="N41" i="4" s="1"/>
  <c r="O41" i="4" s="1"/>
  <c r="M40" i="4"/>
  <c r="N40" i="4" s="1"/>
  <c r="O40" i="4" s="1"/>
  <c r="M39" i="4"/>
  <c r="N39" i="4" s="1"/>
  <c r="O39" i="4" s="1"/>
  <c r="M38" i="4"/>
  <c r="N38" i="4" s="1"/>
  <c r="O38" i="4" s="1"/>
  <c r="M37" i="4"/>
  <c r="N37" i="4" s="1"/>
  <c r="O37" i="4" s="1"/>
  <c r="M36" i="4"/>
  <c r="N36" i="4" s="1"/>
  <c r="O36" i="4" s="1"/>
  <c r="M35" i="4"/>
  <c r="N35" i="4" s="1"/>
  <c r="O35" i="4" s="1"/>
  <c r="M34" i="4"/>
  <c r="N34" i="4" s="1"/>
  <c r="O34" i="4" s="1"/>
  <c r="M33" i="4"/>
  <c r="N33" i="4" s="1"/>
  <c r="O33" i="4" s="1"/>
  <c r="M32" i="4"/>
  <c r="N32" i="4" s="1"/>
  <c r="O32" i="4" s="1"/>
  <c r="M31" i="4"/>
  <c r="N31" i="4" s="1"/>
  <c r="O31" i="4" s="1"/>
  <c r="M30" i="4"/>
  <c r="N30" i="4" s="1"/>
  <c r="O30" i="4" s="1"/>
  <c r="M134" i="4"/>
  <c r="N134" i="4" s="1"/>
  <c r="O134" i="4" s="1"/>
  <c r="M133" i="4"/>
  <c r="N133" i="4" s="1"/>
  <c r="O133" i="4" s="1"/>
  <c r="M29" i="4"/>
  <c r="N29" i="4" s="1"/>
  <c r="O29" i="4" s="1"/>
  <c r="M132" i="4"/>
  <c r="N132" i="4" s="1"/>
  <c r="O132" i="4" s="1"/>
  <c r="M131" i="4"/>
  <c r="N131" i="4" s="1"/>
  <c r="O131" i="4" s="1"/>
  <c r="M130" i="4"/>
  <c r="N130" i="4" s="1"/>
  <c r="O130" i="4" s="1"/>
  <c r="M129" i="4"/>
  <c r="N129" i="4" s="1"/>
  <c r="O129" i="4" s="1"/>
  <c r="M92" i="4"/>
  <c r="N92" i="4" s="1"/>
  <c r="O92" i="4" s="1"/>
  <c r="M28" i="4"/>
  <c r="N28" i="4" s="1"/>
  <c r="O28" i="4" s="1"/>
  <c r="M128" i="4"/>
  <c r="N128" i="4" s="1"/>
  <c r="O128" i="4" s="1"/>
  <c r="M127" i="4"/>
  <c r="N127" i="4" s="1"/>
  <c r="O127" i="4" s="1"/>
  <c r="M91" i="4"/>
  <c r="N91" i="4" s="1"/>
  <c r="O91" i="4" s="1"/>
  <c r="M27" i="4"/>
  <c r="N27" i="4" s="1"/>
  <c r="O27" i="4" s="1"/>
  <c r="M26" i="4"/>
  <c r="N26" i="4" s="1"/>
  <c r="O26" i="4" s="1"/>
  <c r="M90" i="4"/>
  <c r="N90" i="4" s="1"/>
  <c r="O90" i="4" s="1"/>
  <c r="M25" i="4"/>
  <c r="N25" i="4" s="1"/>
  <c r="O25" i="4" s="1"/>
  <c r="M126" i="4"/>
  <c r="N126" i="4" s="1"/>
  <c r="O126" i="4" s="1"/>
  <c r="M24" i="4"/>
  <c r="N24" i="4" s="1"/>
  <c r="O24" i="4" s="1"/>
  <c r="M125" i="4"/>
  <c r="N125" i="4" s="1"/>
  <c r="O125" i="4" s="1"/>
  <c r="M124" i="4"/>
  <c r="N124" i="4" s="1"/>
  <c r="O124" i="4" s="1"/>
  <c r="M23" i="4"/>
  <c r="N23" i="4" s="1"/>
  <c r="O23" i="4" s="1"/>
  <c r="M22" i="4"/>
  <c r="N22" i="4" s="1"/>
  <c r="O22" i="4" s="1"/>
  <c r="M21" i="4"/>
  <c r="N21" i="4" s="1"/>
  <c r="O21" i="4" s="1"/>
  <c r="M123" i="4"/>
  <c r="N123" i="4" s="1"/>
  <c r="O123" i="4" s="1"/>
  <c r="M122" i="4"/>
  <c r="N122" i="4" s="1"/>
  <c r="O122" i="4" s="1"/>
  <c r="M121" i="4"/>
  <c r="N121" i="4" s="1"/>
  <c r="O121" i="4" s="1"/>
  <c r="M20" i="4"/>
  <c r="N20" i="4" s="1"/>
  <c r="M120" i="4"/>
  <c r="N120" i="4" s="1"/>
  <c r="O120" i="4" s="1"/>
  <c r="M19" i="4"/>
  <c r="N19" i="4" s="1"/>
  <c r="O19" i="4" s="1"/>
  <c r="M18" i="4"/>
  <c r="N18" i="4" s="1"/>
  <c r="O18" i="4" s="1"/>
  <c r="M89" i="4"/>
  <c r="N89" i="4" s="1"/>
  <c r="O89" i="4" s="1"/>
  <c r="M119" i="4"/>
  <c r="N119" i="4" s="1"/>
  <c r="O119" i="4" s="1"/>
  <c r="M17" i="4"/>
  <c r="N17" i="4" s="1"/>
  <c r="O17" i="4" s="1"/>
  <c r="M88" i="4"/>
  <c r="N88" i="4" s="1"/>
  <c r="O88" i="4" s="1"/>
  <c r="M118" i="4"/>
  <c r="N118" i="4" s="1"/>
  <c r="O118" i="4" s="1"/>
  <c r="M116" i="4"/>
  <c r="N116" i="4" s="1"/>
  <c r="O116" i="4" s="1"/>
  <c r="M115" i="4"/>
  <c r="N115" i="4" s="1"/>
  <c r="O115" i="4" s="1"/>
  <c r="M114" i="4"/>
  <c r="N114" i="4" s="1"/>
  <c r="O114" i="4" s="1"/>
  <c r="M113" i="4"/>
  <c r="N113" i="4" s="1"/>
  <c r="O113" i="4" s="1"/>
  <c r="M112" i="4"/>
  <c r="N112" i="4" s="1"/>
  <c r="O112" i="4" s="1"/>
  <c r="M111" i="4"/>
  <c r="N111" i="4" s="1"/>
  <c r="O111" i="4" s="1"/>
  <c r="M110" i="4"/>
  <c r="N110" i="4" s="1"/>
  <c r="O110" i="4" s="1"/>
  <c r="M109" i="4"/>
  <c r="N109" i="4" s="1"/>
  <c r="O109" i="4" s="1"/>
  <c r="M108" i="4"/>
  <c r="N108" i="4" s="1"/>
  <c r="O108" i="4" s="1"/>
  <c r="M107" i="4"/>
  <c r="N107" i="4" s="1"/>
  <c r="O107" i="4" s="1"/>
  <c r="M87" i="4"/>
  <c r="N87" i="4" s="1"/>
  <c r="O87" i="4" s="1"/>
  <c r="M16" i="4"/>
  <c r="N16" i="4" s="1"/>
  <c r="O16" i="4" s="1"/>
  <c r="M15" i="4"/>
  <c r="N15" i="4" s="1"/>
  <c r="O15" i="4" s="1"/>
  <c r="M106" i="4"/>
  <c r="N106" i="4" s="1"/>
  <c r="O106" i="4" s="1"/>
  <c r="M86" i="4"/>
  <c r="N86" i="4" s="1"/>
  <c r="O86" i="4" s="1"/>
  <c r="M105" i="4"/>
  <c r="N105" i="4" s="1"/>
  <c r="O105" i="4" s="1"/>
  <c r="M104" i="4"/>
  <c r="N104" i="4" s="1"/>
  <c r="O104" i="4" s="1"/>
  <c r="M14" i="4"/>
  <c r="N14" i="4" s="1"/>
  <c r="O14" i="4" s="1"/>
  <c r="M13" i="4"/>
  <c r="N13" i="4" s="1"/>
  <c r="O13" i="4" s="1"/>
  <c r="M85" i="4"/>
  <c r="N85" i="4" s="1"/>
  <c r="O85" i="4" s="1"/>
  <c r="M84" i="4"/>
  <c r="N84" i="4" s="1"/>
  <c r="O84" i="4" s="1"/>
  <c r="M83" i="4"/>
  <c r="N83" i="4" s="1"/>
  <c r="O83" i="4" s="1"/>
  <c r="M82" i="4"/>
  <c r="N82" i="4" s="1"/>
  <c r="O82" i="4" s="1"/>
  <c r="M12" i="4"/>
  <c r="N12" i="4" s="1"/>
  <c r="O12" i="4" s="1"/>
  <c r="M81" i="4"/>
  <c r="N81" i="4" s="1"/>
  <c r="O81" i="4" s="1"/>
  <c r="N80" i="4"/>
  <c r="O80" i="4" s="1"/>
  <c r="M79" i="4"/>
  <c r="N79" i="4" s="1"/>
  <c r="O79" i="4" s="1"/>
  <c r="M78" i="4"/>
  <c r="N78" i="4" s="1"/>
  <c r="O78" i="4" s="1"/>
  <c r="M77" i="4"/>
  <c r="N77" i="4" s="1"/>
  <c r="O77" i="4" s="1"/>
  <c r="M11" i="4"/>
  <c r="L12" i="3"/>
  <c r="M193" i="4" l="1"/>
  <c r="M199" i="4" s="1"/>
  <c r="N11" i="4"/>
  <c r="O11" i="4" s="1"/>
  <c r="N174" i="4"/>
  <c r="O174" i="4" s="1"/>
  <c r="P193" i="4"/>
  <c r="O193" i="4" l="1"/>
  <c r="M198" i="4" s="1"/>
  <c r="N193" i="4"/>
  <c r="Q32" i="3" l="1"/>
  <c r="N32" i="3"/>
  <c r="O32" i="3" s="1"/>
  <c r="P32" i="3" s="1"/>
  <c r="Q31" i="3"/>
  <c r="N31" i="3"/>
  <c r="O31" i="3" s="1"/>
  <c r="P31" i="3" s="1"/>
  <c r="Q30" i="3"/>
  <c r="N30" i="3"/>
  <c r="O30" i="3" s="1"/>
  <c r="P30" i="3" s="1"/>
  <c r="Q29" i="3"/>
  <c r="N29" i="3"/>
  <c r="O29" i="3" s="1"/>
  <c r="P29" i="3" s="1"/>
  <c r="N28" i="3"/>
  <c r="L28" i="3"/>
  <c r="Q28" i="3" s="1"/>
  <c r="N27" i="3"/>
  <c r="L27" i="3"/>
  <c r="Q27" i="3" s="1"/>
  <c r="N26" i="3"/>
  <c r="L26" i="3"/>
  <c r="Q26" i="3" s="1"/>
  <c r="N25" i="3"/>
  <c r="L25" i="3"/>
  <c r="Q25" i="3" s="1"/>
  <c r="N24" i="3"/>
  <c r="L24" i="3"/>
  <c r="Q24" i="3" s="1"/>
  <c r="N23" i="3"/>
  <c r="L23" i="3"/>
  <c r="Q23" i="3" s="1"/>
  <c r="N22" i="3"/>
  <c r="L22" i="3"/>
  <c r="Q22" i="3" s="1"/>
  <c r="N21" i="3"/>
  <c r="L21" i="3"/>
  <c r="Q21" i="3" s="1"/>
  <c r="N20" i="3"/>
  <c r="L20" i="3"/>
  <c r="Q20" i="3" s="1"/>
  <c r="N19" i="3"/>
  <c r="L19" i="3"/>
  <c r="Q19" i="3" s="1"/>
  <c r="N18" i="3"/>
  <c r="L18" i="3"/>
  <c r="Q18" i="3" s="1"/>
  <c r="N17" i="3"/>
  <c r="L17" i="3"/>
  <c r="Q17" i="3" s="1"/>
  <c r="N16" i="3"/>
  <c r="L16" i="3"/>
  <c r="Q16" i="3" s="1"/>
  <c r="N15" i="3"/>
  <c r="L15" i="3"/>
  <c r="Q15" i="3" s="1"/>
  <c r="N14" i="3"/>
  <c r="L14" i="3"/>
  <c r="Q14" i="3" s="1"/>
  <c r="N13" i="3"/>
  <c r="L13" i="3"/>
  <c r="Q13" i="3" s="1"/>
  <c r="N12" i="3"/>
  <c r="Q12" i="3"/>
  <c r="O18" i="3" l="1"/>
  <c r="P18" i="3" s="1"/>
  <c r="O13" i="3"/>
  <c r="P13" i="3" s="1"/>
  <c r="O23" i="3"/>
  <c r="P23" i="3" s="1"/>
  <c r="O19" i="3"/>
  <c r="P19" i="3" s="1"/>
  <c r="O25" i="3"/>
  <c r="P25" i="3" s="1"/>
  <c r="O16" i="3"/>
  <c r="P16" i="3" s="1"/>
  <c r="O15" i="3"/>
  <c r="P15" i="3" s="1"/>
  <c r="O20" i="3"/>
  <c r="P20" i="3" s="1"/>
  <c r="O26" i="3"/>
  <c r="P26" i="3" s="1"/>
  <c r="O24" i="3"/>
  <c r="P24" i="3" s="1"/>
  <c r="O17" i="3"/>
  <c r="P17" i="3" s="1"/>
  <c r="O22" i="3"/>
  <c r="P22" i="3" s="1"/>
  <c r="O14" i="3"/>
  <c r="P14" i="3" s="1"/>
  <c r="O27" i="3"/>
  <c r="P27" i="3" s="1"/>
  <c r="O12" i="3"/>
  <c r="P12" i="3" s="1"/>
  <c r="O21" i="3"/>
  <c r="P21" i="3" s="1"/>
  <c r="O28" i="3"/>
  <c r="P2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tc={4006C4A7-AD12-458B-9231-75CA30962E16}</author>
  </authors>
  <commentList>
    <comment ref="U144" authorId="0" shapeId="0" xr:uid="{4006C4A7-AD12-458B-9231-75CA30962E16}">
      <text>
        <t>[Comentario encadenado]
Su versión de Excel le permite leer este comentario encadenado; sin embargo, las ediciones que se apliquen se quitarán si el archivo se abre en una versión más reciente de Excel. Más información: https://go.microsoft.com/fwlink/?linkid=870924
Comentario:
    ASIGNAR AUDITOR</t>
      </text>
    </comment>
  </commentList>
</comments>
</file>

<file path=xl/sharedStrings.xml><?xml version="1.0" encoding="utf-8"?>
<sst xmlns="http://schemas.openxmlformats.org/spreadsheetml/2006/main" count="2305" uniqueCount="1187">
  <si>
    <t>Tipo Modalidad</t>
  </si>
  <si>
    <t>M-3: PLAN DE MEJORAMIENTO</t>
  </si>
  <si>
    <t>Formulario</t>
  </si>
  <si>
    <t>F14.1: PLANES DE MEJORAMIENTO - ENTIDADES</t>
  </si>
  <si>
    <t>Entidad</t>
  </si>
  <si>
    <t>FONDO ÚNICO TIC</t>
  </si>
  <si>
    <t>Fecha radicado</t>
  </si>
  <si>
    <t>Fecha Transmisión</t>
  </si>
  <si>
    <t>Fecha de Avance</t>
  </si>
  <si>
    <t>CÓDIGO HALLAZGO</t>
  </si>
  <si>
    <t>DESCRIPCIÓN DEL HALLAZGO</t>
  </si>
  <si>
    <t>CAUSA DEL HALLAZGO</t>
  </si>
  <si>
    <t>ACCIÓN DE MEJORA</t>
  </si>
  <si>
    <t>ACTIVIDADES / DESCRIPCIÓN</t>
  </si>
  <si>
    <t>ACTIVIDADES / UNIDAD DE MEDIDA</t>
  </si>
  <si>
    <t>ACTIVIDADES / CANTIDADES UNIDAD DE MEDIDA</t>
  </si>
  <si>
    <t>ACTIVIDADES / FECHA DE INICIO</t>
  </si>
  <si>
    <t>ACTIVIDADES / FECHA DE TERMINACIÓN</t>
  </si>
  <si>
    <t>ACTIVIDADES / PLAZO EN SEMANAS</t>
  </si>
  <si>
    <t>ACTIVIDADES / AVANCE FÍSICO DE EJECUCIÓN</t>
  </si>
  <si>
    <t>OBSERVACIONES</t>
  </si>
  <si>
    <t>Código Hallazgo</t>
  </si>
  <si>
    <t>Descripción hallazgo</t>
  </si>
  <si>
    <t>Causa del Hallazgo</t>
  </si>
  <si>
    <t>Acción de mejora</t>
  </si>
  <si>
    <t>Descripción Actividad</t>
  </si>
  <si>
    <t xml:space="preserve"> Unidad de medida </t>
  </si>
  <si>
    <t xml:space="preserve">Cantidad Unidad de Medida </t>
  </si>
  <si>
    <t>Fecha de  inicio</t>
  </si>
  <si>
    <t xml:space="preserve">Fecha terminación </t>
  </si>
  <si>
    <t xml:space="preserve">Plazo en semanas </t>
  </si>
  <si>
    <t xml:space="preserve">Avance físico de ejecución   </t>
  </si>
  <si>
    <t xml:space="preserve">Porcentaje de Avance físico de ejecución   </t>
  </si>
  <si>
    <t>Puntaje  Logrado  por las metas   (Poi)</t>
  </si>
  <si>
    <t xml:space="preserve">Puntaje Logrado por las metas  Vencidas (POMVi)  </t>
  </si>
  <si>
    <t>Puntaje atribuido metas vencidas</t>
  </si>
  <si>
    <t>Área responsable</t>
  </si>
  <si>
    <t>Estado de acción</t>
  </si>
  <si>
    <t>Seguimiento OCI</t>
  </si>
  <si>
    <t>Tipo de Auditoría</t>
  </si>
  <si>
    <t xml:space="preserve">Vigencia </t>
  </si>
  <si>
    <t>No. SIMIG</t>
  </si>
  <si>
    <t>No. Acción</t>
  </si>
  <si>
    <t>No. Carpeta</t>
  </si>
  <si>
    <t>H1AD-2022</t>
  </si>
  <si>
    <t>Hallazgo 1. Depuración de cartera año 2022 – Administrativo con presunta connotación Disciplinaria. (AD)</t>
  </si>
  <si>
    <t>Antes de presentar las obligaciones a los Comités de Cartera o al Comité de Sostenibilidad contable se conciliará el valor de los saldos con el GIT de Cartera con el fin de  que no existan diferencias, cumpliendo así el acuerdo de nivel de servicios firmado entre los grupos</t>
  </si>
  <si>
    <t>Dirección Jurídica/GIT Cobro Coactivo</t>
  </si>
  <si>
    <t>Acción de Mejora Cumplida</t>
  </si>
  <si>
    <t xml:space="preserve">Auditoría Financiera </t>
  </si>
  <si>
    <t>001. H1AD-2022</t>
  </si>
  <si>
    <t>H2AD-2022</t>
  </si>
  <si>
    <t>Hallazgo 2. Riesgo en la recuperación de cartera - Administrativo con presunta connotación Disciplinaria. (AD)</t>
  </si>
  <si>
    <t>La Cuenta (13) - Cuentas por Cobrar - Contribuciones, Tasas e Ingresos no Tributarios a 31 de diciembre de 2022 presenta incertidumbre en la posibilidad de cobro de la cartera por $155.244.980.521, generada por el riesgo en la gestión en el recaudo de los derechos por las contraprestación que FUTIC recibe de los operadores que utilizan el espectro radioeléctrico y/o para la explotación de Servicios de comunicaciones</t>
  </si>
  <si>
    <t>Vender la cartera a CISA</t>
  </si>
  <si>
    <t>Acta de venta de cartera a CISA</t>
  </si>
  <si>
    <t>002. H2AD-2022</t>
  </si>
  <si>
    <t>H3AD-2022</t>
  </si>
  <si>
    <t>Hallazgo 3. Reconocimiento del valor del espectro radioeléctrico - Administrativo con presunta connotación Disciplinaria. (AD)</t>
  </si>
  <si>
    <t>al no incluirlos en la base de cálculo de bienes Depreciables o Amortizables y en consecuencia no reconocer dentro de su contabilidad la totalidad de los bienes fiscales sujetos a estimación contable</t>
  </si>
  <si>
    <t>Remitir a la CGR un documento mediante el cual se solicitará aclaración y/o reconsideración del hallazgo No 3</t>
  </si>
  <si>
    <t>Realizar el levantamiento de la información jurídica, financiera y técnica como insumo del documento mediante el cual se solicitará a la CGR aclaración y/o reconsideración del hallazgo No 3</t>
  </si>
  <si>
    <t>Documento</t>
  </si>
  <si>
    <t>Dirección industria comunicaciones</t>
  </si>
  <si>
    <t>Acción de Mejora Cumplida.
1. Con radicado No. 232123419 del 30/11/2023 la Dirección de Industria de Comunicaciones remite evidencia de documentos relacionados con solicitud de reconsideración a hallazgo generado por la CGR para la vigencia 2022 con respecto al espectro radioeléctrico y conocer las acciones precisas a tomar para el reconocimiento de activo a través de mesa de trabajo. Se adjuntó evidencia de mesa de trabajo realizada y concepto de la Agencia Nacional del Espectro. 2. Queda pendiente la evaluación de efectividad por parte de la CGR para poder efectuar el cierre.</t>
  </si>
  <si>
    <t>003. H3AD-2022 - SIMIG 1143</t>
  </si>
  <si>
    <t>Mesa de trabajo en conjunto con la CGR y las demás áreas involucradas (DICOM, Financiera, Contabilidad)</t>
  </si>
  <si>
    <t>004. H3AD-2022 - SIMIG 1144</t>
  </si>
  <si>
    <t>H5AD-2022</t>
  </si>
  <si>
    <t>Hallazgo 5. Revelación de los Estados Financieros- Administrativo con presunta connotación Disciplinaria. (AD)</t>
  </si>
  <si>
    <t xml:space="preserve">Las Notas a los Estados Financieros no contienen toda la información básica y adicional necesaria de carácter específico que permita al usuario de los mismos, conocer con claridad las características cualitativas de la información financiera de importancia relativa y los hechos económicos del Fondo de relevancia material, tales como: las políticas aplicables o metodología utilizada para reconocer y medir la información de los derechos y las obligaciones, criterios utilizados y parametrización para reconocer y medir el espectro radioeléctrico que generó ingresos para el Fondo durante la vigencia 2022 y anteriores. </t>
  </si>
  <si>
    <t>Remitir a la CGR un documento mediante el cual se solicitará aclaración y/o reconsideración del hallazgo No 5</t>
  </si>
  <si>
    <t>Realizar el levantamiento de la información jurídica, financiera y técnica como insumo del documento mediante el cual se solicitará a la CGR aclaración y/o reconsideración del hallazgo No 5</t>
  </si>
  <si>
    <t>Acción de mejora cumplida.
1. Con radicado No. 232123419 del 30/11/2023 la Dirección de Industria de Comunicaciones remite evidencia de documentos relacionados con solicitud de reconsideración a hallazgo generado por la CGR para la vigencia 2022 con respecto al espectro radioeléctrico, enviada por la Secretaria General. 2. Queda pendiente la evaluación de efectividad por parte de la CGR para poder efectuar el cierre.</t>
  </si>
  <si>
    <t>005. H5AD-2022 - SIMIG 1145</t>
  </si>
  <si>
    <t>Acción de mejora cumplida.
1. Con radicado No. 232123419 del 30/11/2023 la Dirección de Industria de Comunicaciones remite evidencia de documentos relacionados con solicitud de reconsideración a hallazgo generado por la CGR para la vigencia 2022 con respecto al espectro radioeléctrico y conocer las acciones precisas a tomar para el reconocimiento de activo a través de mesa de trabajo. Se adjuntó evidencia de mesa de trabajo realizada y concepto de la Agencia Nacional del Espectro. 2. Queda pendiente la evaluación de efectividad por parte de la CGR para poder efectuar el cierre.</t>
  </si>
  <si>
    <t>006. H5AD-2022 - SIMIG 1146</t>
  </si>
  <si>
    <t>H11AD-2022</t>
  </si>
  <si>
    <t>Hallazgo No 11. Pasivos exigibles vigencias expiradas. Administrativo con presunta incidencia disciplinaria. (AD</t>
  </si>
  <si>
    <t>Deficiencias en el control y seguimiento a la ejecución presupuestal de la entidad que ocasiona el mantenimiento de recursos ociosos durante las vigencias 2021 y 2022, impidiendo que pudieran ser destinados al cubrimiento de otras necesidades presupuestales de la entidad. 
 Liberación de recursos del proyecto Navega tic por cumplimiento de ANS.</t>
  </si>
  <si>
    <t>Remitir memorando con el fin de Informar desde la Dirección de Infraestructura en el mes de agosto, al Viceministro de Conectividad, los recursos que a las fechas están sin comprometer para cada una de las fichas de inversión asignadas.</t>
  </si>
  <si>
    <t>Informar desde la Dirección de Infraestructura en el mes de agosto, al Viceministro de Conectividad, los recursos que a las fechas están sin comprometer para cada una de las fichas de inversión asignadas.</t>
  </si>
  <si>
    <t>Memorando</t>
  </si>
  <si>
    <t>Dirección de Infraestructura</t>
  </si>
  <si>
    <t>Acción de Mejora Cumplida
1. Con radicado No. 232087296 del 08/09/2023 la Dirección de Infraestructura remite memorando al Viceministro de Conectividad informando los recursos sin comprometer con corte al 31 de agosto de 2023 para cada una de las fichas de inversión. 
2. Queda pendiente la evaluación de efectividad por parte de la CGR para poder efectuar el cierre.</t>
  </si>
  <si>
    <t>007. H11AD-2022 - SIMIG 1163</t>
  </si>
  <si>
    <t>H12AD-2022</t>
  </si>
  <si>
    <t>Hallazgo No 12. Pérdidas de Apropiación - Administrativo con presunta connotación disciplinaria. (AD)</t>
  </si>
  <si>
    <t>Establecer un procedimiento estándar para procesar las facturas de telegrafía.</t>
  </si>
  <si>
    <t>Diseño, aprobación y publicación en el MIG de un procedimiento estándar para procesar las facturas de telegrafía.</t>
  </si>
  <si>
    <t>Procedimiento publicado en el MIG.</t>
  </si>
  <si>
    <t xml:space="preserve">Viceministerio de Conectividad y digitalización -Dirección de Industria-GIT Medios Públicos-- Dircom. </t>
  </si>
  <si>
    <t>Acción de mejora cumplida.
1. Mediante memorando con radicado No. 242004367 del 23/01/2024 la Dirección de Industria de Comunicaciones informa evidencia de la creación del procedimiento “GIC-TIC-PR-064 Tramite de Facturas de Cobro por Provisión del Servicio de Franquicia Telegráfica” Versión 1 del 11 de enero de 2024. 2. Se encuentra pendiente revisión por parte de la CGR quien determina si procede el cierre de la acción.</t>
  </si>
  <si>
    <t>008. H12AD-2022 - SIMIG 1147</t>
  </si>
  <si>
    <t>H13AD-2022</t>
  </si>
  <si>
    <t>Hallazgo 13. Planeación presupuestal rubro Sentencias y Conciliaciones - Administrativo con presunta connotación disciplinaria (AD).</t>
  </si>
  <si>
    <t>Se observan deficiencias en la programación de gastos de funcionamiento en el rubro “A 3 10-01-001 Sentencias”, toda vez que se programó recursos por $6.659.000.000 de los cuales solo se pagó $3.922.600 es decir el 6% de lo apropiado, el pago realizado el 30 de junio de 2022 por $3.922.600 mediante resolución No 00916. lo cual genera perdida de apropiación de recursos que pudieron haber sido ejecutados en proyectos que si se requería mayor asignación presupuestal.                 Aspectos de la gestión presupuestal que genera riesgo en la apropiación de recursos que al final de la vigencia no se ejecuten por cuanto no se tuvo en cuenta el análisis de los fallos adversos existentes en contra del Fondo, así como de la oportunidad y/o inmediates, que se pretendía pagar, Lo anterior conllevo a que se generará una pérdida de apropiación afectando la ejecución de la cuenta gastos en el rubro “A 3 10-01-001 Sentencias” por $6.655.077.400,</t>
  </si>
  <si>
    <t>Establecer criterios para realizar la programación de recursos de sentencias para el anteproyecto de presupuesto. 
Lo anterior permitirá generar un seguimiento a la programación de la ejecución del rubro de sentencias y conciliaciones y brindará insumos para la construcción del anteproyecto de presupuesto de la vigencia 2025 que deberá proyectarse durante el primer bimestre del año 2024, de tal forma que los recursos solicitados para la apropiación del rubro sean los que efectivamente se ejecuten.</t>
  </si>
  <si>
    <t>Reporte Excel y memorando</t>
  </si>
  <si>
    <t>Dirección Jurídica</t>
  </si>
  <si>
    <t>Acción de mejora cumplida.
Con radicado No. 232109634 del 30/10/2023 el GIT de Procesos Judiciales y Extrajudiciales informa cargue de evidencia de comunicación enviada a la Subdirección Financiera y a la Secretaría General (radicado 232109143 del 30/10/2023) por medio de la cual se informa que se identificaron la totalidad de procesos, para los que se obtuvo una calificación de riesgo “Alto” de pérdida de acuerdo con los criterios establecidos por el GIT de Procesos Judiciales y Extrajudiciales, adicionalmente se clasificó la información reportada en “Procesos Activos” y “Procesos Terminados” adjuntando la información en Excel correspondiente. 2. Queda pendiente la evaluación de efectividad por parte de la CGR para poder efectuar el cierre.</t>
  </si>
  <si>
    <t>009. H13AD-2022</t>
  </si>
  <si>
    <t>H15AD-2022</t>
  </si>
  <si>
    <t>Hallazgo 15 - Reservas Presupuestales no ejecutadas. – Administrativa con presunta connotación disciplinaria. (AD</t>
  </si>
  <si>
    <t>Seguimiento a la Ejecución de los Recursos del Fondo va a remitir el Informe de seguimiento mensual donde se evidencia la ejecución de cada una de las reservas constituidas para la vigencia.</t>
  </si>
  <si>
    <t>Enviar informe de seguimiento a la ejecución contractual y financiera a la ordenadora del gasto.</t>
  </si>
  <si>
    <t>Informe de seguimiento a la ejecución contractual y financiera.</t>
  </si>
  <si>
    <t xml:space="preserve"> Oficina para la Gestión de Ingresos del Fondo/ G.I.T de Seguimiento a los Ingresos del Fondo 
                      </t>
  </si>
  <si>
    <t>010. H15AD-2022 - SIMIG 1061</t>
  </si>
  <si>
    <t>H16AD-2022</t>
  </si>
  <si>
    <t>Hallazgo No 16 - Saldos en Patrimonios Autónomos - Fiducia Mercantil - Administrativo con presunta connotación disciplinaria (AD).</t>
  </si>
  <si>
    <t>Igualmente, el Fondo realizo transferencias de recursos a 9 operadores regionales, los cuales, durante los años 2020 a 2022 mantuvieron un saldo promedio a 31 de diciembre por $23.871.673.100, correspondiente a $38.650.991.726 en 2020; $17.051.194.675 en 2021 y $15.912.832.900 en 2022, dichos valores, corresponden en gran parte a demoras en la ejecución de los planes programas y proyectos por parte de dichos operadores, generando riesgo a cerca del cumplimiento de los planes de inversión con los cuales se justificó la adquisición de dichos recursos. Lo anterior trae como consecuencia la no ejecución del presupuesto asignando y en consecuencia reintegros y saldos pendientes por legalizar al final de cada vigencia</t>
  </si>
  <si>
    <t>Establecer en las resoluciones de transferencia de recursos a los operadores públicos, en el artículo de ejecución y legalización de recursos, el plazo máximo de legalización en el mes de diciembre de la vigencia 2023.</t>
  </si>
  <si>
    <t>1- Estructurar el borrador de la resolución de transferencias de recursos a los operadores públicos de televisión con el artículo de ejecución y recursos con plazo máximo de legalización de recursos en el mes de diciembre del 2023.
2- Presentar ante comité de transferencia para aprobación y gestionar las firmas para que la resolución quede en firme.</t>
  </si>
  <si>
    <t>Resoluciones de transferencias de recursos a los operadores públicos de televisión</t>
  </si>
  <si>
    <t>GIT Fortalecimiento al Sistema de Medios Públicos</t>
  </si>
  <si>
    <t>Accion de mejora cumplida.
1. Mediante memorando con radicado No. 242002516 del 16/01/2024 el GIT de Fortalecimiento al Sistema de Medios Públicos remite evidencia de resoluciones de asignación de recursos para propuestas presentadas por los operadores regionales Tevenandina (Res. 00586/2023), Telecaribe (Res. 00577/2023) y Telecafé (Res. 00576/2023). 2. Queda pendiente la evaluación de efectividad por parte de la CGR para poder efectuar el cierre.</t>
  </si>
  <si>
    <t>011. H16AD-2022 - SIMIG 1221</t>
  </si>
  <si>
    <t>Fortalecimiento de la Industria TIC</t>
  </si>
  <si>
    <t xml:space="preserve"> - La no constitución de garantías que ampararan los recursos financieros aportados por el Fondo Único de TIC
 - Incumplimiento por parte de la Unidad Nacional para la Gestión del Riesgo de Desastres, en conjunto con el Fondo Nacional de Gestión del Riesgo de Desastres, de las obligaciones relacionadas con los procesos de contratación derivados contemplados en el Convenio 823-2019</t>
  </si>
  <si>
    <t>Realizar las gestiones para adelantar la liquidación judicial del Convenio 823-2019</t>
  </si>
  <si>
    <t>Recopilar la información requerida por la Dirección Jurídica para adelantar la liquidación judicial del Convenio 823-2019 y radicar la solicitud ante la Dirección Jurídica.</t>
  </si>
  <si>
    <t>Viceministerio de Conectividad y digitalización -Dirección de Industria-GIT Medios Públicos- - Dircom</t>
  </si>
  <si>
    <t>Acción de Mejora Cumplida.
1. Con radicado No. 232121647 del 28/11/2023 la Dirección de Industria de Comunicaciones remite evidencia de memorando remitido a la Dirección Jurídica solicitando la liquidación judicial del convenio 823 de 2019. 2. Queda pendiente la evaluación de efectividad por parte de la CGR para poder efectuar el cierre.</t>
  </si>
  <si>
    <t>012. H16AD-2022 - SIMIG 1148</t>
  </si>
  <si>
    <t xml:space="preserve">De acuerdo al Informe de CGR: Se están desembolsado recursos a contratos que no se están ejecutando oportunamente, lo cual genera incertidumbre acerca de la ejecución real de los recursos que permita la finalidad para lo cual fueron girados y si se están destinando oportunamente en la adquisición de los bienes y servicios para lo cual fueron contratados.  </t>
  </si>
  <si>
    <t xml:space="preserve">Seguimiento a la Ejecución de los Recursos del Fondo. Se va a remitir el Informe mensual de seguimiento a la legalización de recursos del Fondo. </t>
  </si>
  <si>
    <t>Informe mensual de legalización de recursos</t>
  </si>
  <si>
    <t>013. H16AD-2022 - SIMIG 1062</t>
  </si>
  <si>
    <t>H17A-2022</t>
  </si>
  <si>
    <t>Hallazgo No 17 - Saldos pendientes por legalizar - Administrativo.</t>
  </si>
  <si>
    <t xml:space="preserve"> Dirección de Comunicaciones</t>
  </si>
  <si>
    <t>014. H17A-2022 - SIMIG 1149</t>
  </si>
  <si>
    <t>H18AD-2022</t>
  </si>
  <si>
    <t>Hallazgo 18. Reintegro de saldos disponibles Convenio 823 de 2019, Administrativo con presunta connotación Disciplinaria (AD)</t>
  </si>
  <si>
    <t>Dirección de Comunicaciones</t>
  </si>
  <si>
    <t>015. H18AD-2022 - SIMIG 1150</t>
  </si>
  <si>
    <t>H19AD-2022</t>
  </si>
  <si>
    <t>Hallazgo 19. Proceso administrativo cobro coactivo - Administrativo con presunta connotación Disciplinaria. (AD)</t>
  </si>
  <si>
    <t>revisión de los expedientes de cobro coactivo con el fin de verificar los tiempos de notificación de los actos administrativos</t>
  </si>
  <si>
    <t xml:space="preserve">Acta de verificación de los procesos de cobro coactivo </t>
  </si>
  <si>
    <t>Dirección Jurídica/ Cobro Coactivo</t>
  </si>
  <si>
    <t>016. H19AD-2022</t>
  </si>
  <si>
    <t>Debilidades y falencias del Manual de Cobro Persuasivo- Coactivo de la Entidad</t>
  </si>
  <si>
    <t xml:space="preserve">Seguimiento mensual a las obligaciones sin proceso, con el fin de generar alertas al GIT de Cobro Coactivo, generando las alertas respectivas,
 </t>
  </si>
  <si>
    <t xml:space="preserve"> informes de seguimiento mensual a las obligaciones sin proceso </t>
  </si>
  <si>
    <t xml:space="preserve"> Informes de seguimiento de las obligaciones sin proceso con las alertas respectivas.</t>
  </si>
  <si>
    <t>017. H19AD-2022</t>
  </si>
  <si>
    <t>H20AD-2022</t>
  </si>
  <si>
    <t>Hallazgo No. 20. Herramientas de seguimiento y cumplimiento de ejecución de la gestión contractual - Administrativo con presunta connotación Disciplinaria. (AD)</t>
  </si>
  <si>
    <t>Efectuado un análisis a la Gestión Contractual que adelanta el FUTIC respecto a su procedimiento de seguimiento técnico, administrativo, financiero, contable, y jurídico, que debe adelantar la Supervisión en relación con la debida ejecución y cumplimiento de las obligaciones contractuales, donde la Entidad cuenta con un manual de supervisión, un procedimiento de Supervisión (GCC-TIC-PR-004-V7) e implementó un formato de supervisión con varias casillas prestablecidas para su diligenciamiento (Código- GCC-TIC-FM-051).  La CGR pudo evidenciar que lo registrado en este formato por parte de los funcionarios que ejercen la función de Supervisores, corresponde a un resumen de lo informado por la Interventoría y/o extractos de las actividades de ejecución suministradas por el contratista, sin que se diligencie el ítem “Observaciones por parte del Supervisor”, casilla que se deja en blanco o se copian las observaciones de la interventoría"</t>
  </si>
  <si>
    <t>Realizar socialización del procedimiento de Supervisión y su documentación, para implementación de buenas practicas frente al uso y apropiación adecuado de las herramientas de seguimiento y cumplimiento de la ejecución de la gestión contractual.</t>
  </si>
  <si>
    <t>Una socialización del procedimiento de Supervisión</t>
  </si>
  <si>
    <t>Dirección Economía Digital/"DIVID"/Apoya Oficina para la Gestión de Ingresos del Fondo- DVIC</t>
  </si>
  <si>
    <t>Acción de mejora cumplida.
1. Con radicado No. 232120598 del 24/11/2023 la Dirección de Economía Digital remite evidencia de realización de socialización del procedimiento de supervisión y diligenciamiento del Formato 051 por medio de capacitación impartida por medio del espacio interno de “Viernes del Conocimiento” el 17 de noviembre de 2023, junto a presentación en Power Point con la información socializada. 2. Queda pendiente la evaluación de efectividad por parte de la CGR para poder efectuar el cierre.</t>
  </si>
  <si>
    <t>018. H20AD-2022 - SIMIG 1201</t>
  </si>
  <si>
    <t>H25AD-2022</t>
  </si>
  <si>
    <t>Hallazgo No. 25. Provisión Contable E-KOGUI - Administrativo con presunta connotación Disciplinaria. (AD)</t>
  </si>
  <si>
    <t>Se observa que los abogados del área jurídica de la Entidad, en tres (3) procesos determinados con RIESGO ALTO de incidencia procesal, de los cuales uno está al Despacho para la emisión del fallo de primera instancia y los dos (2) siguientes se encuentran en instancia de apelación; el monto que corresponde a la provisión contable no está calculado de acuerdo a lo establecido en el literal a) del artículo 7 de la Resolución 353 de 2016, pues acorde a su registro con riesgo “Alto”, el valor provisionado acorde a las pretensiones de la demanda, presentan una provisión contable inadecuada a lo reglamentado en la norma que pretende cubrir minimizar mayores incidencias de la materialización del riesgo del daño antijurídico. 
La Entidad en prevención del riesgo del daño antijuridico, evidenciando debilidades en los controles al procedimiento de Defensa Judicial que tiene implementado y más exactamente al proceso de provisión de las posibles contingencias judiciales, la provisión contable de sus procesos no está acorde con la normativa e instructivos dados por la Agencia Nacional de Defensa Jurídica del Estado.</t>
  </si>
  <si>
    <t xml:space="preserve">Revisar los resultados del ejercicio de la calificación de riesgo que realizan los abogados a cargo de los procesos del FUTIC, a efectos de determinar que la misma se encuentre acorde con la metodología establecida en la Resolución ANDJE 353 de 2016, generando las observaciones en los casos a que haya lugar, a efectos de que los abogados realicen los ajustes que se consideren pertinentes. </t>
  </si>
  <si>
    <t xml:space="preserve">Una vez realizada la calificación del riesgo por parte de los abogados, la Coordinación del GIT de procesos descargará el reporte de Ekogui e identificará las inconsistencias que pudiesen presentarse en la calificación. De ser el caso, solicitará al abogado las explicaciones correspondientes en caso de evidenciarse una errada aplicación de la metodología.  </t>
  </si>
  <si>
    <t>Acción de mejora cumplida.
1. Mediante memorando con radicado No. 232136522 del 28/12/2023 la Dirección Jurídica remite evidencia de correos electrónicos de alerta relacionados con la gestión y calificación de procesos, enviados en los meses de junio, septiembre, octubre y diciembre de 2023. 2. Queda pendiente la evaluación de efectividad por parte de la CGR para poder efectuar el cierre.</t>
  </si>
  <si>
    <t>019. H25AD-2022 - SIMIG 1179</t>
  </si>
  <si>
    <t>H27AD-2022
H8AD 2018
H13A 2017</t>
  </si>
  <si>
    <t xml:space="preserve">Hallazgo No. 27. Reporte información contractual en SIRECI Administrativa con presunta connotación Disciplinaria (AD). 
En desarrollo del ejercicio auditor y efectuado el análisis de la información reportada por el FUTIC, a través del Sistema de Rendición Electrónica de la Cuenta e Informes, SIRECI, con corte a 31 de diciembre de 2022, teniendo en cuenta lo indicado en la respuesta de la Entidad respecto de los lineamientos107 del reporte al SIRECI de la gestión contractual de las entidades públicas, la CGR evidenció inconsistencias, en la información reportada por la Entidad en el aplicativo, ya que se dejaron de registrar 13 órdenes de compra, 4 convenios interadministrativos de vigencias anteriores, 5 contratos no reportados y 1 contrato reportado extemporáneamente por valores correspondientes a $ 31.541.637.649.
Lo anterior debido a que existen deficiencias en los controles implementados por la Entidad en el proceso de rendición electrónica de la cuenta y registro de las bases de datos y cifras, que no permite la identificación de falencias, inconsistencias o errores reportados para ajustarlos a los lineamientos establecidos en la Resolución que reglamenta el registro de información al Sireci.
Aspectos que genera incertidumbre en la veracidad, números y cifras que el Futic registra en el aplicativo que no le permita en debida forma al ente de control fiscal tener la información real y efectiva que sirva de soporte a la revisión, análisis y vigilancia del ejercicio del control fiscal de los sujetos, en desarrollo del artículo del artículo 95 del Decreto 111 de 1996.
Por lo anterior se constituye una observación con presunta connotación disciplinaria por el incumplimiento de las normas inicialmente señaladas y en su defecto la Ley 734 de 2002.
En respuesta a oficio No. AF FUTIC 029, con radicado No. 232043503 de fecha 11 de mayo de 2023, el Fondo Único de Tecnologías de la Información y las Comunicaciones, manifiesta que: “De acuerdo con el instructivo “LINEAMIENTOS A CONSIDERAR PARA DILIGENCIAR LOS FORMATOS DE LA MODALIDAD GESTIÓN CONTRACTUAL” (…). Teniendo en cuenta lo anterior, y dando cumplimiento a estos lineamientos, la entidad ha venido realizando el registro de la información en el módulo SIRECI Gestión Contractual, tanto de los contratos suscritos dentro del periodo, como de los que han sufrido alguna modificación o estén vigentes para el mes objeto de reporte”.
De acuerdo con la respuesta emitida por la Entidad, lo que observa la CGR es, que, si bien es cierto, la Entidad reportó contratos suscritos en la vigencia 2022, y aquellos que tenían alguna modificación en dicho periodo y ya se habían reportado con anterioridad; en la información analizada por la CGR, se encuentra que hay contratación sin reportar en SIRECI de la vigencia 2022 (20 contratos) y modificaciones de contratos anteriores (3), que no fueron reportados. De resaltar, por ejemplo, entre los que faltaron por registrar en SIRECI, se encuentra el contrato No. 904-2022 por valor de $ 8.744.064.698. H8AD. Reportes a SIRECI.  
En la Cuenta Rendida- SIRECI  con corte 31 de diciembre del 2018, se evidencian omisiones y errores en las cifras presentadas por el Fondo de Tecnologías de la Información y las Comunicaciones, como se detalla a continuación:
En el Formato No. 9 Procesos judiciales (F9) con “fecha de recepción: 4 de marzo de 2019”, reporta 31 procesos judiciales (a favor y en contra) y monto de la provisión contable de $128.500 millones, con lo cual el reporte es inexacto y no coincide con la que muestra la contabilidad del Fondo Tic.
...En el Formato No. 5.1 Contratos se presentan las siguientes situaciones: se observa que el Fondo Tic no incluyó en el SIRECI contratos por $181.1 millones.
Lo anterior denota deficiencias del control por parte del Fondo Tic en el diligenciamiento de la información a reportar al ente de control en SIRECI.
</t>
  </si>
  <si>
    <t xml:space="preserve"> Solicitar capacitación a la Contraloría General de la República para un colaborador o colaboradores de la Subdirección de Gestión Contractual sobre el diligenciamiento de los formatos a registrar en la plataforma SIRECI. .</t>
  </si>
  <si>
    <t xml:space="preserve">Oficio de solicitud </t>
  </si>
  <si>
    <t>Acción de mejora cumplida.
1. Mediante memorando con radicado No. 232126018 del 06/12/2023 la Subdirección de Gestión Contractual remite evidencia de documentos de solicitud de capacitación sobre el proceso de formalización de documentos relacionados con el registro de información de la gestión contractual en la herramienta SIRECI. 2. Queda pendiente la evaluación de efectividad por parte de la CGR para poder efectuar el cierre.</t>
  </si>
  <si>
    <t>020. H27AD-2022 H8AD 2018 H13A 2017 - SIMIG 1194</t>
  </si>
  <si>
    <t>H1AD 2021</t>
  </si>
  <si>
    <t xml:space="preserve">Hallazgo No 1- Publicación en SECOP. 
El artículo 2.2.1.1.1.7.1 del Decreto 1082 de 2015 establece que la entidad estatal está obligada a publicar en el SECOP los documentos del proceso y los actos administrativos del proceso de contratación, dentro de los tres (3) días siguientes a su expedición, así mismo en su artículo 2.2.1.1.1.3.1. establece definiciones: 
 “Documentos del Proceso son: (a) los estudios y documentos previos; (b) el aviso de convocatoria; (c) los pliegos de condiciones o la invitación; (d) las Adendas; (e) la oferta; (f) el informe de evaluación; (g) el contrato; y cualquier otro documento expedido por la Entidad Estatal durante el Proceso de Contratación.” Igualmente, precisa: “Proceso de Contratación: Conjunto de actos y actividades, y su secuencia, adelantadas por la Entidad Estatal desde la planeación hasta el vencimiento de las garantías de calidad, estabilidad y mantenimiento, o las condiciones de disposición final o recuperación ambiental de las obras o bienes o el vencimiento del plazo, lo que ocurra más tarde.” 
Se evidenció que el cargue de la mayoría de los documentos e informes del contrato interadministrativo No.1248 de 2016, fue realizada el 07 de mayo de 2021 con posterioridad a los reiterativos requerimientos que efectuó la Contraloría General de la Republica en adelante – CGR-, excediendo el término normativamente establecido y sin que aportaran una explicación o soporte que desvirtuara lo observado.  
Lo anterior, determina deficiencias en el control y seguimiento por parte del Fondo de Tecnologías de la Información y las Comunicaciones (FONTIC) hoy Fondo Único de Tecnologías de la Información y las Comunicaciones en adelante FUTIC, en lo relacionado al cumplimiento de la obligación de publicación en el SECOP. </t>
  </si>
  <si>
    <t>Ausencia de un control al interior de la Oficina de TI, para validar que la documentación con la ejecución de los contratos este cargada en SECOP II  en oportunidad</t>
  </si>
  <si>
    <t>Solicitar ante la Subdirección de Gestión Contractual la implementación de un procedimiento que permita asegurar un adecuado cargue de la información relacionada con la ejecución contractual en la plataforma SECOP II.</t>
  </si>
  <si>
    <t>Implementar junto con la Subdirección de Gestión Contractual, un procedimiento que permita asegurar un adecuado cargue de la información relacionada con la ejecución contractual en la plataforma SECOP II.</t>
  </si>
  <si>
    <t>Procedimiento elaborado, aprobado e implementado.</t>
  </si>
  <si>
    <t xml:space="preserve">
Oficina de TI</t>
  </si>
  <si>
    <t>Acción de mejora Incumplida</t>
  </si>
  <si>
    <t>Acción de mejora incumplida.
Mediante memorando con radicado No. 242002937 del 17/01/2024 la Oficina de Tecnologías de la Información informa que, por inconvenientes de coordinación y colaboración con la Subdirección de Gestión Contractual, no dio cumplimiento a la acción de mejora. Por tal razón, requirió reformulación de la actividad establecida para subsanar las causas que dieron lugar al hallazgo.
Acción de mejora con soporte de avance
Con radicado No. 322101463 del 11/10/2023 la Oficina de Tecnologías de la Información informa que ha requerido colaboración de la Subdirección de Gestión Contractual para desarrollar acciones para dar cumplimiento a la acción, lo cual representa un avance del 5% con respecto a la ejecución total de la acción de mejora a la fecha de revisión.</t>
  </si>
  <si>
    <t>Auditoría Financiera
No efectivo</t>
  </si>
  <si>
    <t>021. H1AD 2021 - SIMIG 1129</t>
  </si>
  <si>
    <t>H3AD 2021</t>
  </si>
  <si>
    <t xml:space="preserve">Hallazgo No 3-. Personal especializado contrato interadministrativo No. 1248 de 2016. 
La Ley 14742 de 2011. Estatuto Anticorrupción, en sus artículos 83. Supervisión e interventoría contractual “(…) Con el fin de proteger la moralidad administrativa, de prevenir la ocurrencia de actos de corrupción y de tutelar la transparencia de la actividad contractual, las entidades públicas están obligadas a vigilar permanentemente la correcta ejecución del objeto contratado a través de un supervisor o un interventor, según corresponda. (...)”, y 84. Facultades y deberes de los supervisores y los interventores “(…) La supervisión e interventoría contractual implica el seguimiento al ejercicio del cumplimiento obligacional por la entidad contratante sobre las obligaciones a cargo del contratista. (...)”. 
El FONTIC/FUTIC suscribió el contrato interadministrativo No. 1248 de 2016, con la condición de que EMTEL suministrara el grupo de talento humano profesional y certificado por la casa matriz de Aura Portal de España para ejecutar el objeto contractual. Al cruzar la información contenida en las hojas de vida aportadas por la entidad, frente al contenido del acta No. 001 del 30/12/2016, es decir, al inicio del contrato, se evidenció que el personal que participó en la reunión y la calidad profesional del mismo no correspondía a los requisitos exigidos en la cláusula 5 del contrato interadministrativo 1248 de 2016 y el anexo técnico que estableció las especificaciones mínimas referidas al personal requerido para la correspondiente ejecución del contrato.
Tablas…
En los anteriores cuadros se evidencia las debilidades en el seguimiento y control a las obligaciones contractuales frente al cumplimiento de los requisitos exigidos del personal para realizar el objeto contractual. 
FUTIC en su respuesta argumenta que dio cumplimiento a la CLÁUSULA VIGECIMA SEGUNDA del Contrato Interadministrativo No. 1248 de 2016, cumpliendo con los requisitos de suscripción, perfeccionamiento, ejecución y legalización toda vez que se suscribió por las partes y se contaba con la disponibilidad presupuestal, se aprobaron las garantías y se expidió el correspondiente registro presupuestal, lo que no desvirtúa la observación de la CGR frente a las cualidades exigidas para la vinculación de profesionales a EMTEL. 
Evidenciamos que los profesionales pertenecen a la empresa INDEPRO, que hace parte de la UT BLUE ONE INDEPRO y con la cual EMTEL suscribió contrato No.111 con fecha 30/01/2017, para la ejecución de las obligaciones del contrato Interadministrativo No.1248 de 2016. 
EMTEL mediante oficio con radicado No.9965613, allega al FUTIC las certificaciones detalladas de cada uno de los miembros del equipo de trabajo que fueron certificados por Aura portal -España, donde certifica como suyos unos profesionales con los cuales no tienen ningún tipo de vinculación laboral. 
Del análisis a la respuesta del FUTIC, se concluye que a 30/12/2016, estos profesionales no se encontraban vinculados a EMTEL tal y como fueron presentados en el Radicado 996561 de fecha 30/12/2016. 
 La situación descrita denota debilidades en el seguimiento y control al cumplimiento de las obligaciones contenidas en el contrato, por quien ejerció la supervisión. En consecuencia, se presenta presunta vulneración de los artículos 83 y 84 de la Ley 1474 de 2011. (Presunta incidencia disciplinaria). </t>
  </si>
  <si>
    <t xml:space="preserve">Deficiente control en la supervisión y seguimiento a la ejecución del contrato y clausulas contractuales e informe mensual del proveedor en oportunidad  </t>
  </si>
  <si>
    <t xml:space="preserve">Solicitar ante la Subdirección de Gestión Contractual la implementación de un procedimiento que permita asegurar una ejecución contractual eficiente, así como una adecuada supervisión de los contratos suscritos por la Oficina y las demás áreas de la entidad.
</t>
  </si>
  <si>
    <t>Implementar junto con la Subdirección de Gestión Contractual, un procedimiento que permita asegurar una ejecución contractual eficiente, así como una adecuada supervisión de los contratos suscritos por la Oficina y las demás áreas de la entidad.</t>
  </si>
  <si>
    <t>Acción de mejora incumplida.
Mediante memorando con radicado No. 242002937 del 17/01/2024 la Oficina de Tecnologías de la Información informa que, por inconvenientes de coordinación y colaboración con la Subdirección de Gestión Contractual, no dio cumplimiento a la acción de mejora. Por tal razón, requirió reformulación de la actividad establecida para subsanar las causas que dieron lugar al hallazgo.
Acción de mejora con soporte de avance
Con radicado No. 232094809 del 27/09/2023 la Oficina de Tecnologías de la Información requiere a la Subdirección de Gestión Contractual que realice capacitación para el ejercicio de la supervisión de contratos durante la primera semana de octubre 2023 y comunico este memorando a través de correo electrónico al Director Contractual. El 10 de octubre de 2023 la Oficina de Tecnologías de la Información reiteró la solicitud a la Subdirección de Gestión Contractual para obtener colaboración, lo cual representa un avance del 30% con respecto a la ejecución total de la acción de mejora.</t>
  </si>
  <si>
    <t>022. H3AD 2021 - SIMIG 1130</t>
  </si>
  <si>
    <t>H4AD 2021</t>
  </si>
  <si>
    <t>Hallazgo No 4- Adición contractual. 
La Ley 489 de 1998 prevé en su artículo 3° que la función administrativa se desarrollará conforme a los principios constitucionales, la eficacia, economía y celeridad:4. Así mismo el artículo 26 de la Ley 80 de 1993, principio de responsabilidad establece que: “(…) En virtud de este principio: 1o. Los servidores públicos están obligados a buscar el cumplimiento de los fines de la contratación, a vigilar la correcta ejecución del objeto contratado y a proteger los derechos de la entidad, del contratista y de los terceros que puedan verse afectados por la ejecución del contrato(...).”  
Se evidenciaron deficiencias en el seguimiento a la ejecución del contrato por cuanto aprobaron una prórroga, sin que a la fecha de solicitud se hubiera verificado la entrega y puesta en funcionamiento de la solución tecnológica objeto del contrato. 
En los argumentos expuesto por el FUTIC en su respuesta, se concreta en transcribir documentos analizados en el trámite de evaluación de los soportes aportados por la entidad y hace énfasis en la justificación realizada por el supervisor del contrato, resaltando que se trata de "garantizar la continuidad de su funcionamiento y puesta en marcha" de las plataformas AURAPORTAL BPMS y SII/SIUST COLOMBIA TIC; las cuales al momento de solicitud de la adición y prórroga no se encontraban en funcionamiento y no habían sido puestas en marcha. 
Para solucionar lo anterior, se citó una conciliación el ocho (8) de septiembre de 2021 ante la Procuraduría General de la Nación, conciliación que fue declarada fallida al no existir animo conciliatorio por parte de EMTEL, en la que se expresó: “(…) 1. Se declare el Incumplimiento por parte de la EMPRESA DE TELECOMUNICACIONES DE POPAYÀN S.A EMTEL E.S.P, del Contrato interadministrativo No 1248 de 2016 junto a la adicción No 01 de 31 de mayo de 2018; 2. Que como consecuencia de la anterior declaración se ordene la liquidación del contrato interadministrativo No 1248 de 2016 junto a la adición No 01 de 31 de mayo de 2018, suscrito con la empresa  DE TELECOMUNICACIONES DE POPAYÀN S.A EMTEL E.S.P.; 3. Se ordene el pago de perjuicios derivados del incumplimiento por parte de la EMPRESA DE TELECOMUNICACIONES DE POPAYÀN S.A EMTEL E.S.P., consignados en la cláusula Décimo segunda del contrato interadministrativo No 1248 de 2016 y su adición No 01 de 31 de mayo de 2018; 4. Se condene en costas y agencias en derecho a la parte demandada”. 
La situación descrita denota debilidades en el seguimiento y control al cumplimiento de las obligaciones contenidas en el contrato, por quien ejerció la supervisión. En consecuencia, se determina presunta vulneración de los artículos 83 y 84 de la Ley 1474 de 2011, así mismo del artículo 26 de la Ley 80 de 1993. (Presunta incidencia disciplinaria).</t>
  </si>
  <si>
    <t>1. Realizar la gestión ante la Subdirección de Gestión Contractual la necesidad de coordinar con el área de Gestión del conocimiento, para incluir un curso sobre gestión contractual y supervisión.
2. Realizar dos (2) talleres internos de transferencia de conocimiento dirigido a supervisores y equipos de trabajo, sobre gestión contractual y supervisión acorde al Manual de Contratación vigente.</t>
  </si>
  <si>
    <t>1. Solicitar ante la Subdirección de Gestión Contractual la necesidad de coordinar con el área de Gestión del conocimiento, para incluir un curso sobre gestión contractual y supervisión.
2. Realizar dos (2) talleres internos de transferencia de conocimiento dirigido a supervisores y equipos de trabajo, sobre gestión contractual y supervisión acorde al Manual de Contratación vigente.</t>
  </si>
  <si>
    <t>Informes Gestión realizada talleres internos realizados.</t>
  </si>
  <si>
    <t>Oficina de TI</t>
  </si>
  <si>
    <t>Acción de mejora incumplida</t>
  </si>
  <si>
    <t>Acción de mejora incumplida.
Mediante memorando con radicado No. 242002937 del 17/01/2024 la Oficina de Tecnologías de la Información informa que, por inconvenientes de coordinación y colaboración con la Subdirección de Gestión Contractual, no dio cumplimiento a la acción de mejora. Por tal razón, se requiere que al área realice reformulación de las actividades establecidas para subsanar las causas que dieron lugar al hallazgo.
Acción de mejora con soporte de avance
1. Con radicado No. 232094809 del 27/09/2023 la Oficina de Tecnologías de la Información requiere a la Subdirección de Gestión Contractual que realice capacitación para el ejercicio de la supervisión de contratos durante la primera semana de octubre 2023 y comunico este memorando a través de correo electrónico al Director Contractual, lo cual representa un avance del 50% con respecto a la ejecución normal de la acción de mejora.</t>
  </si>
  <si>
    <t>023. H4AD 2021 - SIMIG 1132</t>
  </si>
  <si>
    <t>H1AD-2021</t>
  </si>
  <si>
    <t>Hallazgo No. 1. Depuración de cartera año 2021 – Administrativo con presunta connotación Disciplinaria. (D)</t>
  </si>
  <si>
    <t xml:space="preserve">En la información presentada a los Comités de Sostenibilidad y Cartera existe diferencia de $202 millones al comparar la información de esta cuenta y la información de cartera depurada registrada en las actas de los Comités realizados en el año 2021, depuración con base  en la aplicación de Ley 2066 de 2020 y  el articulo 2.5.6.3 del  Decreto 445 de 2017. 
Debilidad en la gestión de cobro y recuperación de cartera. </t>
  </si>
  <si>
    <t>Lidera: GIT de Cobro Coactivo
Dirección Jurídica
Apoya: GIT de Cartera
Subdirección Financiera</t>
  </si>
  <si>
    <t>024. H1AD-2021</t>
  </si>
  <si>
    <t>En la información presentada a los Comités de Sostenibilidad y Cartera existe diferencia de $202 millones al comparar la información de esta cuenta y la información de cartera depurada registrada en las actas de los Comités realizados 
en el año 2021.</t>
  </si>
  <si>
    <t>GIT de Cobro Coactivo
Dirección Jurídica
GIT de Cartera
Subdirección Financiera</t>
  </si>
  <si>
    <t>025. H1AD-2021</t>
  </si>
  <si>
    <t>En la información presentada a los Comités de Sostenibilidad y Cartera existe diferencia de $202 millones al comparar la información de esta cuenta y la información de cartera depurada registrada en las actas de los Comités realizados en el año 2021, depuración con base  en la aplicación de Ley 2066 de 2020 y  el articulo 2.5.6.3 del  Decreto 445 de 2017. 
El FUTIC perdió la competencia para exigir coactivamente los derechos a su favor, generados por una debilidad en la gestión de cobro que dio como resultado una cartera de imposible recaudo por la ocurrencia de la prescripción de la acción de cobro con los títulos ejecutivos originados en Resoluciones de sanción</t>
  </si>
  <si>
    <t>Seguimiento trimestral correspondiente a los estados de cartera</t>
  </si>
  <si>
    <t>Elaborar  y reportar el informe trimestral de los estados de cartera en aras de generar alertas tempranas.</t>
  </si>
  <si>
    <t>informes trimestrales asociado con la recuperación y/o recaudo de cartera</t>
  </si>
  <si>
    <t>026. H1AD-2021 - SIMIG 1064</t>
  </si>
  <si>
    <t xml:space="preserve">Seguimiento trimestral  alusivo al cruce de información de la base de datos de procesos y el detallado maestro de cartera identificando además, las obligaciones en situación jurídica de insolvencia y nulidad.
</t>
  </si>
  <si>
    <t>Realizar el  cruce de la base de datos y el detalle maestro de cartera identificando la situación jurídica de las obligaciones.</t>
  </si>
  <si>
    <t>informes trimestrales correspondiente al ciclo de tiempos de los actos administrativos que generan cobro</t>
  </si>
  <si>
    <t>027. H1AD-2021</t>
  </si>
  <si>
    <t>Registrar y reportar en una base de datos las obligaciones que han sido susceptibles de la depuración a través de la metodología costo-beneficio</t>
  </si>
  <si>
    <t xml:space="preserve">reportes en el que se almacén y remiten las alertas a las áreas </t>
  </si>
  <si>
    <t>028. H1AD-2021</t>
  </si>
  <si>
    <t xml:space="preserve">Revisión de las fichas técnicas para depuración contable y de sostenibilidad 
</t>
  </si>
  <si>
    <t>Reportar la base de seguimiento en cuyo contenido se relacione la revisión de las fichas técnicas para depuración contable y sostenibilidad.</t>
  </si>
  <si>
    <t>Actualización de la base de datos consolidada</t>
  </si>
  <si>
    <t>029. H1AD-2021</t>
  </si>
  <si>
    <t>H2AD-2021</t>
  </si>
  <si>
    <t xml:space="preserve">Hallazgo No. 2. Riesgo en la recuperación de cartera. Administrativo con presunta connotación Disciplinaria (D) </t>
  </si>
  <si>
    <t xml:space="preserve">Presunto riesgo en la recuperación de la totalidad de la cartera, toda vez que, al cierre contable existen cuentas por cobrar con fechas de vencimiento superiores a un (1) año; no obstante, haber realizado depuración de cartera durante el año 2021, y haber adelantado gestión de cobro y actividades desde el año 2014. </t>
  </si>
  <si>
    <t>Proteger el patrimonio económico de la Entidad recuperando la cartera asignada para procesos coactivos</t>
  </si>
  <si>
    <t xml:space="preserve"> Realizar investigación de bienes en todos los procesos de cobro coactivo con el fin de ordenar las medidas cautelares que correspondan
</t>
  </si>
  <si>
    <t>Actos administrativos ordenando medidas cautelares</t>
  </si>
  <si>
    <t>030. H2AD-2021</t>
  </si>
  <si>
    <t>Recaudar los dineros obtenidos de los embargos ordenados</t>
  </si>
  <si>
    <t>031. H2AD-2021</t>
  </si>
  <si>
    <t>Fortalecer el conocimiento de los deudores sobre las facilidades de pago</t>
  </si>
  <si>
    <t>Invitación a los deudores para la suscripción de facilidades de pago</t>
  </si>
  <si>
    <t>Comunicación de invitación para la firma de facilidades de pago</t>
  </si>
  <si>
    <t>032. H2AD-2021</t>
  </si>
  <si>
    <t>Identificar los deudores con cartera en diferentes vigencias</t>
  </si>
  <si>
    <t>Mesas de trabajo con los deudores con el fin de conciliar las deudas</t>
  </si>
  <si>
    <t>GIT de Cobro Coactivo
Dirección Jurídica
GIT de Cartera
Subdirección Financiera
Oficina para la Gestión del Fondo</t>
  </si>
  <si>
    <t>033. H2AD-2021</t>
  </si>
  <si>
    <t xml:space="preserve"> GIT Cobro Coactivo - Dirección Jurídica
Apoya: GIT de Cartera - Subdirección Financiera
</t>
  </si>
  <si>
    <t>034. H2AD-2021</t>
  </si>
  <si>
    <t>H8A-2021</t>
  </si>
  <si>
    <t>Hallazgo No. 8. Reconocimiento de Recursos entregados en Administración Tv Andina – Canal 13. Administrativo.
...Debido a la inoportunidad en la legalización y reintegro de los recursos entregados en administración por FUTIC a 31 de diciembre de 2021, Tv Andina – Canal 13 presenta un saldo por legalizar de $754 millones. Sí mismo al cierre de la vigencia se presenta diferencia de $258 millones en el Convenio 670-2021 en la información reportada por Tv Andina - Canal 13</t>
  </si>
  <si>
    <t xml:space="preserve">Con ocasión las legalizaciones generadas en el marco del Contrato de Aporte No.670 de 2021 con corte a 31 de diciembre del 2021 presentaba saldos por legalizar. 
</t>
  </si>
  <si>
    <t>Implementación de estrategias de seguimiento y control a los desembolsos y legalizaciones de recursos de la siguiente manera:
1, Acordar con el aliado un cronograma detallado de legalizaciones de recursos donde se describan hitos de cumplimiento para garantizar las legalizaciones a tiempo. 
2, Elaboración de matrices de seguimiento detallado de la ejecución presupuestal junto con la proyección de la ejecución de manera mensualizada. 
3, Realizar de manera quincenal reuniones de seguimiento a la ejecución presupuestal y actividades de ejecución operativa programadas donde se evalúe de manera temprana la ejecución y planes de choque en caso de retrasos.</t>
  </si>
  <si>
    <t xml:space="preserve"> Acta con el cronograma y actividades acordado por las partes,
matriz de seguimiento de ejecución y proyección de ejecución presupuestal,
Actas de reuniones,</t>
  </si>
  <si>
    <t>Cronograma / actas / Matriz de seguimiento</t>
  </si>
  <si>
    <t>Dirección de Apropiación</t>
  </si>
  <si>
    <t>Acción de mejora cumplida.
Con radicado No. 232118909 del 21/11/2023 la Dirección de Apropiación de las TIC remite evidencia de divulgación y elaboración de cronograma de legalizaciones y desembolsos, Matriz de seguimiento presupuestal del proyecto (convenio 513-2023 con Teveandina S.A.S.) y Actas de seguimiento a la ejecución del proyecto durante su ejecución. 2. Queda pendiente la evaluación de efectividad por parte de la CGR para poder efectuar el cierre.</t>
  </si>
  <si>
    <t>035. H8A-2021 - SIMIG 1231</t>
  </si>
  <si>
    <t>H13AD-2021</t>
  </si>
  <si>
    <t xml:space="preserve">Hallazgo No 13. Reservas Presupuestales no ejecutadas. Administrativo con presunta incidencia disciplinaria. (D) </t>
  </si>
  <si>
    <t>La CGR manifiesta que encontró deficiencias por parte de las áreas responsables de cada reserva presupuestal, dado que a 31 de diciembre de 2021 no se ejecutaron $254,2 millones, teniendo en cuenta que realizaron compromisos por $26.579 millones. Las áreas ejecutoras tienen la obligación de informar el pago de las reservas presupuestales antes de finalizar el mes de noviembre, así como los saldos por obligar y pagar, o solicitar la reducción de los compromisos, previa modificación de los actos administrativos que los originaron, a fin de registrar en el Sistema Integrado de Información Financiera -SIIF- y evitar que al cierre de la vigencia queden reservas no ejecutadas. Esta situación es reiterativa, dado que fue evidenciada en auditorías anteriores, lo cual indica que las acciones  del plan de mejoramiento no han sido efectivas.</t>
  </si>
  <si>
    <t>A 31 de diciembre de 2022, se observa una indebida constitución de reservas presupuestales por $7.131.600.205, por cuanto los contratos convenios yo resoluciones ya contaban con los tramites de prestación de bienes y servicios a satisfacción con PAC, recursos que correspondían a cuentas por pagar.
H13 2021 
Deficiencias por parte de las áreas responsables de cada reserva presupuestal, dado que a 31 de diciembre de 2021 no se ejecutaron $254,2 millones, teniendo en cuenta que realizaron compromisos por $26.579 millones.
H19 2021-2020
Constitución de reservas presupuestales por $43.079.8 millones, correspondientes a compromisos cuya recepción de los bienes o servicios contratados se realizó dentro de la vigencia, pero sus pagos no fueron tramitados oportunamente.</t>
  </si>
  <si>
    <t>Adoptar la circular de cierre del MHCP estableciendo fechas limite para la radicación de las cuentas de manera que puedan quedar obligadas y o pagadas dentro de la vigencia.</t>
  </si>
  <si>
    <t>GIT de Presupuesto
Subdirección Financiera
Participan: Todas las áreas ejecutoras del presupuesto Dirección de Industria de Comunicaciones - Subdirección de Asuntos Postales, Dirección de Infraestructura, Oficina de Planeación y Dirección Jurídica</t>
  </si>
  <si>
    <t>036. H13AD-2021</t>
  </si>
  <si>
    <t>H14AD-2021</t>
  </si>
  <si>
    <t xml:space="preserve">Hallazgo No 14. Planeación presupuestal rubro Sentencias y Conciliaciones. Administrativo con presunta incidencia disciplinaria. (D) </t>
  </si>
  <si>
    <t>La Contraloría General encontró deficiencias en la programación de recursos de gastos de funcionamiento del FUTIC, relacionados con el rubro de sentencias y conciliaciones. Lo anterior, toda vez que a pesar de que, desde la vigencia 2019, la entidad conocía sobre la demanda en curso en el Centro de Arbitraje y conciliación de la Cámara de Comercio de Bogotá, por la ejecución del contrato de aporte 875 de 2013, y que la probabilidad estimada de pérdida del proceso era alta, no programó los recursos requeridos en el rubro antes citado, con el fin de atender esta obligación. De acuerdo con el análisis realizado con base en la respuesta dada por la entidad, se observa la falta de previsión y deficiencias en la programación presupuestal de forma oportuna y la aplicación del principio de planeación y programación presupuestal que permitiera contar con recursos disponibles en dicho rubro, pese a que con anterioridad a 2021 se tenía conocimiento de un posible fallo que conllevara a la erogación de recursos como efectivamente sucedió.</t>
  </si>
  <si>
    <t>Identificar los procesos que cumplan con los criterios de:
Procesos activos:  i) Calificación de riesgo de pérdida alta con provisión contable  ii) Proyectados a ser terminados en el año en curso o en las vigencias 2024 y 2025 iii)  De los anteriores procesos se deberá identificar el concepto (conciliaciones, sentencias o laudos) con cargo a la cual se imputaría el pago 
Procesos terminados: sentencias, laudos o conciliaciones que queden ejecutoriadas y que deban ser pagadas durante la presente vigencia o que se prevea que serán pagadas en la vigencia 2024, identificando el concepto con cargo a la cual se imputaría el pago 
Lo anterior permitirá generar un seguimiento a la programación de la ejecución del rubro de sentencias y conciliaciones y brindará insumos para la construcción del anteproyecto de presupuesto de la vigencia 2025 que deberá proyectarse durante el primer bimestre del año 2024, de tal forma que los recursos solicitados para la apropiación del rubro sean los que efectivamente se ejecuten.</t>
  </si>
  <si>
    <t>GIT de Procesos Judiciales
Dirección Jurídica</t>
  </si>
  <si>
    <t xml:space="preserve">Acción de mejora cumplida.
Actividad 1:
1. Con radicado No. 232109634 del 30/10/2023 el GIT de Procesos Judiciales y Extrajudiciales informa cargue de evidencia de comunicación enviada a la Subdirección Financiera y a la Secretaría General (radicado 232109143 del 30/10/2023) por medio de la cual se informa que se identificaron la totalidad de procesos, para los que se obtuvo una calificación de riesgo “Alto” de pérdida de acuerdo con los criterios establecidos por el GIT de Procesos Judiciales y Extrajudiciales, adicionalmente se clasificó la información reportada en “Procesos Activos” y “Procesos Terminados” adjuntando la información en Excel correspondiente. 2. Queda pendiente la evaluación de efectividad por parte de la CGR para poder efectuar el cierre.
Actividad 2:
1. Con radicado No. 232109634 del 30/10/2023 el GIT de Procesos Judiciales y Extrajudiciales informa cargue de evidencia de comunicación enviada a la Subdirección Financiera y a la Secretaría General (radicado 232109143 del 30/10/2023) por medio de la cual se informan los “Procesos Terminados” con la subdivisión “a pagar en 2023 – Terminados” y “a pagar 2023 – Otros Pagos” . 2. Queda pendiente la evaluación de efectividad por parte de la CGR para poder efectuar el cierre.
Actividad 3:
1. Con radicado No. 232109634 del 30/10/2023 el GIT de Procesos Judiciales y Extrajudiciales informa cargue de evidencia de comunicación enviada a la Subdirección Financiera y a la Secretaría General (radicado 232109143 del 30/10/2023) por medio de la cual se informan los “Procesos Activos - A pagar 2023 a 2025” subdividiéndolo en “Procesos con año probable de pago 2024”, “Procesos con año probable de pago 2025”, y “Procesos Activos – Sin pago 2023-2025” 2. Queda pendiente la evaluación de efectividad por parte de la CGR para poder efectuar el cierre.
Actividad 4:
1. Con radicado No. 232109634 del 30/10/2023 el GIT de Procesos Judiciales y Extrajudiciales informa cargue de evidencia de comunicación enviada a la Subdirección Financiera y a la Secretaría General (radicado 232109143 del 30/10/2023) por medio de la cual se informa el valor y numero de procesos para los que se proyectó pago y se adjunta Excel de modificaciones y exclusiones de anteproyecto 2024. 2. Queda pendiente la evaluación de efectividad por parte de la CGR para poder efectuar el cierre.
</t>
  </si>
  <si>
    <t>037. H14AD-2021 - SIMIG 1083</t>
  </si>
  <si>
    <t>H17AD-2021
H18A 2018
H15AD-2015</t>
  </si>
  <si>
    <t xml:space="preserve">Hallazgo No. 17. Pérdidas de Apropiación. Administrativa con presunta incidencia disciplinaria. (D) 
H18A. Ejecución Presupuestal
No ejecutó la cantidad de $112.122.2 millones equivalente al 11.84%, situación que se debe a una deficiente planeación y gestión por parte del Fondo TIC.
</t>
  </si>
  <si>
    <t>Con base en el análisis realizado por la CGR se pudo evidenciar que durante la vigencia 2021, el Fondo Único de Tecnologías de la Información y las Comunicaciones dejó de comprometer y ejecutar $256.018,5 millones del presupuesto apropiado, de los cuales, $ 43.475 millones, corresponden a recursos de funcionamiento (17%%) y $212.543,4 millones a presupuesto de inversión (83%).  Se denota debilidades en la estructuración de los proyectos, estudios previos y contratos; lo cual conlleva a la afectación de presupuestos futuros, a la ejecución inoportuna de actividades previstas en los planes institucionales de la entidad de acuerdo con la programación estimada y los recursos asignados, y en por tanto en la consecución de los logros sectoriales.
Según la CGR fue declarado no efectivo porque la meta cumplido extemporáneamente y no se puede verificar con claridad la  acción correctiva.
El Fondo Tic no ejecutó la cantidad de $112.122.2 millones equivalente al 11.84%, situación que se debe a una deficiente planeación y gestión por parte del Fondo TIC</t>
  </si>
  <si>
    <t>Realizar informe sobre la ejecución presupuestal para la alta gerencia.</t>
  </si>
  <si>
    <t>Informe</t>
  </si>
  <si>
    <t>GIT de Presupuesto</t>
  </si>
  <si>
    <t>Acción de mejora cumplida.
1. Mediante memorando con radicado No. 232128799 del 12/12/2023 la Subdirección Financiera remite evidencia de presentación de informe de ejecución presupuestal de noviembre de 2023 del FUTIC por medio de correo electrónico a directores, jefes de oficinas y viceministros, secretaria general y Ministro, así como información de seguimiento a saldos de compromisos por obligar a cargo de las diferentes áreas de la entidad, lo cual representa avance de un 100% con respecto a la ejecución total de la acción de mejora a la fecha. 2. Queda pendiente la evaluación de efectividad por parte de la CGR para poder efectuar el cierre.
Acción de mejora con soporte de avance.
Con radicado No. 232117966 del 17/11/2023 la Subdirección Financiera remite evidencia de presentación de informe de ejecución presupuestal de octubre de 2023 del FUTIC por medio de correo electrónico a directores, jefes de oficinas y viceministros, secretaria general y Ministro, así como correos electrónicos de reporte de seguimiento a saldos de compromisos por obligar de octubre 2023 a cargo de las diferentes áreas de la entidad, lo cual representa avance de un 80% con respecto a la ejecución total de la acción de mejora a la fecha.
Acción de mejora con soporte de avance.
Con radicado No. 232109111 del 30/10/2023 la Subdirección Financiera remite evidencia la presentación de informe de ejecución presupuestal de septiembre de 2023 por medio de correo electrónico al Ministro, Secretaria General, Viceministros, Directores, Jefes de Oficina y Gerentes de Proyectos, lo cual representa avance de un 60% con respecto a la ejecución total de la acción de mejora a la fecha.
Acción de mejora con soporte de avance
1. Con radicado No. 232094611 del 27/09/2023 la Subdirección Financiera remite evidencia la presentación de informes de ejecución presupuestal de julio y agosto de 2023 por medio de correo electrónico al Ministro, Secretaria General, Viceministros, Directores, Jefes de Oficina y Gerentes de Proyectos, lo cual representa avance de un 40% con respecto a la ejecución total de la acción de mejora a la fecha.</t>
  </si>
  <si>
    <t>038. H17AD-2021  H18A 2018 H15AD-2015 - SIMIG 1094</t>
  </si>
  <si>
    <t>H18AD-2021
H15A 2020</t>
  </si>
  <si>
    <t>Hallazgo No. 18. Saldos pendientes por legalizar - Operadores públicos de Televisión. Administrativo. Administrativo con presunta incidencia 
disciplinaria (D)</t>
  </si>
  <si>
    <t>A 31 de diciembre de 2022, de $295.130.6 millones desembolsados por el Fondo Único de TIC, correspondiente a desembolsos y legalizaciones de actos administrativos se hicieron para apoyar el Fortalecimiento de los Operadores públicos del servicio de televisión, quedó un saldo por legalizar por $25.357 millones, es decir el 8.6% de los recursos desembolsados, los cuales corresponden por concepto de transferencias condicionadas y desembolsos para legalizaciones de los actos administrativos.
Lo anterior, por deficiencias en la programación de los cronogramas, concertación e interrelación con los operadores públicos que permitieran ajustar proyectos viables para ser ejecutados en la vigencia, y así desarrollar las actividades, tal y como estaba previsto en el plan de acción y de inversiones. 
Es importante aclarar que de la totalidad de recursos pendientes por legalizar descritos en este hallazgo ($25.357 millones), al GIT de Medios Públicos únicamente le corresponden $21.148, lo que representa un 7,2% de la totalidad de los recursos desembolsados.</t>
  </si>
  <si>
    <t>Acción de mejora cumplida.
1. Mediante memorando con radicado No. 242002516 del 16/01/2024 el GIT de Fortalecimiento al Sistema de Medios Públicos remite evidencia de resoluciones de asignación de recursos para propuestas presentadas por los operadores regionales Tevenandina (Res. 00586/2023), Telecaribe (Res. 00577/2023) y Telecafé (Res. 00576/2023). 2. Queda pendiente la evaluación de efectividad por parte de la CGR para poder efectuar el cierre.</t>
  </si>
  <si>
    <t>Auditoría Financiera</t>
  </si>
  <si>
    <t>039. H18AD-2021 H15A 2020 - SIMIG 1222</t>
  </si>
  <si>
    <t>H18AD-2021</t>
  </si>
  <si>
    <t>Hallazgo No. 18. Saldos pendientes por legalizar - Operadores públicos de Televisión. AD.
A 31 de diciembre de 2021, de $295.130.6 millones desembolsados por el Fondo Único de TIC, correspondiente a desembolsos y legalizaciones de actos administrativos se hicieron para apoyar el Fortalecimiento de los Operadores públicos del servicio de televisión, quedó un saldo por legalizar por $25.357 millones es decir el 8.6% de los recursos desembolsados, los cuales corresponden por concepto de transferencias condicionadas y desembolsos para legalizaciones de los actos administrativos.</t>
  </si>
  <si>
    <t>A 31 de diciembre de 2021, quedó un saldo por legalizar por $25.357 millones, es decir el 8.6% de los recursos desembolsados, los cuales corresponden por concepto de transferencias condicionadas y desembolsos para legalizaciones de los actos administrativos. 
Convenio 617-2021 saldo $412.698.368</t>
  </si>
  <si>
    <t>Un Informe de gestión de la liquidación del convenio 617-2021</t>
  </si>
  <si>
    <t>Dirección de Vigilancia Inspección y Control</t>
  </si>
  <si>
    <t>Acción de mejora cumplida.
Con radicado No. 232134874 del 26 de Diciembre de 2023, en donde allí informan  que La Dirección de Vigilancia, Inspección y Control adelantó el seguimiento a la legalización de los recursos desembolsados a la Superintendencia de Industria y Comercio – SIC y qué mediante radicado interno No. 222019378 del 4 de marzo de 2021 se formalizó el reintegro efectuado por la Superintendencia de Industria y Comercio – SIC el 24 de enero de 2021 para la liquidación del convenio 617. 
Queda pendiente la evaluación de efectividad por parte de la CGR para poder efectuar el cierre.</t>
  </si>
  <si>
    <t>040. H18AD-2021</t>
  </si>
  <si>
    <t>H20AD-2021</t>
  </si>
  <si>
    <t xml:space="preserve">Hallazgo No. 20. Aplicativos para la gestión de ingresos FUTIC.  Administrativo con presunta incidencia disciplinaria (D) </t>
  </si>
  <si>
    <t xml:space="preserve">Deficiencias en la parametrización de fechas y porcentajes conforme a la normatividad aplicable a las contraprestaciones, la actualización, consistencia y sincronización de la información  entre los diferentes aplicativos, y la disponibilidad de los aplicativos para acceso de  los usuarios y operadores. Situaciones que tienen efecto en la correcta liquidación de las contraprestaciones, proceso de recaudo, generación de intereses, multas, gestión de cobro, así como el registro de hechos económicos y reporte de los ingresos del FUTIC. </t>
  </si>
  <si>
    <t xml:space="preserve">Parametrización de la herramienta </t>
  </si>
  <si>
    <t>Oficina de TI
Participan: Dirección de Industria de Comunicaciones
Subdirección Financiera
Dirección Jurídica</t>
  </si>
  <si>
    <t>Acción de Mejora Incumplida</t>
  </si>
  <si>
    <t>Acción de mejora Incumplida.
Mediante memorando con radicado No. 242002937 del 17/01/2024 la Oficina de Tecnologías de la Información informa que, por inconvenientes de coordinación y colaboración con la Subdirección de Gestión Contractual, no dio cumplimiento a la acción de mejora. Por tal razón, requirió reformulación de la actividad establecida para subsanar las causas que dieron lugar al hallazgo.
Con radicado No. 232101463 del 11/10/2023 la Oficina de Tecnologías de la Información informa el cargue de evidencia de avance en SIMIG, donde se observa solicitud realizada al GIT de Cartera para que remita el informe en el que se encuentran los requerimientos del área y proceder con las parametrizaciones que se requiera. Por lo tanto, a la fecha de revisión se observa un avance del 5% en con respecto a la ejecución total de la acción de mejora a la fecha de revisión.</t>
  </si>
  <si>
    <t>041. H20AD-2021 - SIMIG 1134</t>
  </si>
  <si>
    <t>H21AD-2021</t>
  </si>
  <si>
    <t>Hallazgo No. 21. Contratos para el mantenimiento y mejoras de los aplicativos soportes de la gestión de ingresos FUTIC. Administrativo con presunta incidencia disciplinaria (D).</t>
  </si>
  <si>
    <t>No identificación del riesgo de dependencia en cuanto a la disponibilidad de proveedores para la implementación de nuevas funcionalidades y mantenimiento (preventivo y correctivo) de estos aplicativos, algunos considerados de misión crítica. Al mismo tiempo, se constata que se trata de aplicativos en operación desde hace varios años, por lo que ha sido necesario invertir recursos en la adecuación de la arquitectura del sistema y la migración a infraestructura tecnológica más reciente. Así mismo, se han implementado diferentes interfaces entre los aplicativos, para garantizar la interoperabilidad, de esta manera, la no disponibilidad de alguno de éstos afecta la operación de los demás. 
Se verifica que en cada uno de los contratos suscritos en 2021 para el soporte y mantenimiento de estos aplicativos, se define una bolsa de horas de desarrollo para fortalecimiento o evolución del respectivo aplicativo. Sin embargo, no se establece detalladamente cómo se determina el número de horas contratado, el valor de cada hora y las tareas específicas a desarrollar durante la vigencia</t>
  </si>
  <si>
    <t>Incluir en el Plan Estratégico de Tecnologías de la Información -PETI-, un proyecto que permita evolucionar los aplicativos y/o sistemas de información de la entidad, de modo que se asegure la reducción de la dependencia de proveedores y la respuesta ágil a la implementación de nuevas funcionalidades de los mismos.</t>
  </si>
  <si>
    <t>Establecer un proyecto que permita evolucionar los aplicativos y/o sistemas de información de la entidad, de modo que se asegure la reducción de la dependencia de proveedores y la respuesta ágil a la implementación de nuevas funcionalidades de los mismos.</t>
  </si>
  <si>
    <t>Documento PETI actualizado</t>
  </si>
  <si>
    <t>Acción de mejora incumplida
Mediante memorando con radicado No. 242002937 del 17/01/2024 la Oficina de Tecnologías de la Información informa que, en el momento no cuentan con la información requerida para cerrar la acción, por lo tanto quedará pendiente de cargue por parte del área. Por tal razón, la acción fue incumplida.
Acción de mejora con soporte de avance
1. Con radicado No. 232101463 del 11/10/2023 la Oficina de Tecnologías de la Información informa remisión de evidencias, dentro de las que se encuentra comunicación por correo electrónico que evidencia gestión realizada con la Dirección Contractual para la determinación de Pliego de Condiciones para la contratación de Fabrica de Software y documento Word con información de las observaciones que han surgido durante el proceso y los respectivos comentarios de parte de la Oficina de TI y la Dirección Contractual, lo cual representa un avance del 70% con respecto a la ejecución normal de la acción de mejora.</t>
  </si>
  <si>
    <t xml:space="preserve">
Acción de mejora con soporte de avance
Auditoría Financiera
No efectivo</t>
  </si>
  <si>
    <t>042. H21AD-2021 - SIMIG 1137</t>
  </si>
  <si>
    <t>H34ADF-2021</t>
  </si>
  <si>
    <t xml:space="preserve">Hallazgo No. 34. Recursos Régimen de Habilitación General televisión abierta radiodifundida. ADF. 
...El FUTIC no dio cumplimiento a los parámetros de cálculo para definir el valor de los ingresos de las resoluciones 2765 y 2766 de 2019. Adicionalmente, el ente de control considera pertinente unificar las Observaciones mencionadas, debido a que los hechos atañen a la aplicación de la misma fórmula aritmética de indexación que correspondía aplicarse en la forma de pago de los actos administrativos por concepto del pago pendiente de concesión o prorroga derivada de la renovación del permiso para el uso del espectro radioeléctrico para el servicio de televisión abierta. </t>
  </si>
  <si>
    <t xml:space="preserve">(…) deficiencias en el seguimiento de la gestión de ingresos del Fondo, genera riesgo sobre recursos futuros que deben recibirse de acuerdo con lo reglamentado normativamente en el Régimen de Habilitación General televisión abierta radiodifundida, trasgrede lo establecido en el artículo 33 de la Ley 1978 de 2019 y revela un presunto detrimento patrimonial por cuantía de $1.620.825.163,61 por lo cual el hallazgo tiene una presunta connotación disciplinaria y fiscal. </t>
  </si>
  <si>
    <t xml:space="preserve">Informe </t>
  </si>
  <si>
    <t>Dirección de Industrias de Comunicaciones</t>
  </si>
  <si>
    <t>1. Con radicado No. 232123112 del 30/11/2023 la Dirección de Industria de Comunicaciones remite evidencia de informe con el resultado de las conciliaciones con Canal Caracol y RCN Televisión junto con ajustes contables ordenados. Adicionalmente adjunta comunicación emitida por la CGR “Comunicación Archivo de Indagación Preliminar IP-814112-2022-41521. 2. Queda pendiente la evaluación de efectividad por parte de la CGR para poder efectuar el cierre.</t>
  </si>
  <si>
    <t>043. H34ADF-2021 - SIMIG 1151</t>
  </si>
  <si>
    <t>Las Resoluciones 2765 y 2766 de octubre de 2019 modifican los criterios de ajuste establecidos en la Ley 1978 de 2019, al señalar como criterio de indexación el porcentaje de variación anual del IPC del año inmediatamente anterior y no la variación anual del IPC, que corresponde a su variación frente al dato del mismo mes del año anterior.</t>
  </si>
  <si>
    <t>Presentar la gestión de cobro administrativo (persuasivo y coactivo) de los saldos pendientes de pago.</t>
  </si>
  <si>
    <t>Realizar el cobro de los valores pendientes de pago con base en las indicaciones establecidas por la contraloría y las respuestas a las solicitudes de concepto dirigidas a la Dirección Jurídica.</t>
  </si>
  <si>
    <t>Documentos de Cobro</t>
  </si>
  <si>
    <t>GIT de Cartera
Dirección Jurídica</t>
  </si>
  <si>
    <t>044. H34ADF-2021</t>
  </si>
  <si>
    <t xml:space="preserve">H36AD-2021 </t>
  </si>
  <si>
    <t>Hallazgo No. 36. Calificación de riesgo procesal “EKOGUI” y reconocimiento de provisión contable. AD. 
Evidencia esta auditoría, que existe provisión contable en los Informe de los Estados Financiero del 2021, provisión contable para los siguientes procesos, sin que la calificación del riesgo lo amerite para los siguientes procesos.</t>
  </si>
  <si>
    <t xml:space="preserve">Diferencias conceptuales en la aplicación de la metodología dispuesta por la Agencia Nacional de Defensa Jurídica del Estado contenida en la Resolución 353 de 2016. </t>
  </si>
  <si>
    <t xml:space="preserve">Con fundamento en la metodología de la ANDJE contenida en la Resolución 353 de 2016, se expedirá una Circular Única en la cual se corrijan los errores formales contenidos en las Circulares 00023 del 8 de agosto de 2022 y 000007 del 31 de enero de 2023, ya sean de transcripción o de omisión de palabras. </t>
  </si>
  <si>
    <t xml:space="preserve">La Dirección Jurídica revisará las Circulares 00023 del 8 de agosto de 2022, 000007 del 31 de enero de 2023 y la 00012 de 2023, identificando los errores formales a efectos de ajustarlos para que sea consistente con la norma que reproduce, la cual está contenida en la Resolución 353 de 2016. Identificados se expedirá una nueva Circular Única que fije los lineamientos con base en la metodología de la Agencia Nacional de Defensa Jurídica del Estado.  
</t>
  </si>
  <si>
    <t xml:space="preserve">Circular Única </t>
  </si>
  <si>
    <t xml:space="preserve">GIT de Procesos Judiciales
Dirección Jurídica </t>
  </si>
  <si>
    <t>045. H36AD-2021</t>
  </si>
  <si>
    <t>H2ADF-2020</t>
  </si>
  <si>
    <t>H2ADF. Depuración Cartera año 2020.
...Si bien FUTIC plantea que a 31/12/2020, se cumplió con la meta planteada, respecto a la cartera prescrita, se observa, con corte a la vigencia auditada, que las deficiencias en la gestión de cobro de la cartera persisten, se realizó nuevamente la depuración de cifras contenidas en los EF...</t>
  </si>
  <si>
    <t>No se cuenta como información válida y suficiente que permita reflejar la  oportunidad  en  la  aplicación  estricta  de  los  principios  de  la  gestión  fiscal:  economía, eficacia y eficiencia, en el ejercicio del cobro de cartera.</t>
  </si>
  <si>
    <t>GIT de Cobro Coactivo
Dirección Jurídica</t>
  </si>
  <si>
    <t>046. H2ADF-2020</t>
  </si>
  <si>
    <t>H3A-2020</t>
  </si>
  <si>
    <t xml:space="preserve">H3A. Recuperación de cartera. 
La Ley 1066 del 2006 establece en su artículo 1°. Gestión del recaudo de cartera pública. Conforme a los principios que regulan la Administración Pública contenidos en el artículo 209 de la Constitución Política, los servidores públicos que tengan a su cargo el recaudo de obligaciones a favor del Tesoro Público “deberán realizar su gestión de manera ágil, eficaz, eficiente y oportuna, con el fin de obtener liquidez para el Tesoro Público” (subrayado fuera de texto). 
Al respecto, se observa que FUTIC en la vigencia 2020, continúa presentando en su información financiera cuentas por cobrar de difícil cobro en cuantía de $44.205,7 millones, la cual presentó un incremento de 20,15% respecto a la vigencia 2019. Se precisa que en el Plan de Mejoramiento se planteó como acción correctiva “Entregar un Informe del plan de revisión e inventario que especifique mandamientos notificados, procedimientos impulsados, número y tipo de actos administrativos expedidos, con fecha de cumplimiento, el 31 de diciembre de 2020”; sin embargo, es evidente el aumento de la cartera de difícil cobro, dado que las acciones propuestas no subsanan ni mitigan el riesgo de pérdida de recursos.
Lo anterior, refleja inefectividad de la acción de mejora, deficiencias en la oportuna gestión de cobro, con el respectivo efecto en el recaudo del recurso público, lo que contraviene lo establecido en la Ley 1066 del 2006, en su artículo 1º.  </t>
  </si>
  <si>
    <t xml:space="preserve">FUTIC en la vigencia 2020, continúa presentando en  su  información  financiera  cuentas  por  cobrar  de  difícil  cobro  en  cuantía  de  $44.205,7  millones,  la  cual  presentó  un  incremento  de  20,15%  respecto  a  la  vigencia 2019. Se precisa que en el Plan de Mejoramiento se planteó como acción  correctiva “Entregar un Informe del plan de revisión e inventario que especifique  mandamientos notificados, procedimientos impulsados, número y tipo de actos  administrativos  expedidos,  con  fecha  de  cumplimiento,  el  31  de  diciembre  de  2020”; sin embargo, es evidente el aumento de la cartera de difícil cobro, dado que  las acciones propuestas no subsanan ni mitigan el riesgo de pérdida de recursos.   </t>
  </si>
  <si>
    <t>Revisión del inventario general de procesos coactivos de la vigencia 2020</t>
  </si>
  <si>
    <t>Acta de Comité de Cartera</t>
  </si>
  <si>
    <t>047. H3A-2020</t>
  </si>
  <si>
    <t>H4A-2020</t>
  </si>
  <si>
    <t xml:space="preserve">H4A. Cartera con edades superiores a cinco años. 
De acuerdo a lo establecido en la Ley 1066 de 2006, los servidores públicos que tengan a su cargo el recaudo de obligaciones a favor del Tesoro Público “deberán realizar su gestión de manera ágil, eficaz, eficiente y oportuna, con el fin de obtener liquidez para el Tesoro Público” (subrayado fuera de texto) y adicionalmente, el Estatuto Tributario Nacional, establece en su artículo 817, que la acción de cobro de las obligaciones fiscales prescribe en el término de cinco (5) años.   
Lo anterior, para contextualizar que, realizado el análisis de la cartera por edades,  y como se observa en la Tabla 5, del total de la cartera por $86.931 millones, el 40%, es decir, $35.062,2 millones, refleja una antigüedad mayor a cinco (5) años, se encuentra en cobro coactivo y representa un alto riesgo de prescripción; el 19%, correspondiente a $16.473,4 millones, tiene antigüedad entre tres (3) y cinco (5) años, y que, los dos rangos, corresponden al 59,2% de la cartera total 	
De igual forma, en relación con la antigüedad de la cartera en cobro coactivo, la misma entidad indica que “se están estructurando los mecanismos que permitan reflejar en el aplicativo de gestión de cobro la información real sobre el estado actual de los procedimientos de cobro coactivo y por tanto de las obligaciones, específicamente en torno a aquellas situaciones que afectan o modifican la fecha inicial de exigibilidad de las obligaciones, tales como:… 
Por lo antes mencionado, se evidencian deficiencias en la gestión de cobro y en la información reportada, así como un alto riesgo de pérdida de recursos, que superan los $35.062 millones.  </t>
  </si>
  <si>
    <t xml:space="preserve">deficiencias en la gestión de cobro y en la  información  reportada,  así  como  un  alto  riesgo  de  pérdida  de  recursos,  que  superan los $35.062 millones.   </t>
  </si>
  <si>
    <t>Dirección Jurídica
GIT de Cobro Coactivo</t>
  </si>
  <si>
    <t>048. H4A-2020</t>
  </si>
  <si>
    <t>H11AD-2020</t>
  </si>
  <si>
    <t>H11AD. Reconocimiento de Provisión Proceso Judicial.
La Resolución 193 de 2016- Procedimiento para la Evaluación del Control Interno Contable, de la CGN indica, “entre los elementos y actividades de control interno para gestionar el riesgo contable, que debe existir coordinación entre las diferentes dependencias, con exigencias de responsabilidad por parte de quienes ejecutan procesos diferentes al contable y también hace referencia a que las entidades deberán realizar el cálculo y reconocimiento adecuado de las amortizaciones, agotamiento, depreciaciones, deterioro y provisiones, asociados a los activos y pasivos, según el caso”. 
En las vigencias 2019 y 2020, FUTIC registró en sus estados financieros provisión contable, por proceso en contra11 en cuantía de $70.255 millones y $345.200 millones, afectando el resultado de cada ejercicio en la cuantía correspondiente, de tal forma que a la fecha de corte de la vigencia auditada se presenta un pasivo por valor de $415.455 millones, sin la respectiva revelación en la información financiera.
Al respecto, es importante mencionar que, si bien FUTIC plantea que la estimación del pasivo se realizó aplicando la metodología de reconocido valor técnico para el cálculo de la provisión contable de los procesos judiciales, conciliaciones extrajudiciales y tramites arbitrales en contra de la entidad, establecida en la Resolución 353 del 1 de noviembre de 2016 de la Agencia Nacional de Defensa Jurídica del Estado, de acuerdo con los documentos que soportan la gestión adelantada en el proceso judicial, no existe claridad, si a 31 de diciembre de 2020, cuando el proceso se encontraba suspendido y pendiente de una audiencia de conciliación para el siguiente año, existía una posibilidad de pérdida del proceso, superior al 50%, para que se haya solicitado la provisión en esta cuantía. 
Este registro contable, que significa una incertidumbre respecto a la razonabilidad del gasto por provisiones y del saldo del pasivo en cuantía de $415.455 millones, sin los debidos soportes, es el resultado de deficiencias en los procesos de reconocimiento y revelación de los registros contables, y que tiene un significativo impacto en el resultado del ejercicio económico de la vigencia 2020, que presentó un déficit por $25.494,6 millones, frente un excedente de $253.812,3 millones en el 2019. 2</t>
  </si>
  <si>
    <t xml:space="preserve">Este registro contable, que significa una incertidumbre respecto a la razonabilidad  del gasto por provisiones y del saldo del pasivo en cuantía de $415.455 millones,  sin  los  debidos  soportes,  es  el  resultado  de  deficiencias  en  los  procesos  de  reconocimiento y revelación de los registros contables, y que tiene un significativo  impacto en el resultado del ejercicio económico de la vigencia 2020, que presentó  un déficit por $25.494,6 millones, frente un excedente de $253.812,3 millones en  el 2019.  6. </t>
  </si>
  <si>
    <t>Dirección Jurídica
GIT de Procesos Judiciales</t>
  </si>
  <si>
    <t>049. H11AD-2020</t>
  </si>
  <si>
    <t>H34A-2020</t>
  </si>
  <si>
    <t>Hallazgo No. 34. Aplicativos para la gestión de ingresos del FUTIC. Administrativo</t>
  </si>
  <si>
    <t>En las auditorías a los procesos de Gestión de TI y Gestión Financiera, practicadas por la Oficina de Control Interno en desarrollo del Programa Anual de Auditoría Interna en la vigencia de 2020, se determinan falencias en el cumplimiento de diferentes numerales del Manual de lineamientos, para el aplicativo BDUPlus y algunas fallas en la operación del aplicativo SEVEN.
Se evidencian deficiencias en la aplicación de los controles definidos para la parametrización, operación y mantenimiento de los sistemas de información mencionados y generan riesgo de error en el recaudo de los recursos del FUTIC en los términos y condiciones establecidos en la normatividad aplicable para este propósito.</t>
  </si>
  <si>
    <t>Realizar la cesión de derechos de los desarrollos patrimoniales ejecutados en virtud del contrato 653 de 2020, celebrado entre el Fondo Único de TIC y el Grupo Cubo Limitada, con el fin de validar cada uno de los desarrollos ejecutados e implementados dentro del aplicativo BDUPlus y SEVEN y determinar si existe la posibilidad de realizar la parametrización requerida.</t>
  </si>
  <si>
    <t>Memorando con los documentos firmados de la cesión de derechos.</t>
  </si>
  <si>
    <t>Oficina de TI
Participan: Dirección de Industria de Comunicaciones
Subdirección Financiera</t>
  </si>
  <si>
    <t>Accion de mejora cumplida
1. Con radicado No. 232101463 del 11/10/2023 la Oficina de Tecnologías de la Información informa remisión de evidencias, dentro de las que se encuentra Contrato de Sesión de Derechos No. 653 de 2020 por medio del cual se transmiten derechos patrimoniales de autor de software (Plus, Cobro Coactivo, Notificaciones y sus diferentes interfases con los sistemas del MinTIC), así como certificado de recepción de obras del 23 de agosto de 2021 y certificación emitida por la Dirección de Derechos de Autor del Ministerio de Interior. 2. Queda pendiente la evaluación de efectividad por parte de la CGR para poder efectuar el cierre</t>
  </si>
  <si>
    <t>50. H34A-2020 - SIMIG 1142</t>
  </si>
  <si>
    <t>H2AD 2019</t>
  </si>
  <si>
    <t>H2AD 2019. Depuración de cartera año 2019 .
A 31 de diciembre de 2019, el Fondo Único de TIC depuró o castigó cartera de acuerdo con las cifras presentadas por el Grupo Interno de Trabajo de Cobro Coactivo al Comité de Cartera el 19 de diciembre de 2019, como consta en el Acta N°.01. La cartera depurada corresponde a 214 obligaciones por $949.2 millones en virtud de la prescripción de la acción de cobro, decretada mediante Resolución N° 240 del 13 de diciembre de 2019 .
La depuración de cartera generó una disminución en la cuenta (1311) Cuentas por Cobrar – Contribuciones, tasas e Ingresos no Tributarios por $949.2 millones y una disminución en el resultado del ejercicio por el aumento en el Gasto; como control fue registrada en la cuenta (8315.35) Cuentas de Orden Deudoras – Cuentas por Cobrar. Lo anterior debido a que el Fondo perdió la competencia para exigir coactivamente los derechos generados por dichas obligaciones; de acuerdo con lo revelado en la Nota N° 7 se obtuvo evidencia que a través de la información del Acta del Comité de Cartera N° 1 del 19 de diciembre de 2019, que el Grupo Interno de Trabajo - GIT de Cobro Coactivo revisó 254 expedientes físicos de los procesos de cobro coactivo iniciados en los años 2013 y 2014, así mismo, de las acciones de cobro de 218 obligaciones, 169 de estos mismos procedimientos administrativos, habían prescrito desde 2015, 2016, 2017, 2018 y en 2019 .
Así mismo, la coordinación del Grupo Interno de Trabajo -GIT de Cobro Coactivo expuso en el citado Comité que la prescripción de la acción de cobro se configuró debido a que, en algunos casos, no hubo notificaciones del mandamiento de pago dentro del término de tres (3) años, establecido en la Ley 1369 de 2009, contado a partir de la ejecutoria del Acto Administrativo impositivo de las multas, en materia postal. En otros casos, no hubo notificación del mandamiento de pago dentro del término de cinco (5) años establecidos en el artículo 817 del Estatuto Tributario, habiéndose notificado debidamente el mandamiento de pago, no se adelantaron en cada caso, los trámites pertinentes para surtir el proceso de cobro coactivo dentro del término de la acción.
Este hecho ha sido reiterativo en los años 2013 a 2018 y la Contraloría ha comunicado el hallazgo respectivo, el cual se encuentra en el Plan de mejoramiento. Por los hechos descritos esta observación tiene presunta connotación disciplinaria debido a que el Fondo perdió la competencia para exigir coactivamente los derechos generados por dichas obligaciones. Adicionalmente, la CGR considera procedente adelantar una Actuación Especial con el fin de determinar las posibles incidencias fiscales inherentes a la situación expuesta.</t>
  </si>
  <si>
    <t>Presunta inoportunidad en el cobro de la cartera</t>
  </si>
  <si>
    <t>Revisión del inventario general de procesos coactivos de la vigencia 2019</t>
  </si>
  <si>
    <t xml:space="preserve"> Dirección Jurídica
 GIT Cobro Coactivo</t>
  </si>
  <si>
    <t>051. H2AD 2019</t>
  </si>
  <si>
    <t xml:space="preserve">H4A 2019
</t>
  </si>
  <si>
    <t>H4A 2019. Revelación de cartera 
A 31 de diciembre de 2019 la Cuenta (1311) Cuentas por Cobrar–Contribuciones, Tasas e Ingresos no Tributarios  Licencias con un saldo de $232.409 millones y la cuenta (1385) Cuentas por cobrar de Difícil recaudo (licencias) por $20.047  millones, para un total de $252.456 millones; presenta inconsistencias en la revelación de la información, toda vez que de acuerdo con lo informado en la Nota 7 a los Estados Financieros al cierre de la vigencia, de la cartera por licencias, únicamente se revela la clasificación por edades de cartera por $73.537.4 millones; es decir, parte de la cartera por servicios de televisión recibida de la ANTV que asciende a $208.656 millones , no se revela con claridad su clasificación por edades, no obstante haber recibido $1.933 millones de cartera vencida; porque de acuerdo con lo revelado , “corresponde a obligaciones cuya fecha de exigibilidad es posterior al cierre de la vigencia 2019”.
De acuerdo con la respuesta dada por el Fondo, la cartera por Licencias y Sanciones, no es claro el criterio de la clasificación con relación. Lo anterior, evidencia riesgo en la revelación de hechos materiales que no permite conocer en tiempo real el estado, manejo y control de los bienes, derechos y obligaciones que pueden afectar la situación financiera del Fondo</t>
  </si>
  <si>
    <t>Presunta inconsistencia en la revelación de la información de la cartera no vencida recibida de la ANTV en liquidación.</t>
  </si>
  <si>
    <t>Análisis de la gestión realizada dentro de los procesos de la ANTV</t>
  </si>
  <si>
    <t>Presentar ante el Comité de Cartera los procesos en los cuales haya acaecido el fenómeno de la prescripción de la acción de cobro con el fin de depurar los estados financieros</t>
  </si>
  <si>
    <t>052. H4A 2019</t>
  </si>
  <si>
    <t>H5A 2019</t>
  </si>
  <si>
    <t>H5A 2019. Riesgo en la recuperación de cartera. 
La Cuenta (1311) Cuentas por Cobrar - Contribuciones, Tasas e Ingresos no Tributarios con saldo de $244.818 millones  y la Cuenta (1385) Cuentas por Cobrar de Difícil Recaudo a 31 de diciembre de 2019 con saldo de $36.792 millones; presentan riesgo en la recuperación, toda vez que al cierre contable existen cuentas por Cobrar con fechas de vencimiento superiores a tres (3) años. No obstante, haber realizado gestión de cobro y depuración de cartera durante el año 2019, el siguiente es el estado al cierre de la vigencia:</t>
  </si>
  <si>
    <t>Presunto riesgo en la recuperación de cartera con fecha de vencimiento superior a tres (3) años</t>
  </si>
  <si>
    <t xml:space="preserve">Analizar los expedientes de cobro coactivo con el objetivo de dar el impulso procesal pertinente </t>
  </si>
  <si>
    <t>Revisión mensual de los procesos de cobro coactivo por vigencias con el fin de determinar las acciones de cobro que se deben adelantar</t>
  </si>
  <si>
    <t xml:space="preserve">Acta de Revisión de procesos </t>
  </si>
  <si>
    <t>Acción de Mejora Cumplida.
1. Con radicado No. 2321211732 del 28/11/2023 el GIT de Cobro Coactivo remite evidencia de Actas de revisión de los procesos coactivos al 31/07/2023 y 31/08/2023 para la determinación de las acciones a seguir para la realización del cobro. 2. Queda pendiente la evaluación de efectividad por parte de la CGR para poder efectuar el cierre.</t>
  </si>
  <si>
    <t>053. H5A 2019 - SIMIG 1099</t>
  </si>
  <si>
    <t>H3A 2018
H1A 2017</t>
  </si>
  <si>
    <t>H3A. Recuperación cartera de difícil cobro.  H1A 2017. Recuperación cartera de difícil cobro
La Cuenta (1311) Cuentas por Cobrar - Contribuciones, Tasas e Ingresos no Tributarios con saldo de $37.169.5 millones y la Cuenta (1385) Cuentas por Cobrar de Difícil Recaudo a 31 de diciembre de 2018 con saldo de $30.543 millones, presenta riesgo inherente y de control e incertidumbre en la posibilidad de cobro de Contribuciones e ingresos no Tributarios, debido a que al cierre contable existen cuentas por Cobrar con fechas de vencimiento superiores a tres (3) años.
...Esta situación genera riesgo inherente en el recaudo de los ingresos fiscales del Fondo Tic.</t>
  </si>
  <si>
    <t xml:space="preserve">Según la CGR fue no efectivo porque A 31/12/2019 persiste la causa generada por la inoportunidad en el cobro de cartera por lo que al cierre de la vigencia.
Presunto riesgo inherente y de control e incertidumbre en la posibilidad de cobro de contribuciones e ingresos no tributarios, debido a que al cierre contable existen cuentas por cobrar con fechas de vencimiento superiores a tres (3) años. 
H1A 2017: No efectivo porque persiste la causa generada por la inoportunidad en el cobro de cartera por lo que al cierre de la vigencia </t>
  </si>
  <si>
    <t>054. H3A 2018 H1A 2017</t>
  </si>
  <si>
    <t>H2A 2017</t>
  </si>
  <si>
    <t xml:space="preserve">Hallazgo 2. Saneamiento de cartera. 
A 31 de diciembre de 2017, el Fondo Tic, declaró la prescripción de 326 obligaciones por $3.334 millones, y la pérdida de fuerza ejecutoria a 54 obligaciones por $233 millones, las cuales fueron presentadas al Comité de Sostenibilidad Contable en diciembre de 2017 para surtir el trámite de saneamiento o castigo, debido a que el Fondo Tic perdió la competencia para exigir coactivamente los derechos generados por dichas obligaciones por haber transcurrido más de cinco (5) años, en términos del Manual de Cobro Persuasivo y Coactivo , numeral 3.14, adoptado por la Resolución 135 del 23 de enero de 2014, para las prescritas y el no haber realizado la gestión oportuna para ejecutar los actos administrativos en cinco (5) años de estar en firme el acto, según numeral tercero, artículo 91 de la Ley 1437 de 2011 Código de Procedimiento Administrativo y de lo Contencioso Administrativo, para la pérdida de fuerza ejecutoria, respectivamente. Hecho que generó sobrestimación de la cuenta (1401) - Deudores- Ingresos no Tributarios y la cuenta (3225) Patrimonio - Resultado de Ejercicios Anteriores.
El Fondo Tic con oficio 1171225 radicado en la Contraloría el 25 de abril de 2018, manifestó que la situación observada, está siendo investigada por la Coordinación de Control Interno Disciplinario, instancia que por normativa recibió de la Coordinación de Cobro Coactivo, todas y cada una de las prescripciones decretadas y las declaratorias de pérdida de fuerza ejecutoria, remitidas mediante registro 1127331 del 10 de enero de 2018.
</t>
  </si>
  <si>
    <t>Según la CGR fue no efectivo porque en el año 2019 se Depura cartera a 214 obligaciones por $949.2 millones en virtud de la prescripción de la acción de cobro. Inoportunidad en la depuración jurídica y contable de procesos de cobro coactivo</t>
  </si>
  <si>
    <t>055. H2A 2017</t>
  </si>
  <si>
    <t xml:space="preserve">H8AD 2019
</t>
  </si>
  <si>
    <t>H8AD 2019. Reconocimiento de Recursos entregados en Administración. 
A 31 de diciembre de 2019, la cuenta (1908) Otros activos – Recursos entregados en Administración por $726.327 millones , representada: En recursos entregados en Administración por $191.807 millones, Recursos trasladados al Ministerio de Hacienda y Crédito Público - Dirección General del Tesoro Público Nacional como parte del Sistema de Cuenta Única Nacional-CUN por $533.586 millones y Encargos Fiduciarios por $935 millones .
De estos recursos a 31 de diciembre de 2019 la Cuenta (1908.01.001) Recursos entregados en Administración por $191.806 millones para ser ejecutados a través de cuarenta (40) Convenios , algunos suscritos desde el año 2010, presenta incertidumbre debido a que existen derechos que no fueron reconocidos de conformidad con el principio de causación , por no haber sido legalizados la totalidad de los recursos entregados en administración, que corresponden a Convenios, algunos con vencimiento para la ejecución desde el año 2017  y a 31 de diciembre de 2018 . Este hecho incide además en la razonabilidad de la cuenta (5423) Gasto - Otras Transferencias para proyectos de inversión.
Esta situación genera riesgo al mantener recursos de la Entidad en poder de terceros por un tiempo hasta de diez (10) años, tal como se observa en el siguiente cuadro y permite ver que existe riesgo inherente y de control al no contar con un mecanismo efectivo que garantice la oportunidad en la legalización del recurso en cumplimiento del objeto de los Convenios firmados:</t>
  </si>
  <si>
    <t xml:space="preserve">No se ha legalizado la totalidad de los recursos entregados en administración para ser ejecutados a través del convenio 813/ 2017 </t>
  </si>
  <si>
    <t>Realizar seguimiento a las acciones adelantadas por la Oficina Jurídica para lograr la liquidación del Convenio 813 de 2017</t>
  </si>
  <si>
    <t>Dirección de Gobierno Digital</t>
  </si>
  <si>
    <t>Accion de mejora cumplida.
1. Con radicado No. 232096985 del 02/10/2023 la Dirección de Gobierno Digital informa la disposición de evidencia de correos electrónicos de solicitud de información de avances de proceso de liquidación convenio 813-2017 en julio de 2023 y reporte de acciones realizadas en septiembre de 2023 por la Dirección de Gobierno digital dentro del proceso de liquidación del mismo convenio. 2. Queda pendiente la evaluación de efectividad por parte de la CGR para poder efectuar el cierre.</t>
  </si>
  <si>
    <t>056. H8AD 2019 - SIMG 1056</t>
  </si>
  <si>
    <t>H13A 2018
H4A 2017
H9A-2016</t>
  </si>
  <si>
    <t xml:space="preserve">H13A. Liquidación de convenios vigencias anteriores. 
Al revisar los convenios de vigencias anteriores pendientes de liquidar con corte 31 de diciembre de 2018 se encontró que el Fondo Tic no había liquidado (bilateral y/o unilateralmente) 21 de ellos….analizados los soportes aportados por el Fondo, quedan sin liquidar 8 convenios , con recursos sin legalizar por $17.854 millones.
Al no realizar la liquidación de los convenios y contar con recursos en Fiducias pendientes de legalizar, no es posible que las partes crucen sus obligaciones recíprocas y determinar pueden declararse a paz y salvo mutuo o si existen obligaciones por cumplir y la forma en que deben ser cumplidas.
</t>
  </si>
  <si>
    <t>No se ha realizado la liquidación de convenios de vigencias anteriores, como es el caso del  convenio 667 de 2015, el cual presenta saldos por legalizar.</t>
  </si>
  <si>
    <t>Presentar un Informe explicativo en la cual se indique el avance de la acciones judiciales del contrato 667-2015 suscrito con FONADE (Hoy ENTERRITORIO) proyecto PVD fase 3.</t>
  </si>
  <si>
    <t>Informe explicativo en la cual se indique el avance de la acciones judiciales del contrato 667-2015 suscrito con FONADE (Hoy ENTERRITORIO) proyecto PVD fase 3.</t>
  </si>
  <si>
    <t>Acción de mejora cumplida.
Con radicado No. 232113619 del 08/11/2023 la Dirección de Infraestructura informa cargue de evidencia Informe de Avance de Procesos Judiciales relacionados con el Contrato 667-2015 FONADE. 2. Queda pendiente la evaluación de efectividad por parte de la CGR para poder efectuar el cierre.</t>
  </si>
  <si>
    <t>057. H13A 2018 H4A 2017 H9A-2016 - SIMG 1184</t>
  </si>
  <si>
    <t>H13A 2018
H4A 2017</t>
  </si>
  <si>
    <t xml:space="preserve">H13A. Liquidación convenios vigencias anteriores. 
Al revisar los convenios de vigencias anteriores pendientes de liquidar con corte 31 de diciembre de 2018 se encontró que el Fondo Tic no había liquidado (bilateral y/o unilateralmente) 21 de ellos….analizados los soportes aportados por el Fondo, quedan sin liquidar 8 convenios , con recursos sin legalizar por $17.854 millones.
Al no realizar la liquidación de los convenios y contar con recursos en Fiducias pendientes de legalizar, no es posible que las partes crucen sus obligaciones recíprocas y determinar pueden declararse a paz y salvo mutuo o si existen obligaciones por cumplir y la forma en que deben ser cumplidas.
</t>
  </si>
  <si>
    <t>No se ha realizado la liquidación de convenios de vigencias anteriores, como es el caso del  convenio 813 de 2017, el cual presenta saldos por legalizar.</t>
  </si>
  <si>
    <t>058. H13A 2018 H4A 2017 - SIMIG 1057</t>
  </si>
  <si>
    <t>H2A-2020
AEF</t>
  </si>
  <si>
    <t xml:space="preserve">H2A. Análisis de Riesgos. Convenio Interadministrativo 863 de 2020.
El riesgo es un evento que puede generar efectos adversos y de distinta magnitud en el logro de los objetivos del proceso de contratación o en la ejecución de un contrato2.   
Considerando que el contrato se firmó durante la pandemia, la CGR evidenció que la entidad no incluyó un riesgo3, por posible desabastecimiento de insumos asociado a la pandemia del Covid-19 y el suministro de componentes provenientes del extranjero, que pudieran agotarse e incidir en la fabricación y la consecuente demora en la entrega de los portátiles por parte del proveedor, a pesar de ser esta situación de público conocimiento al momento de la celebración del acuerdo jurídico en comento.  
Tampoco se evidencia la previsión y garantía, por parte del contratista, de un adecuado nivel de abastecimiento de sus proveedores externos, de tal forma que las obligaciones contractuales no se vieran alteradas y/o incumplidas. Así mismo, en relación a la entidad contratante, se identifican debilidades en los mecanismos que esta tenía para garantizar el cumplimiento por parte del contratista y en su aplicación. 
El riesgo se materializó y tuvo como consecuencia la demora en la entrega de los computadores portátiles por parte del proveedor, quien argumentó escases de componentes para la fabricación, provenientes del extranjero, motivado por la situación de pandemia, (específicamente pantallas LCD), y, en consecuencia, solicitó la modificación en el Cronograma de entrega de los equipos. Si bien la entidad incluyó el riesgo de manera posterior a su materialización, (mediante Otro Si No. 2), el mismo fue aprobado de manera extraordinaria el 29 de diciembre de 2020, dos días antes de la terminación del plazo inicial que vencía el 31 de diciembre de 2020. Este hecho fue posterior a la ocurrencia del riesgo no contemplado. Esta misma imprevisión, generó la ampliación del plazo en 120 días más y aún sigue afectando la ejecución del Convenio Interadministrativo; así 
mismo, en el seguimiento del Supervisor de enero de 2021, este informa que “(…) durante el mes de enero el contratista y proveedor no cumplieron con el cronograma de entregas (…). 
La entidad en su respuesta expresa que “(…) la Orden de Compra se suscribió cuando ya se había declarado la pandemia por el COVID-19, en agosto de 2020, el evento de cotización del acuerdo marco de precios No. CCE-925- AMP -2019 nació a la vida jurídica en el año 2019, por consiguiente, Computadores Para Educar se 
acogió a las condiciones dadas por Colombia Compra Eficiente respecto al análisis de riesgos establecido en el Acuerdo Marco de Precios (…)” 
Si bien no se trata de un riesgo denominado previsible, si se estaba ante un riesgo enmarcado en la situación actual económica mundial por la pandemia, dentro del instructivo de manejo de riesgos en la contratación de Colombia Compra Eficiente se contempla como “14. Valoración de Riesgos Clasificación de riesgos” A continuación, se presenta de manera enunciativa la clasificación que sobre los riesgos se señala en el CONPES 3714: “Riesgos Económicos Alteraciones y  fluctuaciones en el Tipo de cambio, Tasa de interés, Curva de Inflación, variaciones en el comercio, medidas y trámites de Importaciones y exportaciones, Oferta o demanda, desabastecimiento y especulación de materias, insumos o servicios necesarios o requeridos por el contratista, disponibilidad y costo de mano de obra, Cambios en los precios en general y derivados de variaciones en la oferta o demanda de bienes y servicios, Escasez de mano de obra” </t>
  </si>
  <si>
    <t>Considerando que el contrato se firmó durante la pandemia, la CGR evidenció que la entidad no incluyó un riesgo, por posible desabastecimiento de insumos asociado a la pandemia del Covid-19 y el suministro de componentes provenientes del extranjero.</t>
  </si>
  <si>
    <t>Elaborar estudio de riesgos, incluyendo  los eventuales efectos que se puedan generar por situaciones que hayan identificadas como parte del contexto externo en que se ejecuten los procesos de contratación, en los cuales se impliquen o estén relacionados adquisición de bienes o servicios de tecnología.</t>
  </si>
  <si>
    <t>Elaboración del  estudio o análisis de riesgos, teniendo en cuenta los siguientes aspectos:
1. En el paso de establecimiento del contexto, de la administración de riesgos de los nuevos procesos de contratación describir situaciones de gran impacto (asociados a pandemias, factores macroeconómicos, sociales, políticos y actos de la naturaleza, entre otros que se puedan identificar)
2. En el paso de identificación de riesgos, revisar la pertinencia de incluir eventos que tengan como origen, fuente o causa asociadas a las situaciones de gran impacto, considerando la escases, agotamiento o demoras en materiales, componentes o materias primas necesarias para la provisión de bienes o servicios de tecnología.</t>
  </si>
  <si>
    <t>Estudio o análisis de riesgos previsibles del proceso de contratación</t>
  </si>
  <si>
    <t>Subdirección de Gestión Contractual</t>
  </si>
  <si>
    <t>Acción de mejora cumplida.
1. Mediante memorando con radicado No. 232126018 del 06/12/2023 la Subdirección de Gestión Contractual remite evidencia de matriz de riesgos que aplica para los procesos de contratación. 2. Queda pendiente la evaluación de efectividad por parte de la CGR para poder efectuar el cierre.</t>
  </si>
  <si>
    <t>059. H2A-2020 AEF - SIMIG 1196</t>
  </si>
  <si>
    <t>H8ADF-2020
AEF</t>
  </si>
  <si>
    <t>H8A. Ejecución del Contrato 621 de 2020. Administrativa con presunta incidencia disciplinaria y fiscal. (D) (F) (I.P.). 
 El artículo 83 de la ley 1474, establece que las entidades públicas tienen el deber de vigilar, de manera permanente, la correcta ejecución del contrato a través de un Supervisor, quien realiza seguimiento técnico, administrativo, financiero, contable y jurídico, sobre el cumplimiento del Objeto del contrato y las obligaciones en él contenidas. 
La entidad estableció con el contratista, las actividades a ejecutar y las metas a cumplir, entre otras, las siguientes: 
• Personas beneficiadas con apoyos financieros. 
• Empresas beneficiadas con incentivos de especialización inteligente. 
• Emprendimientos y empresas del sector de contenido y aplicaciones digitales acompañados. 
Como medida de verificación se tomó, de las bases de datos suministradas por FUTIC, una muestra selectiva y se realizó una encuesta aleatoria para verificar el cumplimiento de las actividades establecidas con su respectiva meta y relacionadas como cumplidas por la entidad. Sin embargo, en respuesta a los correos enviados a los ciudadanos encuestados, varios informaron no tener conocimiento de estos beneficios; así mismo, que no han recibido ninguno de los beneficios (capacitaciones) relacionados por MINTIC en su respuesta. Específicamente en las metas denominadas: Certificados SENA, Misión TIC, Especialización 4RI y Ciencia de datos nueva, correspondiente a las bases de datos suministradas por la entidad9 (Ver siguiente Tabla
Lo anterior configura un posible detrimento al patrimonio público al no tener certeza sobre quienes recibieron realmente los beneficios establecidos y de cómo fue la utilización de los recursos asignados para este convenio. FUTIC a su vez reportó un mayor número de beneficiarios en el programa denominado “Certificados SENA 2020”, lo cual muestra una deficiencia, en cuanto al manejo de la información que reposa en sus bases de datos. La entidad en su respuesta manifiesta lo siguiente: “(…) sin limitarlo al dato de personas efectivamente certificadas ya que lograr los objetivos de evaluación son responsabilidad de cada beneficiario y no del Ministerio. Por esta razón, la base de datos de los 1050 entregada denominada “Certificados SENA 2020” cuenta con la información de personas que se inscribieron, seleccionaron la norma de competencia a evaluar, fueron convocados, pero por razones ajenas a la voluntad de este Ministerio no culminaron con satisfacción el proceso de certificación, siendo el número de personas efectivamente certificadas el de 518 para lo cual se adjunta la base de datos respectiva (…)”. Adicionalmente, la entidad presentó las respectivas inscripciones de los ciudadanos antes relacionados, respecto de las personas relacionadas en la observación como no beneficiarias, evidenciándose que sí se inscribieron a las capacitaciones; sin embargo, en la respuesta no se demostró que estas personas dieran su consentimiento para que sus datos fueran manipulados, suministrados y/o presentados a este ente de control. Conforme con lo expresado por los ciudadanos su nombre posiblemente se utilizó sin su consentimiento. Del resultado del análisis de los datos obtenidos en la aplicación de la encuesta, se configura una observación con presunta incidencia fiscal por $6.1 millones de pesos tomando como base el universo de las personas presentadas en las bases de datos como beneficiadas, frente a los recursos utilizados en la línea estratégica “Fortalecimiento de las Industrias TI Digitales10”. Lo anterior genera incertidumbre sobre los resultados presentados respecto a estos programas ejecutados en virtud del convenio auditado. Considerando los factores que determinaron la situación antes mencionada y teniendo en cuenta la respuesta entregada por la entidad, en la cual se indica que de un total de 1.050 inscritos al final del proceso se certificaron a 518 personas, se realizará una Indagación Preliminar con el fin de establecer daño al patrimonio público para los casos restantes, ampliando el universo de las personas receptoras 10 Balance Informe Financiero Final Carrera 69 No. 44-35 Piso 6 Bogotá – Colombia. Código Postal 111071 PBX 5187000 cgr@contraloria.gov.co www.contraloria.gov.co 23/29 de los beneficios en cada una de las líneas estratégicas establecidas en el Plan Estratégico de la entidad auditada. Lo anterior determina presunta vulneración a lo preceptuado en el artículo 83 de la ley 1474 de 2011 (Supervisión) y el artículo 26 de la ley 80 de 1993 (Principio de responsabilidad). Este hallazgo tiene presunta incidencia disciplinaria y fiscal, por valor de seis millones noventa mil trescientos setenta y un pesos ($6.090.371 de pesos). Así mismo, será trasladado lo pertinente para Indagación Preliminar.</t>
  </si>
  <si>
    <t>Según lo indicado por el equipo auditor en el informe de Actuación Especial, como medida de verificación se tomó, de las bases de datos suministradas por FUTIC, una muestra selectiva y se realizó una encuesta aleatoria para verificar el cumplimiento de las actividades establecidas con su respectiva meta y relacionadas como cumplidas por la entidad. Sin embargo, en respuesta a los correos enviados a los ciudadanos encuestados, varios informaron no tener conocimiento de estos beneficios; así mismo, que no han recibido ninguno de los beneficios (capacitaciones) relacionados por MINTIC en su respuesta.FUTIC a su vez reportó un mayor número de beneficiarios en el programa denominado “Certificados SENA 2020”, lo cual muestra una deficiencia, en cuanto al manejo de la información que reposa en sus bases de datos, adicionalmente no se demostró que las personas inscritas dieran su consentimiento para que sus datos fueran manipulados, suministrados y/o presentados al ente de control.</t>
  </si>
  <si>
    <t>Solicitar al administrador de proyectos 
de ciencia tecnología e 
innovación, unas variables 
especificas en las bases de 
datos a realizar, con el fin de 
tener unas bases de datos 
que den más claridad de los 
beneficiarios y datos del 
proceso y radicar de oficio en el que se aclare porque las acciones y evidencias corresponden a la vigencia 2021, Convenio 669-2021</t>
  </si>
  <si>
    <t xml:space="preserve">Acta de comité operativo 
donde consta que se solicitó 
al administrador de proyectos 
de ciencia tecnología e 
innovación, unas variables 
especificas en las bases de 
datos a realizar, con el fin de 
tener unas bases de datos 
que den más claridad de los 
beneficiarios y datos del 
proceso
</t>
  </si>
  <si>
    <t>Minuta del convenio 669-2021</t>
  </si>
  <si>
    <t>Dirección de Economía Digital</t>
  </si>
  <si>
    <t>Acción de Mejora cumplida.
1. Con radicado No. 232098734 del 05/10/2023 la Dirección de Economía Digital informa explicación de la razón por la que las acciones de mejora no pudieron aplicarse al convenio 621 de 2020 (ya finalizado en su momento), y por lo tanto se aplicaron sobre los convenios 669 y 764 de 2021, los cuales se encontraban vigentes para la aplicación de las mejoras necesarias. Por lo tanto, a la fecha de revisión se observa un avance del 5% en con respecto a la ejecución total de la acción de mejora a la fecha de revisión. 2. Queda pendiente la evaluación de efectividad por parte de la CGR para poder efectuar el cierre.</t>
  </si>
  <si>
    <t>060. H8ADF-2020 AEF - SIMIG 1202</t>
  </si>
  <si>
    <t>Solicitar al administrador de 
proyectos de Ciencia, 
Tecnología e Innovación 
incluir dentro de las variables 
que deben contener las bases 
de datos los siguientes 
estados: Aspirantes, 
beneficiarios matriculados, 
beneficiarios certificados.</t>
  </si>
  <si>
    <t>Minuta del convenio 669-2021 y Oficio aclaratorio en el que se sustente porque las acciones y evidencias corresponden a la vigencia 2021, Convenio 669-2021</t>
  </si>
  <si>
    <t>Acción de mejora cumplida
1. Con radicado No. 232098734 del 05/10/2023 la Dirección de Economía Digital informa Acta de comité operativo del contrato 669-2021 por medio del cual se exponen avances técnicos y ejecución presupuestal y se requieren bases de datos al proveedor. Adicionalmente el área suministra Anexo con información de los diferentes componentes del proyecto. 2. Queda pendiente la evaluación de efectividad por parte de la CGR para poder efectuar el cierre.</t>
  </si>
  <si>
    <t>061. H8ADF-2020 AEF - SIMIG 1202</t>
  </si>
  <si>
    <t>Mejorar la información de 
AUTORIZACIÓN de 
tratamiento de datos en los 
formularios de inscripción a 
las Convocatorias que 
voluntariamente diligencian 
los aspirantes</t>
  </si>
  <si>
    <t>Accion de mejora cumplida
1. Con radicado No. 232098734 del 05/10/2023 la Dirección de Economía Digital informa evidencia de requerimientos de información para el registro de adultos y niños al programa de Generación TIC y del programa de programación para niños, donde se fortalece la publicación de las políticas de tratamiento de datos personales de MINTIC 2. Queda pendiente la evaluación de efectividad por parte de la CGR para poder efectuar el cierre.</t>
  </si>
  <si>
    <t>062. H8ADF-2020 AEF - SIMIG 1202</t>
  </si>
  <si>
    <t>Remitir informe aclaratorio al ente de control sobre la situación descrita en el hallazgo</t>
  </si>
  <si>
    <t>Informe aclaratorio sobre la situación descrita en el hallazgo, relacionando la justificación de porque las acciones se cumplen con convenio de la vigencia 2021 y no 2020</t>
  </si>
  <si>
    <t>Acción de mejora cumplida
1. Con radicado No. 232098734 del 05/10/2023 la Dirección de Economía Digital anexa informe aclaratorio de diciembre de 2021 por medio del cual se relacionan compromisos y metas a cumplir por parte del contratista para el contrato 621 de 2020 e informe de evidencias recopiladas 2. Queda pendiente la evaluación de efectividad por parte de la CGR para poder efectuar el cierre.</t>
  </si>
  <si>
    <t>063. H8ADF-2020 AEF - SIMIG 1202</t>
  </si>
  <si>
    <t>H27AD-2020</t>
  </si>
  <si>
    <t>H27AD. Valor del contrato 906 de 2020. 
El artículo 2.2.1.1.2.1.1. del Decreto 1082 de 2015, que compila, entre otros, el Decreto 1510 de 2013, señala con relación a los estudios previos que “son el soporte para elaborar el proyecto de pliegos, los pliegos de condiciones, y el contrato. Deben permanecer a disposición del público durante el desarrollo del Proceso de Contratación y contener los siguientes elementos, además de los indicados para cada modalidad de selección: […] 4. El valor estimado del contrato y la justificación del mismo. Cuando el valor del contrato esté determinado por precios unitarios, la Entidad Estatal debe incluir la forma como los calculó y soportar sus cálculos de presupuesto en la estimación de aquellos” 
El FUTIC adelantó durante 2020, el proceso de licitación pública No. FTIC-LP-025-2020 para “Implementar la estrategia Ciudadanía Digital en las vigencias 2020, 2021 y hasta el 31 de julio de 2022 del Ministerio de Tecnologías de la Información y las Comunicaciones, que consiste en la formación y certificación de habilidades y competencias digitales en modalidades presencial y virtual” de acuerdo con los siguientes tres componentes: 1. Componente de formación y certificación virtual por competencias. 2. Componente de formación presencial. 3. Componente de oportunidades digitales 
Cada uno de ellos, con requerimientos especiales en materia de población beneficiaria, entregables y cobertura geográfica.   
De acuerdo con los estudios previos proporcionados por la entidad, se publicó invitación a cotizar a través del SECOP, y a partir de las tres (3)37 cotizaciones obtenidas, se calculó el valor estimado del contrato, así:…
Los hechos descritos, permiten señalar deficiencias en la información sobre la determinación de la  estimación  del valor  del  proceso contenida en los estudios previos,  toda  vez  que  se  realizó  con  base  en  valores  cotizados  para  la prestación de los bienes y servicios en las condiciones inicialmente establecidas por  la  entidad;  sobre  estos  valores -que  no  aparecen  reflejados  en  los  estudios previos, se realizaron cálculos que  no arrojan resultados  visibles en el documento, y sobre ellos, una vez realizados ajustes significativos sobre los bienes  y servicios requeridos, se calcula un presupuesto oficial como promedio aritmético simple de cifras  desconocidas,  lo  cual  genera  incertidumbre  sobre  el  valor  definitivo  del proceso   y   pone   en   riesgo   los   recursos   públicos   por   cuenta   de   posibles sobrestimaciones en el monto del contrato. El hallazgo tiene presunta incidencia disciplinaria.</t>
  </si>
  <si>
    <t>Deficiencias en la información sobre la determinación de la estimación del valor del proceso contenida en los estudios previos, toda vez que se realizó con base en valores cotizados para la prestación de los bienes y servicios en las condiciones inicialmente establecidas por la entidad; sobre estos valores -que no aparecen reflejados en los estudios previos, se realizaron cálculos que no arrojan resultados visibles en el documento, y sobre ellos, una vez realizados ajustes significativos sobre los bienes y servicios requeridos, se calcula un presupuesto oficial como promedio aritmético simple de cifras desconocidas, lo cual genera incertidumbre sobre el valor definitivo del proceso y pone en riesgo los recursos públicos por cuenta de posibles sobrestimaciones en el monto del contrato.</t>
  </si>
  <si>
    <t>Fortalecer la gestión documental de los documentos previos que soportan el análisis y determinación del presupuesto de los procesos contractuales que gestiona la Dirección de Apropiación de TIC.</t>
  </si>
  <si>
    <t xml:space="preserve">Entregar los  estudios previos y estudios del sector del contrato 906-2020, en  donde se evidencie que cuentan con los datos  para establecer el presupuesto oficial del proceso.  </t>
  </si>
  <si>
    <t>Estudio Previo, estudio del sector</t>
  </si>
  <si>
    <t>Acción de mejora cumplida.
1. Con radicado No. 232106110 del 20/10/2023 la Dirección de Apropiación de las TIC informa cargue de evidencia referente a informe de estudio del sector para Ciudadanía Digital 2020 emitido en junio de 2020 y documento de estudios previos firmado por la Directora de Apropiación de las TIC y la Coordinadora del Grupo Técnico de Innovación Social y Apropiación en Comunidades, en los que se establece el presupuesto oficial del proceso. 2. Queda pendiente la evaluación de efectividad por parte de la CGR para poder efectuar el cierre.</t>
  </si>
  <si>
    <t>064. H27AD-2020 - SIMIG 1232</t>
  </si>
  <si>
    <t>H36ADF-2020</t>
  </si>
  <si>
    <t xml:space="preserve">H36ADF. Cumplimiento de componentes del contrato 876 de 2020.  
El Artículo 267 de nuestra Constitución Nacional, establece los principios de la vigilancia de gestión fiscal eficiencia, economía y equidad. Así mismo, el artículo 209 trae los principios de la función administrativa: moralidad, eficacia, economía y celeridad (…). 
De otra parte, La Ley 1474 de 2011 en sus artículos 83 y 84, señalan lo relacionado con la obligatoriedad de las entidades públicas de vigilar permanentemente la correcta ejecución del objeto contratado, los deberes de los supervisores y los interventores, así mismo el Capítulo III del Manual de contratación y el Manual de Supervisión e Interventoría del FUTIC, define y adopta las obligaciones de los Supervisores en el seguimiento al cumplimiento contractual encomendado.    
 En agosto de 2020, la entidad suscribió con el Ministerio de Educación Nacional y La Universidad Tecnológica De Pereira-UTP, el Convenio Interadministrativo N°876, con plazo de ejecución del 31 de diciembre de 2020, con el objeto de “Aunar esfuerzos para realizar el diseño e implementación de una estrategia pedagógica en talento digital e industrias creativas para educación media, para 
ampliar las oportunidades de los jóvenes en la construcción de trayectorias ocupacionales”,  mediante el cual se desarrolló la segunda fase de la estrategia 
pedagógica para Educación Media57 en Talento Digital.    
En virtud de la necesidad58 a satisfacer, el Convenio 876 de 2020 fue estructurado en cinco (5) Componentes, para los que a su vez definieron Actividades y a estas una serie de entregables que, de manera articulada e integral, permitieran alcanzar el propósito de los Componentes. De acuerdo a la cláusula sexta, el valor total del contrato fue de $1.930.000.000 millones, conformado de la siguiente manera: el FUTIC $1.000 millones, El Ministerio de Educación Nacional aportó (equipo humano y uso de infraestructura tecnológica, base de datos y plataformas) valorada en $410 millones y por último la Universidad Tecnológica De Pereira-UTP, (Recurso humano, infraestructura y contrapartida de $20 millones), para un aporte total de $520 millones.   
El FUTIC hizo pago de los $1.000 millones a la UTP, en tres desembolsos de los dineros, como a continuación se detallan:  …
  </t>
  </si>
  <si>
    <t>Según lo indicado por el equipo auditor de la CGR en en el Informe de Auditoría Financiera existen "debilidades en las funciones de supervisión", relacionados con la verificación de los requisitos para realizar los desembolsos de acuerdo a lo establecido en el convenio 876-2020</t>
  </si>
  <si>
    <t>Establecer mecanismos adicionales de seguimiento a la supervisión para ser aplicados en los convenios orientados a la formación a docentes de establecimientos educativos oficiales</t>
  </si>
  <si>
    <t xml:space="preserve">En el marco de la ejecución de los convenios orientados a la formación a docentes de establecimientos educativos oficiales, realizar mesas técnicas para revisar y validar técnicamente  los entregables previo a la revisión por parte del supervisor para las aprobaciones de los desembolsos.
</t>
  </si>
  <si>
    <t xml:space="preserve">Acta </t>
  </si>
  <si>
    <t>065. H36ADF-2020</t>
  </si>
  <si>
    <t>Según lo indicado por el equipo auditor de la CGR en en el Informe de Auditoría Financiera existen "debilidades en las funciones de supervisión", relacionados con la verificación de los requisitos para realizar los desembolsos de acuerdo al convenio 876-2020</t>
  </si>
  <si>
    <t>Evidenciar las gestiones realizadas desde la supervisión para garantizar la debida ejecución contractual y el cumplimiento de las obligaciones contractuales de los convenios orientados a la formación a docentes de establecimientos educativos oficiales</t>
  </si>
  <si>
    <t>Elaborar informe  que contenga las gestiones realizadas desde la supervisión para garantizar la debida ejecución contractual y el cumplimiento de las obligaciones contractuales de los convenios orientados a la formación a docentes de establecimientos educativos oficiales</t>
  </si>
  <si>
    <t>066. H36ADF-2020</t>
  </si>
  <si>
    <t>Inoportunidad en la gestión de  cobro que dio como resultado una cartera de imposible recaudo</t>
  </si>
  <si>
    <t xml:space="preserve"> Elaborar  y reportar el informe trimestral de los estados de cartera en aras de generar alertas tempranas.</t>
  </si>
  <si>
    <t xml:space="preserve"> Informe trimestral de gestión de los estados de cartera</t>
  </si>
  <si>
    <t xml:space="preserve">Oficina para la Gestión de Ingresos del Fondo/ G.I.T de Seguimiento a los Ingresos del Fondo 
                      </t>
  </si>
  <si>
    <t>067. H1AD-2022 - SIMIG 1064</t>
  </si>
  <si>
    <t>Seguimiento trimestral  alusivo al cruce de información de la base de datos de procesos y el detallado maestro de cartera identificando además, las obligaciones en situación jurídica de insolvencia y nulidad.</t>
  </si>
  <si>
    <t>Base de seguimiento trimestral del detallado de la cartera VS la base de datos de procesos</t>
  </si>
  <si>
    <t>Acción de mejora cumplida
1. Con radicado No. 232112686 del 03/11/2023 la Oficina de Ingresos del Fondo remite evidencia de base de cartera con procesos judiciales con corte a Junio de 2023, procesos de insolvencia y nulidad a septiembre de 2023. 2. Queda pendiente la evaluación de efectividad por parte de la CGR para poder efectuar el cierre.
Acción Con avance 
Con Radicado 232087267 del ocho de septiembre  2023 la Oficina para la Gestión de Ingresos del Fondo Seguimiento trimestral  alusivo al cruce de información de la base de datos de procesos y el detallado maestro de cartera identificando además, las obligaciones en situación jurídica de insolvencia y nulidad.</t>
  </si>
  <si>
    <t>068. H1AD-2022</t>
  </si>
  <si>
    <t xml:space="preserve"> Registrar y reportar en una base de datos las obligaciones que han sido susceptibles de la depuración a través de la metodología costo-beneficio</t>
  </si>
  <si>
    <t>Base de datos de seguimiento de la depuración de cartera por medio de la metodología de costo-beneficio</t>
  </si>
  <si>
    <t xml:space="preserve">069. H1AD-2022 </t>
  </si>
  <si>
    <t xml:space="preserve">Revisión de las fichas técnicas para depuración contable y de sostenibilidad </t>
  </si>
  <si>
    <t xml:space="preserve"> Reportar la base de seguimiento en cuyo contenido se relacione la revisión de las fichas técnicas para depuración contable y sostenibilidad.</t>
  </si>
  <si>
    <t>Base de seguimiento en la que  se consigne la información relativa a las fichas técnicas de depuración contable</t>
  </si>
  <si>
    <t>070. H1AD-2022 - SIMIG 1067</t>
  </si>
  <si>
    <t>Revisión de acciones de las áreas</t>
  </si>
  <si>
    <t xml:space="preserve"> Solicitar acciones realizadas por cada área cuando haya lugar</t>
  </si>
  <si>
    <t>reporte con el seguimiento que se adelantará en caso de ser necesario</t>
  </si>
  <si>
    <t>071. H1AD-2022 - SIMIG 1068</t>
  </si>
  <si>
    <t xml:space="preserve"> Seguimiento trimestral a la recuperación o recaudo de cartera</t>
  </si>
  <si>
    <t>Elaborar y socializar el informe trimestral asociado con la recuperación y/o recaudo de la cartera</t>
  </si>
  <si>
    <t>Informe trimestral asociado con la recuperación y/o recaudo de cartera</t>
  </si>
  <si>
    <t>Acción de mejora cumplida.
1. Mediante memorando con radicado No. 232112686 del 03/11/2023 la Oficina para la Gestión de Ingresos del Fondo informa cargue de evidencias, dentro de las que se encuentra informe ejecutivo de cartera del tercer trimestre de 2023 y correo electrónico de envío del informe al GIT de Cartera, a la Dirección Jurídica (GIT de Cobro Coactivo) y a la Secretaria General. Por lo tanto, a la fecha de revisión se observa un avance del 100% en con respecto a la ejecución total de la acción de mejora a la fecha de revisión. 2. Queda pendiente la evaluación de efectividad por parte de la CGR para poder efectuar el cierre.
Acción de mejora con avance.
Con radicado No. 232087267 del 08/09/2023 la Oficina para la Gestión de Ingresos del Fondo informa cargue de evidencias, dentro de las que se encuentra informe ejecutivo de cartera del segundo trimestre de 2023 y correo electrónico de envío del informe al GIT de Cartera, a la Dirección Jurídica (GIT de Cobro Coactivo) y a la Secretaria General. Por lo tanto, a la fecha de revisión se observa un avance del 50% en con respecto a la ejecución total de la acción de mejora a la fecha de revisión.</t>
  </si>
  <si>
    <t>072. H2AD-2022 - SIMIG 1122</t>
  </si>
  <si>
    <t>Seguimiento trimestral del ciclo de tiempos de los actos administrativos que generan cobro.</t>
  </si>
  <si>
    <t>Elaborar y socializar el informe trimestral del ciclo de tiempos que surten los actos administrativos que generan cobro</t>
  </si>
  <si>
    <t xml:space="preserve">Informe y socialización trimestral del cumplimiento en el ciclo de tiempos de los actos administrativos que generan cobro
</t>
  </si>
  <si>
    <t>Acción de mejora cumplida.
1. Con radicado No. 232112686 del 03/11/2023 la Oficina de Ingresos del Fondo remite evidencia de Informe de ciclo de tiempos de actos administrativos del III Trimestre 2023 y Correo envío informe de ciclos de tiempo trimestral (estos documentos fueron agregados por el proceso en la acción de mejora en SIMIG el 01/nov/2023). 2. Queda pendiente la evaluación de efectividad por parte de la CGR para poder efectuar el cierre.
Acción de mejora con avance.
Con radicado No. 232087267 del 08/09/2023 la Oficina para la Gestión de Ingresos del Fondo informa cargue de evidencias, dentro de las que se encuentra informe ciclo de tiempos de actos administrativos del segundo trimestre de 2023 y correo electrónico de envío del informe al GIT de Cartera, a la Dirección Jurídica (GIT de Cobro Coactivo) y a la Secretaria General. Por lo tanto, a la fecha de revisión se observa un avance del 50% en con respecto a la ejecución total de la acción de mejora a la fecha de revisión.</t>
  </si>
  <si>
    <t>073. H2AD-2022 - SIMIG 1123</t>
  </si>
  <si>
    <t xml:space="preserve">Seguimiento mensual asociado con la generación de alertas dentro del ciclo de tiempos que ocupan los actos administrativos en cada fase, en concordancia con el estimado  consignado en la cadena integral de cobro </t>
  </si>
  <si>
    <t>Generar alertas mensuales de los retrasos que se puedan presentar en alguna de las etapas del ciclo que deben cumplir los actos administrativos que generan cobro.</t>
  </si>
  <si>
    <t xml:space="preserve">Reportes mensuales asociados con los presuntos retrasos que se puedan ocasionar en alguna fase del ciclo que surten los actos administrativos que generan cobro 
</t>
  </si>
  <si>
    <t xml:space="preserve"> </t>
  </si>
  <si>
    <t>074. H2AD-2022 - SIMIG 1124</t>
  </si>
  <si>
    <t xml:space="preserve">Seguimiento de las acciones realizadas por las áreas </t>
  </si>
  <si>
    <t>Solicitar las acciones realizadas para mitigar el riesgo y prevenir el impacto negativo en los recursos del Fondo.</t>
  </si>
  <si>
    <t>Registro y consolidación de las actuaciones adelantadas por las áreas en una base de datos</t>
  </si>
  <si>
    <t>Acción de mejora cumplida.
De acuerdo con que gestión realizada por la Oficina de Gestión de Ingresos del Fondo, se solicitó modificar la unidad de medida parametriza en SIMIG a una (1) unidad, ya que por error inicialmente se había establecido como unidad de medida cuatro (4) informes. Por lo tanto, la entrega informada por medio del radicado 232087267 del 08/09/2023 representa el 100% de la información en cumplimiento de la acción. Queda pendiente verificación por parte de la CGR para poder realizar el cierre de la acción.
Acción de mejora con avance.
Con radicado No. 232087267 del 08/09/2023 la Oficina para la Gestión de Ingresos del Fondo informa cargue de evidencia de archivo de control de obligaciones depuradas con corte a julio de 2023. Por lo tanto, a la fecha de revisión se observa un avance del 25% en con respecto a la ejecución total de la acción de mejora a la fecha de revisión.</t>
  </si>
  <si>
    <t>075. H2AD-2022 - SIMIG 1240</t>
  </si>
  <si>
    <t>H4AD-2022</t>
  </si>
  <si>
    <t xml:space="preserve">Hallazgo 4. Reconocimiento de recursos entregados en administración Administrativo con presunta connotación Disciplinaria. </t>
  </si>
  <si>
    <t xml:space="preserve">De acuerdo a la revisión de los casos reportados se determinan las siguientes causas de saldos pendientes por legalizar al cierre de la vigencia 2022:
-	COLCIENCIAS y ENTERRITORIO: los saldos pendientes de legalizar están en proceso jurídico y a la espera de una decisión en instancia judicial.
- ICETEX: el Recaudo de Cartera por Créditos No Condonados y los Reintegros de Instituciones Educativas,
- EMPRESA NACIONAL PROMOTORA DEL DESARROLLO TERRITORIAL- ENTERRITORIO. EL SALDO PENDIENTE DE LEGALIZAR SE ENCUENTRA EN CONTROVERSIA
De acuerdo al Informe de CGR se identifica que FUTIC no adelanta de manera oportuna y eficiente los procesos de conciliación y recuperación de los saldos pendientes por legalizar, teniendo en cuenta la antigüedad de los desembolsos y las fechas establecidas para su terminación. </t>
  </si>
  <si>
    <t>Seguimiento a la Ejecución de los Recursos del Fondo, realizando el envío de los informes de seguimiento, sobre estado de ejecución en cada convenio, contrato de manera mensual,  evidenciando el incumplimiento a los compromisos establecidos en la proyección de legalización e gastos mensuales; realizar mesas de trabajo con las áreas, informes de los recursos entregados en administración.</t>
  </si>
  <si>
    <t>Informes mensuales del estado de ejecución en cada convenio y contrato, correos o comunicaciones.
Realizar mesa de trabajo con las áreas.
Solicitar explicaciones, justificaciones por incumplimientos en la legalización de los gastos con cargo a los compromisos establecidos.</t>
  </si>
  <si>
    <t>Informes de seguimiento mensual y demás formas de comunicación con las áreas responsables que se realice.</t>
  </si>
  <si>
    <t>076. H4AD-2022 - SIMIG 1243</t>
  </si>
  <si>
    <t>Riesgo en la revelación de hechos materiales que pueden afectar  la situación financiera del Fondo y no permite conocer en tiempo real el estado,  manejo y control de los bienes, derechos y obligaciones</t>
  </si>
  <si>
    <t xml:space="preserve">Se considera que el cumplimiento al marco normativo para entidades del gobierno, la cual está conformada en la parte 1 marco conceptual. Numeral 6.4. Revelación de los elementos de los Estados Financieros, está en cabeza del GIT de Contabilidad, sin embargo, la Oficina para la Gestión de los Ingresos del Fondo/ G.I.T de Seguimiento a los Ingresos del Fondo adelantará la recomendación dentro de su análisis, con base en:
Seguimiento trimestral a los Estados Financieros del Fondo Único TIC y Ministerio TIC, frente a las acciones realizadas por las áreas relacionados con el manejo de los recursos financieros
Nota: Se debe contar con el envío oportuno de la información de los Estados Financieros por parte del GIT de Contabilidad.
 </t>
  </si>
  <si>
    <t>Elaborar el Informe de seguimiento trimestral a los Estados Financieros del Fondo Único TIC y Ministerio TIC, frente a las acciones realizadas por las áreas relacionados con el manejo de los recursos financieros en aras de disponer de una herramienta para la toma de decisiones</t>
  </si>
  <si>
    <t>Informes de seguimiento trimestral</t>
  </si>
  <si>
    <t xml:space="preserve">Oficina para la Gestión de Ingresos del Fondo/ G.I.T de Seguimiento a los Ingresos y Recursos del Fondo </t>
  </si>
  <si>
    <t>077. H5AD-2022 - SIMIG 1244</t>
  </si>
  <si>
    <t>H11AD-2022
H12AD-2021
H16AD-2020</t>
  </si>
  <si>
    <t>Hallazgo No 11. Pasivos exigibles vigencias expiradas. Administrativo con presunta incidencia disciplinaria. (AD)
Hallazgo No.12. Pasivos exigibles vigencias expiradas. Administrativo con presunta incidencia disciplinaria. (D)
Hallazgo No.12. Pasivos exigibles vigencias expiradas. Administrativo con presunta incidencia disciplinaria. (D)
H16AD. Pasivos exigibles vigencias expiradas. 
La normatividad presupuestal prevé el mecanismo de la constitución de reservas presupuestales para asegurar la cancelación de compromisos que tienen registro presupuestal, pero cuyo objeto no fue cumplido dentro del año fiscal que termina y, por lo mismo, se pagarán dentro de la vigencia siguiente con cargo al presupuesto que las originó. 
Tal como lo indican el artículo 2.8.1.7.3.3 del Decreto 1068 de 2015 y el artículo 38 del Decreto 568 de 1996, “las reservas presupuestales y cuentas por pagar constituidas por los órganos que conforman el Presupuesto General de la Nación, que no se ejecuten durante el año de su vigencia fenecerán; por tanto, su pago deberá tramitarse en vigencias fiscales posteriores bajo el concepto de Pago de pasivos exigibles (…)”, en los términos señalados en el artículo 51 de la Ley 2008 de 2019. 
En el mismo sentido, el artículo 89 del Decreto 111 de 1996 establece que: “Sin perjuicio de la responsabilidad fiscal y disciplinaria a que haya lugar, cuando en vigencias anteriores no se haya realizado el pago de obligaciones    adquiridas con las formalidades previstas en el Estatuto Orgánico del Presupuesto y demás normas que regulan la materia, y sobre los mismos no se haya constituido la reserva presupuestal o la cuenta por pagar correspondiente, se podrá hacer el pago bajo el concepto de “Pago de Pasivos Exigibles - Vigencias Expiradas”.
También procederá la operación prevista en el inciso anterior, cuando el pago no se hubiere realizado pese a haberse constituido oportunamente la reserva presupuestal o la cuenta por pagar en los términos del artículo 89 del Estatuto Orgánico del Presupuesto (…)”. (Negrita fuera de texto). 
A 31 de diciembre de 2020, el Fondo Único de TIC, pagó $8.832,2 millones bajo el concepto de vigencias expiradas - pasivos exigibles, “Si bien la entidad implementó acciones correctivas de mejora, como mecanismos de control para evitar la figura de vigencias expiradas, estas no fueron efectivas, por cuanto en la vigencia 2020 continúa dicha situación, como se presenta en la siguiente tabla:
Esta situación es reiterativa, dado que fue evidenciada en auditorías anteriores, lo cual evidencia deficiencias en la efectividad del Plan de mejoramiento institucional, y en el control y seguimiento a la ejecución presupuestal, al mantener recursos ociosos durante las vigencias 2019 y 2020, impidiendo que pudieran ser destinados al cubrimiento de otras necesidades presupuestales de la entidad…
H16AD. Pasivos exigibles vigencias expiradas. 
La normatividad presupuestal prevé el mecanismo de la constitución de reservas presupuestales para asegurar la cancelación de compromisos que tienen registro presupuestal, pero cuyo objeto no fue cumplido dentro del año fiscal que termina y, por lo mismo, se pagarán dentro de la vigencia siguiente con cargo al presupuesto que las originó. 
Tal como lo indican el artículo 2.8.1.7.3.3 del Decreto 1068 de 2015 y el artículo 38 del Decreto 568 de 1996, “las reservas presupuestales y cuentas por pagar constituidas por los órganos que conforman el Presupuesto General de la Nación, que no se ejecuten durante el año de su vigencia fenecerán; por tanto, su pago deberá tramitarse en vigencias fiscales posteriores bajo el concepto de Pago de pasivos exigibles (…)”, en los términos señalados en el artículo 51 de la Ley 2008 de 2019. 
En el mismo sentido, el artículo 89 del Decreto 111 de 1996 establece que: “Sin perjuicio de la responsabilidad fiscal y disciplinaria a que haya lugar, cuando en vigencias anteriores no se haya realizado el pago de obligaciones    adquiridas con las formalidades previstas en el Estatuto Orgánico del Presupuesto y demás normas que regulan la materia, y sobre los mismos no se haya constituido la reserva presupuestal o la cuenta por pagar correspondiente, se podrá hacer el pago bajo el concepto de “Pago de Pasivos Exigibles - Vigencias Expiradas”.
También procederá la operación prevista en el inciso anterior, cuando el pago no se hubiere realizado pese a haberse constituido oportunamente la reserva presupuestal o la cuenta por pagar en los términos del artículo 89 del Estatuto Orgánico del Presupuesto (…)”. (Negrita fuera de texto). 
A 31 de diciembre de 2020, el Fondo Único de TIC, pagó $8.832,2 millones bajo el concepto de vigencias expiradas - pasivos exigibles, “Si bien la entidad implementó acciones correctivas de mejora, como mecanismos de control para evitar la figura de vigencias expiradas, estas no fueron efectivas, por cuanto en la vigencia 2020 continúa dicha situación, como se presenta en la siguiente tabla:
Esta situación es reiterativa, dado que fue evidenciada en auditorías anteriores, lo cual evidencia deficiencias en la efectividad del Plan de mejoramiento institucional, y en el control y seguimiento a la ejecución presupuestal, al mantener recursos ociosos durante las vigencias 2019 y 2020, impidiendo que pudieran ser destinados al cubrimiento de otras necesidades presupuestales de la entidad…</t>
  </si>
  <si>
    <t>Se observa que, a 31 de diciembre de 2022, el Fondo Único de TIC, pagó $2.625.700.144, bajo el concepto de vigencias expiradas - pasivos exigibles, que si bien, se surtió el procedimiento, también, presuntamente se transgredió el Articulo 49 de la Ley 2159 de 2021. Esta situación es reiterativa, dado que ha sido advertida en auditorías anteriores, lo cual evidencia además deficiencias en la efectividad del Plan de mejoramiento institucional, pues, aunque ha tomado acciones, la situación se sigue presentando.
La CGR evidencia deficiencias en el control y seguimiento a la ejecución presupuestal de la entidad, debido a que el Fondo Único de TIC, pagó $4.487,2 millones bajo el concepto de vigencias expiradas - pasivos exigibles; esta situación ocasiona el mantenimiento de recursos ociosos durante las vigencias 2020 y 2021, impidiendo que pudieran ser destinados al cubrimiento de otras necesidades presupuestales de la entidad. Esta situación es reiterativa, dado que ha sido advertida en auditorías anteriores, lo cual evidencia además deficiencias en la efectividad del Plan de mejoramiento institucional, pues, aunque ha tomado acciones, la situación se sigue presentando.</t>
  </si>
  <si>
    <t xml:space="preserve">Generar reportes de compromisos del SIIF Nación e identificar los saldos por obligar e informar mediante correo electrónico a las áreas ejecutoras respectivas los saldos por obligar de cada uno de los compromisos, solicitando nos den a conocer si se ejecutarán o liberarán, y así proceder a liberar los saldos que informe cada Supervisor con el soporte respectivo.
</t>
  </si>
  <si>
    <t xml:space="preserve">Documentos </t>
  </si>
  <si>
    <t>GIT Presupuesto</t>
  </si>
  <si>
    <t>078. H11AD-2022 H12AD-2021 H16AD-2020 - SIMIG 1095</t>
  </si>
  <si>
    <t xml:space="preserve">De acuerdo al Informe de la CGR se identificó la no ejecución del 9% de los recursos frente a la apropiación (de los cuales el 36% corresponde a funcionamiento y el 64% a inversión), adicionalmente no se gestionó la liberación de los saldos pendientes.  Los proyectos de inversión relacionados son: “Desarrollo Masificación de Acceso a internet Nacional” La no adjudicación de los proyectos los cuales fueron declarados desiertos, "Apoyo Financiero para el suministro de terminales a nivel Nacional” corresponde a la reducción de la resolución de transferencia 046-2022 suscrita el 26 de noviembre de 2022. “Implementación soluciones de acceso comunitario a las tecnologías de la información y las comunicaciones nacional” presentaron procesos desiertos.
Se referencia respuesta de la Entidad en donde expresa:  “La vigencia 2022 fue un año atípico por cuanto la ejecución presupuestal se vio afectada por el cambio de Gobierno, situación que generó el desarrollo de un ejercicio de revisión de apropiaciones disponibles y estado de avance de metas que terminó en la formulación de la propuesta de modificaciones presupuestales".
</t>
  </si>
  <si>
    <t>Informe de seguimiento a la ejecución presupuestal con las alertas al cierre de cada mes a las áreas responsables, lo anterior para que realicen los respectivos ajustes , en caso de que se evidencien atrasos se continuará con el envío de los respectivos memorandos.</t>
  </si>
  <si>
    <t>Enviar informe de seguimiento a la ejecución presupuestal con alertas.
Enviar memorandos cuando se presenten atrasos.</t>
  </si>
  <si>
    <t>Informe de seguimiento a la ejecución presupuestal u otras formas de comunicación para el seguimiento realizado dentro de cada mes.</t>
  </si>
  <si>
    <t>079. H12AD-2022 - SIMIG 1241</t>
  </si>
  <si>
    <t>De acuerdo al informe de CGR: Convenio Interadministrativo No 823 de 2019. El Fondo, desembolso en diciembre de 2019 recursos por $15.470.949.905 a la 
Fiduciaria la Previsora como administradora de los recursos del Fondo Nacional de gestión del riesgo de desastres, transcurridos 3 años no han sido utilizados y 
permanecen en la Fiduciaria, hecho que genera incumplimiento por parte del FNGRD, en calidad de contratista. Para el FUTIC, los recursos desembolsados, se consideran presupuestalmente “ejecutados”, sin embargo, estos en su esencia no lo fueron, ya que el contrato no se ejecutó.</t>
  </si>
  <si>
    <t xml:space="preserve"> informe mensual de legalización de recursos del Fondo</t>
  </si>
  <si>
    <t>Informe mensual de legalización de recursos u otras comunicaciones realizadas dentro del mes.</t>
  </si>
  <si>
    <t>080. H18AD-2022 - SIMIG 1242</t>
  </si>
  <si>
    <t>Informe Mensual de Seguimiento : 5</t>
  </si>
  <si>
    <t>081. H19AD-2022 - SIMIG 1245</t>
  </si>
  <si>
    <t>Los cambios de personal permanente genera que no se apliquen adecuadamente las directrices de las herramientas de seguimiento a pesar de contar con instructivos para diligenciar se requiere reforzar la retroalimentación y capacitación.</t>
  </si>
  <si>
    <t xml:space="preserve">Realizar retroalimentación sobre el uso del formato GCC-TIC-FM-051 en los casos en que no se encuentre bien diligenciado.
</t>
  </si>
  <si>
    <t>Informe de seguimiento a la ejecución de recursos</t>
  </si>
  <si>
    <t>082. H20AD-2022 - SIMIG 1063</t>
  </si>
  <si>
    <t>Acción de mejora cumplida.
1. Con radicado No. 232112686 del 03/11/2023 la Oficina de Ingresos del Fondo remite evidencia de seguimiento trimestral de los estados de cartera (estos documentos fueron agregados por el proceso en la acción de mejora en SIMIG el 02/nov/2023). 2. Queda pendiente la evaluación de efectividad por parte de la CGR para poder efectuar el cierre.</t>
  </si>
  <si>
    <t>083. H2AD-2021</t>
  </si>
  <si>
    <t>084. H2AD-2021 - SIMIG 1226</t>
  </si>
  <si>
    <t>085. H2AD-2021 - SIMIG 1227</t>
  </si>
  <si>
    <t>086. H2AD-2021</t>
  </si>
  <si>
    <t>H15A-2021</t>
  </si>
  <si>
    <t xml:space="preserve">Hallazgo No 15. Ejecución de Gastos de Funcionamiento- ANE. Administrativo. </t>
  </si>
  <si>
    <t xml:space="preserve">La comisión auditora estableció que $2.872 millones transferidos a la Agencia Nacional del Espectro -ANE, tuvieron que ser devueltos al presupuesto de gastos de funcionamiento del Fondo, toda vez que no fueron utilizados. El caso de la transferencia19 por $34.574 millones, que fue modificada el 31 de diciembre de 2021, reduciendo su valor a $31.702 millones. La CGR considera que se presentaron  deficiencias en la programación, asignación y seguimiento del Fondo a los recursos transferidos, generando una ineficaz utilización de los recursos del presupuesto y podría tener efectos en la liquidez del Fondo y en la disponibilidad de recursos para la ejecución de proyectos y/o actividades priorizadas por el Fondo que aún tenían déficit en su presupuesto. </t>
  </si>
  <si>
    <t>1. Enviar informe de seguimiento a la ejecución presupuestal con alertas.
2. Enviar memorandos cuando se presenten atrasos.</t>
  </si>
  <si>
    <t>087. H15A-2021 - SIMIG 1246</t>
  </si>
  <si>
    <t>H5AD-2020
AEF</t>
  </si>
  <si>
    <t xml:space="preserve">H5AD. Supervisión. Contrato 621 de 2020.  
La ley 1474 de 2011 en su artículo 83 “SUPERVISIÓN E INTERVENTORÍA CONTRACTUAL” indica que: 
“(…) Con el fin de proteger la moralidad administrativa, de prevenir la ocurrencia de actos de corrupción y de tutelar la transparencia de la actividad contractual, las entidades públicas están obligadas a vigilar permanentemente la correcta ejecución del objeto contratado a través de un supervisor o un interventor, según corresponda. 
La supervisión consistirá en el seguimiento técnico, administrativo, financiero, contable, y jurídico que, sobre el cumplimiento del objeto del contrato, es ejercida por la misma entidad estatal cuando no requieren conocimientos especializados. Para la supervisión, la Entidad estatal podrá contratar personal de apoyo, a través de los contratos de prestación de servicios que sean requeridos (…)” 
A su vez el artículo 84, se refiere a las “FACULTADES Y DEBERES DE LOS SUPERVISORES Y LOS INTERVENTORES”,  el cual expresa que:  “(…) La supervisión e interventoría contractual implica el seguimiento al ejercicio del cumplimiento obligacional por la entidad contratante sobre las obligaciones a cargo del contratista. 
Los interventores y supervisores están facultados para solicitar informes, aclaraciones y explicaciones sobre el desarrollo de la ejecución contractual, y serán responsables por mantener informada a la entidad contratante de los hechos o circunstancias que puedan constituir actos de corrupción tipificados como conductas punibles, o que puedan poner o pongan en riesgo el cumplimiento del contrato, o cuando tal incumplimiento se presente (…)” 
Las entidades públicas tienen el deber de vigilar, de manera permanente, la correcta ejecución del contrato a través de un Supervisor quien realiza seguimiento técnico, administrativo, financiero, contable y jurídico sobre el cumplimiento del Objeto del contrato y las obligaciones en él contenidas. 
En la cláusula segunda, literal B “Obligaciones específicas del contratista” numeral 19 se estableció que este debía “(…) elaborar y presentar el Plan de Trabajo y presupuesto de conformidad con el objeto del contrato para aprobación del supervisor en el primer mes de ejecución (…)”. El contrato fue suscrito el 18 de febrero de 2020; sin embargo, en el Acta No 1 del Comité Operativo fue presentado un proyecto de Plan de Trabajo y no específicamente el Plan de Trabajo; el cual fue aprobado de manera extemporánea, pues transcurrió más de un mes desde el momento en que debía aprobarse, el 1 de abril de 20206.  Además, el cumplimiento de esta obligación en oportunidad estaba ligado a la cláusula quinta, denominada “Forma de pago e imputación presupuestal”, que supeditaba el primer desembolso a la presentación del Plan de Trabajo por parte del Contratista.  
La situación descrita está contenida en el Informe Final de Auditoría8 realizado por la Oficina de Control Interno al proceso de Fortalecimiento de la Industria Tic, Hallazgo No. 2.4. “Incumplimiento en la aprobación del Plan de Trabajo del convenio 621 de 2020”, que plantearon en los siguientes términos:
“(…) no se evidencio la aprobación del supervisor del Plan de Trabajo presentado por la Fundación Tecnalia, solamente la recomendación de aprobación del Comité Operativo, lo cual constituye un incumplimiento a la cláusula decimotercera “Supervisión y/o Control de Ejecución”, numeral 4 “suscribir los documentos y Actas a que haya lugar durante la ejecución del contrato (…)” 
En su respuesta el Fondo indica que “ (…) la presentación surtida de los planes de trabajo en el marco de la sesión No. 4 del Comité Operativo, se dio para presentar los Planes específicos y desagregados para cada una de las líneas estratégicas del proyecto, las cuales se desprenden del Plan de Trabajo General, el cual como ya 
se mencionó, fue recomendado oportunamente el 21 de febrero de 2020 en la sesión No. 1 del Comité Operativo (…) Adicionalmente, nos permitimos indicar que para subsanar el Hallazgo No. 2.4 contenido en el Informe Final de Auditoría realizado por la Oficina de Control Interno en la vigencia 2020, la Dirección de Economía Digital presentó Plan de Mejoramiento que fue aprobado por el equipo auditor de la OCI, al cual se le dio estricto cumplimiento, cerrándose en consecuencia el mencionado hallazgo el 29 de enero de 2021.” 
Realizado el análisis de respuesta se observa que el Fondo, en su argumentación y soportes remitidos, no desvirtúa la observación por cuanto en el Informe de la Oficina de Control Interno, el Acta No. 1 del 21 de febrero de 2020 lo que recomiendan aprobar es un proyecto de Plan de Trabajo y la versión definitiva del mismo fue aprobada el 1 de abril de 2020 en el Comité Operativo, según consta en el Acta número 04.  
Lo evidenciado, pone de manifiesto deficiencias en el control y seguimiento al cumplimiento de las obligaciones del contrato, conforme a lo establecido en el artículo 83 y 84 de la Ley 1474 de 2011, arriba citados.  </t>
  </si>
  <si>
    <t>Según lo indicado por el equipo auditor en el informe de Actuación Especial, el  Plan de Trabajo y presupuesto del contrato 621 fue aprobado de manera extemporánea, argumentando que transurrió más de un mes desde el momento en que debía aprobarse. Ahora bien, se propone acción de mejora preventiva aplicada al contrato de administración de proyectos de Ciencia Tecnología e Innovación suscrito en 2021.</t>
  </si>
  <si>
    <t>Acta de comité operativo y oficio que de cuenta de la aprobación del plan de trabajo  por parte del o los supervisores del  Administrador de Proyectos de Ciencia, Tecnología e Innovación suscrito en la vigencia 2021</t>
  </si>
  <si>
    <t>Entregar acta de comité operativo y oficio que de cuenta de la revisión y aprobación del plan de trabajo por parte de del o los supervisores del Administrador de Proyectos de Ciencia, Tecnología e Innovación suscrito en la vigencia 2021.</t>
  </si>
  <si>
    <t>Acta de comité operativo</t>
  </si>
  <si>
    <t>088. H5AD-2020 AEF</t>
  </si>
  <si>
    <t>H13A 2018</t>
  </si>
  <si>
    <t>No se ha liquidado la contratación derivada y se encuentran pendientes saldos por legalizar en el Convenio No. 488-2010</t>
  </si>
  <si>
    <t>Evidenciar el avance  de las acciones legales del contrato derivado No. 118-2013  y de la liquidación que se está adelantando para el cierre del Convenio No. 488-2010.</t>
  </si>
  <si>
    <t>Realizar un informe trimestral del avance de las acciones legales del contrato derivado No. 118-2013  y de la liquidación que se está adelantando para el cierre del Convenio No. 488-2010</t>
  </si>
  <si>
    <t>Acción de mejora cumplida mediante envío de Memorando 232136582 del 29 de Diciembre de 2023; donde allí se informa que se adjunta informe trimestral del avance de las acciones.
Queda pendiente la evaluación de efectividad por parte de la CGR para poder efectuar el cierre.</t>
  </si>
  <si>
    <t>089. H13A 2018</t>
  </si>
  <si>
    <t xml:space="preserve">No se ha liquidado la contratación derivada y se encuentran pendientes saldos por legalizar en el Convenio No.768 de 2013 </t>
  </si>
  <si>
    <t>Evidenciar el avance de los procesos de liquidación que está adelantando el Ministerio de Ciencia y Tecnología con la Fiduprevisora para el cierre de la contratación derivada.</t>
  </si>
  <si>
    <t>Realizar un informe trimestral del avance de los procesos de liquidación que se está adelantando  para el cierre del Convenio No.768 de 2013.</t>
  </si>
  <si>
    <t>090. H13A 2018</t>
  </si>
  <si>
    <t>H13A. Liquidación de convenios vigencias anteriores.
Al revisar los convenios de vigencias anteriores pendientes de liquidar con corte 31 de diciembre de 2018 se encontró que el Fondo Tic no había liquidado (bilateral y/o unilateralmente) 21 de ellos….analizados los soportes aportados por el Fondo, quedan sin liquidar 8 convenios , con recursos sin legalizar por $17.854 millones.
Al no realizar la liquidación de los convenios y contar con recursos en Fiducias pendientes de legalizar, no es posible que las partes crucen sus obligaciones recíprocas y determinar pueden declararse a paz y salvo mutuo o si existen obligaciones por cumplir y la forma en que deben ser cumplidas.</t>
  </si>
  <si>
    <t>Realizar las acciones tendientes a presentar mecanismos alternativos de solución entre los Ministerios (MINCIENCIAS - MINTIC) con el fin de conciliar los recursos no ejecutados que se encuentran pendientes por legalizar y los demás saldos derivados del convenio 488-2010.</t>
  </si>
  <si>
    <t xml:space="preserve">Elaborar, presentar y remitir solicitud de mecanismos alternativos de solución de conflictos del convenio.
 </t>
  </si>
  <si>
    <t>Acción de mejora cumplida mediante envío de Memorando 232136582 del 29 de Diciembre de 2023; donde allí se informa que se adjunta informe trimestral del avance de las acciones. Queda pendiente la evaluación de efectividad por parte de la CGR para poder efectuar el cierre.</t>
  </si>
  <si>
    <t>091. H13A 2018</t>
  </si>
  <si>
    <t>Solicitar a Minciencias desde la supervisión, la información pertinente para revisar la conciliación de los saldos y los insumos necesarios para la consecuente legalización de recursos del convenio 488-2010.</t>
  </si>
  <si>
    <t>Elaborar y remitir comunicados suscrito por la supervisión dirigido a Minciencias desde la supervisión, solicitando la información pertinente para revisar la conciliación de los saldos y los insumos necesarios para la consecuente legalización de recursos de los convenios</t>
  </si>
  <si>
    <t>092. H13A 2018</t>
  </si>
  <si>
    <t>Según la CGR fue no efectivo porque persiste la causa que generó el hallazgo.
Convenio en términos para su liquidación con saldos por legalizar convenio 813 de 2017.</t>
  </si>
  <si>
    <t xml:space="preserve">Revisión del expediente del  convenio por parte de la Oficina Jurídica para ver si es procedente iniciar una acción judicial y definir la estrategia jurídica a seguir para lograr la liquidación del Convenio 813 de 2017. </t>
  </si>
  <si>
    <t>En primera instancia, enviar toda la documentación y soportes del convenio requeridos por parte de la Oficina Jurídica para su respectiva revisión. De acuerdo con el resultado de la revisión, definir las acciones jurídicas a seguir para la liquidación del convenio. Realizar dos informes de seguimiento: Primer informe 30/09/2023. Segundo Informe 15/12/2023</t>
  </si>
  <si>
    <t>093. H13A 2018 H4A 2017 - SIMIG 1229</t>
  </si>
  <si>
    <t>De acuerdo con lo relacionado en el informe de auditoría financiera vigencia 2022 de la CGR, el ente de control observa que la cuenta (1908.01.001) Otros Activos – Recursos entregados en Administración a través de convenios y/o contratos suscritos directamente con el contratista o a través de las Fiduciarias, para el desarrollo de proyectos de inversión social presenta un saldo por legalizar por $144.243.673.103, cifra que presenta riesgo, debido a que existen algunos Convenios con saldos pendientes por legalizar al cierre de la vigencia 2022.</t>
  </si>
  <si>
    <t>Elaborar  mesas de trabajo entre FUTIC e ICETEX con el fin de continuar con la conciliación financiera de los convenios suscritos entre las dos entidades y el seguimiento a las legalizaciones de acuerdo con la ejecución de los convenios</t>
  </si>
  <si>
    <t>Realizar 2 mesas de conciliación de acuerdo con el convenio que aplique y radicar 1 oficios de solicitud de recursos disponibles de recaudos de cartera.</t>
  </si>
  <si>
    <t>Acta de mesa técnica</t>
  </si>
  <si>
    <t>094. H4AD-2022 - SIMIG 1204</t>
  </si>
  <si>
    <t>Solicitar a ICETEX 
certificación con la 
información financiera 
requerida para la conciliación</t>
  </si>
  <si>
    <t>Radicar 1 oficio de solicitud de recursos disponibles de recaudos de cartera.</t>
  </si>
  <si>
    <t>Oficio de solicitud de recursos disponibles de cartera</t>
  </si>
  <si>
    <t xml:space="preserve">FUTIC no adelanta de manera oportuna y eficiente los procesos de conciliación y recuperación de los saldo pendientes por legalizar, teniendo en cuenta la antigüedad de los desembolsos y las fechas establecidas para su terminación.
Los contratos 504-2011, 989-2012 y 879-2019 se encuentran en procesos judiciales por controversias contractual derivadas de la ejecución de los recursos.
</t>
  </si>
  <si>
    <t>Presentar informe explicativo trimestral sobre los avances en las etapas de los procesos que se siguen de las  demandas instauradas, respecto a las controversias suscitadas por los recursos de los contratos 504-2011, 989-2012 y 879-2019</t>
  </si>
  <si>
    <t>Informe explicativo trimestral sobre los avances en las etapas de los procesos que se siguen de las  demandas instauradas, respecto a las controversias suscitadas por los recursos de los contratos 504-2011, 989-2012 y 879-2019</t>
  </si>
  <si>
    <t>Informes</t>
  </si>
  <si>
    <t>Acción de mejora cumplida
1. Con radicado No. 232137103 del 29/12/2023 la Dirección de Infraestructura remite evidencia de informe de avance de procesos judiciales de los contratos interadministrativos 504-2011, 989-2012 y 879-2013 con corte al 14/dic/2023, el cual indica las etapas de los procesos de seguimiento a las demandas. 2. Queda pendiente la evaluación de efectividad por parte de la CGR para poder efectuar el cierre.
Acción de mejora con avance.
Con radicado No. 232099702 del 06/10/2023 la Dirección de Infraestructura informa cargue de evidencia de Informe de Avance de Procesos Judiciales con corte al 15 de septiembre para los contratos interadministrativos 504-2011, 989-2012, 879-2013 y 667-2015. Por lo tanto, a la fecha de revisión se observa un avance del 50% en con respecto a la ejecución total de la acción de mejora a la fecha de revisión.</t>
  </si>
  <si>
    <t>096. H4AD-2022 - SIMIG 1165</t>
  </si>
  <si>
    <t>H6AD-2022</t>
  </si>
  <si>
    <t>Hallazgo 6. Ejecución Proyecto de Inversión “Implementación de Soluciones de Acceso Comunitario a las Tecnologías de la información y las comunicaciones nacional - Administrativo con presunta connotación disciplinaria (AD).</t>
  </si>
  <si>
    <t>Los recursos sin obligar correspondientes al proyecto Centros Digitales (Proyecto Nacional de Acceso Universal) corresponden a los desembolsos, 8, 9, 10 y 11 del Contrato de Aporte 1042 -2020 (Región A) por valor de $113.119.568.483 de los que se constituyó reserva presupuestal debido al retraso del cumplimiento por parte del Contratista operador y posterior aprobación por parte del interventor de las metas técnicas del contrato (METAS 11, 12, 13, 16 y 17), lo cual afecta la aprobación de los requisitos para acceder a los desembolsos mencionados”.</t>
  </si>
  <si>
    <t>Remitir comunicados trimestral a los operadores de los contratos, 1042-2020 y 749-2022 (Centros Digitales), para exhortar la importancia de ejecutar los recursos de acuerdo al cronograma del contrato</t>
  </si>
  <si>
    <t>Comunicado</t>
  </si>
  <si>
    <t>Acción de mejora cumplida.
1. Con radicado No. 232137103 del 29/12/2023 la Dirección de Infraestructura remite evidencia de comunicaciones enviadas UT ETB NET COLOMBIA CONECTA (Contrato 749-2022) y COMUNICACIÓN CELULAR COMCEL (Contrato 1042-2020) recomendando la ejecución de recursos de acuerdo con el cronograma del contrato. 2. Queda pendiente la evaluación de efectividad por parte de la CGR para poder efectuar el cierre.
Acción de mejora con soporte de avance
Con radicados No. 232097617 y 232097536 dirigidos por la Dirección de Infraestructura (Supervisores de los contratos) a los proveedores Comunicación Celular COMCEL S.A. y UT ETB Net Colombia Conectada respectivamente, se les informa el estado financiero de los proyectos de conectividad que se tiene con cada uno de ellos con corte al 30 de septiembre de 2023 (III Trimestre), lo cual representa un avance del 50% con respecto a la ejecución total de la acción de mejora a la fecha de revisión.</t>
  </si>
  <si>
    <t>097. H6AD-2022 - SIMIG 1166</t>
  </si>
  <si>
    <t>Respecto a los recursos no comprometidos en la presente ficha de Inversión, es necesario indicar que esto obedeció a la no adjudicación de los proyectos de Conectividad de San Andrés, Territorios Nacionales y su respectiva interventoría”, (..., La no adjudicación a los proyectos anteriormente mencionados, se dio por la declaratoria de desierta de los respectivos procesos de selección), (..., Por dicho motivo, no se continuó con el proceso de selección para la interventoría integral de los proyectos en cuestión. Atendiendo lo anterior, se debieron reformular los proyectos, lo cual implicó un tiempo adicional de análisis, por tal razón, se desistió de la contratación ya que por los tiempos que llevan dichos ajustes, junto al trámite que debe surtirse para los procesos de selección a desarrollar, no fue posible atender la necesidad en la vigencia 2022</t>
  </si>
  <si>
    <t>098. H6AD-2022 - SIMIG 1166</t>
  </si>
  <si>
    <t>H7AD-2022</t>
  </si>
  <si>
    <t>Hallazgo No. 7 Ejecución Contrato 1042 de 2020 - Administrativo con presunta connotación Disciplinaria (AD).</t>
  </si>
  <si>
    <t>Se han presentado retrasos por parte del Contratista en el cumplimiento de las metas del cronograma de las fases del proyecto, el efecto inmediato es el impacto en la ejecución financiera de los recursos del Contrato de Aporte como fueron contemplados en el mismo</t>
  </si>
  <si>
    <t>Remitir comunicados trimestral al operador del contrato 1042-2020 (Centros Digitales), para exhortar la importancia de ejecutar los recursos de acuerdo al cronograma del contrato</t>
  </si>
  <si>
    <t>Acción de mejora cumplida.
1. Con radicado No. 232137103 del 29/12/2023 la Dirección de Infraestructura remite evidencia de comunicado enviado a COMUNICACIÓN CELULAR COMCEL (Contrato 1042-2020) recomendando la ejecución de recursos de acuerdo con el cronograma del contrato. 2. Queda pendiente la evaluación de efectividad por parte de la CGR para poder efectuar el cierre.
Acción de mejora con avance.
Con radicado No. 232099702 del 06/10/2023 la Dirección de Infraestructura informa cargue de evidencia de comunicación enviada por el Supervisor del contrato de aporte No. 1042 de 2020 al Gerente del proyecto de Centros Digitales con estado financiero del proyecto con corte al 30 de septiembre de 2023. Por lo tanto, a la fecha de revisión se observa un avance del 50% en con respecto a la ejecución total de la acción de mejora a la fecha de revisión.</t>
  </si>
  <si>
    <t>099. H7AD-2022 - SIMIG 1167</t>
  </si>
  <si>
    <t>Se observa demora y/o retraso en la ejecución de las obligaciones correspondientes a cada una de las metas pactadas en la cláusula sexta (Plazo de Ejecución del contrato 1042 de 2020), en la vigencia 2021, se generaron incumplimientos, en donde se realizaron diferentes entregas, en fechas diferentes a la fecha contractual establecida para el cumplimiento de la obligación, dicha situación continua en la vigencia 2022, pues a 31-12-2022, de los 2.919 Centros Digitales instalados que son objeto de revisión por parte de la Interventoría, solo se encuentran aprobados en visita de campo un total de 2.497 es decir el 85%.</t>
  </si>
  <si>
    <t>Remitir informe de avance de los presuntos incumplimientos identificados en el contrato 1042-2020</t>
  </si>
  <si>
    <t>Acción de mejora cumplida.
1. Con radicado No. 232137103 del 29/12/2023 la Dirección de Infraestructura remite evidencia de informe de avance de presuntos incumplimientos identificados en el contrato 1042-2020 del 26/dic/2023. 2. Queda pendiente la evaluación de efectividad por parte de la CGR para poder efectuar el cierre.</t>
  </si>
  <si>
    <t>100. H7AD-2022 - SIMIG 1167</t>
  </si>
  <si>
    <t>H8AD-2022</t>
  </si>
  <si>
    <t>Hallazgo No. 8 - Reservas Presupuestales - Administrativa con presunta Incidencia Disciplinaria (AD).</t>
  </si>
  <si>
    <t>Los retrasos en la ejecución física y financiera del contrato 749 de 2022, generan riesgos en el cumplimiento a lo establecido en la cláusula 5 del contrato, ya que las fechas para realizar los desembolsos son tentativas, permitiendo flexibilidad en la ejecución del contrato, pues los 4 desembolsos programados para la vigencia 2022 no se realizaron tal y como estaban programados.</t>
  </si>
  <si>
    <t>Elaborar informe explicativo en el cual se señale que el contrato establece fechas tentativas de desembolso y requisitos de cumplimiento, por lo anterior, no existe incumplimiento en el contrato 749-2022, frente a los desembolsos planeados</t>
  </si>
  <si>
    <t>1. Con radicado No. 232087379 del 08/09/2023 la Dirección de Infraestructura remitió evidencia de “Informe Explicativo Desembolsos del Contrato de Aporte No. 749-2022 Centros Digitales” por medio del cual el área reporta la información soporte de argumentación de cumplimiento de las actividades para cada desembolso. 2. Queda pendiente la evaluación de efectividad por parte de la CGR para poder efectuar el cierre.</t>
  </si>
  <si>
    <t xml:space="preserve">Accion de mejora cumplida
Auditoría Financiera </t>
  </si>
  <si>
    <t>101. H8AD-2022 - SIMIG 1168</t>
  </si>
  <si>
    <t>Los retrasos en la ejecución física y financiera del contrato 749 de 2022, generan riesgos en el cumplimiento a lo establecido en la cláusula 5 del contrato, ya que las fechas para realizar los desembolsos son tentativas, permitiendo flexibilidad en la ejecución del contrato, pues los 4 desembolsos programados para la vigencia 2022 no se realizaron tal y como estaban programados.
La supervisión solicitó la constitución de Reserva Presupuestal del desembolso No. 4 para garantizar los recursos por valor de $7.323.314.184 ya que el contratista no había cumplido con los requisitos para el mismo y por consiguiente no se contaba con la aprobación de la Interventoría para tramitar dicho desembolso</t>
  </si>
  <si>
    <t>102. H8AD-2022 - SIMIG 1168</t>
  </si>
  <si>
    <t>Informes de seguimiento</t>
  </si>
  <si>
    <t>Informes de seguimiento mensual</t>
  </si>
  <si>
    <t>Oficina para la Gestión de los Recursos del Fondo/GIT de Seguimiento a los recursos del Fondo</t>
  </si>
  <si>
    <t>Acción de mejora cumplida mediante envio de memorando con radicado bajo radicado 232123998 del 1  de diciembre  en donde se cargan evidencias Seguimeitno a proyecciones de legalizacion 03112023, Correo radicado memorando atraso 10112023
Acta 15 de Seguimiento Octubre Firmado, Correo envio de informe seguimiento 07112023. Reporte de ejecución atraso
Economia Digital Atraso obligaciones, Dir Gobierno Digital atraso Obligaciones , Dir apropiacion atraso obligaciones 
Dir Comunicaciones Atraso obligaciones, Memo Dir Infraestructura atraso obligaciones, memo Dir Vigilancia atraso obligaciones, memo grupo colcert atraso obligaciones, memo GITmedios publicos atraso obligaciones, memo GIT grupos de interes atraso obligaciones,  Memo Oficina asesora de planeacion atraso obligaciones, memo oficina fomento regional atraso obligaciones, memo oficina de prensa atraso obligaciones, memo oficina TI atraso obligaciones memo sub administrativa atraso obli, memo sub talento humano atraso obligaciones, Informe ejecución financiero y contractual fontic 
Flujos de pagos 2023. Queda pendiente la evaluación de efectividad por parte de la CGR para poder efectuar el cierre.
Acción con soporte de avance.
Con radicados No. 232087267, 232090287 y 232098920 del 08/09/2023, 15/09/2023 y 05/10/2023 respectivamente, la Oficina para la Gestión de Ingresos del Fondo informa correos de evidencia de envío de informes de seguimiento semanal con corte al 28 de julio, 1 de septiembre y 15 de septiembre de 2023, así mismo adjunta comunicaciones con la Dirección de Industria de Comunicaciones, Dirección de Infraestructura, GIT de Grupos de Interés y Gestión Documental, Oficina Asesora de Planeación y Estudios Sectoriales, Subdirección de Gestión del Talento Humano, Oficina de Fomento Regional y Oficina Asesora de Prensa con reportes de ejecución presupuestal y atraso de obligaciones con corte al 31 de agosto de 2023. También adjunta Informes de reservas presupuestales para la Oficina Asesora de Planeación y Estudios Sectoriales, Subdirección Administrativa, GIT de Fortalecimiento al Sistema de Medios Públicos y Dirección de Industria de Comunicaciones. Por lo tanto, a la fecha de revisión se observa un avance del 60% en con respecto a la ejecución total de la acción de mejora a la fecha de revisión.</t>
  </si>
  <si>
    <t>103. H8AD-2022 - SIMIG 1230</t>
  </si>
  <si>
    <t>H8AD-2022
H13AD-2021
H19AD-2021
H19A-2020</t>
  </si>
  <si>
    <t xml:space="preserve">Hallazgo No. 8 - Reservas Presupuestales - Administrativa con presunta Incidencia Disciplinaria (AD).
Hallazgo No. 19. Constitución de reservas presupuestales. Administrativo con presunta incidencia disciplinaria (D). 
H19A. Reservas Presupuestales constituidas en 2020.
</t>
  </si>
  <si>
    <t>Acción de mejora cumplida.
1. Con radicado No. 232123475 del 30/11/2023 la Subdirección Financiera remite evidencia de comunicación interna por medio de la cual se divulga al personal de la entidad las Directrices para el Cierre Fiscal y Financiero 2023. 2. Queda pendiente la evaluación de efectividad por parte de la CGR para poder efectuar el cierre.</t>
  </si>
  <si>
    <t>104. H8AD-2022 H13AD-2021 H19AD-2021 H19A-2020 - SIMIG 1096</t>
  </si>
  <si>
    <t>H9A-2022</t>
  </si>
  <si>
    <t>Hallazgo No 9 - Ejecución Vigencias Futuras. Administrativo</t>
  </si>
  <si>
    <t>Se evidenció que durante la vigencia 2022, el FUTIC dejó de utilizar y o comprometer recursos por concepto de vigencias futuras autorizadas desde los años 2019, 2020 y 2021 por $82.114.789.865, de los cuales $48.517.698.623 corresponden a vigencias futuras de la vigencia 2019; $867.507.095 de la vigencia 2020 y $32.729.584.147 de la vigencia 2021 Contraviniendo lo establecido en el Decreto 1068 de 2015 en su artículo 2.8.1.7.1.10, así como la ley 2159 de 2021 en su artículo 31. Lo anterior evidencia deficiencias en la gestión presupuestal de los proyectos más relevantes que contaban con vigencias futuras autorizadas y no fueron ejecutadas en 2022 que corresponden a vigencias autorizadas de los años 2019, 2020 y 2021.</t>
  </si>
  <si>
    <t xml:space="preserve">Actualizar el mapa de riesgos del proceso de Direccionamiento Estratégico que contenga un nuevo control para el seguimiento a la ejecución de las vigencias futuras. </t>
  </si>
  <si>
    <t xml:space="preserve">Actualizar el mapa del proceso de direccionamiento estratégico con un nuevo control que permita el seguimiento a la ejecución de vigencias futuras que contenga cómo evidencias un reporte con el estado de las mismas y que sea compartido a los líderes de las iniciativas y con la OGIF. </t>
  </si>
  <si>
    <t>Mapa de riesgos del proceso DES actualizado</t>
  </si>
  <si>
    <t>Oficina Asesora de Planeación y Estudios Sectoriales - G.I.T de Planeación y Seguimiento</t>
  </si>
  <si>
    <t>Acción de mejora cumplida</t>
  </si>
  <si>
    <t>Accion de mejora cumplida.
1. Con radicado No. 232120326 del 23/11/2023 la Oficina Asesora de Planeación y Estudios Sectoriales remite evidencia de matriz de riesgos y controles del proceso de Direccionamiento Estratégico actualizada. 2. Queda pendiente la evaluación de efectividad por parte de la CGR para poder efectuar el cierre.</t>
  </si>
  <si>
    <t>105. H9A-2022 - SIMIG 1133</t>
  </si>
  <si>
    <t>Realizar seguimiento a la ejecución de las vigencias futuras.</t>
  </si>
  <si>
    <t xml:space="preserve">Realizar un reporte que contenga el estado de las vigencias futuras y sea compartido a los líderes de las iniciativas y la OGIF. </t>
  </si>
  <si>
    <t>Acción de mejora cumplida.
1. Con radicado No. 232120326 del 23/11/2023 la Oficina Asesora de Planeación y Estudios Sectoriales remite evidencia de los resultados de seguimiento realizados a vigencias futuras de Inversión correspondientes a los meses de junio a octubre de 2023. 2. Queda pendiente la evaluación de efectividad por parte de la CGR para poder efectuar el cierre.</t>
  </si>
  <si>
    <t>106. H9A-2022 - SIMIG 1133</t>
  </si>
  <si>
    <t xml:space="preserve">Se evidenció que durante la vigencia 2022, el FUTIC dejó de utilizar y o comprometer recursos por concepto de vigencias futuras autorizadas desde los años 2019, 2020 y 2021, con lo cual se evidencia deficiencias en la gestión presupuestal de los proyectos más relevantes que contaban con vigencias futuras autorizadas y no fueron ejecutadas en 2022 que corresponden a vigencias autorizadas de los años 2019, 2020 y 2021 Así:  Llama la atención la vigencia futura autorizada por el Confis en 2013 para ser ejecutada en 2022 por $9.740.065.621 para el pago a la Unión Temporal Andired, estos recursos no se ejecutaron en la vigencia 2022 .
Así mismo, en 2021, el 23 de julio de 2021, para el mismo proyecto “C-2301-0400-21 Desarrollo Masificación Acceso a Internet Nacional “el DNP26, emitió concepto favorable autorizando el cupo para comprometer vigencias futuras por $28.208.248.131 para ser ejecutadas en 2022, las cuales no se utilizaron en su totalidad. La cual consistía en:  “Se autorizan con el fin de que la Entidad pueda 
contratar la ejecución del proyecto Hogares Digitales 2.0
</t>
  </si>
  <si>
    <t xml:space="preserve">Dirección Infraestructura/Oficina Asesora de Planeación </t>
  </si>
  <si>
    <t>Acción de mejora cumplida.
1. Con radicado No. 232113619 del 08/11/2023 la Dirección de Infraestructura informa cargue de evidencia de memorando enviado a la Jefe de la Oficina Asesora de Planeación y Estudios Sectoriales, informando vigencias futuras vigencia 2023 de la Dirección de Infraestructura. 2. Queda pendiente la evaluación de efectividad por parte de la CGR para poder efectuar el cierre.</t>
  </si>
  <si>
    <t>107. H9A-2022 - SIMIG 1169</t>
  </si>
  <si>
    <t>H10A-2022</t>
  </si>
  <si>
    <t>Hallazgo No 10 Programación del Presupuesto Traslados Adiciones y reducciones – Administrativo</t>
  </si>
  <si>
    <t xml:space="preserve">Analizada la respuesta remitida por la entidad donde expresa: “Es pertinente aclarar que los traslados, las adiciones y reducciones presupuestales realizadas durante la vigencia 2022, se encuentran soportados y motivados por la justificación técnica y económica que presenta el área responsable de la ejecución”. Si bien la entidad argumento dicha justificación a cerca de dichas modificaciones presupuestales, también es cierto que estas decisiones afectan el cumplimiento de metas de los proyectos programas y subprogramas de inversión a los cuales se redujeron los recursos. </t>
  </si>
  <si>
    <t>Actualizar el DES-TIC-MA-002 manual de proyectos de inversión</t>
  </si>
  <si>
    <t>Manual actualizado</t>
  </si>
  <si>
    <t>Acción de Mejora Cumplida
1. Con radicado No. 232120326 del 23/11/2023 la Oficina Asesora de Planeación y Estudios Sectoriales remite evidencia del manual DES-TIC-MA-002 Manual de Proyectos de Inversión ajustado respecto al inicio del trámite presupuestal por parte de la OAPES. 2. Queda pendiente la evaluación de efectividad por parte de la CGR para poder efectuar el cierre.</t>
  </si>
  <si>
    <t>108. H10A-2022 - SIMIG 1136</t>
  </si>
  <si>
    <t>El incremento en los excedentes financieros es generado por ineficacia en la ejecución del presupuesto de gastos a causa de Apropiaciones sin ejecutar; CDP sin comprometer; y compromisos sin ejecutar. Particularmente en la vigencia, 2022 se generaron perdidas de apropiación por $195.751.053.329 generadas principalmente entre otras cusas por: La no adjudicación de proyectos tales como declaración desierta para Conexiones de San Andrés y providencia y territorios Nacionales; no ejecución en contratación del proyecto Hogares conectados 2.0; Liberación de recursos del proyecto Navega tic; desistimientos en la contratación</t>
  </si>
  <si>
    <t>Accion de mejora cumplida
1. Con radicado No. 232087296 del 08/09/2023 la Dirección de Infraestructura remite memorando al Viceministro de Conectividad informando los recursos sin comprometer con corte al 31 de agosto de 2023 para cada una de las fichas de inversión. 2. Queda pendiente la evaluación de efectividad por parte de la CGR para poder efectuar el cierre.</t>
  </si>
  <si>
    <t>109. H12AD-2022 - SIMIG 1170</t>
  </si>
  <si>
    <t>H14A-2022</t>
  </si>
  <si>
    <t>Hallazgo 14. - Reintegros PAAC – Administrativo</t>
  </si>
  <si>
    <t>Particularmente en la vigencia, 2022 se generaron perdidas de apropiación por $195.751.053.329 generadas principalmente entre otras cusas por: La no adjudicación de proyectos tales como declaración desierta para Conexiones de San Andrés y providencia y territorios Nacionales; no ejecución en contratación del proyecto Hogares conectados 2.0; Liberación de recursos del proyecto Navega tic; desistimientos en la contratación</t>
  </si>
  <si>
    <t>1. Con radicado No. 232087296 del 08/09/2023 la Dirección de Infraestructura remite memorando al Viceministro de Conectividad informando los recursos sin comprometer con corte al 31 de agosto de 2023 para cada una de las fichas de inversión. 2. Queda pendiente la evaluación de efectividad por parte de la CGR para poder efectuar el cierre.</t>
  </si>
  <si>
    <t xml:space="preserve">
Acción de mejora cumplida
Auditoría Financiera </t>
  </si>
  <si>
    <t>110. H14A-2022 - SIMIG 1171</t>
  </si>
  <si>
    <t>Las reservas presupuestales constituidas a 31 de diciembre de 2021, no fueron utilizadas  a 31 de diciembre de 2022.
Los recursos por $23.876.246.108 no fueron utilizados, y fue liberados mediante las Actas Nos 1 por $35.487.267 Acta No 2 por $20.354.450.525 y acta No 3 por $3.486.308.316 respectivamente. Estos recursos están asociados a saldos no utilizados por el cumplimiento de ANS de los operadores de COMCEL y Colombia Telecomunicaciones del proyecto Navegatic.</t>
  </si>
  <si>
    <t>Remitir comunicado desde la Dirección de Infraestructura a los supervisores asociados con reservas presupuestales sin ejecución, y la importancia de ejecutarlas con urgencia.</t>
  </si>
  <si>
    <t>Comunicado desde la Dirección de Infraestructura a los supervisores asociados con reservas presupuestales sin ejecución, y la importancia de ejecutarlas con urgencia.</t>
  </si>
  <si>
    <t>Acción de mejora cumplida.
1. Con radicado No. 232099702 del 06/10/2023 la Dirección de Infraestructura informa cargue de evidencia de comunicación enviada por el Director de Infraestructura a la supervisora de los contratos de Centros Digitales, Navegatic, Proyecto Nacional de Conectividad Alta con información de las reservas presupuestales para que se ejecuten pagos de compromisos legales contraídos y que no pudieron ejecutarse en la vigencia 2022. 2. Queda pendiente la evaluación de efectividad por parte de la CGR para poder efectuar el cierre.</t>
  </si>
  <si>
    <t>111. H15AD-2022 - SIMIG 1173</t>
  </si>
  <si>
    <t xml:space="preserve">Se están desembolsado recursos a contratos que no se están ejecutando oportunamente, lo cual genera incertidumbre acerca de la ejecución real de los recursos que permita la finalidad para lo cual fueron girados y si se están destinando oportunamente en la adquisición de los bienes y servicios para lo cual fueron contratados.  
</t>
  </si>
  <si>
    <t>Remitir comunicados trimestral a los operadores de los contratos 875-2013 (PNCAV), 1042-2020 (Centros Digitales), 857-2019 (IDF1) y 854-2019 (ZDU), para exhortar la importancia de ejecutar los recursos de acuerdo al cronograma del contrato</t>
  </si>
  <si>
    <t>Acción ded mejora cumplida.
1. Con radicado No. 232137103 del 29/12/2023 la Dirección de Infraestructura remite evidencia de envío de comunicaciones a COMUNICACIÓN CELULAR COMCEL (Contrato 1042-2020) y UT ANDIRED (Contrato 875-2013) con el fin de recomendar la ejecución de los recursos de acuerdo con el cronograma del contrato, e Informe de Situación del Contrato 854-2019 el cual incluye concepto emitido por el Concejo de Estado en febrero de 2023. 2. Queda pendiente la evaluación de efectividad por parte de la CGR para poder efectuar el cierre.
Acción de mejora con avance.
Con radicado No. 232099702 del 06/10/2023 la Dirección de Infraestructura informa cargue de evidencia de comunicaciones enviadas por el Supervisor de los contratos 875-2013 (PNCAV) y 1042-2020 (Centros Digitales). Para el caso del contrato 875-2013 la comunicación incluye información financiera con corte al 31 de julio de 2023, para el contrato 1042-2020 la comunicación incluye información financiera con corte al 30 de septiembre de 2023 y para el contrato 854-2019 se adjunta informe de situación del contrato, con aclaraciones a ser tomadas en cuenta por la CGR. Por lo tanto, a la fecha de revisión se observa un avance del 50% en con respecto a la ejecución total de la acción de mejora a la fecha de revisión.</t>
  </si>
  <si>
    <t>112. H16AD-2022 - SIMIG 1174</t>
  </si>
  <si>
    <t>Viceministerio de Conectividad y digitalización -Dirección de Industria-GIT Medios Públicos- Dirección Infraestructura - Dircom</t>
  </si>
  <si>
    <t>Acción de mejora cumplida.
1. Con radicado No. 232137103 del 29/12/2023 la Dirección de Infraestructura remite evidencia de informe explicativo indicando el concepto emitido por el Consejo de Estado No. 2485 del 15 de febrero de 2023. 2. Queda pendiente la evaluación de efectividad por parte de la CGR para poder efectuar el cierre.</t>
  </si>
  <si>
    <t>113. H16AD-2022 - SIMIG 1174</t>
  </si>
  <si>
    <t>Dentro de los contratos y convenios que realiza el FUTIC con patrimonios autónomos, existen saldos en fiducias en su mayoría saldos pendientes por legalizar</t>
  </si>
  <si>
    <t>Realización de Comité Mensual de legalizaciones de recursos.</t>
  </si>
  <si>
    <t xml:space="preserve">Presentar actas de mesas de trabajo trimestrales realizadas con el contratista y la interventoría para la legalización y ejecución de los recursos.  </t>
  </si>
  <si>
    <t>Actas</t>
  </si>
  <si>
    <t>Dirección de Infraestructura / Dirección de Comunicaciones</t>
  </si>
  <si>
    <t>Acción de mejora cumplida.
1. Con radicado No. 232137103 del 29/12/2023 la Dirección de Infraestructura remite evidencia de actas de reunión con Comunicación Celular Comcel (Contrato 1042-2020) y UT ANDIRED (Contrato 875-2023) para la legalización de recursos, informe de la situación del Contrato 854-2019 e informe explicativo donde se indica el concepto emitido por el Consejo de Estado No. 2482 de febrero de 2023. 2. Queda pendiente la evaluación de efectividad por parte de la CGR para poder efectuar el cierre.
Acción de mejora con avance.
Con radicado No. 232099702 del 06/10/2023 la Dirección de Infraestructura informa cargue de evidencia de acta de reunión para realizar seguimiento a la ejecución de los recursos del contrato 1042-2020 (Centros Digitales) de septiembre de 2023, acta de reunión de seguimiento a la ejecución de los recursos del contrato 875-2013 (PNCAV) con corte al 31 de julio de 2023 y para el contrato 854-2019 se adjunta informe de situación del contrato, con aclaraciones a ser tomadas en cuenta por la CGR. Por lo tanto, a la fecha de revisión se observa un avance del 50% en con respecto a la ejecución total de la acción de mejora a la fecha de revisión.</t>
  </si>
  <si>
    <t>114. H17A-2022 - SIMIG 1175</t>
  </si>
  <si>
    <t>115. H17A-2022 - SIMIG 1175</t>
  </si>
  <si>
    <t>116. H17A-2022 - SIMIG 1247</t>
  </si>
  <si>
    <t>De acuerdo con lo relacionado en el informe de auditoría financiera vigencia 2022 de la CGR, se pudo evidenciar que lo registrado en este formato por parte de los funcionarios que ejercen la función de Supervisores, corresponde a un resumen de lo informado por la Interventoría y/o extractos de las actividades de ejecución suministradas por el contratista, sin que se diligencie el ítem “Observaciones por parte del Supervisor”, casilla que se deja en blanco o se copian las observaciones de la interventoría.</t>
  </si>
  <si>
    <t xml:space="preserve">Establecer mecanismos que permitan la estructuración de un informe técnico de análisis y apreciación objetiva por parte del Supervisor que de manera periódica constituya una herramienta de verificación y seguimiento. </t>
  </si>
  <si>
    <t>Radicar memorando solicitando mesa técnica con el área de Gestión de Compras y Contratación con el fin de proponer ajustes al Formato Informe Mensual de Supervisión del Contrato o Convenio.</t>
  </si>
  <si>
    <t>Memorando de solicitud</t>
  </si>
  <si>
    <t>117. H17A-2022 - SIMIG 1205</t>
  </si>
  <si>
    <t>acta</t>
  </si>
  <si>
    <t>118. H17A-2022 - SIMIG 1205</t>
  </si>
  <si>
    <t>H21AD-2022</t>
  </si>
  <si>
    <t>Hallazgo No. 21. Ejecución y desarrollo del contrato de aporte N°. 875 de 2013 Unión Temporal Andired - Administrativo con presunta connotación Disciplinaria. (AD)</t>
  </si>
  <si>
    <t>Informe de seguimiento al proceso administrativo sancionatorio del operador UTANDIRED por el informe de presunto incumplimiento reportado por la interventoría el 05/06/2023.</t>
  </si>
  <si>
    <t>Acción de mejora cumplida.
1. Con radicado No. 232137103 del 29/12/2023 la Dirección de Infraestructura remite evidencia de informe de seguimiento al proceso administrativo sancionatoria con UT ANDIRED por informe de incumplimiento de la interventoría. 2. Queda pendiente la evaluación de efectividad por parte de la CGR para poder efectuar el cierre.</t>
  </si>
  <si>
    <t>119. H20AD-2022 - SIMIG 1176</t>
  </si>
  <si>
    <t>H22ADIP-2022</t>
  </si>
  <si>
    <t>Hallazgo 22. Desarrollo y ejecución técnica de los entregables del Contrato de aporte N°. 875 de 2013 Unión Temporal Andired - Administrativo con presunta connotación Disciplinaria y Fiscal IP. (AD-IP)</t>
  </si>
  <si>
    <t>Acción de mejora cumplida.
1. Con radicado No. 232137103 del 29/12/2023 la Dirección de Infraestructura remite evidencia de Informe de situación del Contrato No. 875-2013 PNCAV. 2. Queda pendiente la evaluación de efectividad por parte de la CGR para poder efectuar el cierre.</t>
  </si>
  <si>
    <t>120. H21AD-2022 - SIMIG 1178</t>
  </si>
  <si>
    <t>H23AD-2022</t>
  </si>
  <si>
    <t>Hallazgo No. 23. Ejecución y seguimiento al contrato de aporte N°. 749-2022 Administrativo con presunta connotación Disciplinaria. (AD)</t>
  </si>
  <si>
    <t xml:space="preserve">El ente de control indica: "se pudo evidenciar para la vigencia 2022 este órgano de Control Fiscal, inconsistencias en la ejecución y debida observancia a los ítems de cumplimiento contractual, los cuales presentan atrasos e incumplimientos que no están acorde a la reglamentación, ni al cronograma de ejecución estipulado en el contrato y sin embargo ya fueron desembolsados, se aclara que,  </t>
  </si>
  <si>
    <t>Elaborar informe explicativo en el cual se indique que los desembolsos efectuados para el Contrato 749/2022 fue realizado de acuerdo con el cumplimiento de los requisitos establecidos contractualmente y el cumplimiento de las Metas, así como la descripción de cada una de ellas.</t>
  </si>
  <si>
    <t>Informe explicativo en el cual se indique que los desembolsos efectuados para el Contrato 749/2022 fue realizado de acuerdo con el cumplimiento de los requisitos establecidos contractualmente y el cumplimiento de las Metas, así como la descripción de cada una de ellas.</t>
  </si>
  <si>
    <t>Viceministerio de Conectividad/Dirección de Infraestructura</t>
  </si>
  <si>
    <t>Accion de mejora cumplida.
1. Con radicado No. 232099702 del 06/10/2023 la Dirección de Infraestructura informa cargue de evidencia de informe explicativo de desembolsos del contrato 749-2020 (UT ETB Net Colombia Conecta) durante la vigencia 2022 y como se ejecutaron, indicando las características de cada desembolso. 2. Queda pendiente la evaluación de efectividad por parte de la CGR para poder efectuar el cierre.</t>
  </si>
  <si>
    <t>121. H23AD-2022 - SIMIG 1181</t>
  </si>
  <si>
    <t>H24AD-2022</t>
  </si>
  <si>
    <t>Hallazgo No. 24. Proyecto Desarrollo Masificación acceso a internet nacional - Administrativo con presunta connotación Disciplinaria. (AD)</t>
  </si>
  <si>
    <t>La entidad no alcanzo el 100% de las metas proyectadas de cobertura poblacional y ejecución presupuestal, pues no se desarrollaron todos los contratos ni actividades planeadas, constituyéndose esto en aspectos operacionales que al no ser desarrollados acorde con los lineamientos estatuidos en el CONPES 3968, no le dan continuidad ni tampoco el correcto propósito de cobertura al proyecto, entre las que tenemos:</t>
  </si>
  <si>
    <t>122. H24AD-2022 - SIMIG 1182</t>
  </si>
  <si>
    <t>H26AD-2022</t>
  </si>
  <si>
    <t>Hallazgo No. 26. Cierre indicadores Plan de Acción y Plan Estratégico institucional vigencia 2022 - Administrativo con presunta connotación Disciplinaria. (AD).</t>
  </si>
  <si>
    <t xml:space="preserve">Informe de seguimiento al proceso administrativo sancionatorio del operador UTANDIRED por el informe de presunto incumplimiento reportado por la interventoría el 05/06/2023.
</t>
  </si>
  <si>
    <t>Acción de mejora cumplida.
1. Con radicado No. 232137103 del 29/12/2023 la Dirección de Infraestructura remite evidencia de Informe de situación del Contrato No. 875-2013 PNCAV, mencionando instalación y puesta en servicio con incidencia de imposición de sanción por Cláusula Penal Pecuniaria consagrada en el numeral 6.1.1. del Acuerdo Conciliatorio que modificó la Cláusula Vigésima Tercera del Contrato de Aporte No. 875 de 2013. 2. Queda pendiente la evaluación de efectividad por parte de la CGR para poder efectuar el cierre.</t>
  </si>
  <si>
    <t>123. H26AD-2022 - SIMIG 1183</t>
  </si>
  <si>
    <t>124. H26AD-2022 - SIMIG 1183</t>
  </si>
  <si>
    <t>H5A-2021
H8A-2020</t>
  </si>
  <si>
    <t>Hallazgo No. 5. Reconocimiento de Recursos entregados en Administración ICETEX – Administrativo.
Para el caso de ICETEX presenta riesgo por no haber legalizado, ni reintegrado la totalidad de los recursos ejecutados hasta 31 de diciembre de 2021, además esta cuenta se encuentra sobrestimada en $7.217 millones por la diferencia en el saldo de FUTIC al cierre contable con el registro de ICETEX.
Hallazgo No. 8 - 2020. Reconocimiento Recursos Entregados en Administración-ICETEX.  Administrativo 
En el Estado de Situación Financiera, FUTIC presenta en la cuenta Recursos Entregados en Administración, un saldo de $43.091 millones, correspondientes a diez (10) convenios, suscritos con el Icetex, entre las vigencias 2011 y 2019; sin embargo, esta Entidad, en el proceso de confirmación de terceros, reportó un saldo de $17.900,4 millones, lo que refleja una diferencia neta de $25.190.7 millones. Esta diferencia está representada, en mayor parte, en el saldo del convenio 665 de 2015, por $24.867,9 millones, el cual no fue reportado por Icetex. Por lo anterior, y dado que no existe una conciliación, se presenta incertidumbre respecto a la razonabilidad del saldo de la cuenta, a nivel de este tercero, con la consecuente afectación del saldo de la cuenta Gasto Social Publico y en el resultado del ejercicio. En lo que respecta a la alianza 665 de 2015, FUTIC respondió que “en el cuadro de legalización reportado por ICETEX (Tabla 8) no se encuentra la alianza 665 de 2015, debido a que la misma es administrada por la vicepresidencia de crédito y cobranza y no por la vicepresidencia de fondos en administración de ICETEX. Por lo que se presenta aclaración y detalle de la legalización con corte al 31 de diciembre de 2020”, situación que no se considera válida, en el entendido que se circularizó al ICETEX institucionalmente, y no a las vicepresidencias, por lo tanto, no hay claridad respecto al reporte de los recursos del convenio 665 por valor de
$24.867.9 millones.
Adicional al efecto contable, el ente de control señala que esta circunstancia, conlleva riesgos que pueden materializarse en la pérdida de recursos, si FUTIC no adelanta de manera oportuna y eficiente los procesos de conciliación con las entidades y/o fiduciarias que manejan los recursos que vienen recibiendo para la ejecución de los diferentes proyectos de inversión, y más aún, teniendo en cuenta la antigüedad de los desembolsos y las fechas establecidas para su terminación.</t>
  </si>
  <si>
    <t>De acuerdo a lo expresado por el equipo auditor de la CGR "Para el caso de ICETEX presenta riesgo por no haber legalizado, ni reintegrado la totalidad de los recursos ejecutados hasta 31 de diciembre de 2021, además esta cuenta se encuentra sobrestimada en $7.217 millones por la diferencia en el saldo de FUTIC al cierre contable con el registro de ICETEX".</t>
  </si>
  <si>
    <t xml:space="preserve">Dirección de Economía Digital
Dirección de Gobierno Digital </t>
  </si>
  <si>
    <t>125. H5A-2021 H8A-2020 - SIMIG 1206</t>
  </si>
  <si>
    <t>H5A-2021
H8A-2020</t>
  </si>
  <si>
    <t xml:space="preserve">Destiempo en los calendarios de cierre contables y los procesos para reportar las legalizaciones entre MinTIC y el ICETEX que conllevan a evidenciar diferencias en las cifras que son revisadas a través de un ejercicio de conciliación de los recursos hasta su liquidación. </t>
  </si>
  <si>
    <t>Acción de mejora cumplida
1Con radicado No. 232123649 del 01/12/2023 en donde se adjunta oficio de solicitud de recursos disponibles de recaudos de cartera.  Queda pendiente la evaluación de efectividad por parte de la CGR para poder efectuar el cierre.</t>
  </si>
  <si>
    <t>126. H5A-2021 H8A-2020 - SIMIG 1206</t>
  </si>
  <si>
    <t>H6A-2021
H9A-2020</t>
  </si>
  <si>
    <t>Hallazgo No. 6. Reconocimiento de Recursos entregados en Administración Colciencias-Fiduprevisora – Administrativo.
Este hecho de sobrestimación por $1.902 millones, afectó la razonabilidad de la cuenta (1908) Recursos entregados en administración y en igual cuantía la cuenta (5507) Gastos – Gasto Público Social – Desarrollo comunitario y bienestar social, así mismo genera riesgo por la inoportunidad en la legalización de los recursos, hecho que puede materializarse en la pérdida de recursos, si FUTIC no adelanta de manera oportuna y eficiente los procesos de conciliación, teniendo en cuenta la antigüedad de los desembolsos y las fechas establecidas para su terminación.
Hallazgo No. 9. Reconocimiento Recursos Entregados en Administración-Colciencias-. Administrativo
se observa que a 31 de diciembre de 2020 persisten las deficiencias relacionadas con la conciliación y legalización oportuna de los recursos entregados en administración, en lo que respecta a los convenios suscritos con Colciencias (hoy Ministerio de Ciencia, Tecnología e Innovación- Minciencias), los cuales, a su vez, son manejados a través de fiduciarias, toda vez que, el saldo total por $20.311,7 millones, frente a lo reportado por la fiduciaria, presenta inconsistencias, que generan incertidumbre respecto a su razonabilidad.
Es importante señalar que la mayoría de estos convenios fueron suscritos entre 2010-2016 y la entidad justifica la permanencia de saldos por legalizar en controversias judiciales e inclusive por diferencias en la información de FUTIC, MinCiencias y la Fiduciaria.
FUTIC, en su respuesta menciona que “…Al respecto es importante aclarar que, como es de su conocimiento, a la fecha aún existen saldos pendientes de legalizar comoquiera que en el desarrollo de los diferentes convenios se tuvo contratación derivada, los cuáles a la fecha se encuentran en proceso de liquidación bilateral entre la Fiduprevisora y el contratista o en proceso de liquidación judicial. Así las cosas, hasta tanto no se logren resolver dichos asuntos, no se podrá surtir el proceso de legalización y con ello, lograr la posterior liquidación de los Convenios Marco. Adicionalmente Plantea que, "En particular, es importante precisar que se ha realizado con Minciencias la conciliación financiera de los convenios en aras de lograr las legalizaciones y obtener cifras finales, que a la fecha se encuentra en validación por parte de la Fiduprevisora, para continuar con los trámites internos en cada Ministerio”, circunstancias que permiten inferir que, si bien se han adelantado gestiones para conciliar los saldos con Colciencias, a la fecha de corte de la auditoria, existían diferencias.
La situación referida, que se presenta por deficiencias en los mecanismos de control interno, afecta la razonabilidad del saldo de la cuenta recursos entregados en administración y en forma correlativa la de gastos y el resultado del ejercicio.
Adicional al efecto contable, el ente de control señala que esta circunstancia, conlleva riesgos que pueden materializarse en la pérdida de recursos, si FUTIC no adelanta de manera oportuna y eficiente los procesos de conciliación con las entidades y/o fiduciarias que manejan los recursos que vienen recibiendo para la ejecución de los diferentes proyectos de inversión, y más aún, teniendo en cuenta la antigüedad de los desembolsos y las fechas establecidas para su terminación.</t>
  </si>
  <si>
    <t>De acuerdo con el expuesto por el equipo Auditor de la CGR "Falta oportunidad en la legalización de recursos en cumplimiento del objeto de los convenios firmados, por parte del FUTIC a 31 de diciembre de 2021"</t>
  </si>
  <si>
    <t xml:space="preserve">Llevar a cabo mesas de Trabajo con equipo Minciencias para  determinar  el reintegro de recursos no ejecutados.
. 
</t>
  </si>
  <si>
    <t xml:space="preserve">Desarrollar mesas de trabajo con Minciencias en la cual se concilien las cifras y se determinen  los valores a reintegrar al FUTIC. 
</t>
  </si>
  <si>
    <t xml:space="preserve">Dirección de Economía Digital
Dirección de Gobierno Digital
Oficina de Fomento Regional </t>
  </si>
  <si>
    <t>127. H6A-2021 H9A-2020 - SIMIG 1207</t>
  </si>
  <si>
    <t>Radicar proceso judicial desde la STS. (Subdirección para la Transformación Sectorial). De los convenios pendientes por reintegro</t>
  </si>
  <si>
    <t>Radicado</t>
  </si>
  <si>
    <t>128. H6A-2021 H9A-2020 - SIMIG 1207</t>
  </si>
  <si>
    <t>H7A-2021
 H7A-2020</t>
  </si>
  <si>
    <t>Hallazgo No. 7. Reconocimiento de Recursos entregados en Administración ENTerritorio – Administrativo. Pág. 129 del Informe de la CGR</t>
  </si>
  <si>
    <t>Inoportunidad en la legalización y reintegro de los recursos entregados en administración por FUTIC a 31 de diciembre de 2021, ENTerritorio presenta un saldo por legalizar de $55.241 millones, correspondientes a los cuatro (4) convenios en ejecución.
Así mismo, al cierre de la vigencia se presenta una diferencia de -$1.753 millones en el Convenio 667-2015, de acuerdo con la información reportada por ENTerritorio como respuesta a la circularización efectuada por la CGR con un saldo de $55.421 millones, y el registro contable de FUTIC por $53.668 millones.
Los contratos 504-2011, 989-2012 y 879-2019 se encuentran en procesos judiciales por controversias contractual derivadas de la ejecución de los recursos.</t>
  </si>
  <si>
    <t>Accion de mejora cumplida.
1. Con radicado No. 232137103 del 29/12/2023 la Dirección de Infraestructura remite evidencia de Informe de Avance de Procesos Judiciales indicando los avances en demandas instauradas respecto a controversias por recursos de los contratos 504-2011, 989-2012 y 879-2013. 2. Queda pendiente la evaluación de efectividad por parte de la CGR para poder efectuar el cierre.
Acción de mejora con avance.
Con radicado No. 232099702 del 06/10/2023 la Dirección de Infraestructura informa cargue de evidencia de Informe de Avance de Procesos Judiciales para los contratos interadministrativos con PVD Fase 0 (contrato 504-2011), Punto Vive Digital Fase Uno (contrato 989-2012), Punto Vive Digital Fase 2 (contrato 879-2013) y PVD Fase 3 (contrato 667-2015) . Por lo tanto, a la fecha de revisión se observa un avance del 50% en con respecto a la ejecución total de la acción de mejora a la fecha de revisión.</t>
  </si>
  <si>
    <t>129. H7A-2021 H7A-2020 - SIMIG 1185</t>
  </si>
  <si>
    <t>H9A-2021</t>
  </si>
  <si>
    <t>Hallazgo No. 9. Programa Anual Mensualizado de Caja. Administrativo</t>
  </si>
  <si>
    <t>La Contraloría determinó que, a 31 de diciembre de 2021, el FUTIC efectuó reintegros por $7.127 millones por concepto de PAC mensualizado que fue programado y no ejecutado. Lo anterior refleja deficiencias en la elaboración y ejecución del PAC de la entidad, afectando las metas anuales mensualizadas de pago programadas, manteniendo recursos ociosos que pudieron ser empleados para atender otras necesidades estatales</t>
  </si>
  <si>
    <t>Enviar comunicación a todas las Direcciones, Subdirecciones y Coordinaciones en la entidad, haciendo conocer el PAC autorizado en la vigencia acorde con las necesidades que fueron contempladas al inicio de la vigencia, dando las pautas para las modificaciones y aplazamientos respectivos.</t>
  </si>
  <si>
    <t>Comunicaciones emitidas</t>
  </si>
  <si>
    <t>GIT de Tesorería
Subdirección Financiera</t>
  </si>
  <si>
    <t>130. H9A-2021 - SIMIG 1233</t>
  </si>
  <si>
    <t>H11A-2021
H17A-2020</t>
  </si>
  <si>
    <t xml:space="preserve">Hallazgo No. 11. Ejecución Vigencias Futuras. Administrativo.
H17A. Ejecución de Vigencias Futuras. 
El artículo 89 del Estatuto Orgánico del Presupuesto, preceptúa que “las apropiaciones incluidas en el Presupuesto General de la Nación son autorizaciones máximas de gasto que el Congreso aprueba para ser ejecutadas o comprometidas durante la vigencia fiscal respectiva”. (Negrita fuera de texto). 
Por su parte, el artículo 33 del Decreto 2411 de diciembre de 2019, establece que “los cupos anuales autorizados para asumir compromisos de vigencias futuras no utilizados a 31 de diciembre del año en que se concede la autorización caducan, salvo en los casos previstos en el inciso 2° del artículo 8° de la Ley 819 de 2003” (Negrita fuera de texto) Durante la vigencia auditada, el FUTIC dejó de ejecutar recursos por concepto de vigencias futuras autorizadas por $93.541.6 millones, correspondiente en cuantía de $11.406,4 millones, en 2018 y $82.135,1 millones, respectivamente, tal como se muestra en la tabla 12
La misma situación fue observada por la Contraloría General en auditorías anteriores, razón por la cual se incluyó en el Plan de mejoramiento institucional, con el fin de establecer acciones que permitieran prevenir su repetición, sin que estas resultaran efectivas. Al respecto, el FUTIC manifiesta que no es posible evitar la repetición de este hecho, “toda vez, que esos cupos no utilizados obedecen a circunstancias inherentes al desarrollo de los procesos contractuales por el cual deben atravesar todas las entidades públicas”. Frente a lo cual, la CGR señala, que al presentarse tales dificultades en la ejecución de las vigencias futuras, la normatividad presupuestal prevé el instrumento de reprogramación (reducción) de las vigencias futuras, de acuerdo a lo establecido en el artículo 31 de la Ley 2008 de 201914 
Lo anterior, denota deficiencias en la efectividad del Plan de mejoramiento institucional, generando posibles afectaciones en la prestación de los bienes y servicios, en los términos y condiciones inicialmente pactados y al incumplimiento de los cronogramas, metas físicas y financieras de los proyectos, la ejecución del plan anual de inversiones y el plan de acción de la entidad. No obstante, es de aclarar que las demás vigencias futuras no fueron obligadas y se dejaron expirar. </t>
  </si>
  <si>
    <t xml:space="preserve">Deficiencias en la solicitud vigencias futuras del FUTIC y en la estructuración de los proyectos y sus necesidades, así como falta de diligencia para adelantar los trámites pertinentes para la reprogramación de las vigencias futuras autorizadas de acuerdo a la normatividad presupuestal. Se sugiere causa </t>
  </si>
  <si>
    <t>131. H11A-2021 H17A-2020 - SIMIG 1133</t>
  </si>
  <si>
    <t xml:space="preserve">Hallazgo No. 11. Ejecución Vigencias Futuras. Administrativo. Pág. 133 del informe de la CGR
H17A. Ejecución de Vigencias Futuras. 
El artículo 89 del Estatuto Orgánico del Presupuesto, preceptúa que “las apropiaciones incluidas en el Presupuesto General de la Nación son autorizaciones máximas de gasto que el Congreso aprueba para ser ejecutadas o comprometidas durante la vigencia fiscal respectiva”. (Negrita fuera de texto). 
Por su parte, el artículo 33 del Decreto 2411 de diciembre de 2019, establece que “los cupos anuales autorizados para asumir compromisos de vigencias futuras no utilizados a 31 de diciembre del año en que se concede la autorización caducan, salvo en los casos previstos en el inciso 2° del artículo 8° de la Ley 819 de 2003” (Negrita fuera de texto) Durante la vigencia auditada, el FUTIC dejó de ejecutar recursos por concepto de vigencias futuras autorizadas por $93.541.6 millones, correspondiente en cuantía de $11.406,4 millones, en 2018 y $82.135,1 millones, respectivamente, tal como se muestra en la tabla 12
La misma situación fue observada por la Contraloría General en auditorías anteriores, razón por la cual se incluyó en el Plan de mejoramiento institucional, con el fin de establecer acciones que permitieran prevenir su repetición, sin que estas resultaran efectivas. Al respecto, el FUTIC manifiesta que no es posible evitar la repetición de este hecho, “toda vez, que esos cupos no utilizados obedecen a circunstancias inherentes al desarrollo de los procesos contractuales por el cual deben atravesar todas las entidades públicas”. Frente a lo cual, la CGR señala, que al presentarse tales dificultades en la ejecución de las vigencias futuras, la normatividad presupuestal prevé el instrumento de reprogramación (reducción) de las vigencias futuras, de acuerdo a lo establecido en el artículo 31 de la Ley 2008 de 201914 
Lo anterior, denota deficiencias en la efectividad del Plan de mejoramiento institucional, generando posibles afectaciones en la prestación de los bienes y servicios, en los términos y condiciones inicialmente pactados y al incumplimiento de los cronogramas, metas físicas y financieras de los proyectos, la ejecución del plan anual de inversiones y el plan de acción de la entidad. No obstante, es de aclarar que las demás vigencias futuras no fueron obligadas y se dejaron expirar. </t>
  </si>
  <si>
    <t>De acuerdo con información del FUTIC, los $28.208,213 correspondientes al proyecto
Desarrollo Masificación Acceso a Internet Nacional, no fueron comprometidos, toda
vez que la Contratación que estaba programada hasta el mes de julio de 2022, para la prestación del servicio de Internet fijo en las regiones adjudicadas en hogares de
bajos ingresos, a través del proyecto Hogares Digitales 2.0, no se llevó a cabo, pues
la entidad consideró no viable continuar con el proyecto en la vigencia 2021 y en
consecuencia la no utilización del cupo de vigencias futuras aprobadas.</t>
  </si>
  <si>
    <t>132. H11A-2021  H17A-2020 - SIMIG 1187</t>
  </si>
  <si>
    <t>Presuntas deficiencias por parte de las áreas responsables de cada reserva presupuestal, las cuales tienen la obligación de informar su pago antes de finalizar el mes de noviembre de la vigencia, los saldos por obligar y pagar o solicitar la reducción de los compromisos, previa modificación de los actos administrativos que los originaron, a fin de registrar en el Sistema Integrado de Información Financiera -SIIF- y evitar que al cierre de la vigencia queden reservas no ejecutadas.</t>
  </si>
  <si>
    <t xml:space="preserve">
Dirección de Infraestructura
</t>
  </si>
  <si>
    <t>Acción de mejora cumplida.
Con radicado No. 232113619 del 08/11/2023 la Dirección de Infraestructura informa cargue de evidencia de comunicado de cumplimiento de cronograma de los contratos 857-2019, comunicado del estado financiero del contrato 1042-2020, comunicado del estado financiero del contrato 875-2013 e informe de situación del contrato 854-2019. 2. Queda pendiente la evaluación de efectividad por parte de la CGR para poder efectuar el cierre.
Acción de mejora con soporte de avance
1. Con radicado No. 232090710 del 18/09/2023 la Dirección de Infraestructura remitió evidencia de comunicados enviados a los operadores de los contratos e informe de situación del contrato 854 de 2019 para el III Trimestre de 2023, lo cual representa un avance del 50% con respecto a la ejecución total de la acción de mejora a la fecha de revisión.</t>
  </si>
  <si>
    <t>133. H13AD-2021 - SIMIG 1189</t>
  </si>
  <si>
    <t>La comisión auditora estableció que $2.872 millones transferidos a la Agencia Nacional del Espectro -ANE, tuvieron que ser devueltos al presupuesto de gastos de funcionamiento del Fondo, toda vez que no fueron utilizados. El caso de la transferencia19 por $34.574 millones, que fue modificada el 31 de diciembre de 2021, reduciendo su valor a $31.702 millones. Lo anterior, según la entidad, “de conformidad con las proyecciones de gasto realizadas por esa entidad y que a pesar de que ha realizado las gestiones para el proceso del rediseño institucional, ésta no cuenta a la fecha con las autorizaciones pertinentes, por lo cual no se hará uso de la totalidad de los recursos que la Resolución No. 00005 de 2021 del FUTIC.” El hallazgo se confirma, teniendo en cuenta en lo expresado por la entidad en su respuesta a cerca de la reducción y afectación del presupuesto.</t>
  </si>
  <si>
    <t>Acción de mejora cumplida.
1. Mediante memorando con radicado No. 232128799 del 12/12/2023 la Subdirección Financiera remite evidencia de correo con reporte de ejecución presupuestal al 30/nov/2023, el cual incluye presentación de avance presupuestal, así como correo electrónico de seguimiento a saldos de compromisos por obligar al 30/nov/2023, lo cual representa un avance del 100% con respecto a la ejecución total de la acción de mejora a la fecha de revisión. 2. Queda pendiente la evaluación de efectividad por parte de la CGR para poder efectuar el cierre.
Acción de mejora con soporte de avance.
Con radicado No. 232117966 del 17/11/2023 la Subdirección Financiera remite evidencia de presentación de informe de ejecución presupuestal de octubre de 2023 del FUTIC por medio de correo electrónico a directores, jefes de oficinas y viceministros, secretaria general y Ministro, así como correos electrónicos de reporte de seguimiento a saldos de compromisos por obligar de octubre 2023 a cargo de las diferentes áreas de la entidad, lo cual representa avance de un 80% con respecto a la ejecución total de la acción de mejora a la fecha.
Acción de mejora con soporte de avance.
Con radicado No. 232109111 del 30/10/2023 la Subdirección Financiera remite evidencia la presentación de informe de ejecución presupuestal de septiembre de 2023 por medio de correo electrónico al Ministro, Secretaria General, Viceministros, Directores, Jefes de Oficina y Gerentes de Proyectos, lo cual representa avance de un 60% con respecto a la ejecución total de la acción de mejora a la fecha.
Acción de mejora con soporte de avance
1. Con radicado No. 232094611 del 27/09/2023 la Subdirección Financiera remite evidencia la presentación de informes de ejecución presupuestal de julio y agosto de 2023 por medio de correo electrónico al Ministro, Secretaria General, Viceministros, Directores, Jefes de Oficina y Gerentes de Proyectos, lo cual representa avance de un 40% con respecto a la ejecución total de la acción de mejora a la fecha.</t>
  </si>
  <si>
    <t>134. H15A-2021 - SIMIG 1097</t>
  </si>
  <si>
    <t>H17AD-2021</t>
  </si>
  <si>
    <t xml:space="preserve">Hallazgo No. 17. Pérdidas de Apropiación. Administrativa con presunta incidencia disciplinaria. (D) </t>
  </si>
  <si>
    <t>Pérdidas de Apropiación por deficiencias en la programación y ejecución presupuestal de la entidad.</t>
  </si>
  <si>
    <t>Realizar seguimiento en el comité directivo</t>
  </si>
  <si>
    <t xml:space="preserve">Realizar presentación a la alta dirección que permita generar alertas en cuanto a saldos por comprometer, saldos por obligar y demás detalle necesario para mitigar las perdidas de apropiación </t>
  </si>
  <si>
    <t>Acción de mejora cumplida.
1. Con radicado No. 232120326 del 23/11/2023 la Oficina Asesora de Planeación y Estudios Sectoriales remite evidencia de reuniones con la Alta Dirección para realizar seguimiento a la ejecución presupuestal. 2. Queda pendiente la evaluación de efectividad por parte de la CGR para poder efectuar el cierre.</t>
  </si>
  <si>
    <t>135. H17AD-2021 - SIMIG 1138</t>
  </si>
  <si>
    <t>H27ADF-2021</t>
  </si>
  <si>
    <t xml:space="preserve">Hallazgo No.27. Valores pagados en los Convenios de Cooperación vigencia 2021 del programa Misión TIC 2022. ADF
..Con lo señalado hasta aquí, la CGR evidencia que de acuerdo a lo planeado precontractualmente y lo consignado en la cláusula CUARTA de los Convenios, el FUTIC fijo para el año 2021 el valor de $1.365.611 como costo unitario por estudiante para ser formado en los cuatro ciclos consecutivos que comprendían la Ruta de Aprendizaje 2 del Programa Misión TIC 2022, más un valor fijo de $1.069.538.499, correspondiente a los componentes de gastos administrativos y de seguimiento y monitoreo. Además, que con cada Convenio se atendería 4000 beneficiarios, los cuales aritméticamente corresponden a un valor total de $6.531.984.479. 
Pese a lo anteriormente expuesto, la CGR evidenció que, en el diseño de la cláusula QUINTA de los convenios, el FUTIC se apartó de los criterios que había fijado en la etapa de planeación mediante los cuales estableció el costo total del servicio a contratar. El documento precontractual denominado ANÁLISIS DEL SECTOR, en su numeral 13. ESTIMACIÓN DE LA PROPUESTA ECONÓMICA, estableció que el costo total por convenio corresponde al valor unitario por beneficiario formado en la estructura curricular compuesta por cuatro ciclos definidos, más los costos 
fijos. 
Sin embargo, el FUTIC desconoció lo que había planeado en el documento técnico precontractual análisis del sector, al pactar en la cláusula QUINTA de los Convenios un conjunto de requisitos y criterios para los desembolsos que no eran coherentes con el valor unitario y costos fijos fijados precontractualmente en el proceso de planeación y estimación del valor del servicio que motivo la contratación. En la cláusula QUINTA se estipularon entregables de los cuales no se evidencia estudio de asignación de precios; además se suscribió una NOTA que no se encontraba </t>
  </si>
  <si>
    <t>Según lo expuesto por el equipo auditor de la CGR  existió una presunta desprotección de la inversión ante la posibilidad elevada de deserción que la entidad ya había identificado como riesgo inherente a los procesos educativos.</t>
  </si>
  <si>
    <t xml:space="preserve">Los soportes enviados a la contraloría corresponden al hallazgo H27ADF-2021, por error en el proceso de envío el hallazgo se relacionó como H29ADF-2021. Por consiguiente se remitirá nuevamente los soportes con el oficio pertinente relacionando el hallazgo H27ADF-2021
</t>
  </si>
  <si>
    <t>Realizar Memorando dando alcance al radicado 222085802 del 26 de agosto de 2022</t>
  </si>
  <si>
    <t>Memorando de alcance</t>
  </si>
  <si>
    <t>136. H27ADF-2021 - SIMIG 1208</t>
  </si>
  <si>
    <t>Según lo expuesto por el equipo auditor de la CGR existió una presunta desprotección de la inversión ante la posibilidad elevada de deserción que la entidad ya había identificado como riesgo inherente a los procesos educativos.</t>
  </si>
  <si>
    <t xml:space="preserve">Llevar a cabo un comité operativo en el cual se verifique seguimiento realizado a los 
planes de retención de 
beneficiarios con cada una de 
las instituciones. </t>
  </si>
  <si>
    <t xml:space="preserve">Revisar en comité operativo el 
seguimiento realizado a los 
planes de retención de 
beneficiarios con cada una de 
las instituciones. </t>
  </si>
  <si>
    <t>137. H27ADF-2021 - SIMIG 1208</t>
  </si>
  <si>
    <t xml:space="preserve">Según lo expuesto por el equipo auditor de la CGR en el diseño de la cláusula QUINTA de los convenios, el FUTIC de manera presunta se apartó de los criterios que había fijado en la etapa de planeación mediante los cuales estableció el costo total del servicio a contratar. </t>
  </si>
  <si>
    <t xml:space="preserve">Elaborar un documento de análisis en el que se establezcan recomendaciones de carácter financiero de los nuevos proyectos de Misión TIC. </t>
  </si>
  <si>
    <t>138. H27ADF-2021 - SIMIG 1208</t>
  </si>
  <si>
    <t>H28ADF-2021</t>
  </si>
  <si>
    <t xml:space="preserve">Hallazgo No. 28. Convenio 764 del 2021. ADF   
...Lo anterior no se identifica en la ejecución del Convenio N° 764 de 202173, suscrito entre el FUTIC, el Ministerio de Educación Nacional y el British Council; por un valor  
total de hasta ($11.733.550.768)74, incluidos todos los impuestos, costos directos e indirectos durante la ejecución del convenio. Según lo estipulado en la cláusula tercera del convenio en mención, punto 5, el British Council se compromete a “Ejecutar el componente 2 de formación a formadores a partir de los contenidos con los que cuenta la iniciativa a través de los ejercicios adelantados en la vigencia 2019 y 2020 de acuerdo con lo establecido en el anexo técnico”. (Negrita fuera de texto). </t>
  </si>
  <si>
    <t>De acuerdo con lo expuesto por el equipo auditor de la CGR existieron presuntas deficiencias en la supervisión, seguimiento y control de la ejecución del Convenio 764 de 2021, al haber realizado el pago del 100%, habiendo logrado solo el 77% de la meta prevista.</t>
  </si>
  <si>
    <t>Radicar un oficio en el que se aclare por qué las acciones y evidencias corresponden a la vigencia 2022, Convenio 698-2022</t>
  </si>
  <si>
    <t>Generar oficio aclaratorio donde se explique que la acción de mejora se realiza con un convenio de la vigencia posterior a la del hallazgo, ya que es imposible realizar acción de mejora sobre el mismo convenio auditado al haber finalizado en la vigencia auditada.</t>
  </si>
  <si>
    <t>Oficio Aclaratorio</t>
  </si>
  <si>
    <t>139. H27ADF-2021</t>
  </si>
  <si>
    <t>H29ADF-2021</t>
  </si>
  <si>
    <t xml:space="preserve">Hallazgo No 29. Cumplimiento del objeto contractual convenio interadministrativo 822 del 2019 - Procedimiento de las convocatorias. ADF. 
...Con base en todo lo anteriormente expuesto, se evidencia que el FUTIC se apartó del procedimiento establecido para la selección de los beneficiarios; aunado a esto, 
se pudo evidenciar en relación directa con el presunto detrimento patrimonial encontrado, que al haberse desembolsado la suma de $26.698.788.527 (de acuerdo con la cláusula octava del Contrato 822 del 2019), se pagó al ICETEX un 2% de ese valor, por cuanto al efectuarse una devolución de $21.862.787.204,04, el procedimiento a seguir sobre los costos de administración debió ser así mismo, la devolución del 2% de lo que no administró. </t>
  </si>
  <si>
    <t>De acuerdo con lo expuesto por el equipo auditor de la CGR el FUTIC de manera presunta se apartó del procedimiento establecido para la selección de los beneficiarios"; aunado a esto,  se pagó al ICETEX un 2% por costos de administración del valor total del contrato conforme a la cláusula 8 del convenio 822 de 2019, sin embargo, no se realizó la devolución del 2% de lo que no administró.</t>
  </si>
  <si>
    <t>Llevar a cabo comunicaciones efectivas con los ejecutores de los convenios que permitan evidenciar la asignación de los recursos.</t>
  </si>
  <si>
    <t xml:space="preserve">Solicitar mediante memorando la justificación técnico-jurídica exponiendo el pronunciamiento de la contraloría de la acción como no efectiva.
</t>
  </si>
  <si>
    <t>140. H29ADF-2021</t>
  </si>
  <si>
    <t>H32AD 2021</t>
  </si>
  <si>
    <t xml:space="preserve">Hallazgo No. 32. Supervisión contractual- convenio 822 del 2019. 
Para el convenio 822 del 2019, no se evidencia que en los informes de supervisión se haga referencia a las situaciones relacionadas con la plataforma virtual del ICETEX, que dificultaron el proceso de inscripción a las convocatorias, ya que a 20 de diciembre del 2019 la plataforma presentaba “intermitencia”118, y otras dificultades que afectaron la condonación de créditos, pese a que en los estudios previos36, se identificó como un riesgo operacional el daño o falla en las plataformas tecnológicas, y para reducirlo se estableció como control “la inspección continua a los servicios prestados” por parte del supervisor del convenio y asociado, lo cual se haría con cada informe de supervisión. </t>
  </si>
  <si>
    <t>Según el equipo auditor de la CGR se identificaron presuntas debilidades en los informes de supervisión, toda vez que no se hacía referencia a las situaciones relacionadas con la plataforma virtual del ICETEX, que dificultaron el proceso de inscripción a las convocatorias, ya que a 20 de diciembre del 2019 la plataforma presentaba “intermitencia”, y otras dificultades que afectaron la condonación de créditos", ni tomarse oportunamente las acciones correctivas.</t>
  </si>
  <si>
    <t>Solicitar a ICETEX la revisión de la operatividad de la plataforma virtual</t>
  </si>
  <si>
    <t>Elaborar comunicación 
recomendando al ICETEX la 
revisión de operatividad de la 
plataforma virtual para las 
diferentes etapas del 
programa y la solución 
diligente ante eventuales 
indisponibilidades que 
afecten la ejecución del 
contrato, verificando los adjuntos presentados por ICETEX</t>
  </si>
  <si>
    <t>141. H32AD 2021</t>
  </si>
  <si>
    <t>Solicitar reporte del estado de los aplicativos asociados al convenio</t>
  </si>
  <si>
    <t>Solicitar un reporte del estado 
de los aplicativos que 
intervienen en los procesos 
asociados al convenio que 
afecte la operación de estos, verificando los adjuntos presentados por ICETEX</t>
  </si>
  <si>
    <t>142. H32AD 2021</t>
  </si>
  <si>
    <t>H35AD-2021</t>
  </si>
  <si>
    <t xml:space="preserve">Hallazgo No. 35. Estructuración, ejecución y supervisión de los Contratos 831 y 832 de 2021. AD. 
Resultado de la revisión de los soportes documentales de las etapas precontractual y contractual de los contratos 831 y 832, la Contraloría encontró deficiencias en el cumplimiento de las condiciones pactadas en el anexo técnico, así: 
 </t>
  </si>
  <si>
    <t>informe</t>
  </si>
  <si>
    <t>Acción de mejora cumplida.
1. Con radicado No. 232099702 del 06/10/2023 la Dirección de Infraestructura informa cargue de evidencia referente a las acciones desarrolladas para el proyecto NavegaTIC. 2. Queda pendiente la evaluación de efectividad por parte de la CGR para poder efectuar el cierre.</t>
  </si>
  <si>
    <t>143. H35AD-2021 - SIMIG 1190</t>
  </si>
  <si>
    <t>H7A-2020
AEF</t>
  </si>
  <si>
    <t xml:space="preserve">H7A. Apropiaciones, proyecto de inversión Fortalecimiento de la Industria de TI Nacional. 
El artículo 89 del decreto 111 de 1996, expresa que las apropiaciones incluidas en el Presupuesto General de la Nación son autorizaciones máximas de gastos, que el Congreso aprueba para ser ejecutadas o comprometidas durante la vigencia fiscal respectiva. Después del 31 de diciembre de cada año, estas autorizaciones expiran y, en consecuencia, no podrán comprometerse, adicionarse, transferirse, ni contra acreditarse.
Con cargo a los recursos del Proyecto de Inversión, con código BPIN No. 2018011000589, se financia la totalidad de los recursos comprometidos en el Contrato 621 de 2020, suscrito con la Fundación Tecnalia Colombia y, parcialmente, los recursos comprometidos en el Convenio Interadministrativo No. 863 de 2020, suscrito con Computadores para Educar. Al respecto, se confirman recursos presupuestales sin comprometer, por $13.6 millones de pesos al cierre de la vigencia fiscal 2020, con cargo al proyecto de inversión mencionado. Situación que denota deficiencias de control por no comprometer parte de los recursos presupuestales en cumplimiento de sus objetivos. 
La entidad responde que “De acuerdo con el SIIF Nación, el valor de los recursos disponibles con corte al 31 de diciembre de 2020 para el proyecto de Fortalecimiento de la Industria de TI Nacional era de $13.459.018. En ninguna circunstancia estos saldos estaban amparados bajo un registro presupuestal, razón por la cual no les es aplicable lo establecido en el artículo 2.8.1.7.6 del Decreto 1068 de 2015.”. La respuesta de la entidad no desvirtuó lo observado. </t>
  </si>
  <si>
    <t xml:space="preserve">Según lo descrito por el equipo auditor de la  CGR en el informe de Actuación Especial "Se confirman recursos presupuestales sin comprometer, por $13.6 millones de pesos al cierre de la vigencia fiscal 2020, con cargo al proyecto de inversión con código BPIN No.2018011000589, que denota Deficiencias de control por no comprometer parte de los recursos presupuestales en cumplimiento de sus objetivos."
</t>
  </si>
  <si>
    <t>Informe financiero de seguimiento a la ejecución de los recursos asociados a la ficha de Inversión de Fortalecimiento de la Industria de TI Nacional.</t>
  </si>
  <si>
    <t>Realizar un informe detallado a la ejecución de recursos durante el segundo y tercer trimestre la vigencia, con el fin de tomar las acciones y decisiones a las que haya lugar, para mitigar los riesgos en cuanto a las pérdidas de apropiaciones al cierre de cada Vigencia.</t>
  </si>
  <si>
    <t>144. H35AD-2021 - SIMIG 1216</t>
  </si>
  <si>
    <t>H20AD-2020 
H14A-2019</t>
  </si>
  <si>
    <t xml:space="preserve">H20AD. Reservas no ejecutadas. 
H14A-2019.  Entrega de bienes y servicios. 
El Decreto 111 de 1996 en el artículo 14 del Estatuto Orgánico del Presupuesto Nacional indica que “El año fiscal comienza el 1° de enero y termina el 31 de diciembre de cada año. Después del 31 de diciembre no podrán asumirse compromisos con cargo a las apropiaciones del año fiscal que se cierra en esa fecha y los saldos de apropiación no afectados por compromisos caducarán sin excepción.” Así mismo, el Decreto 111 de 1996 en el artículo 8915, prevé las reservas y cuentas por pagar de manera restrictiva, enfatizando que las mismas deben estar comprometidas a diciembre 31 del año posterior a su constitución, so pena de que expiren. En el mismo sentido, el Decreto 1068 de 2015 establece en el artículo 2.8.1.7.3.3. Fenecimiento de Reservas Presupuestales y Cuentas por 
pagar. “Las reservas presupuestales y cuentas por pagar constituidas por los órganos que conforman el Presupuesto General de la Nación, que no se ejecuten durante el año   de su vigencia fenecerán”. 
 Por su parte, el artículo 51 de la Ley 2008 de 2019, establece: “Sin perjuicio de la responsabilidad fiscal y disciplinaria a que haya lugar, cuando en vigencias anteriores no se haya realizado el pago de obligaciones adquiridas con las formalidades previstas en el Estatuto Orgánico del Presupuesto y demás normas que regulan la materia, y sobre los mismos no se haya constituido la reserva presupuestal o la cuenta por pagar correspondiente, se podrá hacer el pago bajo el concepto de “Pago de Pasivos Exigibles - Vigencias Expiradas”. También procederá la operación prevista en el inciso anterior, cuando el pago no se hubiere realizado pese a haberse constituido oportunamente la reserva presupuestal o la cuenta por pagar en los términos del artículo 89 del Estatuto Orgánico del Presupuesto, así mismo como lo establece la Ley 2411 de 2019” (subrayado fuera de texto).” 
De las reservas constituidas en 2019 por $23.791 millones, $17.800,7 millones fenecieron, toda vez que no fueron ejecutadas a 31 de diciembre de 2020. (Ver tabla 14) 
Dentro de las reservas no ejecutadas, se afectaron los siguientes proyectos de inversión: “transferencia para financiamiento del servicio postal universal por $475,2 millones”; ampliación programa de telecomunicaciones sociales nacional por $16.718,6 millones y fortalecimiento y apropiación del modelo de gestión institucional del ministerio TIC Bogotá por $606,9.  Dichas reservas no ejecutadas, afectaron la disponibilidad de recursos que se apropiaron en la vigencia 2019 y que debieron ejecutarse en 2020  
Lo anterior, evidencia deficiente planeación y constitución de compromisos sin la debida certeza para su ejecución y genera mayores trámites para la cancelación de dichos compromisos. </t>
  </si>
  <si>
    <t>La CGR evidencia deficiente planeación y constitución de compromisos sin la debida certeza para su ejecución y genera mayores trámites para la cancelación de dichos compromisos y que las acciones de mejora del plan de mejoramiento no han sido efectivas</t>
  </si>
  <si>
    <t>145. H7A-2020 AEF - SIMIG 1098</t>
  </si>
  <si>
    <t>H23A-2020</t>
  </si>
  <si>
    <t>H23A. Contratos 1042 y 1043 de 2020. Pág. 147 del informe
El parágrafo 2 de la cláusula 5 de los contratos de aporte 1042 y 1043 de 2020 indica que “La utilización del anticipo se encuentra condicionada al perfeccionamiento del contrato de aporte y a la aprobación del plan de inversión del anticipo, en todo caso, la aprobación de este último se encuentra sujeto a la verificación por parte de la Interventoría, o quien haga sus veces, quien corroborará entre otros que: 1. El plan de anticipo incluya únicamente gastos asociados al CAPEX para la región contratada. 2. Entre los gastos permitidos para la destinación del anticipo se permite: compra de equipos y suministros, gastos destinados a transporte y nacionalización. 3. En general se permite cualquier gasto asociado a la financiación de las necesidades de aprovisionamiento que comprende el CAPEX del proyecto, en todo caso, la aprobación de cada ítem del Plan de Inversión estará sujeto a la verificación del Interventor. 4. El anticipo en ningún caso podrá ser usado en los pagos de legalización del contrato de aporte.”  En el Informe mensual de supervisión del mes de diciembre de 2020, firmado el 02 de febrero de 2021, se indica por parte del supervisor del contrato 1042 que “el plan de inversión del anticipo fue entregado por (el contratista) el pasado 29 de diciembre de 2020 mediante radicado 201078666, actualmente se encuentra en revisión por la Supervisión e interventoría”. 
No obstante, el 31 de diciembre de 2020, se emitió concepto de aprobación para el primer desembolso (anticipo) por valor de $68.852,3 millones por parte del interventor del contrato, así: “una vez verificados el perfeccionamiento del contrato estatal de aporte 1042 de 202017y la entrega del Plan de Inversión del anticipo radicado por el Contratista. (…)”18; lo anterior sin que haya registro alguno del cumplimiento de la verificación y aprobación del plan de acuerdo a lo requerido en las obligaciones de la cláusula 5 del contrato en comento. (Negrita fuera de texto).
La entidad manifiesta en su respuesta a la comunicación de observaciones, que contractualmente el desembolso del anticipo estaba sujeto a la entrega del plan y solo su utilización se encuentra sujeta a su aprobación, por cuanto no habría un incumplimiento de las cláusulas pactadas en las minutas de los citados contratos, no obstante, la Contraloría llama la atención del ente auditado, en relación con la pertinencia de desembolsar recursos con la mera presentación de un documento 
sin ejercer ningún tipo de revisión o aprobación del mismo, particularmente porque la CGR determinó que los planes de inversión del anticipo presentados por los contratistas, no se tratan de documentos detallados que den cuenta de las acciones, plazos, ni uso específico de los $68.852,3 millones y $70.243,2 millones que fueron desembolsados, respectivamente, a las fiducias de los contratos de aporte 1042 y 1043; lo cual dificulta la adecuada supervisión e interventoría de los 
recursos, poniendo en riesgo su adecuada utilización. 
Vale la pena señalar que los contratos de aporte 1042 y 1043 de 2020, se firmaron con un horizonte de ejecución de 10 años, por valor de $ 2.138.117,2 millones y se encuentran en sus primeros meses de ejecución, por cuanto las deficiencias relatadas podrían poner en riesgo un alto volumen de recursos públicos y comprometería el logro de importantes metas sectoriales a corto y mediano plazo.</t>
  </si>
  <si>
    <t>Se formula nuevamente el mismo plan de acción ya que en el informe emitido por el ente de control, se indica una acción de no efectividad, la cual no es consecuente con el hallazgo identificado:
Aún está en proceso, no se ha cumplido contrato de aporte No. 854 de 2019, se informa que la solicitud de modificación contractual se encuentra análisis, ya que el contratista La Unión Temporal UT TIC ENERGI se encuentra en el proceso de acreditación de la afectación por la emergencia sanitaria y las alteraciones del orden público que constituyeron los eventos de fuerza mayor y caso fortuito y que justifican en el caso específico del contrato de aporte 854 de 2019, las dificultades presentadas en la ejecución en su totalidad del componente de promoción, hecho que ha impedido la correcta ejecución de los recursos de fomento asociados a este componente la supervisión con acompañamiento de la interventoría, continúa con el seguimiento con aras de cerrar el posible acuerdo directo tendiente a la solicitud de modificación contractual para lograr la ejecución de dichos recursos de fomento una vez más fallas en la supervisión e intervención.</t>
  </si>
  <si>
    <t>Realizar Informe explicativo en el cual se indique, que cuando se realiza la aprobación de los requisitos de los desembolsos los mismos se transfieren a la fiducia y cuando se aprueba el cumplimiento de los requisitos de las utilizaciones es cuando el contratista puede acceder a los mismos</t>
  </si>
  <si>
    <t>Informe explicativo en el cual se indique, que cuando se realiza la aprobación de los requisitos de los desembolsos los mismos se transfieren a la fiducia y cuando se aprueba el cumplimiento de los requisitos de las utilizaciones es cuando el contratista puede acceder a los mismos</t>
  </si>
  <si>
    <t>Acción de mejora cumplida.
1. Con radicado No. 232137103 del 29/12/2023 la Dirección de Infraestructura remite evidencia de informe de procedimiento de aprobación de desembolsos y procedimiento aprobación de utilizaciones contrato 1042-2020 y 1043-2020. 2. Queda pendiente la evaluación de efectividad por parte de la CGR para poder efectuar el cierre.</t>
  </si>
  <si>
    <t>146. H23A-2020 - SIMIG 1191</t>
  </si>
  <si>
    <t>Falta de oportunidad en la legalización de recursos en cumplimiento del objeto de los convenios firmados. Debido a que se encuentran en procesos judiciales por controversias contractual derivadas de la ejecución de los recursos.</t>
  </si>
  <si>
    <t>Acción de mejora cumplida.
1. Con radicado No. 232137103 del 29/12/2023 la Dirección de Infraestructura remite evidencia de Informe de Avance de Procesos Judiciales indicando los avances en demandas instauradas respecto a controversias por recursos de los contratos 504-2011, 989-2012 y 879-2013. 2. Queda pendiente la evaluación de efectividad por parte de la CGR para poder efectuar el cierre.
Acción de mejora con avance.
Con radicado No. 232099702 del 06/10/2023 la Dirección de Infraestructura informa cargue de evidencia de Informe de Avance de Procesos Judiciales para los contratos interadministrativos con PVD Fase 0 (contrato 504-2011), Punto Vive Digital Fase Uno (contrato 989-2012), Punto Vive Digital Fase 2 (contrato 879-2013) y PVD Fase 3 (contrato 667-2015) . Por lo tanto, a la fecha de revisión se observa un avance del 50% en con respecto a la ejecución total de la acción de mejora a la fecha de revisión.</t>
  </si>
  <si>
    <t>147. H8AD 2019 - SIMIG 1192</t>
  </si>
  <si>
    <t>Falta de oportunidad en la legalización de recursos en cumplimiento del objeto de los convenios firmados.</t>
  </si>
  <si>
    <t xml:space="preserve">
Elaborar  mesas de trabajo con el fin de continuar con la conciliación financiera de los convenios suscritos entre las dos entidades y el seguimiento a las legalizaciones de acuerdo con la ejecución de los convenios
</t>
  </si>
  <si>
    <t xml:space="preserve">Desarrollar mesas de trabajo en las que se concilien las cifras y se determinen  los valores a reintegrar al FUTIC. 
</t>
  </si>
  <si>
    <t>148. H8AD 2019</t>
  </si>
  <si>
    <t>Radicar proceso judicial desde la STS. (Subdirección para la Transformación Sectorial). De los convenios pendientes por reintegro.</t>
  </si>
  <si>
    <t>Acción de mejora cumplida.
1. Con radicado No. 232103227 del 13/10/2023 la Dirección de Economía Digital informa evidencia de memorando radicado a la Dirección Jurídica con la información propuesta para la remisión de solicitud de conciliación extrajudicial relacionada con el Convenio 408-2014 a la Procuraduría delegada para asuntos administrativos (memorando borrador con información del proceso). 2. Queda pendiente la evaluación de efectividad por parte de la CGR para poder efectuar el cierre.</t>
  </si>
  <si>
    <t>149. H8AD 2019 - SIMIG 1212</t>
  </si>
  <si>
    <t>150. H8AD 2019</t>
  </si>
  <si>
    <t>151. H8AD 2019 - SIMIG 1212</t>
  </si>
  <si>
    <t>H12A 2019</t>
  </si>
  <si>
    <t>H12A 2019. Vigencias Futuras Autorizadas en 2018 Ejecutadas en 2019.  
En el 2018 el Fondo Único de Tecnologías de la Información y las Comunicaciones obtuvo autorizaciones de vigencias futuras  dando cumplimiento artículo 10 de la Ley 819 de 2003 ,  por $232.252 millones para ejecutar en la vigencia 2019, de las cuales comprometió $185.112 millones y quedó por comprometer $ 47.139 millones que equivalen  al  20.30% del total  autorizado del cupo autorizado , tal como se muestra en el siguiente cuadro:
De los recursos autorizados y no comprometidos se destacan los siguientes proyectos:
•Fortalecimiento de las tecnologías de la información en la gestión del estado y la información pública: $2.468 millones que equivalen a 50% de recurso autorizado al proyecto.
•Implementación y desarrollo de la estrategia de gobierno en línea a nivel nacional $11.234 millones no comprometido el 100% de los recursos autorizados.
•Ampliación Programa Telecomunicaciones Sociales: $29.728 millones que equivalen al 18,2% del total de recursos asignados al proyecto.
•Aprovechamiento, promoción, acceso y apropiación de las Tic en las regiones de Colombia: $2.895 millones que corresponde al 24,9% del total de recurso autorizado.
En los proyectos antes mencionados, que abarcan más de una vigencia, se estableció que el seguimiento y control que efectúa la entidad denotan debilidades en el proceso de planeación debido a la cuantificación de las necesidades de los mismos.
De acuerdo con la situación observada, conllevan a la asignación de recursos en proyectos que no se ejecutan total o parcialmente, lo cual implicó necesariamente que el Fondo Único de Tecnologías de la Información y las Comunicaciones, no hubiese atendiendo adecuadamente las necesidades previamente identificadas, o en su defecto, haber dispuesto de estos recursos para la atención de necesidades en otro proyecto y en cambio, permanecieron sin inversión efectiva durante la vigencia.
Situación que posiblemente se debe a que existen debilidades en la planeación, ejecución y seguimiento a los proyectos.</t>
  </si>
  <si>
    <t>Posibles debilidades en la planeación, ejecución y seguimiento a los proyectos, debido a la no utilización de la totalidad de las vigencias futuras solicitadas en la vigencia, por parte de los diferentes proyectos de inversión.</t>
  </si>
  <si>
    <t>152. H8AD 2019 - SIMIG 1133</t>
  </si>
  <si>
    <t>H18A 2018
H15AD-2015</t>
  </si>
  <si>
    <t>H18A. Ejecución Presupuestal
El Fondo Tic no ejecutó la cantidad de $112.122.2 millones equivalente al 11.84%, situación que se debe a una deficiente planeación y gestión por parte del Fondo Tic.
En la respuesta dada con oficio 192033570 del 2 de mayo de 2019 el Fondo Tic discrimina los recursos que no se ejecutaron entre algunas razones se debe causas que corresponden a litigios con contratistas, recursos a transferir a la nación, procesos judiciales y Ley de Garantías entre otros. Las anteriores situaciones afectaron la ejecución presupuestal del Fondo Tic.</t>
  </si>
  <si>
    <t>Según la CGR fue declarado no efectivo porque la meta cumplido extemporáneamente y no se puede verificar con claridad la  acción correctiva.
El Fondo Tic no ejecutó la cantidad de $112.122.2 millones equivalente al 11.84%, situación que se debe a una deficiente planeación y gestión por parte del Fondo Tic</t>
  </si>
  <si>
    <t xml:space="preserve">Realizar presentación a la alta dirección con el fin de generar alertas durante el seguimiento a la ejecución presupuestal que permita identificar saldos por comprometer, saldos por obligar, entre otros aspectos. </t>
  </si>
  <si>
    <t>Acción de Mejora Cumplida.
1. Con radicado No. 232120326 del 23/11/2023 la Oficina Asesora de Planeación y Estudios Sectoriales remite evidencia de reuniones con la Alta Dirección para realizar seguimiento a la ejecución presupuestal. 2. Queda pendiente la evaluación de efectividad por parte de la CGR para poder efectuar el cierre.</t>
  </si>
  <si>
    <t>153. H18A 2018 H15AD-2015 - SIMIG 1141</t>
  </si>
  <si>
    <t>H4A 2017</t>
  </si>
  <si>
    <t xml:space="preserve">Hallazgo 4. Legalización de recursos entregados en Administración. 
A 31 de diciembre de 2017 la Cuenta (1424) Deudores - Recursos entregados en administración por $540.731 millones refleja los recursos entregados a través de convenios interadministrativos, Convenios de Asociación y Convenios de Cooperación por el Fondo Tic para ser administrados por Entidades Públicas y Privadas, de los cuales 32 convenios al cierre de la vigencia, presentan saldos pendientes por legalizar por $219.307 millones por lo que sobrestima el saldo de esta cuenta, algunos datan desde el 2011, que terminaron su ejecución al cierre de la vigencia 2017, tales como: Convenios 504/11, 534/1 y 67/11; 989/12 y 1047/12; 879/13; 432/14, 577/14 y 349/14; 426/15, 665/15, 443/15, 647/15 y 667/15, entre otros, así:..(Cuadro).
De los convenios relacionados por el Fondo Tic, existen algunos derechos que no fueron reconocidos de conformidad con el principio de causación, por lo que no habían sido legalizados. Este hecho incide en la razonabilidad de las cuenta (5423) Gasto - Otras Transferencias para Proyectos de Inversión; con corte a 31 de diciembre de 2017, es así como se evidenció la existencia de contratos y convenios terminados sin liquidar con saldos por amortizar, contratos y convenios no terminados con saldos por legalizar.
El Fondo describe la gestión adelantada y justificación para cada caso; sin embargo, reconoce las circunstancias que han generado la no legalización del total de los recursos entregados en administración; así mismo, que éstos recursos se encuentran comprometidos y una gran parte obligados en procesos de desembolsos al interior de la administración de cada convenio para legalizar posteriormente.
</t>
  </si>
  <si>
    <t xml:space="preserve">Falta de oportunidad en la legalización de recursos en cumplimiento del objeto de los convenios firmados. Para los Convenios de la Dirección de Desarrollo de la Industria TI (534/2011, 1047/2012,  665/2015, 930/2017).  
Para los convenios compartidos con la Dirección de Gobierno Digital (432/2014, 426/2015, 577/2014). ICETEX
</t>
  </si>
  <si>
    <t>Elaborar  mesas de trabajo  con el fin de continuar con la conciliación financiera de los convenios suscritos entre las dos entidades y el seguimiento a las legalizaciones de acuerdo con la ejecución de los convenios</t>
  </si>
  <si>
    <t>154. H4A 2017 - SIMIG 1213</t>
  </si>
  <si>
    <t>Solicitar 
certificación con la 
información financiera 
requerida para la conciliación</t>
  </si>
  <si>
    <t>Acción de Mejora Cumplida.
Con radicado No. Memorando 232133176 del 21 de diciembre de 2023, en donde allí se adjunta: Oficio solicitud reintegros conv 665 09082023, Oficio solicitud reintegros Conv 825 23112023, Oficio solicitud reintegros Conv 1047 25102023, Oficio solicitud reintegros Conv 426 20112023, Oficio solicitud reintegros Conv 432 28112023, Oficio solicitud reintegros Conv 534 25102023
Oficio solicitud reintegros Conv 577 28112023. 
Queda pendiente la evaluación de efectividad por parte de la CGR para poder efectuar el cierre.</t>
  </si>
  <si>
    <t>155. H4A 2017 - SIMIG 1213</t>
  </si>
  <si>
    <t>H37A-2016
H14A-2015</t>
  </si>
  <si>
    <t xml:space="preserve">H37A. Pérdidas de apropiación. 
Durante la vigencia 2016, el FONTIC registró $14.712 millones como pérdidas de apropiación que representa el 1.57% de la apropiación definitiva, de las cuales $7.718 millones correspondieron a gastos de funcionamiento y $6.994 millones a gastos de inversión. En el presupuesto de funcionamiento se debió a menores valores durante el proceso de ejecución de algunos contratos. En el presupuesto de inversión obedeció a valores no cancelados porque la mayoría de los contratos están sujetos a una cláusula de proporcionalidad cuyo primer pago se realiza a partir del cumplimiento de los requisitos de ejecución y legalización de los mismos. 
Esta situación implica la no ejecución oportuna de recursos disponibles en las necesidades previstas por el FONTIC y estas apropiaciones pudieron haber sido objeto de modificaciones presupuestales para reducir la apropiación definitiva y no generar pérdidas de apropiación.
H14A. Pérdidas de Apropiación. 
Durante la vigencia no se apropiaron $57.061 millones, que representa el 4% del total del presupuesto vigente ($1.295.394 millones), del cual el 63% corresponde a presupuesto de inversión. La clasificación de este valor se obtiene de apropiaciones disponibles no utilizadas $46.391 millones, por compromisos sin utilizar $3.379 millones, y por CDP no comprometidos $7.290 millones. Las justificaciones entregadas por la administración evidencian, en un porcentaje aproximado al 62%, falta de oportunidad y programación de la contratación, en un 8% por saldos liberados de contratos y de gravamen por movimiento financiero, en 1% por menores costos y/o eficiencia en la contratación; sin embargo no se recibió argumento sobre el 25% de los recursos no utilizados. 
Lo anterior implica la no ejecución oportuna de recursos disponibles en las necesidades previstas en el plan estratégico del Ministerio, porque pese a que la entidad manifiesta haber cumplido con lo planeado para el año 2015 los recursos pudieron ser reasignados en proyectos que se afectaron con los recortes; esta situación generó pérdida de apropiación, que en últimas significa desplazar en el tiempo los gastos y lo inversiones no efectuados oportunamente y por ende, continuar afectando presupuestos futuros. </t>
  </si>
  <si>
    <t>Según la CGR fue declarado no efectivo porque Continua lo observado para vigencia 2019.
No ejecución oportuna de recursos disponibles en las necesidades previstas por el FONTIC y estas apropiaciones pudieron haber sido objeto de modificaciones presupuestales para reducir la apropiación definitiva y no generar pérdidas de apropiación</t>
  </si>
  <si>
    <t>156. H37A-2016 H14A-2015 - SIMIG 1138</t>
  </si>
  <si>
    <t>H16A-2015</t>
  </si>
  <si>
    <t>H16A. Programación y Utilización de Vigencias Futuras. 
El presupuesto comprometido en las vigencias futuras 2013 y 2014 con cargo a los recursos del 2015 ascendió a $274.584 millones, valor que representan el 29% con respecto al presupuesto de inversión y el 21% del total de presupuesto vigente; de los cuales no se ejecutó $38.669 millones que corresponden al 14% del total comprometido como vigencias futuras y al 4% de la apropiación vigente para presupuesto de inversión del 2015. Lo anterior refleja debilidades en la planeación, retarda la ejecución de recursos comprometidos dos vigencias atrás, y afecta el desarrollo oportuno algunas actividades misionales de la Entidad (ver Tabla). 
La Entidad continua disminuyendo su capacidad presupuestal para asumir compromisos propios de una vigencia, ya que su participación se ha ido incrementando sobre el presupuesto definitivo año tras año; el cual fue del 21% en 2012, del 35% en 2013, del 49% en 2014 y del 52% para 201548. 
Adicionalmente, hay deficiente programación49 en la ejecución de algunos proyectos, como el amparado bajo el rubro 230-600-213-400-22 Adquisición, Producción y Mantenimiento de la Dotación Propia del Sector, sobre el cual el Ministerio emite concepto favorable para comprometer vigencias futuras desde el (...)</t>
  </si>
  <si>
    <t>157. H16A-2015 - SIMIG 1133</t>
  </si>
  <si>
    <t>H41A-2014</t>
  </si>
  <si>
    <t xml:space="preserve">H41A. Proyecto Nacional de Fibra Óptica - Contrato 437 de 2011 Prestación del servicio. 
De acuerdo con las necesidades de evaluar la calidad y disponibilidad del servicio prestado, se tomó como base las 2000 instituciones beneficiarias de este contrato, para este fin se realizó una encuesta vía correo electrónico que evidenció las siguientes situaciones: 
1. La Entidad beneficiaria cuenta con el servicio, pero no está funcionando. 
2. La Entidad beneficiaria se ve abocada a contratar un servicio adicional debido al mal servicio prestado. 
3. El operador le indica al beneficiario, que para mejorar el servicio debe empezar a realizar pagos. 
4. La Entidad beneficiaria informa que el servicio está en proceso de instalación o que no está instalado. 
5. El tiempo de solución del reporte de una avería, puede superar los 3 días cuando el daño es físico y algunos beneficiarios reportan hasta una semana 
para resolver los inconvenientes. 
6. Indican que el servicio es ineficiente ya que se presentan cortes constantes, lentitud, entre otras observaciones por mala calidad del servicio. 
7. La solución a los reportes de problemas con el servicio no se resuelven adecuadamente, toda vez que en algunos casos, corrigen el inconveniente reportado y a las dos horas se vuelve a presentar. 
8. El beneficiario indica que el ancho de banda es compartido y por lo tanto no es igual al ofrecido. 
9. La calidad del servicio, para los beneficiarios que se encuentran pagando, es ineficiente. 
10.Se presentan entidades beneficiarias que solicitan ampliación del ancho de banda, ya que le es insuficiente. 
11. La entidad beneficiaria tuvo el servicio de forma intermitente y luego de múltiples solicitudes al operador, le indica "la institución no se encuentra entregada a Azteca, está en estado rechazado" y por tal motivo no le podían arreglar los inconvenientes. 
12. Aparecen dos municipios diferentes en departamentos diferentes con el mismo contacto. 
13. Dentro de las obligaciones del contratista se encuentra la de ofrecer y prestar servicios como parte de su obligación de administración, operación y mantenimiento de la red, sin embargo encontramos que no se está prestando este servicio a todas las personas que lo requieren y que inicialmente se inscribieron para tal fin y que al momento de instalar el servicio el contratista por limitaciones técnicas decide no instalarlo. 
Lo anterior evidencia posibles deficiencias durante la ejecución del contrato 437 de 2011, así como las actividades ejecutadas por la interventoría, lo que ha permitido 
posibles incumplimientos en las obligaciones del contratista. 
Esta situación impacta negativamente objetivos como la promoción de una cultura de las tecnologías de la información y las comunicaciones, promover la apropiación de las TIC por parte de los usuarios y promover el desarrollo y uso eficiente de la infraestructura, minando la percepción que tiene la comunidad de los servicios de conectividad que presta el Estado. </t>
  </si>
  <si>
    <t>Según la CGR, fue declarado no efectivo porque presenta un saldo por legalizar de $9.339 millones desde el 31 de diciembre de 2018 (cuenta 1926)".se argumenta que no se han legalizado puesto que, el contratista no ha cumplido los requisitos contractuales para acceder a las utilización es 11 y 12 de los recursos de aporte, debido a la ocurrencia de eventos excusables ajenos a la voluntad del contratista.</t>
  </si>
  <si>
    <t>Dirección de Infraestructura
GIT de Actuaciones Administrativas y  Contractuales - Subdirección de Gestión Contractual</t>
  </si>
  <si>
    <t>Acción de mejora cumplida.
1. Con radicado No. 232137103 del 29/12/2023 la Dirección de Infraestructura remite evidencia de Informe con las acciones adelantadas para legalización de recursos tras levantamiento de suspensión que impedía instalaciones en Santa Rosa y Primavera en Vichada. 2. Queda pendiente la evaluación de efectividad por parte de la CGR para poder efectuar el cierre.</t>
  </si>
  <si>
    <t>158. H41A-2014 - SIMIG 1195</t>
  </si>
  <si>
    <t xml:space="preserve">Acción de mejora cumplida.
Se informa a la OCI por medio de Memorando 232135445 del 27 de Diciembre de 2023; que la acción ya se encuentra cumplida al 100% y se solicita el cierre. 
Queda pendiente la evaluación de efectividad por parte de la CGR para poder efectuar el cierre. </t>
  </si>
  <si>
    <t>159. H13A 2018</t>
  </si>
  <si>
    <t xml:space="preserve">Solicitar a Minciencias desde la supervisión, la información pertinente para revisar la conciliación de los saldos y los insumos necesarios para la consecuente legalización de recursos del convenio 488-2010.
</t>
  </si>
  <si>
    <t>Acción de mejora cumplida.
Se informa a la OCI por medio de Memorando 232135445 del 27 de Diciembre de 2023; que la acción ya se encuentra cumplida al 100% y se solicita el cierre. 
Queda pendiente la evaluación de efectividad por parte de la CGR para poder efectuar el cierre.</t>
  </si>
  <si>
    <t>160. H13A 2018</t>
  </si>
  <si>
    <t>H1AD-2020
AEF</t>
  </si>
  <si>
    <t xml:space="preserve">H1AD. Principio de Planeación. Convenio Interadministrativo 863 de 2020. 
El artículo 2.2.1.1.2.1.1 de la sección 2 “Estructura y documentos del proceso de contratación”, subsección 1, Planeación” del decreto 1082 de 2015 establece lo siguiente: “(…) Artículo 2.2.1.1.2.1.1. Estudios y documentos previos. Los estudios y documentos previos son el soporte para elaborar el proyecto de pliegos, los pliegos de condiciones, y el contrato. Éstos, deben permanecer a disposición del público durante el desarrollo del Proceso de Contratación y contener los siguientes elementos, además de los indicados para cada modalidad de selección:  
1. La descripción de la necesidad que la Entidad Estatal pretende satisfacer con el Proceso de Contratación (…)”  Los estudios y documentos previos son el soporte para elaborar el proyecto de los pliegos de condiciones. La planeación de un contrato o convenio tiene como fin asegurar que todo proyecto esté precedido de los estudios técnicos, financieros y jurídicos, con el objetivo de establecer la conveniencia, o no, del objeto a contratar, conforme a las necesidades y prioridades que el bien o servicio deba satisfacer y así asegurar el uso eficiente de los recursos públicos.  
Del análisis al Convenio Interadministrativo 863, suscrito el 4 agosto de 2020 y la documentación allegada por el FUTIC, se evidenció debilidad en la aplicación del principio de planeación en la solicitud de la Adición No.1 del 02 de octubre de 2020 al Convenio, aprobada por el Comité de Contratación en sesión extraordinaria del 
21 de septiembre de 2020 por $9.448 millones, se indica que se deben “(…) priorizar como mínimo 13.172 computadores (…)”; sin que se haga referencia a los criterios de conveniencia y/o selección de las sedes beneficiadas con los equipos priorizados.  
En su respuesta, FUTIC expresa que su obligación es entregar los recursos para la adquisición de los equipos; Sin embargo, quien suscribe la Orden de Compra es CPE y existe el compromiso de FUTIC en la cláusulas novena y cuarta, numeral 3 de Supervisión técnica, administrativa y financiera al desarrollo de las actividades 
del Convenio, de acompañar el proceso.  
Además, FUTIC responde que el objeto del Convenio es la adquisición de equipos de cómputo y el alcance de este no contempla la distribución por región o poblaciones específicas, atendiendo a que estas últimas son funciones propias de Computadores para Educar enmarcadas en su objeto social. Sin embargo, la focalización si se contempla en el cuerpo del Convenio en el numeral 15, página 4. Lo evidenciado, determina deficiencia en la planeación del Convenio Interadministrativo y su adicional No.1, con presunta vulneración a lo establecido en el artículo 2.2.1.1.2.1.1, sección 2, “Estructura y documentos del proceso de contratación”, subsección 1, “Planeación” del decreto 1082 de 2015.  </t>
  </si>
  <si>
    <t>Elaborar informe explicativo en el cual se indique que la facultad para efectuar la focalización la realiza CPE y no el FUTIC.</t>
  </si>
  <si>
    <t>Informe explicativo en el cual se indique que la facultad para efectuar la focalización la realiza CPE y no el FUTIC.</t>
  </si>
  <si>
    <t>Acción de mejora cumplida.
1. Con radicado No. 232113619 del 08/11/2023 la Dirección de Infraestructura informa cargue de evidencia de informe para realización de focalización por CPE y no el FUTIC. 2. Queda pendiente la evaluación de efectividad por parte de la CGR para poder efectuar el cierre.</t>
  </si>
  <si>
    <t>161. H1AD-2020 AEF - SIMIG 1217</t>
  </si>
  <si>
    <t>H2A-2020
AEF_ZWF_TOLIMA</t>
  </si>
  <si>
    <t>Elaborar informe explicativo en el cual se indique las acciones tomadas por Colombia Compra Eficiente en el año 2021 frente al desabastecimiento de equipos tecnológicos y periféricos como consecuencia de la pandemia del 2020.</t>
  </si>
  <si>
    <t xml:space="preserve">Dirección de Infraestructura
Dirección de Economía Digital
</t>
  </si>
  <si>
    <t>Acción de mejora cumplida.
1. Con radicado No. 232113619 del 08/11/2023 la Dirección de Infraestructura informa cargue de evidencia de informe de acciones tomadas por Colombia Compra Eficiente en el año 2021 frente a desabastecimiento de equipos tecnológicos como consecuencia de la pandemia en 2020. 2. Queda pendiente la evaluación de efectividad por parte de la CGR para poder efectuar el cierre.</t>
  </si>
  <si>
    <t>162. H2A-2020 AEF_ZWF_TOLIMA - SIMIG 1218</t>
  </si>
  <si>
    <t>H2AD-2020
AEF_ZWF_CHOCO</t>
  </si>
  <si>
    <t>H2AD. Contrato de interventoría No. 00973 de 2020 
El Artículo 83 de la Ley 1474 de 2011, establece que “Con el fin de proteger la moralidad administrativa, de prevenir la ocurrencia de actos de corrupción y de tutelar la transparencia de la actividad contractual, las entidades públicas están obligadas a vigilar permanentemente la correcta ejecución del objeto contratado a través de un supervisor o un interventor, según corresponda. La supervisión consistirá en el seguimiento técnico, administrativo, financiero, contable, y jurídico que, sobre el cumplimiento del objeto del contrato, es ejercida por la misma entidad estatal cuando no requieren conocimientos especializados. Para la supervisión, la Entidad estatal podrá contratar personal de apoyo, a través de los contratos de prestación de servicios que sean requeridos. (...) …</t>
  </si>
  <si>
    <t xml:space="preserve">No se hace mención a lo expresado por algunas administraciones municipales, ya que la mayoría desconoce la realización de las verificaciones remotas, la correcta instalación y protocolos para validar las condiciones de las zonas digitales wifi, pruebas de conectividad, acceso a páginas web, verificación de la cobertura en la zona wifi, funcionalidad de los equipos  </t>
  </si>
  <si>
    <t>Informe en el que se evidencie el envío de comunicado a las entidades territoriales beneficiadas por el proyecto con el fin de informar las condiciones generales del proyecto.</t>
  </si>
  <si>
    <t>Realizar informe en el que se evidencie el envío de comunicado a las entidades territoriales beneficiadas por el proyecto con el fin de informar las condiciones generales del proyecto.</t>
  </si>
  <si>
    <t>Acción de mejora cumplida
1. Con radicado No. 232137103 del 29/12/2023 la Dirección de Infraestructura remite evidencia de Informe con comunicaciones enviadas a alcaldes de municipios de Chocó reportando estado de avance de Proyecto Zonas Digitales Rurales. 2. Queda pendiente la evaluación de efectividad por parte de la CGR para poder efectuar el cierre.</t>
  </si>
  <si>
    <t>163. H2AD-2020 AEF_ZWF_CHOCO - SIMIG 1234</t>
  </si>
  <si>
    <t>H3AD-2020
AEF_ZWF_CHOCO</t>
  </si>
  <si>
    <r>
      <rPr>
        <b/>
        <sz val="11"/>
        <rFont val="Arial"/>
        <family val="2"/>
      </rPr>
      <t>H3AD. Distribución de Zonas Digitales en el Departamento del Chocó</t>
    </r>
    <r>
      <rPr>
        <sz val="11"/>
        <rFont val="Arial"/>
        <family val="2"/>
      </rPr>
      <t xml:space="preserve">
En atención a los artículos 16, 20 y 67 de la Constitución Política Nacional , el Estado deberá proporcionar a todos colombiano el derecho al acceso a las tecnologías de la información y las comunicaciones básicas, que permitan el ejercicio pleno de derechos como La libertad de expresión y difusión de pensamiento y opiniones, el libre desarrollo de la personalidad, la de informar y recibir información veraz e imparcial, la educación y el acceso al conocimiento, a la ciencia, a la técnica, y a los demás bienes y valores de la cultura". De otra parte, el artículo 209 señala. La función administrativa está al servicio de los intereses generales y se desarrolla con fundamento en los principios de igualdad, moralidad, eficacia, economía, celeridad, imparcialidad y publicidad, mediante la descentralización, la delegación y la desconcentración de funciones. Las autoridades administrativas deben coordinar sus actuaciones para el adecuado cumplimiento de los fines del Estado.</t>
    </r>
  </si>
  <si>
    <t>Deficiencias en el control y seguimiento del proceso contractual para focalizar la población beneficiaria, afectándose la eficiente distribución de los recursos asignados y la cobertura en el acceso a la tecnología</t>
  </si>
  <si>
    <t xml:space="preserve">Informe explicativo en el cual se indique la facultad establecida en el contrato para realizar cambios de centros poblados </t>
  </si>
  <si>
    <t xml:space="preserve">Realizar informe explicativo en el cual se indique la facultad establecida en el contrato para realizar cambios de centros poblados </t>
  </si>
  <si>
    <t>Acción de mejora cumplida.
1. Con radicado No. 232137103 del 29/12/2023 la Dirección de Infraestructura remite evidencia de Informe explicativo indicando facultades contractuales para realizar cambios de Centros Poblados. 2. Queda pendiente la evaluación de efectividad por parte de la CGR para poder efectuar el cierre.</t>
  </si>
  <si>
    <t>164. H3AD-2020 AEF_ZWF_CHOCO - SIMIG 1235</t>
  </si>
  <si>
    <t xml:space="preserve">H2A. Recibo de Instalaciones Zonas Digitales Tolima.
Como resultado de la Actuación Especial de Fiscalización, se observó que el FUTIC suscribió el contrato de aporte contrato No. 618 del 18 de junio 2019, cuyo objeto consiste: “Ejecutar el proyecto ACCESO UNIVERSAL SOSTENIBLE en zonas rurales 
del país, con el fin de planear, instalar, poner en servicio, operar y mantener soluciones de acceso comunitario sostenibles a Internet a través de zonas Wifi en los centros poblados adjudicados del listado de elegibles, de acuerdo con las condiciones y requisitos establecidos en el Anexo Técnico (Anexo No. 8)”, evidenciándose que en la ejecución del 
contrato en lo relacionado con las instalaciones de las zonas digitales en los Centros Poblados elegidos para el Departamento del Tolima, si bien no está contemplado como obligación, no se contó con personal del FUTIC, del ente territorial (municipio) y/o de los líderes de la comunidad, de tal forma que se garantizara el recibo a satisfacción y correcto funcionamiento de cada una de ellas, como se constata en las “actas de aprobación de 
instalación y recibo a satisfacción de la zona digital” en las cuales aparece la firma únicamente del representante del contratista y del representante del interventor. 
Lo anterior, debido a deficiencias en la supervisión y en la planeación contractual por parte del FUTIC al no incluir a las autoridades administrativas en el proceso de recibo de los servicios prestados de la inversión tecnológica en virtud del principio de coordinación y  colaboración establecidos en los artículos 3 y 6 de la Ley 489 de 1998, lo que genera que los recursos invertidos no tengan un control permanente que conlleve al logro de los fines y cometido estatal y redunde en el beneficio de la comunidad rural. </t>
  </si>
  <si>
    <t>Si bien no está contemplado como obligación, no se contó con personal del FUTIC, del ente territorial (municipio) y/o de los líderes de la comunidad, de tal forma que se garantizara el recibo a satisfacción y correcto funcionamiento de cada una de ellas, como se constata en las “actas de aprobación de instalación y recibo a satisfacción de la zona digital” en las cuales aparece la firma únicamente del representante del contratista y del representante del interventor.</t>
  </si>
  <si>
    <t>Informe en el que se evidencie el envío de comunicado a las entidades territoriales beneficiadas por el proyecto con el fin de informar las condiciones generales de la operación de las zonas digitales</t>
  </si>
  <si>
    <t>Realizar informe en el que se evidencie el envío de comunicado a las entidades territoriales beneficiadas por el proyecto con el fin de informar las condiciones generales de la operación de las zonas digitales</t>
  </si>
  <si>
    <t>Acción de mejora cumplida.
1. Con radicado No. 232137103 del 29/12/2023 la Dirección de Infraestructura remite evidencia de Informe con comunicaciones enviadas a alcaldes de municipios de Tolima reportando estado de avance de Proyecto Zonas Digitales Rurales. 2. Queda pendiente la evaluación de efectividad por parte de la CGR para poder efectuar el cierre.</t>
  </si>
  <si>
    <t>165. H2A-2020 AEF_ZWF_TOLIMA - SIMIG 1236</t>
  </si>
  <si>
    <t>H3AD-2020
AEF_ZWF_TOLIMA</t>
  </si>
  <si>
    <r>
      <rPr>
        <b/>
        <sz val="11"/>
        <rFont val="Arial"/>
        <family val="2"/>
      </rPr>
      <t>H3AD. Distribución de Zonas Digitales Tolima.</t>
    </r>
    <r>
      <rPr>
        <sz val="11"/>
        <rFont val="Arial"/>
        <family val="2"/>
      </rPr>
      <t xml:space="preserve">
Como resultado de la Actuación Especial de Fiscalización, se determina que el FUTIC implementó el “Proyecto de Acceso Universal Sostenible” con el desarrollo de un esquema para fortalecer la sostenibilidad de las soluciones de acceso 
comunitario a Internet, focalizando su operación a 136 centros poblados inicialmente más 14 adicionados mediante “otro si No. 2” en 31 municipios para el Departamento del Tolima, observándose que no hay evidencia documental de los estudios previos que se realizaron para la determinación y distribución de las Zonas Digitales en los diferentes Centros Poblados de tal forma que se atendieran los criterios orientadores de la nueva oferta de acceso universal, máxime cuando se analiza que 
el universo de elegibles fue modificado durante las instalaciones realizadas, incluyendo o excluyendo municipios y centros poblados, desconociéndose los fundamentos para ello, tal es el caso de los centros poblados de los municipios de Carmen de Apicalá, Saldaña, Ataco, Alvarado, Chaparral, Valle de San Juan, Natagaima, entre otros. 
Lo anterior, debido a incorrecta decisión de la administración, a deficiencias en la Supervisión e Interventoría y a falta de diligencia por parte de las áreas responsables de la etapa previa en el control y seguimiento del proceso contractual para focalizar la población beneficiaria, afectándose la eficiente distribución de los recursos asignados y la cobertura en el acceso a la tecnología en términos de igualdad, economía y eficacia a la comunidad de las zonas rurales del Departamento del Tolima.  </t>
    </r>
  </si>
  <si>
    <t>El ente de control señala que no hay evidencia documental de los estudios previos que se realizaron para la determinación y distribución de las Zonas Digitales en los diferentes Centros Poblados de tal forma que se atendieran los criterios orientadores de la nueva oferta de acceso universal, máxime cuando se analiza que el universo de elegibles fue modificado durante las instalaciones realizadas, incluyendo o excluyendo municipios y centros poblados, desconociéndose los fundamentos para ello, tal es el caso de los centros poblados de los municipios de Carmen de Apicalá, Saldaña, Ataco, Alvarado, Chaparral, Valle de San Juan, Natagaima, entre otros.
Sin embargo en el pliego de condiciones se establecen los criterios de elegibilidad que se deben tener cuenta para la focalización de las zonas digitales del proyecto.</t>
  </si>
  <si>
    <t>Informe explicativo con los criterios de elegibilidad del proyecto incluyendo los cambios realizados de zonas digitales</t>
  </si>
  <si>
    <t>Realizar informe explicativo con los criterios de elegibilidad del proyecto incluyendo los cambios realizados de zonas digitales</t>
  </si>
  <si>
    <t>Acción de mejora cumplida.
1. Con radicado No. 232137103 del 29/12/2023 la Dirección de Infraestructura remite evidencia de Informe explicativo con criterios de elegibilidad incluyendo cambios en Zonas Digitales. 2. Queda pendiente la evaluación de efectividad por parte de la CGR para poder efectuar el cierre.</t>
  </si>
  <si>
    <t>166. H3AD-2020 AEF_ZWF_TOLIMA - SIMIG 1237</t>
  </si>
  <si>
    <t>H1A-2023</t>
  </si>
  <si>
    <r>
      <t>Hallazgo No. 1 Aspectos Técnicos. Administrativo.</t>
    </r>
    <r>
      <rPr>
        <sz val="12"/>
        <color rgb="FF000000"/>
        <rFont val="Calibri"/>
        <family val="2"/>
      </rPr>
      <t xml:space="preserve">
En desarrollo de la Actuación Especial de Fiscalización la CGR, adelantó visitas a 55 ZDU, con el propósito de verificar que la instalación de la infraestructura y operación de la ZDU cumplan con las condiciones establecidas en el Anexo Técnico del contrato 854 de 2019. Como resultado de las mismas se evidenciaron las siguientes debilidades:
2.8 SISTEMA DE ENERGIA.
1. En el anexo técnico del contrato 854 del 2019 se especifica:
“1.1.7 Identificación de la zona. En cada Zona Wi-Fi se instalará un Panel de identificación, de acuerdo con los lineamientos de imagen, se presenta una versión inicial de referencia”
•
Se evidenció la ausencia de los paneles de identificación de nueve (9) ZDU, correspondiente a ocho (8) municipios.
2. En el numeral 2.8 SISTEMA DE ENERGÍA se establece la obligación de suministro y condiciones de la energización de la ZDU;
•
En el departamento de Córdoba se encuentran dos ZDU sin servicio de energía en las poblaciones de los Córdobas y Cotorra.
•
En el municipio de Santuario se encuentran dos sistemas de puesta a tierra en la caja de inspección de la ZDU, lo cual no está permitido por el Reglamento Técnico de Instalaciones Eléctricas - RETIE.
•
En la ZDU del municipio de Tópaga la caja de inspección del sistema de puesta a tierra no cumple con el RETIE.
•
En la población de Gámeza el tubo bajante del sistema de puesta a tierra no cumple con el RETIE.
•
En la población de Busbanzá se encuentra en el parque principal el panel de identificación de la ZDU, sin embargo, los equipos que conforman la zona no estaban disponibles al momento de la visita.
•
En la población de Purísima en la ZDU ubicada en el del parque San Juan de las Palmas no se evidencia la disponibilidad del sistema de puesta a tierra, y el rack en el que se ubican los equipos se encuentra abierto, sin contar con mecanismo de seguridad para evitar su apertura por personal no autorizado.
Respecto al numeral: “1.1.5 Mástil: Elemento que soporta de manera adecuada el Access Point (AP) que provee del servicio WiFi. Está construida en material galvanizado para soportar la intemperie y va asegurada al poste con cinta bandit.”
• En general los Access Point (AP) se encuentran movidos o corridos, dado
que no están anclados al poste, afectando la zona de cobertura de la zona
Wifi .
• Los racks en los que se disponen los equipos de la ZDU no cuentan con
mecanismos de seguridad, de manera que es posible abrirlos fácilmente.
Respecto a la ubicación de la ZDU el numeral 1.1, establece:
1.1 UBICACIÓN DE LA ZDU
Cada ZDU se ubicará en espacios públicos urbanos abiertos a la comunidad,
de alto tránsito, asistencia y afluencia de población o de concurrencia de
usuarios para beneficiar a la comunidad de la zona, visitantes y turistas en la ciudad, confirmadas por la Entidad.
En la visita realizada al municipio de Momil, se constata que los equipos se encuentran instalados aproximadamente a 50 metros del parque principal, afectando la zona de cobertura.
De otra parte, conforme al Anexo técnico las ZDU deben tener una cobertura específica:
1.2
DESCRIPCIÓN ZDU
Una ZDU es una solución de conexión a Internet en espacios públicos, la cual está constituida por mínimo dos (2) Puntos de Acceso (AP) (se requiere que todos los AP se encuentren activos). Esta solución debe permitir una cobertura mínima de 2.500 metros cuadrados (2.500mA2) y hasta 7.800 metros cuadrados (7.800 mA2).
En la mayoría de las ZDU visitadas se pudo evidenciar la existencia de la red; zona de cobertura, los canales de frecuencia de 2,4 y 5 Mhz; potencia en dBm´s generando dificultad en la señal emitida hacia a la zona determinada de cobertura.
Las debilidades anteriormente descritas obedecen a la falta de seguimiento y control de las obligaciones técnicas contractuales por parte de los designados como Interventor del contrato 854 de 2019, así como en las labores de supervisión del contrato de interventoría a cargo del FUTIC.
Los aspectos técnicos mínimos estaban claramente descritos en el Anexo Técnico, su falta de cumplimiento hace que el proyecto no alcance los objetivos que pretendía respecto de los principios orientadores del sector Tic, como son el fomento, la promoción y el desarrollo de las Tecnologías de la Información y las Comunicaciones, como una política de Estado que involucra a todos los sectores y niveles de la administración pública y de la sociedad, para contribuir al desarrollo educativo, cultural, económico, social y político e incrementar la productividad, la competitividad, el respeto a los derechos humanos inherentes y la inclusión social.
En la respuesta allegada mediante radicado 232114240 del 09/11/2023, respecto a los temas técnicos de ausencia de avisos de identificación de las ZDU; duplicidad o hurtos de sistemas de puesta a tierra; seguridad de los racks. La entidad manifiesta que, en el momento de la implementación, los avisos, equipos y sistemas estaban acordes con el Anexo Técnico del Contrato de Aporte 854 de 2019.
No obstante, el hallazgo se mantiene en razón a que las visitas técnicas fueron realizadas en el mes de octubre de 2023 y la vigencia del contrato va hasta mayo del 2024. Es por esta razón que se puede dar aplicación al punto 9 referente a los Aspectos Generales del Anexo Técnico, el cual establece que, “durante toda la ejecución del contrato, el contratista es responsable por cualquier evento o siniestro que ocurra sobre los equipos y está en la obligación de garantizar la reposición e instalarlos sin costo adicional para el proyecto, garantizando los niveles de calidad y servicio establecidos en el presente anexo técnico”.
El contratista hizo presentación del Plan de Mantenimiento, al cual se debería dar cumplimiento a su obligación de mantenimiento preventivo y correctivo de los equipos, sistemas y avisos para garantizar su calidad y disponibilidad esperada de la operación de la red.
Asimismo, es responsabilidad de la interventoría la realización de visitas de calidad posteriores a la visita de aprobación, con el propósito de evaluar y verificar que se garanticen las condiciones de instalación y operación de las ZDU, durante toda la ejecución del contrato de aporte.
Por lo anterior, se mantiene el presente hallazgo de carácter administrativo.</t>
    </r>
  </si>
  <si>
    <t xml:space="preserve">Las debilidades descritas en el hallazgo obedecen a la falta de seguimiento y control
de las obligaciones técnicas contractuales por parte de los designados como Interventor del contrato 854 de 2019, así como en las labores de supervisión del contrato de interventoría a cargo del FUTIC.
Se precisa que el contrato 854-2019 se encuentra en proceso de declaratoria de caducidad debido a la falla masiva presentada en 1060 ZDU de las 1090. Por lo anterior, no es posible realizar la subsanación de los aspectos indicados por el ente de control. </t>
  </si>
  <si>
    <t>Elaborar informe de avance del presunto incumplimiento No. 1 asociado a la declaratoria de caducidad del contrato 854-2019 frente a las obligaciones técnicas establecidas contractualmente</t>
  </si>
  <si>
    <t>Informe de avance del presunto incumplimiento No. 1 asociado a la declaratoria de caducidad del contrato 854-2019, frente a las obligaciones técnicas establecidas contractualmente</t>
  </si>
  <si>
    <t>Dir. Infraestructura</t>
  </si>
  <si>
    <t>Con tiempo para su cumplimiento</t>
  </si>
  <si>
    <t>Actuación especial de Fiscalización</t>
  </si>
  <si>
    <t>H2A-2023</t>
  </si>
  <si>
    <r>
      <t>Hallazgo No. 2 Estado de los bienes adquiridos en el proyecto. Administrativo</t>
    </r>
    <r>
      <rPr>
        <sz val="12"/>
        <color rgb="FF000000"/>
        <rFont val="Calibri"/>
        <family val="2"/>
      </rPr>
      <t xml:space="preserve">
La CGR en la verificación de las actas de los comités de fiducia, encontró una falencia o vacío jurídico en el momento de suscribir el contrato en mención. En el Acta de Comité Fiduciario Extraordinario No.001, se citan los siguientes términos: “El fideicomitente informa que en el contrato de Aporte ni en el Anexo Técnico se establece expresamente el beneficiario final de los bienes a la culminación del proyecto, por lo tanto se acuerda que la Interventoría elevará la consulta ante el Ministerio, dado que es necesario obtener el concepto para efectos del contrato de comodato según lo indicado por la Fiduciaria a través de su área jurídica y con fines de claridad para el Fideicomitente y todas las partes frente a la viabilidad de la transferencia de los equipos a favor de la Unión Temporal TIC- ENERGI a la terminación del proyecto por el componente de promoción y sostenibilidad el proyecto la red y que los servicios queden a disposición de la comunidad según lo indica UT TICENERGI”.
En respuesta mediante radicado 232114240 del 09/11/2023 la entidad manifiesta:
“El otrosí No.1 del contrato de aporte No 854 de 2019 suscrito el 21/10/2020, en la CLÁUSULA CUARTA definió respecto a los bienes del proyecto:
“Incluir en el numeral 1.10 Modelo de Sostenibilidad del Anexo Técnico del contrato de aporte No. 0000854 de 2019 un inciso final en los siguientes términos:
1.10 (…) Al finalizar la ejecución del contrato, los equipos y elementos adquiridos en desarrollo del presente proyecto y que se refieren a la red de acceso e interconexión en los sitios y los equipos en las zonas digitales urbanas, serán de propiedad del Contratista.”
Así mismo, se informa que el contrato de comodato fue suscrito entre el Contratista y la Fiduciaria el 26/11/2020 y se encuentra adjunto a la respuesta como un anexo”.
Sin embargo, la observación de la CGR estaba dirigida, a que desde la estructuración inicial del contrato de aporte 854 de 2019, la entidad no tubo claridad en las condiciones de la propiedad final de los equipos, hasta 10 meses después del contrato inicial3. Aspecto que no debió permitir ninguna duda desde el inicio del proyecto, más aún con las situaciones de riesgo del contrato presentadas en su ejecución.
Lo anterior, afecta el cumplimiento de los objetivos y metas institucionales de la entidad auditada, y el beneficio social a la población objeto de la inversión de recursos públicos.</t>
    </r>
  </si>
  <si>
    <t xml:space="preserve">Desde la estructuración inicial del contrato de aporte 854 de 2019, la entidad no tubo claridad  en las condiciones de la propiedad final de los equipos, hasta 10 meses después del contrato inicial. </t>
  </si>
  <si>
    <t>Elaborar informe que se remita a la  Subdirección de Estructuración de Proyectos, en el cual se incluyan las respectivas lecciones aprendidas, para que las situaciones identificadas no se repliquen en proyectos futuros que implemente el ministerio.</t>
  </si>
  <si>
    <t>Informe que se remita a la  Subdirección de Estructuración de Proyectos, en el cual se incluyan las respectivas lecciones aprendidas, para que las situaciones identificadas no se repliquen en proyectos futuros que implemente el ministerio.</t>
  </si>
  <si>
    <t>H3A-2023</t>
  </si>
  <si>
    <r>
      <t>Hallazgo No. 3 Soporte pago de anticipo. Administrativo</t>
    </r>
    <r>
      <rPr>
        <sz val="12"/>
        <color rgb="FF000000"/>
        <rFont val="Calibri"/>
        <family val="2"/>
      </rPr>
      <t xml:space="preserve">
Contrato de aporte No. 854 de 2019 - Cláusula Quinta - FORMA DE PAGO E IMPUTACION PRESUPUESTAL: “El manejo de los recursos del proyecto se realizará bajo la modalidad de fiducia de administración y pagos, la cual consiste en la entrega de los recursos a la Entidad Fiduciaria mediante la constitución de un Patrimonio Autónomo, para que esta lo administre y desarrolle la gestión encomendada por el Fideicomitente (CONTRATISTA), dirigida al cumplimiento de la finalidad señalada” (…)
EL CONTRATISTA deberá presentar un plan de inversión del anticipo, máximo dentro de los cinco (5) días hábiles siguientes a la firma y legalización del contrato de aporte, que deberá ser aprobado por el interventor y que será requisito para el primer desembolso a título de anticipo…
La ley 1474 de 2011 en los artículos 83 y 84 de 2011 establece:
“(…) ARTÍCULO 83. Supervisión e interventoría contractual. Con el fin de proteger la moralidad administrativa, de prevenir la ocurrencia de actos de corrupción y de tutelar la transparencia de la actividad contractual, las entidades públicas están obligadas a vigilar permanentemente la correcta ejecución del objeto contratado a través de un supervisor o un interventor, según corresponda. La supervisión consistirá en el seguimiento técnico, administrativo, financiero, contable, y jurídico que, sobre el cumplimiento del objeto del contrato, es ejercida por la misma entidad estatal cuando no requieren conocimientos especializados (…)
En el desarrollo de la actuación, la CGR evidenció que en la elaboración de la orden de pago del anticipo del Contrato 854 de 2019, se presentaron las siguientes situaciones:
•
Se realizó el trámite respectivo de pago sobre el Formato de Plan de Inversión en las fechas establecidas contractualmente, sin embargo, se observa
que dos meses después del pago, el plan, documento soporte de pago, fue objeto de cambios importantes, entregados el día 8 de mayo de 20204.
La entidad en su respuesta mediante el radicado 232114240 del 09/11/2023, expresa, entre otros aspectos, lo siguiente: “(…) Respecto a lo indicado por la CGR del documento de mayo de 2020 se indica que el contratista presentó un alcance al plan de inversión inicialmente entregado vía correo electrónico del 08/05/2020 y del cual la Interventoría remitió concepto de aprobación con el comunicado 20203630901621 del 12/06/ 2020”.
Lo manifestado por la entidad, ratifica lo evidenciado por la CGR, en cuanto a que el plan de inversión usado como soporte para el pago del anticipo, fue modificado 2 meses después de haber desembolsado el pago.
Así mismo, es de importancia anotar, que el concepto de aprobación al plan de inversiones, se presentó un (1) mes después de entregado por el contratista
Se evidencian debilidades desde la estructuración del proyecto y en el control inicial exclusivo de la interventoría y la ausencia en ello de FUTIC, frente a estos cambios que terminan por afectar el adecuado desarrollo del proyecto.</t>
    </r>
  </si>
  <si>
    <t>Se realizó el trámite respectivo de pago sobre el Formato de Plan de Inversión en las fechas establecidas contractualmente, sin embargo, se observa que dos meses después del pago, el plan, documento soporte de pago, fue objeto de cambios importantes, entregados el día 8 de mayo de 2020.</t>
  </si>
  <si>
    <t>Elaborar informe que se remita a la  Subdirección de Estructuración de Proyectos, en el cual se incluyan las respectivas lecciones aprendidas, para que estas no se repliquen en proyectos futuros que implemente el ministerio.</t>
  </si>
  <si>
    <t>Informe que se remita a la  Subdirección de Estructuración de Proyectos, en el cual se incluyan las respectivas lecciones aprendidas, para que estas no se repliquen en proyectos futuros que implemente el ministerio.</t>
  </si>
  <si>
    <t>H4AD-2023</t>
  </si>
  <si>
    <r>
      <t>Hallazgo No. 4 Composición Comité Fiduciario. Administrativa con presunta incidencia disciplinaria (AD)</t>
    </r>
    <r>
      <rPr>
        <sz val="12"/>
        <color rgb="FF000000"/>
        <rFont val="Calibri"/>
        <family val="2"/>
      </rPr>
      <t xml:space="preserve">
El Otrosí No.1 al Contrato de Fiducia Mercantil Irrevocable de Administración y Pagos denominado “FIDEICOMISO UT TICENERGI – ZONAS DIGITALES URBANAS” celebrado entre BBVA ASST MANAGEMENT S.A. SOCIEDAD FIDUCIARIA, ENERGIZANDO INGENIERIA Y CONSTRUCCIONES S.A.S. Y TICLINE S.A.S establece lo siguiente:
“En cumplimiento con la establecido en Otrosí No. 1 del Fideicomiso de Administración y Pagos suscrito el 24 de julio de 2020, en la Cláusula Primera: Definiciones — Comité Fiduciario. Es el órgano encargado de velar por el cumplimiento de los cometidos del CONTRATO DE FIDUCIA. Estará integrado por un (1) representante de la interventoría, un (1) representante del FIDEICOMITENTE, un (1) representante de LA FIDUCIARIA quien tendrá, voz pero no voto, en caso de empate en la toma de alguna decisión, será el FONDO ÚNICO DE TIC quien tendrá voz de desempate. Cada uno de los integrantes contará con un representante principal y un suplente…EL FONDO ÚNICO DE TIC participará en el Comité en calidad de invitado cuando así lo decida el Comité. El comité se reunirá de manera mensual o cada vez que uno de los miembros lo solicite, previa citación que realizará la FIDUCIARIA y podrá hacerlo de manera presencial y/o virtual.” (subrayado)
En el procedimiento de actuación que adelantó la CGR, se observó que, desde la firma del contrato de Fiducia Mercantil el Fondo de Tecnologías de la Información y la Comunicaciones FUTIC fue incluido como INVITADO en la conformación del Comité Fiduciario, sin embargo, no hizo parte de las decisiones que allí se tomaron, siendo el FUTIC el aportante del 100% de los recursos del proyecto.
Es así, como se materializó el riesgo de pérdida del control de los recursos y de una adecuada gestión del proyecto establecido en el mapa de riesgos institucional, de igual forma, se denotan debilidades de seguimiento y control del FUTIC y la estructuración del contrato de Fiducia Mercantil.
Lo anterior, trajo como consecuencia que se realizarán los giros con la autorización de la interventoría, pero sin un seguimiento y control real del principal aportante, en este caso el FUTIC. Aunado a que desde al año 2020 ya se venían suscitando inconvenientes para la adecuada ejecución del proyecto, tales como el incumplimiento de la fase de uso y promoción de las ZDU.
En respuesta con radicado 232114240 del 09/11/2023, la entidad argumenta lo siguiente: “La obligación especifica No. 7 del contrato de aporte 854 de 2019 indica: “Legalizar los gastos efectuados de los recursos objeto del presente contrato, adjuntando los soportes respectivos a la Interventoría, para su aprobación y posterior envío al Fondo Único de TIC.” y teniendo en cuenta el instructivo de la entidad respecto de la Legalización de Recursos entregados en administración, posterior al proceso de utilizaciones, el Contratista radicó la legalización de los pagos (utilizaciones) efectivamente tramitados y posterior a ello fueron tramitadas por la interventoría 23 legalizaciones que suman $56.166.421.453 ante el Fondo Único de TIC, con lo cual se evidencia que el FUTIC lleva el control de los recursos del Contrato de aporte, así mismo se cuenta con el mecanismo del seguimiento realizado mediante el comité operativo que se realiza de manera mensual”.
Con respecto a este argumento, la CGR no acepta lo manifestado por la entidad, entendiendo que FUTIC se hace presente en el momento en que la Interventoría le comunica la legalización de los gastos, y no participa en las decisiones de la Fiducia que originan la inversión de estos recursos. Conllevando a que la entidad aportante al proyecto, presente debilidades en el seguimiento y control en tiempo real en el desarrollo del mismo, generando la materialización de riesgos en la ejecución, los cuales han venido siendo objeto de evaluación en la actuación.
Por lo anterior se configura un hallazgo con incidencia disciplinaria.</t>
    </r>
  </si>
  <si>
    <t>Desde la firma del contrato de Fiducia Mercantil el Fondo de Tecnologías de la Información y la Comunicaciones FUTIC fue incluido como INVITADO en la conformación del Comité Fiduciario, sin embargo, no hizo parte de las decisiones que allí se tomaron, siendo el FUTIC el aportante del 100% de los recursos del proyecto.</t>
  </si>
  <si>
    <t>H5D-2023</t>
  </si>
  <si>
    <r>
      <t>Hallazgo No. 5 Gestión del Comité Fiduciario. Administrativo con presunta incidencia disciplinaria (D)
Se evidencia que, en el contrato de Fiducia Mercantil, firmado el 27 de diciembre de 2019; no se estableció la creación del Comité Fiduciario, el Comité es creado el 24 de julio de 2020, siete (7) meses después de la firma del contrato de Fiducia, y se reunió hasta el 11 de septiembre de 2020, nueve (9) meses de iniciado el contrato.</t>
    </r>
    <r>
      <rPr>
        <sz val="12"/>
        <color rgb="FF000000"/>
        <rFont val="Calibri"/>
        <family val="2"/>
      </rPr>
      <t xml:space="preserve">
La finalidad del Comité Fiduciario es vigilar e impartir instrucciones a la Fiduciaria para el desarrollo del objeto del Patrimonio Autónomo, cuya conformación y facultades estarán determinadas en el Contrato de Fiducia Mercantil. Sin embargo, durante los siete (7) meses de ejecución del proyecto se giraron recursos por valor
de $30.933.320.278, sin la creación y operación del Comité Fiduciario, recursos  entregados únicamente con la autorización de la interventoría. </t>
    </r>
  </si>
  <si>
    <t xml:space="preserve"> Debilidades en el control y seguimiento a los recursos, que se debían vigilar oportunamente por medio del Comité.  En consecuencia, el FUTIC no ejerció su facultad de vigilancia y control previstos en los artículos 34 y 35 de la ley 1341 de 2009, durante los 7 meses que no contó con el Comité Fiduciario. </t>
  </si>
  <si>
    <t>H6D-2023</t>
  </si>
  <si>
    <r>
      <t>Hallazgo No. 6 Cesión y subcontratos - Cláusula 17 del Contrato 854 de 2019. Administrativo con presunta incidencia disciplinaria (D).</t>
    </r>
    <r>
      <rPr>
        <sz val="12"/>
        <color rgb="FF000000"/>
        <rFont val="Calibri"/>
        <family val="2"/>
      </rPr>
      <t xml:space="preserve">
Se subcontrató el servicio de instalación, conectividad y seguridad con la empresa UNE EPM5, es así, que la UT TICENERGI suscribió el contrato AM118189F con la empresa UNE EPM Telecomunicaciones S.A. para la prestación de servicios de tecnología por un valor final de $34.067.170.014 incluyendo los otrosíes, y cuyo objeto establece lo siguiente: “EL CONTRATISTA se compromete con el CONTRATANTE a prestar los servicios de conectividad y seguridad lógica (UTM) necesarios para habilitar la solución tecnológica en espacios públicos en ZONAS DIGITALES URBANAS en las regiones de Colombia.  </t>
    </r>
  </si>
  <si>
    <t xml:space="preserve"> La CGR afirma que el Contrato de Aporte 854 de 2019 prohíbe la ejecución de las obligaciones específicas a través de la figura de subcontratación sin autorización previa del FUTIC y no se evidencia justificación alguna para sustentar la intermediación consumada que generó presuntos sobrecostos para lograr el cumplimiento del objeto contractual. </t>
  </si>
  <si>
    <t>H7DF-2023</t>
  </si>
  <si>
    <r>
      <t>Hallazgo No. 7 Estudio de mercado para los costos del Contrato 854 de 2019. Administrativo con presunta incidencia disciplinaria (D) y Fiscal (F)</t>
    </r>
    <r>
      <rPr>
        <sz val="12"/>
        <color rgb="FF000000"/>
        <rFont val="Calibri"/>
        <family val="2"/>
      </rPr>
      <t xml:space="preserve">
Por otra parte, el Consejo de Estado en sentencia del veintiocho (28) de mayo de dos mil once (2012), MP Ruth Stella Correa Palacio, indicó que “el deber de planeación, en tanto manifestación del principio de economía, tiene por finalidad asegurar que todo proyecto esté precedido de los estudios de orden técnico, financiero y jurídico requeridos para determinar su viabilidad económica y técnica y así poder establecer la conveniencia o no del objeto por contratar (…)”.
Asimismo, como se cita en la sentencia del Consejo de Estado del 24 de abril de 2013, MP Jaime Orlando Santofimio Gamboa, los contratos del Estado, de acuerdo con el deber de planeación, “deben siempre corresponder a negocios debidamente diseñados, pensados, conforme a las necesidades y prioridades que demanda el interés público; en otras palabras, el ordenamiento jurídico busca que el contrato estatal no sea el producto de la improvisación ni de la mediocridad (…)”.
En evaluación adelantada por la CGR, se observó que La Dirección de Promoción de Tecnologías de la Información y las Comunicaciones del MinTIC no realizó la debida verificación de los precios utilizados como base para calcular el valor total del Contrato 854 de 2019. En consecuencia, es posible que se configuren presuntos sobrecostos en los elementos integrantes del contrato en cuestión. Esto fue evidenciado en el estudio de mercado aportado por la entidad durante la Prueba de Recorrido Jurídica, donde la entidad indica que: “Explicado lo anterior, es preciso indicar que, tomando información de proyectos anteriormente desarrollados, la información histórica permite determinar valores promedio a nivel de CAPEX, OPEX y Promoción, para calcular el presupuesto oficial para el proyecto ajustado a precios de mercado”.
El valor final del Contrato de Aporte 854 de 2019, sumado el Otrosí No.17, fue fijado en $68.859.861.966 por un plazo de 53 meses, por lo que se presume que, teniendo en cuenta las 1.090 Zonas Digitales Urbanas definidas en el Contrato 854, cada una tendría un valor aproximado de $63.000.000. Este monto incluiría todos los componentes del contrato: Capex, Opex y Promoción.
De igual forma, es importante destacar que no se llevó a cabo una evaluación que permitiera confrontar la información histórica con los precios actuales del mercado para conformar los costos reales del contrato, generando incertidumbre para la fijación de los valores que sustentan la asignación de los recursos y su impacto en la ejecución del proyecto.
Es preciso indicar que la entidad sostiene en su respuesta allegada mediante radicado 232114240 del 09/11/2023, que en el estudio de mercado se analizaron 34 contratos y convenios realizados entre 2016 y 2019, y que, por ende, los precios evaluados estuvieron dentro de una ventana de tiempo razonable teniendo en cuenta que la licitación pública para el contrato en cuestión fue en 2019.
Ahora bien, aunque podría afirmarse que se realizó un estudio previo para determinar el valor del contrato basándose en contrataciones anteriores, no se evidenciaron mecanismos para contrastar esta información histórica con los precios reales del mercado en la fecha exacta de la licitación pública, por lo que podría presentarse una gestión antieconómica por la existencia de presuntos sobrecostos.
Por otra parte, esa ausencia de un estudio de mercado exhaustivo para establecer los costos del contrato se refleja en una presunta intermediación innecesaria mediante la subcontratación realizada por la UT TICENERGI con UNE EPM. Esta situación generó una disparidad de $34,792,691,952, reflejando el posible sobrecosto del contrato de aporte. Ahora bien, es importante señalar que dicho valor no incluye el componente de promoción, valorado en $10.039.323.036 según el estudio de mercado presentado en la respuesta con el radicado 232094239 de MinTIC.
La situación expuesta con respecto a la ausencia de un estudio de mercado integral y de la discriminación de los costos de ítems constitutivos del valor total del contrato, así como la participación de un tercero en la ejecución del objeto contractual, configura un presunto detrimento patrimonial que se cimenta en la inobservancia de los principios de economía, eficacia y eficiencia de la gestión fiscal establecidos en el artículo 267 de la Constitución de 1991, que es necesario cuantificar en la instancia propia de una indagación preliminar al tenor del artículo 39 de la Ley 610 del 2000.</t>
    </r>
  </si>
  <si>
    <t>Se observó que La Dirección de Promoción de Tecnologías de la Información y las Comunicaciones del MinTIC no realizó la debida verificación de los precios utilizados como base para calcular el valor total del Contrato 854 de 2019. En consecuencia, es posible que se  configuren presuntos sobrecostos en los elementos integrantes del contrato en cuestión. Esto fue evidenciado en el estudio de mercado aportado por la entidad durante la Prueba de Recorrido Jurídica, donde la entidad indica que: “Explicado lo anterior, es preciso indicar que, tomando información de proyectos anteriormente desarrollados, la información histórica permite determinar valores promedio a nivel de CAPEX, OPEX y Promoción, para calcular el presupuesto oficial para el proyecto ajustado a precios de mercado”</t>
  </si>
  <si>
    <t>H8D-2023</t>
  </si>
  <si>
    <r>
      <t>Hallazgo No. 8 Naturaleza del Contrato 854 de 2019. Administrativo con presunta incidencia disciplinaria (D).</t>
    </r>
    <r>
      <rPr>
        <sz val="12"/>
        <color rgb="FF000000"/>
        <rFont val="Calibri"/>
        <family val="2"/>
      </rPr>
      <t xml:space="preserve">
La CGR en el proceso de la actuación, denota que el Contrato de Aporte 854 de 2019, está conformado por 2 partes: i) el FUTIC, que hizo el desembolso total de los recursos correspondientes al valor del contrato y, ii) el contratista TICENERGI, que no dió cumplimiento a su obligación de prestar el servicio por el término convenido de 53 meses, situación que debería activar la condición resolutoria o cualquier mecanismo coercitivo contractual que implique el reintegro de la totalidad de los recursos al asignatario.  
Sin embargo, en las actuaciones del FUTIC y la Interventoría no se evidencia la aplicación expresa de la condición resolutoria para dejar sin efectos el contrato y solicitar la devolución del aporte estatal ante el incumplimiento del contratista, lo que podría resolver el estado actual del contrato de aporte.  
El estatuto contractual consagra las modalidades de contratación de manera suficiente, segura, idónea y/o favorable para cada caso concreto, así como las formalidades y garantías necesarias para no tener que recurrir a mecanismos de contratación atípicos que reiteradamente han acarreado incumplimientos de los objetos contractuales.
En respuesta de la entidad, allegada mediante radicado 232114240 del 09/11/2023, se limita a presentar la definición de la figura del contrato de aporte, la cual efectivamente fue incluida en el numeral 2.3 del estudio previo. No obstante, carece de una justificación sólida y no incluye un análisis previo o soportes que sustenten los beneficios por los cuales el FUTIC utilizó esta modalidad contractual atípica.
Ahora bien, cabe mencionar que la definición presentada por la entidad, reitera lo mencionado en la observación, con respecto a que los recursos entregados al asignatario están sujetos a una condición resolutoria en caso de incumplimiento. Situación que pese a la recomendación de la interventoría y de las resultas de aplicar la caducidad y del proceso sancionatorio en curso, esta medida no ha contribuido a agilizar el procedimiento para aplicar lo establecido en esta clase de contratos; por el contrario, ha incidido en la dilación del mismo y en posibles costos adicionales. En ese contexto, se evidencia la falta de activación del mecanismo expedito contractual como lo es la condición resolutoria para la devolución de la totalidad de los recursos involucrados.
En consecuencia, el estado actual de presunto incumplimiento contractual contradice la esencia del contrato de aporte y constituye un riesgo para los recursos públicos. Por lo tanto, este hallazgo se configura de carácter administrativo con presunta incidencia disciplinaria.</t>
    </r>
  </si>
  <si>
    <t>El estado actual de presunto incumplimiento contractual contradice la esencia del contrato de aporte y constituye un riesgo para los recursos públicos.</t>
  </si>
  <si>
    <t>Elaborar informe de avance del presunto incumplimiento No. 1 asociado a la declaratoria de caducidad del contrato 854-2019, frente a las obligaciones técnicas establecidas contractualmente</t>
  </si>
  <si>
    <t>H9D-2023</t>
  </si>
  <si>
    <r>
      <t>Hallazgo No. 9 Requisitos del proceso de selección FTIC-LP-019-2019. Administrativo con presunta incidencia disciplinaria (D).</t>
    </r>
    <r>
      <rPr>
        <sz val="12"/>
        <color rgb="FF000000"/>
        <rFont val="Calibri"/>
        <family val="2"/>
      </rPr>
      <t xml:space="preserve">
Se observa que en pliego de condiciones definitivo utilizado para la adjudicación del contrato 854 de 2019, se solicitó evaluar la experiencia técnica, calidad y precio como factores de selección.
Al analizar detenidamente los documentos precontractuales y contractuales, se advierte que no se consideró ni se exigió como criterio de selección estos aspectos, por lo tanto, no se evaluó, la experiencia específica para la parte de promoción.
 Esta falencia se hizo evidente en las 55 visitas realizadas en el mes de octubre de 2023 a distintas Zonas Digitales Urbanas (ZDU) y fue respaldada por las poblaciones objetivo del proyecto. 
La ausencia de la experiencia en promoción como criterio en la planificación y selección del contratista contribuyó significativamente a que se le adjudicara el contrato a la UT TICENERGI, que no certificó las calidades requeridas en promoción, lo cual ha dado lugar a problemas y deficiencias que han afectado la realización exitosa del proyecto hasta la fecha</t>
    </r>
  </si>
  <si>
    <t>Falta de observancia de los principios contractuales y del deber de selección objetiva.</t>
  </si>
  <si>
    <t>H10D-2023</t>
  </si>
  <si>
    <r>
      <t>Hallazgo No. 10 Interventoría del Contrato de Aporte 854 de 2019. Administrativo con presunta incidencia disciplinaria (D).</t>
    </r>
    <r>
      <rPr>
        <sz val="12"/>
        <color rgb="FF000000"/>
        <rFont val="Calibri"/>
        <family val="2"/>
      </rPr>
      <t xml:space="preserve">
El contratista presuntamente incurrió en incumplimientos en lo que respecta a la operación y mantenimiento del servicio; ha presentado demoras en la atención y en la restauración del servicio en zonas afectadas. De acuerdo con la respuesta enviada por parte de la interventoría mediante Rad. 20233630098621 de fecha 3 de agosto de 2023, se informó que a fecha 31 de julio de 2023 únicamente se encuentran 3 ZDU en operación, mientras que las 1.087 ZDU restantes se encuentran desconectadas y sin prestar el servicio desde el 14 de febrero de 2023, fecha en que ocurrió una desconexión masiva.
Sin embargo, a pesar de las obligaciones establecidas en el contrato de interventoría, no se ha solicitado hasta la fecha el inicio de una acción inmediata que permita resolver la situación actual del contrato en cuestión, teniendo en cuenta que han pasados 9 meses desde la desconexión masiva y se ha dado cumplimiento al cronograma de pagos correspondiente al contrato interventoría.
Si bien es cierto, como lo manifiesta la entidad en la respuesta allegada mediante radicado 232114240 del 09/11/2023, a partir del alcance de la interventoría se radicó un informe por presunto incumplimiento, en el cual se recomendó la aplicabilidad de la Cláusula Décima Cuarta. – Caducidad, como acción inmediata, con lo cual finalmente la GIT de Actuaciones Administrativas dio apertura al expediente No. 6 de 2023 y se inició el proceso sancionatorio, el cual a la fecha se encuentra citada su continuación para el próximo 4 de diciembre de 2023, a la fecha no se ha implementado ninguna solución efectiva que resuelva la actual situación del presunto incumplimiento contractual.</t>
    </r>
  </si>
  <si>
    <t xml:space="preserve">La falta de una acción inmediata para abordar el estado actual del contrato, ha llevado a la continuidad del contrato de interventoría, con pagos periódicos, no obstante, que el contrato principal se encuentra suspendido de facto desde febrero de este año. La ausencia de medidas, que aborden directamente la problemática vigente ha generado esta situación, donde el contrato de interventoría sigue en ejecución, mientras que el contrato principal debería estar suspendido
legalmente.
Por otra parte, es preciso indicar que el contrato de interventoría se firmó el 18 de diciembre de 2019, precediendo al contrato principal de aporte que fue suscrito el 26 de diciembre del mismo año. Esta secuencia de fechas en la firma de los contratos plantea un interrogante, dado que el contrato de interventoría supone la existencia previa de otro contrato al que va a vigilar, por lo que debería haber sido suscrito posteriormente.   </t>
  </si>
  <si>
    <t>Elaborar informe  explicativo en el cual se indica que la interventoría es la encargada de vigilar el cumplimiento del avance del contrato de aporte ante la ausencia de un supervisor, por lo anterior, no es viable realizar terminación al contrato de interventoría.</t>
  </si>
  <si>
    <t>Informe  explicativo en el cual se indica que la interventoría es la encargada de vigilar el cumplimiento de avance del contrato de aporte ante la ausencia de un supervisor, por lo anterior, no es viable realizar terminación al contrato de interventoría.</t>
  </si>
  <si>
    <t>H11DF-2023</t>
  </si>
  <si>
    <r>
      <t>Hallazgo No. 11 Valor del dinero. Administrativo con presunta incidencia disciplinaria (D) y Fiscal (F).</t>
    </r>
    <r>
      <rPr>
        <sz val="12"/>
        <color rgb="FF000000"/>
        <rFont val="Calibri"/>
        <family val="2"/>
      </rPr>
      <t xml:space="preserve">
El proyecto estaba dirigido a ofrecer y garantizar a las personas que conozcan, accedan y se apropien de las oportunidades y beneficios que ofrecen las TIC, promoviendo su uso y masificación. En cumplimiento de los principios de la ley 1341 de 2009.
En el proceso de evaluación que adelantó la CGR, verificó que, para el cumplimiento del objeto contractual, el FUTIC dispuso de $68.859.861.966, con el objeto de producir un beneficio social de conectividad en zonas públicas en un plazo inicial de 44 meses y final de 53 meses.
En el mes 37 del contrato, desde el 14 de febrero de 2023, se presentó una desconexión masiva de 1060 ZDU y posteriormente 28 más, encontrándose en operación a octubre de 2023 únicamente 2 de las 1090 zonas digitales urbanas, sin que el FUTIC produzca el beneficio social de brindar solución tecnológica inalámbrica a través de la conexión gratuita a internet en espacios públicos en Zonas Digitales Urbanas en las regiones de Colombia.
Ante esta condición de inejecución y falta de servicio, surge la necesidad de tener algún tipo de cuantificación que involucre todos los aspectos para hacer una valoración social del daño causado por el término de desconexión del servicio al día de hoy, lo que se llamaría la tasa social de descuento.
El Departamento Nacional de Planeación – DNP- manifiesta que: “El Valor por Dinero (VPD) es la combinación óptima entre los costos asumidos por el sector público para desarrollar un proyecto de infraestructura, y su aporte para cubrir satisfactoriamente las necesidades de los usuarios (…) Un proyecto debe ser ejecutado mediante el mecanismo que presente una mayor generación de VPD”.
En el contrato de aporte 854 de 2019, el FUTIC fue el aportante de recursos, por lo tanto, la manera de calcular el valor por dinero en este caso es la actualización de los recursos que están allí invertidos sin que representen el beneficio social para el cual fueron presupuestados, girados y entregados al contratista.
VA = VH x IPC Final /IPC Inicial.10
Donde el valor actual es igual a valor histórico por la diferencia entre Índice de Precios Final sobre el IPC inicial
VA= $68.859.861.966 X 136.11/130.40
VA= $68.859.861.966 X 1.0437
VA= 71,869,037
En la respuesta allegada mediante radicado 232114240 del 09/11/2023, la entidad manifiesta y cuantifica el cálculo de proporción de reintegro de los periodos de febrero 2023 a septiembre 2023, dando como resultado el valor por reintegrar de parte del contratista de $15.576.041.962, situación que no ha podido ser consolidada y que por el contrario puede ser producto de una controversia.
El hallazgo se mantiene en virtud de la certeza de los recursos denominados “valor por dinero” calculados en razón de la actualización del valor de los recursos dispuestos para la ejecución del proyecto. Con lo cual se configura un posible detrimento patrimonial para el Estado en cuantía de $71.869.037 a la fecha 31/10/2023, por la pérdida de valor del dinero en los 9 meses que el proyecto de conectividad realizado mediante el contrato de aporte 854 de 2019 y su otrosí 1, ha estado desconectado sin prestar ningún servicio social.</t>
    </r>
  </si>
  <si>
    <t xml:space="preserve"> Se configura un posible detrimento patrimonial para el Estado en cuantía de $71.869.037 a la fecha 31/10/2023, por la pérdida de valor del dinero en los 9 meses que el proyecto de conectividad realizado mediante el contrato de aporte 854 de 2019 y su otrosí 1, ha estado desconectado sin prestar ningún servicio social.</t>
  </si>
  <si>
    <t>H12D-2023</t>
  </si>
  <si>
    <r>
      <t>Hallazgo No. 12 Acciones de mejora FUTIC contrato 854 de 2019. Administrativo con presunta incidencia disciplinaria (D)</t>
    </r>
    <r>
      <rPr>
        <sz val="12"/>
        <color rgb="FF000000"/>
        <rFont val="Calibri"/>
        <family val="2"/>
      </rPr>
      <t xml:space="preserve">
En la auditoría realizada al FUTIC en el año 202212 la Contraloría General conformó los siguientes hallazgos en relación con el contrato 854 de 2019:
•
Hallazgo No. 22. Medición de indicadores Zonas Digitales Urbanas. Contrato 854 de 2019. Administrativo con presunta incidencia disciplinaria (D).
•
Hallazgo No. 23. Componente de promoción Zonas Digitales Urbanas. Contrato 854 de 2019. Administrativo con presunta incidencia disciplinaria (D).
Revisadas en la presente Actuación Especial de Fiscalización los soportes y evidencias de las acciones de mejora diseñadas e implementadas por el FUTIC en su Plan de Mejoramiento para corregir y subsanar las situaciones evidenciadas, remitidos por la entidad en respuesta al requerimiento con radicado 2023EE0170222, pudo constatar la CGR que éstas no fueron efectivas y en tal sentido se tiene:
La acción de mejora para el hallazgo No. 22 consistía en la elaboración de un “Informe de solicitud modificación contractual del contrato 854-2019 ante la Subdirección de Gestión Contractual con el fin de alinear la medición del indicador de tiempo de solución de fallas, de acuerdo a lo establecido en el acuerdo marco de precios de Colombia Compra Eficiente, se anexará la modificación contractual al informe”.
En cuanto al hallazgo No. 23 la acción de mejora consistió en elaborar un “Informe de Solicitud Modificación contractual contrato 854-2019 ante la Subdirección de Gestión Contractual con el fin de establecer el pago proporcional de la ejecución de las actividades de promoción, se anexará la modificación contractual al informe”.
De conformidad con la documentación aportada por la entidad se adelantaron durante el año 2022 diferentes mesas de trabajo conjuntas con participación del FUTIC, la interventoría y el operador del contrato 854 de 2019, y como resultado de las mismas se tramitó ante la Subdirección de Gestión Contractual la solicitud de modificación del contrato13.
No obstante lo anterior, en su respuesta el FUTIC precisa que “para ninguno de los dos hallazgos se anexó la modificación contractual, debido a que el operador se negó a suscribir otrosí al contrato, dada la situación actual del proyecto, lo cual aplica para el tema de indicadores de niveles de calidad y servicio; respecto a la modificación contractual para el pago proporcional de la ejecución de las actividades de promoción, no se adelantó la misma, ya que el contratista no logró acreditar los eventos de fuerza mayor y caso fortuito que impidieron la ejecución de actividades de promoción y por ende no había justificación para dicho trámite ante el ordenador del gasto de la entidad, lo que ha conllevado a realizar el proceso administrativo sancionatorio por presunto incumplimiento al componente de promoción.”
De esta manera, se evidencia que las situaciones observadas en su momento por la Contraloría General de la República, respecto a las controversias surgidas frente a la medición del indicador tiempo de solución de fallas y a la ejecución de las actividades del componente de promoción, a octubre de 2023 se siguen configurando, sin que las acciones de mejora hayan dado el resultado propuesto, siendo así que, éstas se siguen presentando y continúan sin solución.
Los anteriores hechos, denotan debilidades en la gestión adelantada por el FUTIC para dar solución a las controversias surgidas en desarrollo del contrato 854 de 2019 configurándose el riesgo de afectación a los recursos públicos destinados al proyecto Zonas Digitales Urbanas, el cual de no corregirse lo observado durante la ejecución del contrato14 podría materializar un posible daño patrimonial. Aspectos que generan incertidumbre en el cumplimiento de las metas y satisfacción de la necesidad social identificada en la etapa precontractual, así como el logro de los objetivos determinados en el proyecto de inversión y que justificaron la inversión y apropiación de los recursos tendientes a “Aumentar los niveles de acceso a Internet en zonas públicas del territorio nacional.”
Por tratarse de situaciones ya identificadas por la CGR, respecto de la ejecución del mencionado contrato en vigencias anteriores, sin que se evidencie la gestión tendiente a dar solución a lo observado, se genera una presunta incidencia disciplinaria por la materialización de los riesgos descritos en los hallazgos 22 y 23 del informe de la auditoría financiera al FUTIC vigencia 2021, además, por la inobservancia de los artículos 38 y 39 de la resolución 042 de 2020 expedida el ente de control fiscal “falta de efectividad de las acciones de mejora adelantadas por el FUTIC”.
En respuesta a la observación comunicada el FUTIC15 hace referencia a hechos y situaciones conocidas por la CGR con anterioridad y tenidos en cuenta en la conformación de la observación, sin aportar elementos adicionales de análisis. Por lo tanto, y sin desconocer las gestiones adelantadas por el FUTIC, se confirma la no efectividad de las acciones adelantadas para la solución de las controversias presentadas en ejecución del contrato 854/2029 y, por lo tanto, continúan los riesgos y efectos advertidos tanto en la auditoría financiera vigencia 2021 como en la presente Actuación especial de fiscalización, en relación con la gestión de los recursos públicos y el real beneficio recibido por las comunidades de los municipios objetivo del proyecto ZDU.
En razón a lo anterior, se configura un hallazgo administrativo con presunta incidencia disciplinaria.</t>
    </r>
  </si>
  <si>
    <t>Debilidades en la gestión adelantada por el FUTIC para dar solución a las controversias surgidas en desarrollo del contrato 854 de 2019 configurándose el riesgo de afectación a los recursos públicos destinados al proyecto Zonas Digitales Urbanas, el cual de no corregirse lo observado durante la ejecución del contrato14 podría materializar un posible daño patrimonial. Aspectos que generan incertidumbre en el cumplimiento de las metas y satisfacción de la necesidad social identificada en la etapa precontractual, así como el logro de los objetivos determinados en el proyecto de inversión y que justificaron la inversión y apropiación de los recursos tendientes a “Aumentar los niveles de acceso a Internet en zonas públicas del territorio nacional.”</t>
  </si>
  <si>
    <t>H13A-2023</t>
  </si>
  <si>
    <r>
      <t>Hallazgo No. 13 Gestión de información del proyecto Zonas Digitales Urbanas. Administrativo</t>
    </r>
    <r>
      <rPr>
        <sz val="12"/>
        <color rgb="FF000000"/>
        <rFont val="Calibri"/>
        <family val="2"/>
      </rPr>
      <t xml:space="preserve">
Mediante requerimiento con radicado 2023EE0155531 de 13/09/2023, la CGR solicitó la creación de un usuario con acceso de consulta para la auditoría en cada uno de los aplicativos de los que debe disponer tanto el operador como el interventor, conforme a lo establecido contractualmente18.
Es de precisar, que desde el 14 de febrero de 2023 se presentó una desconexión masiva de 1060 ZDU y posteriormente 28 más, encontrándose en operación a octubre de 2023 únicamente 2 de las 1090 zonas digitales urbanas.
A partir de los enlaces de conexión y los datos de autenticación aportados por la entidad, se realizaron intentos de conexión y consultas aleatorias de información en los aplicativos para los que se tuvo acceso, en diferentes días de los meses de septiembre y octubre de 2023, encontrando respecto a la disponibilidad de los aplicativos:
De otra parte, se realizaron consultas aleatorias de la información disponible, con los usuarios de consulta asignados a la CGR observando algunos errores o limitaciones en las funcionalidades:
Aplicativo interventoría:
En la información dispuesta no se encontraron las actas de visitas de calidad. Para las visitas de aprobación en algunos casos encuentra la certificación de notificación de la aprobación de la instalación y puesta en servicio de la Zona, pero no el acta de verificación de cada parámetro definido para la operación de la ZDU. Se precisa que la información de las visitas realizadas es presentada en el correspondiente reporte generado.
En la generación del Reporte Seguimiento a compromisos se presenta error del servidor de aplicaciones.
En la opción Mapa localización Zonas no en todos los casos se dirige a la ubicación de la ZDU consultada, se ubica en sitios que no corresponden incluso de otros continentes.
Portal cautivo:
En el reporte detallado como resultado de la consulta para los ZDU de los departamentos de Chocó, Valle, Atlántico, Córdoba, Guaviare, Meta, Casanare, La Guajira, Antioquia se obtiene el mensaje: “no existe información al respecto, prueba cambiando los criterios de la consulta”.
Con base en la información presentada en el reporte, evidencia este ente de control fiscal, que a la fecha de la consulta sólo dos de las 1090 zonas digitales urbanas se encuentran en operación.
Los hechos descritos denotan debilidades en la gestión de la información del proyecto Zonas Digitales Urbanas, lo que conlleva al riesgo de falta de disponibilidad e integridad de la información del proyecto tanto para el reporte, validación, aprobación, seguimiento y control de las actividades como para la conciliación de Acuerdos de Niveles de Servicio (ANS) y autorización de pagos, conforme a lo establecido contractualmente.
En la respuesta a la observación la entidad se refiere a cada uno de los aplicativos mencionados indicando el estado actual y explicando, para los casos que aplica, la manera de consulta de información. Concluye que se evidencia que la información se encuentra disponible para la consulta de la misma, las situaciones presentadas acuden a la parametrización del sistema o a la situación particular de la desconexión masiva por lo que está en desarrollo el proceso administrativo sancionatorio. Al respecto, se precisa que los puntos observados en relación con los diferentes aplicativos corresponden al resultado de las pruebas de auditoría realizadas con el usuario asignado a la CGR, de los que se tienen los soportes respectivos.
Con base en lo anteriormente expresado, se conforma el presente hallazgo administrativo.</t>
    </r>
  </si>
  <si>
    <t xml:space="preserve">Debilidades en la gestión de la información del proyecto Zonas Digitales Urbanas, lo que conlleva al riesgo de falta de disponibilidad e integridad de la información del proyecto tanto para el reporte, validación, aprobación, seguimiento y control de las actividades como para la conciliación de Acuerdos de Niveles de Servicio (ANS) y autorización de pagos, conforme a lo establecido contractualmente. </t>
  </si>
  <si>
    <t>H14D-2023</t>
  </si>
  <si>
    <r>
      <t>Hallazgo No. 14 Uso de las Zonas Digitales Urbanas. Administrativo con presunta incidencia Disciplinaria (D)</t>
    </r>
    <r>
      <rPr>
        <sz val="12"/>
        <color rgb="FF000000"/>
        <rFont val="Calibri"/>
        <family val="2"/>
      </rPr>
      <t xml:space="preserve">
Con base en las mediciones presentadas en la tabla anterior, se constata la disminución del tráfico promedio del mes, desde el año 2020 al 2023.
Así mismo, de la medición del tráfico cursado (subida y bajada) presentada en el informe de interventoría del mes de junio de 2023 se evidencia entre 2021 y 2023 la disminución del tráfico cursado en las ZDU. Así como una amplia diferencia entre los valores de descarga y carga en las cuatro vigencias.
De otra parte, en relación con la disponibilidad de las ZDU, como se observa en la tabla 5, con posterioridad a la entrada en operación de las 1090 ZDU, en ningún mes se evidencia que la totalidad de las zonas cumpliera con el parámetro mínimo de disponibilidad del 97% establecido contractualmente, lo que conllevó a la aplicación de descuentos al operador. El indicador se mide para las zonas en operación en cada mes.
Así mismo, se constata que de las 1090 ZDU contempladas en el contrato, a octubre de 2023 únicamente se encuentra en operación la ZDU del municipio de Tabio (Cundinamarca), debido a la desconexión masiva del servicio de Internet ocurrida a comienzos de esta vigencia.
Lo anteriormente descrito, se presenta debido a debilidades en las labores de interventoría al contrato de aporte y en la supervisión del contrato de interventoría a cargo del FUTIC, para la exigencia del cumplimiento de las actividades de promoción y de operación de las ZDU en las condiciones establecidas contractualmente.
Situaciones que conllevan a que, si bien exista la posibilidad de aplicar descuentos al contratista por incumplimiento de las acuerdos de niveles de servicio y de alcanzar soluciones a la actual situación del proyecto, durante el tiempo en que no se alcanzó la operación de las ZDU instaladas las comunidades de los municipios beneficiarios, éstos se encontraron sin acceso a los servicios ofrecidos por estas soluciones de Internet, sin que se logre el objetivo del proyecto “Aprovechamiento y promoción de soluciones tecnológicas de acceso público en las regiones del territorio nacional” ejecutado mediante el contrato de aporte 854 de 2019 y el contrato 846 de 2019 (interventoría), a cargo del FUTIC para promover el uso y masificación de las TIC en cumplimiento de los principios de la ley 1341 de 2009.
La evidencia de no cumplir aspectos como el parámetro de disponibilidad, las falencias detectadas en el cumplimiento del ejercicio de control y seguimiento de la Interventoría, las cuales no ejerció en desarrollo del contrato 846 de 2019, hace que al tenor del artículo 83 de la ley 1474 de 2011 lo observado puede conllevar una observación con presunta incidencia disciplinaria.
En su respuesta la entidad20 hace referencia a las diferentes acciones adelantadas por la interventoría para garantizar el cumplimiento de las actividades a cargo del operador en relación con la disponibilidad y uso de las zonas digitales urbanas. No obstante, con base en el trabajo de auditoría realizado la CGR concluye que se presentaron los hechos evidenciados en cuanto a la disminución del tráfico y la no disponibilidad de las ZDU, máxime cuando se adelantan procesos por presunto incumplimiento tanto de las labores de promoción como por la desconexión masiva de las ZDU.
Por lo tanto, se configura el presente hallazgo administrativo con presunta incidencia disciplinaria.</t>
    </r>
  </si>
  <si>
    <t xml:space="preserve">Debilidades en las labores de  interventoría al contrato de aporte y en la supervisión del contrato de interventoría a cargo del FUTIC, para la exigencia del cumplimiento de las actividades de promoción y de operación de las ZDU en las condiciones establecidas contractualmente.
La evidencia de no cumplir aspectos como el parámetro de disponibilidad, las falencias detectadas en el cumplimiento del ejercicio de control y seguimiento de la Interventoría, las cuales no ejerció en desarrollo del contrato 846 de 2019, hace que al tenor del artículo 83 de la ley 1474 de 2011 lo observado puede conllevar una observación con presunta incidencia disciplinaria. </t>
  </si>
  <si>
    <t>H15A-2023</t>
  </si>
  <si>
    <r>
      <t>Hallazgo No. 15 Visitas de aprobación adicionales. Proyecto Zonas Digitales Urbanas Contrato 846 de 2019. Administrativo</t>
    </r>
    <r>
      <rPr>
        <sz val="12"/>
        <color rgb="FF000000"/>
        <rFont val="Calibri"/>
        <family val="2"/>
      </rPr>
      <t xml:space="preserve">
De la revisión de la relación de visitas de aprobación adicionales remitida por el FUTIC en respuesta al requerimiento con radicado CGR 2023EE0170222 se verifica que se realizaron en total 51 visitas adicionales por causas imputables al operador, las cuales según informa la interventoría en la citada respuesta, ya se encuentran conciliadas y descontadas al contratista UT TICENERGI.
Al corroborar la información remitida se presenta diferencia entre el número de visitas adicionales indicado en la relación detallada de las visitas, correspondiente a 51 visitas y el consignado en el apartado de concepto de las respectivas actas de conciliación que en total corresponde a 47 visitas. Adicionalmente se verifica que, si bien se establece contractualmente el valor de la visita en el 0,56 SMLMV al dividir el valor a descontar entre el número de visitas indicado en el acta de conciliación, se obtienen valores de visita diferentes como se muestra en la Tabla 6:
Según lo establecido contractualmente, para las visitas realizadas en las vigencias 2019 a 2021 el valor de la visita se calculó con base en el SMMLV del año 2019 que correspondió a $828.211 para un valor por visita de $463.745. Conforme al otrosí 3 al contrato 846/201923 “Para efectos del cálculo unitario de las visitas se toma el SMMLV para la vigencia 2022 que corresponde a un millón de pesos ($1.000.000)”.
De otra parte, se evidencia que algunas visitas adicionales se realizaron con más de sesenta (60) días de posterioridad de la visita inicial: por ejemplo, 05674_San_Vicente_Ferrer_2, 81736_Saravena_2, 08421_Luruaco_1, 25402_La_Vega_2, 68406_Lebrija_1.
Esta situación se deriva de inconsistencias en la información de las actas de conciliación generando incertidumbre y resta claridad al valor de la visita y por ende en el descuento a aplicar por visita adicional de aprobación de instalación de las ZDU, por hechos imputables al operador.
En respuesta a la observación comunicada la entidad precisa el número de visitas adicionales, el valor aplicado y la gestión de la interventoría para la realización de las mismas. No obstante, la CGR evidencia las diferencias en la cantidad de visitas adicionales que se indica en el cuerpo del acta de conciliación, para las actas R-AC-061, R-AC-062 y R-AC-066.
Por lo tanto, se conforma el presente hallazgo administrativo.</t>
    </r>
  </si>
  <si>
    <t xml:space="preserve">Inconsistencias en la información de las actas de conciliación generando incertidumbre y resta claridad al valor de la visita y por ende en el descuento a aplicar por visita adicional de aprobación de instalación de las ZDU, por hechos imputables al operador. </t>
  </si>
  <si>
    <t>Elaborar informe explicativo frente a las diferencias presentadas respecto a las visitas realizadas por la interventoría</t>
  </si>
  <si>
    <t>Informe explicativo frente a las diferencias presentadas respecto a las visitas realizadas por la interventoría</t>
  </si>
  <si>
    <t>H16D-2023</t>
  </si>
  <si>
    <r>
      <t>Hallazgo No. 16 Cumplimiento fase de operación con recursos del contratista. Administrativo con presunta incidencia disciplinaria (D)</t>
    </r>
    <r>
      <rPr>
        <sz val="12"/>
        <color rgb="FF000000"/>
        <rFont val="Calibri"/>
        <family val="2"/>
      </rPr>
      <t xml:space="preserve">
De acuerdo con lo estipulado en el contrato de aporte 854, en la cláusula Sexta- PLAZO, que dice “(…) Las fases de ejecución para las 840 Zonas Digitales Urbanas iniciales será el siguiente: (…) Finalizados los 15 y 16 meses (dependiendo del grupo de ZDU entregado a los 90 días o 120 días) financiados con recursos de aporte, el operador está en la obligación de prestar la operación de las ZDU en las mismas condiciones durante 24 meses más el número de meses que adicione en su oferta el adjudicatario.
(…) Por su parte, las fases de ejecución para las 250 Zonas Digitales Urbanas adicionadas finalizados los 15,5 meses financiados con recursos de aporte, el operador está en la obligación de prestar la operación de las ZDU en las mismas condiciones durante 18 meses más a su cargo en las mismas condiciones establecidas contractualmente (…).”
De conformidad con el informe de interventoría del mes de junio de 2023, a 31/01/2022 la totalidad de zonas digitales urbanas había terminado la operación con recursos de fomento, como lo detalla la tabla 7.
En cuanto a la operación con los recursos del contratista, en el mismo informe la interventoría manifiesta que a corte del presente informe se han enviado 2 comunicados al Contratista que relacionan las ZDU que finalizaron la operación con recursos del contratista:
De igual manera, la interventoría identifica las ZDU iniciales (840) y adicionales (250) que presentaron atrasos en la instalación, lo que conlleva a que, a la fecha de finalización de la ejecución del contrato, es decir el 27 de mayo de 2024, no sea posible cumplir los tiempos establecidos para la operación con recursos del operador.
Adicionalmente, dada la desconexión masiva de 1060 zonas en febrero de 2023, y que a octubre de 2023 sólo se encuentran en estado operativo 2 de las 1090 ZDU, se reduce el tiempo en que efectivamente las zonas han operado con recursos del contratista en las condiciones acordadas.
Así mismo, a octubre de 2023 se adelantan procesos administrativos por presunto incumplimiento por parte del contratista de las obligaciones contractuales, en relación a la operación de las ZDU y las actividades contempladas en el componente de promoción del contrato y la interventoría recomienda decretar la caducidad del contrato.
Las anteriores situaciones denotan deficiencias en la gestión del proyecto Zonas Digitales Urbanas a cargo del FUTIC, y conllevan al riesgo de posible pérdida de recursos destinados a este proyecto, de no adelantarse las gestiones oportunas y efectivas por parte del FUTIC para garantizar la adecuada gestión fiscal de los mismos, así como para garantizar el logro de los objetivos previstos en el proyecto en beneficio de los municipios, en cumplimiento de su objeto social conforme a la normatividad aplicable.
En su respuesta a la observación comunicada la entidad indica25 que la Interventoría ha actuado de manera diligente respecto a las herramientas establecidas en el contrato de aporte. Sin embargo, el estado actual del contrato 854 de 2019 evidencia el riesgo de no cumplimiento de la fase de operación con recursos del contratista.
Por lo anterior, se configura el presente hallazgo con presunta incidencia disciplinaria.</t>
    </r>
  </si>
  <si>
    <t xml:space="preserve">Deficiencias en la gestión del proyecto Zonas Digitales Urbanas a cargo del FUTIC, y conllevan al riesgo de posible pérdida de recursos destinados a este proyecto, de no adelantarse las gestiones oportunas y efectivas por parte del FUTIC para garantizar la adecuada gestión fiscal de los
mismos,    así como para garantizar el logro de los objetivos previstos en el proyecto en beneficio de los municipios, en cumplimiento de su objeto social conforme a la normatividad aplicable. </t>
  </si>
  <si>
    <t xml:space="preserve">Evaluación del Plan de Mejoramiento del Ministerio de TIC </t>
  </si>
  <si>
    <t>Puntajes base de Evaluación:</t>
  </si>
  <si>
    <t>Cumplimiento del Plan de Mejoramiento</t>
  </si>
  <si>
    <t>CPM = POMVi / PBEC</t>
  </si>
  <si>
    <t>Avance del plan de Mejoramiento</t>
  </si>
  <si>
    <t>AP =  POMi / PBEA</t>
  </si>
  <si>
    <t>Moneda Informe</t>
  </si>
  <si>
    <t xml:space="preserve">FONDO ÚNICO TIC </t>
  </si>
  <si>
    <t>Fecha Radicación Informe</t>
  </si>
  <si>
    <t>Periodicidad</t>
  </si>
  <si>
    <t>OCASIONAL</t>
  </si>
  <si>
    <t>Fecha de Trasmisión</t>
  </si>
  <si>
    <t>6/07/2021 AEF - 12/07/2021 FRA</t>
  </si>
  <si>
    <t>Descripción del hallazgo</t>
  </si>
  <si>
    <t xml:space="preserve">Descripción Actividades </t>
  </si>
  <si>
    <t>No. Consecutivo SIMIG</t>
  </si>
  <si>
    <r>
      <rPr>
        <b/>
        <sz val="11"/>
        <rFont val="Arial"/>
        <family val="2"/>
      </rPr>
      <t xml:space="preserve">H1AD. Principio de Planeación. Convenio Interadministrativo 863 de 2020. </t>
    </r>
    <r>
      <rPr>
        <sz val="11"/>
        <rFont val="Arial"/>
        <family val="2"/>
      </rPr>
      <t xml:space="preserve">
El artículo 2.2.1.1.2.1.1 de la sección 2 “Estructura y documentos del proceso de contratación”, subsección 1, Planeación” del decreto 1082 de 2015 establece lo siguiente: “(…) Artículo 2.2.1.1.2.1.1. Estudios y documentos previos. Los estudios y documentos previos son el soporte para elaborar el proyecto de pliegos, los pliegos de condiciones, y el contrato. Éstos, deben permanecer a disposición del público durante el desarrollo del Proceso de Contratación y contener los siguientes elementos, además de los indicados para cada modalidad de selección:  
1. La descripción de la necesidad que la Entidad Estatal pretende satisfacer con el Proceso de Contratación (…)”  Los estudios y documentos previos son el soporte para elaborar el proyecto de los pliegos de condiciones. La planeación de un contrato o convenio tiene como fin asegurar que todo proyecto esté precedido de los estudios técnicos, financieros y jurídicos, con el objetivo de establecer la conveniencia, o no, del objeto a contratar, conforme a las necesidades y prioridades que el bien o servicio deba satisfacer y así asegurar el uso eficiente de los recursos públicos.  
Del análisis al Convenio Interadministrativo 863, suscrito el 4 agosto de 2020 y la documentación allegada por el FUTIC, se evidenció debilidad en la aplicación del principio de planeación en la solicitud de la Adición No.1 del 02 de octubre de 2020 al Convenio, aprobada por el Comité de Contratación en sesión extraordinaria del 
21 de septiembre de 2020 por $9.448 millones, se indica que se deben “(…) priorizar como mínimo 13.172 computadores (…)”; sin que se haga referencia a los criterios de conveniencia y/o selección de las sedes beneficiadas con los equipos priorizados.  
En su respuesta, FUTIC expresa que su obligación es entregar los recursos para la adquisición de los equipos; Sin embargo, quien suscribe la Orden de Compra es CPE y existe el compromiso de FUTIC en la cláusulas novena y cuarta, numeral 3 de Supervisión técnica, administrativa y financiera al desarrollo de las actividades 
del Convenio, de acompañar el proceso.  
Además, FUTIC responde que el objeto del Convenio es la adquisición de equipos de cómputo y el alcance de este no contempla la distribución por región o poblaciones específicas, atendiendo a que estas últimas son funciones propias de Computadores para Educar enmarcadas en su objeto social. Sin embargo, la focalización si se contempla en el cuerpo del Convenio en el numeral 15, página 4. Lo evidenciado, determina deficiencia en la planeación del Convenio Interadministrativo y su adicional No.1, con presunta vulneración a lo establecido en el artículo 2.2.1.1.2.1.1, sección 2, “Estructura y documentos del proceso de contratación”, subsección 1, “Planeación” del decreto 1082 de 2015.  </t>
    </r>
  </si>
  <si>
    <t xml:space="preserve">Se evidenció debilidad en la aplicación del principio de planeación en la solicitud de la Adición No. 1 del 02 de octubre de 2020  al Convenio, aprobada por el Comité de Contratación en sesión extraordinaria del 21 de septiembre de 2020 por $9.448 millones, se indica que se deben “(…) priorizar como mínimo 13.172 computadores (…)”; sin que se haga referencia a los criterios de conveniencia y/o selección de las sedes beneficiadas con los equipos priorizados.  </t>
  </si>
  <si>
    <t xml:space="preserve">Solicitar a CPE Informe con el 100% de las instituciones educativas beneficiadas con los equipos de cómputo, en el marco de sus competencias y las del comité de focalización
</t>
  </si>
  <si>
    <t xml:space="preserve">Enviar comunicado a CPE solicitando informe en el cual se incluyan las instituciones educativas beneficiadas con los equipos de cómputo, en el marco de sus competencias y las del comité de focalización </t>
  </si>
  <si>
    <t>Comunicado e Informe</t>
  </si>
  <si>
    <t>Dirección de Economía Digital
Dirección de Infraestructura</t>
  </si>
  <si>
    <t xml:space="preserve">Acción de mejora cumplida.
Con radicado No.212090617 del 07/09/2021 la Dirección de Infraestructura remite copia del oficio No. 212085536 del 27/08/2021 remitido a Computadores para Educar, con asunto "Solicitud informe beneficiarios equipos de cómputo – Convenio Interadministrativo No. 863 de 2020" pidiendo informe en el cual se incluyan las instituciones educativas beneficiadas con los equipos de cómputo, en el marco de sus competencias y las del comité de focalización, de igual manera adjuntan el informe con archivo excel donde relacionan de los equipos de computo entregados.
</t>
  </si>
  <si>
    <t xml:space="preserve">Actuación Especial de Fiscalización: Convenio 863/2020 y el Contrato 621/2020 del Proyecto Estratégico: “Fortalecimiento de la Industria de TI Nacional”, BPIN No. 2018011000589. </t>
  </si>
  <si>
    <t xml:space="preserve">Acción No. 1 </t>
  </si>
  <si>
    <r>
      <rPr>
        <b/>
        <sz val="11"/>
        <rFont val="Arial"/>
        <family val="2"/>
      </rPr>
      <t>H2A. Análisis de Riesgos. Convenio Interadministrativo 863 de 2020.</t>
    </r>
    <r>
      <rPr>
        <sz val="11"/>
        <rFont val="Arial"/>
        <family val="2"/>
      </rPr>
      <t xml:space="preserve">
El riesgo es un evento que puede generar efectos adversos y de distinta magnitud en el logro de los objetivos del proceso de contratación o en la ejecución de un contrato2.   
Considerando que el contrato se firmó durante la pandemia, la CGR evidenció que la entidad no incluyó un riesgo3, por posible desabastecimiento de insumos asociado a la pandemia del Covid-19 y el suministro de componentes provenientes del extranjero, que pudieran agotarse e incidir en la fabricación y la consecuente demora en la entrega de los portátiles por parte del proveedor, a pesar de ser esta situación de público conocimiento al momento de la celebración del acuerdo jurídico en comento.  
Tampoco se evidencia la previsión y garantía, por parte del contratista, de un adecuado nivel de abastecimiento de sus proveedores externos, de tal forma que las obligaciones contractuales no se vieran alteradas y/o incumplidas. Así mismo, en relación a la entidad contratante, se identifican debilidades en los mecanismos que esta tenía para garantizar el cumplimiento por parte del contratista y en su aplicación. 
El riesgo se materializó y tuvo como consecuencia la demora en la entrega de los computadores portátiles por parte del proveedor, quien argumentó escases de componentes para la fabricación, provenientes del extranjero, motivado por la situación de pandemia, (específicamente pantallas LCD), y, en consecuencia, solicitó la modificación en el Cronograma de entrega de los equipos. Si bien la entidad incluyó el riesgo de manera posterior a su materialización, (mediante Otro Si No. 2), el mismo fue aprobado de manera extraordinaria el 29 de diciembre de 2020, dos días antes de la terminación del plazo inicial que vencía el 31 de diciembre de 2020. Este hecho fue posterior a la ocurrencia del riesgo no contemplado. Esta misma imprevisión, generó la ampliación del plazo en 120 días más y aún sigue afectando la ejecución del Convenio Interadministrativo; así 
mismo, en el seguimiento del Supervisor de enero de 2021, este informa que “(…) durante el mes de enero el contratista y proveedor no cumplieron con el cronograma de entregas (…). 
La entidad en su respuesta expresa que “(…) la Orden de Compra se suscribió cuando ya se había declarado la pandemia por el COVID-19, en agosto de 2020, el evento de cotización del acuerdo marco de precios No. CCE-925- AMP -2019 nació a la vida jurídica en el año 2019, por consiguiente, Computadores Para Educar se 
acogió a las condiciones dadas por Colombia Compra Eficiente respecto al análisis de riesgos establecido en el Acuerdo Marco de Precios (…)” 
Si bien no se trata de un riesgo denominado previsible, si se estaba ante un riesgo enmarcado en la situación actual económica mundial por la pandemia, dentro del instructivo de manejo de riesgos en la contratación de Colombia Compra Eficiente se contempla como “14. Valoración de Riesgos Clasificación de riesgos” A continuación, se presenta de manera enunciativa la clasificación que sobre los riesgos se señala en el CONPES 3714: “Riesgos Económicos Alteraciones y  fluctuaciones en el Tipo de cambio, Tasa de interés, Curva de Inflación, variaciones en el comercio, medidas y trámites de Importaciones y exportaciones, Oferta o demanda, desabastecimiento y especulación de materias, insumos o servicios necesarios o requeridos por el contratista, disponibilidad y costo de mano de obra, Cambios en los precios en general y derivados de variaciones en la oferta o demanda de bienes y servicios, Escasez de mano de obra” </t>
    </r>
  </si>
  <si>
    <t>Informe en el que se evidencie la gestión asociada al envío de un comunicado a Computadores para Educar en el cual se solicite dar traslado a Colombia Compra Eficiente para que este último de información respecto a la matriz de riesgos elaborada para el acuerdo marco de precio No. CCE-925-AMP-2019 y la posible  actualización con ocasión de la pandemia.</t>
  </si>
  <si>
    <t>Realizar informe en el que se evidencie la gestión asociada al envío de un comunicado a Computadores para Educar en el cual se solicite dar traslado a Colombia Compra Eficiente para que este último de información respecto a la matriz de riesgos elaborada para el acuerdo marco de precio No. CCE-925-AMP-2019 y la posible  actualización con ocasión de la pandemia.</t>
  </si>
  <si>
    <t>Acción de mejora cumplida. 
Con radicado No. 212113275 del 08/11/2021, la Dirección de Infraestructura remite informe explicativo sobre la gestión adelantada para solicitar la revisión de la matriz de riesgos elaborada para el acuerdo marco de precio No. CCE-925-AMP-2019 y respuesta por parte de Colombia Compra Eficiente.  anexan los oficios.</t>
  </si>
  <si>
    <t xml:space="preserve">Acción de mejora cumplida.
Con radicado No. 212098674 del 29/09/2021 la Subdirección de Gestión Contractual remite los análisis de riesgos que se han efectuado para nuevos contratos, mediante los cuales se incluyen situaciones asociados a pandemias o actos de la naturaleza. Remiten como muestra los siguientes contratos:
No. 889-221 y 902-2021: Debido a caída de rayos, lluvias, terremotos y en general por la ocurrencia de actos de la naturaleza
No.831-2021 y 832-2021: Ampliación o modificación de las medidas de restricción a la movilidad, derivadas de la emergencia sanitaria por la pandemia de Covid-19. Durante el plazo del contrato, la administración pública profiere actos administrativos con nuevas reglas o extensión de las actuales. </t>
  </si>
  <si>
    <t>Acción No. 2</t>
  </si>
  <si>
    <r>
      <rPr>
        <b/>
        <sz val="11"/>
        <rFont val="Arial"/>
        <family val="2"/>
      </rPr>
      <t xml:space="preserve">H5AD. Supervisión. Contrato 621 de 2020.  </t>
    </r>
    <r>
      <rPr>
        <sz val="11"/>
        <rFont val="Arial"/>
        <family val="2"/>
      </rPr>
      <t xml:space="preserve">
La ley 1474 de 2011 en su artículo 83 “SUPERVISIÓN E INTERVENTORÍA CONTRACTUAL” indica que: 
“(…) Con el fin de proteger la moralidad administrativa, de prevenir la ocurrencia de actos de corrupción y de tutelar la transparencia de la actividad contractual, las entidades públicas están obligadas a vigilar permanentemente la correcta ejecución del objeto contratado a través de un supervisor o un interventor, según corresponda. 
La supervisión consistirá en el seguimiento técnico, administrativo, financiero, contable, y jurídico que, sobre el cumplimiento del objeto del contrato, es ejercida por la misma entidad estatal cuando no requieren conocimientos especializados. Para la supervisión, la Entidad estatal podrá contratar personal de apoyo, a través de los contratos de prestación de servicios que sean requeridos (…)” 
A su vez el artículo 84, se refiere a las “FACULTADES Y DEBERES DE LOS SUPERVISORES Y LOS INTERVENTORES”,  el cual expresa que:  “(…) La supervisión e interventoría contractual implica el seguimiento al ejercicio del cumplimiento obligacional por la entidad contratante sobre las obligaciones a cargo del contratista. 
Los interventores y supervisores están facultados para solicitar informes, aclaraciones y explicaciones sobre el desarrollo de la ejecución contractual, y serán responsables por mantener informada a la entidad contratante de los hechos o circunstancias que puedan constituir actos de corrupción tipificados como conductas punibles, o que puedan poner o pongan en riesgo el cumplimiento del contrato, o cuando tal incumplimiento se presente (…)” 
Las entidades públicas tienen el deber de vigilar, de manera permanente, la correcta ejecución del contrato a través de un Supervisor quien realiza seguimiento técnico, administrativo, financiero, contable y jurídico sobre el cumplimiento del Objeto del contrato y las obligaciones en él contenidas. 
En la cláusula segunda, literal B “Obligaciones específicas del contratista” numeral 19 se estableció que este debía “(…) elaborar y presentar el Plan de Trabajo y presupuesto de conformidad con el objeto del contrato para aprobación del supervisor en el primer mes de ejecución (…)”. El contrato fue suscrito el 18 de febrero de 2020; sin embargo, en el Acta No 1 del Comité Operativo fue presentado un proyecto de Plan de Trabajo y no específicamente el Plan de Trabajo; el cual fue aprobado de manera extemporánea, pues transcurrió más de un mes desde el momento en que debía aprobarse, el 1 de abril de 20206.  Además, el cumplimiento de esta obligación en oportunidad estaba ligado a la cláusula quinta, denominada “Forma de pago e imputación presupuestal”, que supeditaba el primer desembolso a la presentación del Plan de Trabajo por parte del Contratista.  
La situación descrita está contenida en el Informe Final de Auditoría8 realizado por la Oficina de Control Interno al proceso de Fortalecimiento de la Industria Tic, Hallazgo No. 2.4. “Incumplimiento en la aprobación del Plan de Trabajo del convenio 621 de 2020”, que plantearon en los siguientes términos:
“(…) no se evidencio la aprobación del supervisor del Plan de Trabajo presentado por la Fundación Tecnalia, solamente la recomendación de aprobación del Comité Operativo, lo cual constituye un incumplimiento a la cláusula decimotercera “Supervisión y/o Control de Ejecución”, numeral 4 “suscribir los documentos y Actas a que haya lugar durante la ejecución del contrato (…)” 
En su respuesta el Fondo indica que “ (…) la presentación surtida de los planes de trabajo en el marco de la sesión No. 4 del Comité Operativo, se dio para presentar los Planes específicos y desagregados para cada una de las líneas estratégicas del proyecto, las cuales se desprenden del Plan de Trabajo General, el cual como ya 
se mencionó, fue recomendado oportunamente el 21 de febrero de 2020 en la sesión No. 1 del Comité Operativo (…) Adicionalmente, nos permitimos indicar que para subsanar el Hallazgo No. 2.4 contenido en el Informe Final de Auditoría realizado por la Oficina de Control Interno en la vigencia 2020, la Dirección de Economía Digital presentó Plan de Mejoramiento que fue aprobado por el equipo auditor de la OCI, al cual se le dio estricto cumplimiento, cerrándose en consecuencia el mencionado hallazgo el 29 de enero de 2021.” 
Realizado el análisis de respuesta se observa que el Fondo, en su argumentación y soportes remitidos, no desvirtúa la observación por cuanto en el Informe de la Oficina de Control Interno, el Acta No. 1 del 21 de febrero de 2020 lo que recomiendan aprobar es un proyecto de Plan de Trabajo y la versión definitiva del mismo fue aprobada el 1 de abril de 2020 en el Comité Operativo, según consta en el Acta número 04.  
Lo evidenciado, pone de manifiesto deficiencias en el control y seguimiento al cumplimiento de las obligaciones del contrato, conforme a lo establecido en el artículo 83 y 84 de la Ley 1474 de 2011, arriba citados.  </t>
    </r>
  </si>
  <si>
    <t>Entregar acta de comité operativo y oficio que de cuenta de la revisión y aprobación del plan de trabajo por parte de o los supervisores del Administrador de Proyectos de Ciencia, Tecnología e Innovación suscrito en la vigencia 2021</t>
  </si>
  <si>
    <t>Documentos
 (Acta y Oficio)</t>
  </si>
  <si>
    <t>Acción de mejora cumplida.
Con radicado No.212068452 del 16/07/2021 la Dirección de Economía Digital entrega el acta del primer comité operativo del contrato 669 de 2021 realizado el 03/02/2021; donde se incluyó dentro del orden del día - ítem d. “Aprobación plan de trabajo contrato”, se describe la presentación del plan de trabajo y su aprobación por parte de los integrantes del comité.  
De igual manera, remiten oficio con radicado No.212009493 de fecha 11/02/2021 de la supervisión del contrato 669-2021, mediante el cual emite concepto de aprobación de los documentos presentados para el Contrato de Administración de Proyectos de Ciencia Tecnología e Innovación No.669 de 2021.
La Dirección indica que con los documentos aportados evidencian el cumplimiento del numeral 26 del literal B. Obligaciones Específicas establecidas en el contrato 669 de 2021, el cual indica que el contratista deberá “elaborar y presentar el plan de trabajo y presupuesto de conformidad con el objeto del contrato para aprobación del supervisor en el primer mes de ejecución”</t>
  </si>
  <si>
    <r>
      <rPr>
        <b/>
        <sz val="11"/>
        <rFont val="Arial"/>
        <family val="2"/>
      </rPr>
      <t xml:space="preserve">H8A. Ejecución del Contrato 621 de 2020. Administrativa con presunta incidencia disciplinaria y fiscal. (D) (F) (I.P.). </t>
    </r>
    <r>
      <rPr>
        <sz val="11"/>
        <rFont val="Arial"/>
        <family val="2"/>
      </rPr>
      <t xml:space="preserve">
 El artículo 83 de la ley 1474, establece que las entidades públicas tienen el deber de vigilar, de manera permanente, la correcta ejecución del contrato a través de un Supervisor, quien realiza seguimiento técnico, administrativo, financiero, contable y jurídico, sobre el cumplimiento del Objeto del contrato y las obligaciones en él contenidas. 
La entidad estableció con el contratista, las actividades a ejecutar y las metas a cumplir, entre otras, las siguientes: 
• Personas beneficiadas con apoyos financieros. 
• Empresas beneficiadas con incentivos de especialización inteligente. 
• Emprendimientos y empresas del sector de contenido y aplicaciones digitales acompañados. 
Como medida de verificación se tomó, de las bases de datos suministradas por FUTIC, una muestra selectiva y se realizó una encuesta aleatoria para verificar el cumplimiento de las actividades establecidas con su respectiva meta y relacionadas como cumplidas por la entidad. Sin embargo, en respuesta a los correos enviados a los ciudadanos encuestados, varios informaron no tener conocimiento de estos beneficios; así mismo, que no han recibido ninguno de los beneficios (capacitaciones) relacionados por MINTIC en su respuesta. Específicamente en las metas denominadas: Certificados SENA, Misión TIC, Especialización 4RI y Ciencia de datos nueva, correspondiente a las bases de datos suministradas por la entidad9 (Ver siguiente Tabla
Lo anterior configura un posible detrimento al patrimonio público al no tener certeza sobre quienes recibieron realmente los beneficios establecidos y de cómo fue la utilización de los recursos asignados para este convenio. FUTIC a su vez reportó un mayor número de beneficiarios en el programa denominado “Certificados SENA 2020”, lo cual muestra una deficiencia, en cuanto al manejo de la información que reposa en sus bases de datos. La entidad en su respuesta manifiesta lo siguiente: “(…) sin limitarlo al dato de personas efectivamente certificadas ya que lograr los objetivos de evaluación son responsabilidad de cada beneficiario y no del Ministerio. Por esta razón, la base de datos de los 1050 entregada denominada “Certificados SENA 2020” cuenta con la información de personas que se inscribieron, seleccionaron la norma de competencia a evaluar, fueron convocados, pero por razones ajenas a la voluntad de este Ministerio no culminaron con satisfacción el proceso de certificación, siendo el número de personas efectivamente certificadas el de 518 para lo cual se adjunta la base de datos respectiva (…)”. Adicionalmente, la entidad presentó las respectivas inscripciones de los ciudadanos antes relacionados, respecto de las personas relacionadas en la observación como no beneficiarias, evidenciándose que sí se inscribieron a las capacitaciones; sin embargo, en la respuesta no se demostró que estas personas dieran su consentimiento para que sus datos fueran manipulados, suministrados y/o presentados a este ente de control. Conforme con lo expresado por los ciudadanos su nombre posiblemente se utilizó sin su consentimiento. Del resultado del análisis de los datos obtenidos en la aplicación de la encuesta, se configura una observación con presunta incidencia fiscal por $6.1 millones de pesos tomando como base el universo de las personas presentadas en las bases de datos como beneficiadas, frente a los recursos utilizados en la línea estratégica “Fortalecimiento de las Industrias TI Digitales10”. Lo anterior genera incertidumbre sobre los resultados presentados respecto a estos programas ejecutados en virtud del convenio auditado. Considerando los factores que determinaron la situación antes mencionada y teniendo en cuenta la respuesta entregada por la entidad, en la cual se indica que de un total de 1.050 inscritos al final del proceso se certificaron a 518 personas, se realizará una Indagación Preliminar con el fin de establecer daño al patrimonio público para los casos restantes, ampliando el universo de las personas receptoras 10 Balance Informe Financiero Final Carrera 69 No. 44-35 Piso 6 Bogotá – Colombia. Código Postal 111071 PBX 5187000 cgr@contraloria.gov.co www.contraloria.gov.co 23/29 de los beneficios en cada una de las líneas estratégicas establecidas en el Plan Estratégico de la entidad auditada. Lo anterior determina presunta vulneración a lo preceptuado en el artículo 83 de la ley 1474 de 2011 (Supervisión) y el artículo 26 de la ley 80 de 1993 (Principio de responsabilidad). Este hallazgo tiene presunta incidencia disciplinaria y fiscal, por valor de seis millones noventa mil trescientos setenta y un pesos ($6.090.371 de pesos). Así mismo, será trasladado lo pertinente para Indagación Preliminar.</t>
    </r>
  </si>
  <si>
    <t>Acta de comité operativo donde consta que se solicitó al administrador de proyectos de ciencia tecnología e innovación, unas variables especificas en las bases de datos a realizar, con el fin de tener unas bases de datos que den más claridad de los beneficiarios y datos del proceso</t>
  </si>
  <si>
    <t>Remitir Acta de operativo donde se dio la directriz al administrador de proyectos  de Ciencia, Tecnología e Innovación sobre las variables que deben contener las bases de datos elaboradas por ellos.</t>
  </si>
  <si>
    <t>Acción de mejora cumplida.
Con radicado No.212068452 del 16/07/2021 la Dirección de Economía Digital entrega acta de Comité Operativo No.1 del 03/02/2021, en el ítem “f varios” numeral 5 incluyen la solicitud al administrador de remitir las variables de caracterización e identificación para las bases de datos.
Asimismo, suministran Correo electrónico de fecha 11/02/2021, mediante el cual remiten las variables de las bases de datos sobre la que trata la obligación especial del contrato 669; un archivo en Word y 2 archivos en Excel con las variables de las bases de datos.</t>
  </si>
  <si>
    <t xml:space="preserve">683
</t>
  </si>
  <si>
    <t xml:space="preserve">Solicitar al administrador de proyectos de Ciencia, Tecnología e Innovación incluir dentro de las variables que deben contener las bases de datos los siguientes estados:
Aspirantes, beneficiarios matriculados, beneficiarios certificados.
</t>
  </si>
  <si>
    <t xml:space="preserve">Remitir Acta de comité operativo en la cual se evidencie la solicitud al administrador de proyectos de ciencia, tecnología e innovación, de incluir dentro de las variables que deben contener las bases de datos los siguientes estados:
*Aspirantes: cantidad de personas inscritas
*Beneficiarios matriculados :cantidad de personas y/o Empresas  beneficiadas que PARTICIPEN en alguna etapa de los procesos de formación y/o beneficios del administrador de proyectos de Ciencia, Tecnología e Innovación.
*Beneficiarios certificados: cantidad de personas y/o Empresas beneficiadas que TERMINARON el proceso de formación y/o beneficios del administrador de proyectos de Ciencia, Tecnología e Innovación.
</t>
  </si>
  <si>
    <t>Acción de mejora cumplida.
Con radicado No 212100767 del 04/10/2021 la Dirección de Economía Digital remite copia del Acta de comité operativo No.18 del 20/09/2021; en la página 22 - numeral 2. varios – b. variables bases de datos, se observa que se le informa a Tecnalia como administradora del proyecto, el hallazgo generado por la CGR y se solicita incluir dentro de las variables que deben contener las bases de datos los siguientes estados: *Aspirantes: cantidad de personas inscritas; *Beneficiarios matriculados: cantidad de personas y/o Empresas beneficiadas que participen en alguna etapa de los procesos de formación y/o beneficios del administrador de proyectos de Ciencia, Tecnología e Innovación. *Beneficiarios certificados: cantidad de personas y/o Empresas beneficiadas que terminaron el proceso de formación.</t>
  </si>
  <si>
    <t>Mejorar la información de AUTORIZACIÓN de tratamiento de datos en los formularios de inscripción a las Convocatorias que voluntariamente diligencian los aspirantes</t>
  </si>
  <si>
    <t>Establecer el formulario de inscripción con textos explicativos y amplios de la AUTORIZACIÓN del tratamiento de datos personales de los aspirantes</t>
  </si>
  <si>
    <t>Acción de mejora cumplida.
Con radicado No. 212111473 del 03/11/2021 la Dirección de Economía Digital informa que la línea estratégica objeto de observación por la CGR no continuó para la vigencia 2021, por tanto, la implementación de la acción se realizó para el programa “Programación para niños y niñas” determinado con el Convenio 764 de 2021, celebrado con el British Council. Anexan: Formulario de inscripción - tratamiento de datos personales y texto explicativo del tratamiento de datos.</t>
  </si>
  <si>
    <t>Acción No. 3</t>
  </si>
  <si>
    <t>Entregar un informe aclaratorio al ente de control sobre las situaciones descritas en el hallazgo</t>
  </si>
  <si>
    <t>Elaborar informe aclaratorio al ente de control sobre las situaciones descritas en el hallazgo</t>
  </si>
  <si>
    <t xml:space="preserve">Acción de mejora cumplida.
Con radicado No.212123096 del 02/12/2021 la Dirección de Economía Digital remite informe aclaratorio con sus anexos, e indican  que corresponden a las pruebas necesarias que sirven como sustento para aclarar cada uno de los casos indicados por el ente de control para este hallazgo. </t>
  </si>
  <si>
    <t>Acción No. 4</t>
  </si>
  <si>
    <r>
      <rPr>
        <b/>
        <sz val="11"/>
        <rFont val="Arial"/>
        <family val="2"/>
      </rPr>
      <t xml:space="preserve">H2AD. Contrato de interventoría No. 00973 de 2020 </t>
    </r>
    <r>
      <rPr>
        <sz val="11"/>
        <rFont val="Arial"/>
        <family val="2"/>
      </rPr>
      <t xml:space="preserve">
El Artículo 83 de la Ley 1474 de 2011, establece que “Con el fin de proteger la moralidad administrativa, de prevenir la ocurrencia de actos de corrupción y de tutelar la transparencia de la actividad contractual, las entidades públicas están obligadas a vigilar permanentemente la correcta ejecución del objeto contratado a través de un supervisor o un interventor, según corresponda. La supervisión consistirá en el seguimiento técnico, administrativo, financiero, contable, y jurídico que, sobre el cumplimiento del objeto del contrato, es ejercida por la misma entidad estatal cuando no requieren conocimientos especializados. Para la supervisión, la Entidad estatal podrá contratar personal de apoyo, a través de los contratos de prestación de servicios que sean requeridos. (...) …</t>
    </r>
  </si>
  <si>
    <t>Acción de mejora cumplida.
Con radicado No.212125262 del 07/12/2021 la Dirección de Infraestructura remite informe sobre los comunicados enviados a las entidades territoriales del departamento del Chocó beneficiadas por el proyecto, con el fin de informar las condiciones generales de la operación de las ZDR.</t>
  </si>
  <si>
    <t xml:space="preserve">Chocó -Actuación Especial de Fiscalización: Implementación soluciones de acceso comunitario a las TIC las comunicaciones- nacional en el departamento del Chocó-contrato interadministrativo 808 de 2020 e interventoría 973 de 2020. </t>
  </si>
  <si>
    <t>H3A-2020
AEF_ZWF_CHOCO</t>
  </si>
  <si>
    <t>Acción de mejora cumplida.
Con radicado No.212090617 del 07/09/2021 la Dirección de Infraestructura remite informe explicativo sobre la facultad establecida en el contrato para realizar cambios de centros poblados para la instalación de las zonas digitales.</t>
  </si>
  <si>
    <r>
      <rPr>
        <b/>
        <sz val="11"/>
        <rFont val="Arial"/>
        <family val="2"/>
      </rPr>
      <t>H2A. Recibo de Instalaciones Zonas Digitales Tolima</t>
    </r>
    <r>
      <rPr>
        <sz val="11"/>
        <rFont val="Arial"/>
        <family val="2"/>
      </rPr>
      <t xml:space="preserve">.
Como resultado de la Actuación Especial de Fiscalización, se observó que el FUTIC suscribió el contrato de aporte contrato No. 618 del 18 de junio 2019, cuyo objeto consiste: “Ejecutar el proyecto ACCESO UNIVERSAL SOSTENIBLE en zonas rurales 
del país, con el fin de planear, instalar, poner en servicio, operar y mantener soluciones de acceso comunitario sostenibles a Internet a través de zonas Wifi en los centros poblados adjudicados del listado de elegibles, de acuerdo con las condiciones y requisitos establecidos en el Anexo Técnico (Anexo No. 8)”, evidenciándose que en la ejecución del 
contrato en lo relacionado con las instalaciones de las zonas digitales en los Centros Poblados elegidos para el Departamento del Tolima, si bien no está contemplado como obligación, no se contó con personal del FUTIC, del ente territorial (municipio) y/o de los líderes de la comunidad, de tal forma que se garantizara el recibo a satisfacción y correcto funcionamiento de cada una de ellas, como se constata en las “actas de aprobación de 
instalación y recibo a satisfacción de la zona digital” en las cuales aparece la firma únicamente del representante del contratista y del representante del interventor. 
Lo anterior, debido a deficiencias en la supervisión y en la planeación contractual por parte del FUTIC al no incluir a las autoridades administrativas en el proceso de recibo de los servicios prestados de la inversión tecnológica en virtud del principio de coordinación y  colaboración establecidos en los artículos 3 y 6 de la Ley 489 de 1998, lo que genera que los recursos invertidos no tengan un control permanente que conlleve al logro de los fines y cometido estatal y redunde en el beneficio de la comunidad rural. </t>
    </r>
  </si>
  <si>
    <t>Acción de mejora cumplida.
Con radicado No.212125262 del 07/12/2021 la Dirección de Infraestructura remite informe sobre los comunicados enviados a las entidades territoriales del departamento del Tolima beneficiadas por el proyecto, con el fin de informar las condiciones generales de la operación de las ZDR.</t>
  </si>
  <si>
    <t xml:space="preserve">Tolima_Actuación Especial de Fiscalización: Soluciones de acceso comunitario a las TIC - nacional en el departamento del Tolima según contrato de aporte 618 de 2019 e interventoría 686 de 2019. </t>
  </si>
  <si>
    <t>H3A-2020
AEF_ZWF_TOLIMA</t>
  </si>
  <si>
    <t xml:space="preserve">Acción de mejora cumplida.
Con radicado No. 212113275 del 08/11/2021, la Dirección de Infraestructura remite informe explicativo con los criterios de elegibilidad del proyecto incluyendo los cambios realizados de zonas digitales.
</t>
  </si>
  <si>
    <r>
      <rPr>
        <b/>
        <sz val="11"/>
        <rFont val="Arial"/>
        <family val="2"/>
      </rPr>
      <t xml:space="preserve">H36ADF. Cumplimiento de componentes del contrato 876 de 2020. </t>
    </r>
    <r>
      <rPr>
        <sz val="11"/>
        <rFont val="Arial"/>
        <family val="2"/>
      </rPr>
      <t xml:space="preserve"> 
El Artículo 267 de nuestra Constitución Nacional, establece los principios de la vigilancia de gestión fiscal eficiencia, economía y equidad. Así mismo, el artículo 209 trae los principios de la función administrativa: moralidad, eficacia, economía y celeridad (…). 
De otra parte, La Ley 1474 de 2011 en sus artículos 83 y 84, señalan lo relacionado con la obligatoriedad de las entidades públicas de vigilar permanentemente la correcta ejecución del objeto contratado, los deberes de los supervisores y los interventores, así mismo el Capítulo III del Manual de contratación y el Manual de Supervisión e Interventoría del FUTIC, define y adopta las obligaciones de los Supervisores en el seguimiento al cumplimiento contractual encomendado.    
 En agosto de 2020, la entidad suscribió con el Ministerio de Educación Nacional y La Universidad Tecnológica De Pereira-UTP, el Convenio Interadministrativo N°876, con plazo de ejecución del 31 de diciembre de 2020, con el objeto de “Aunar esfuerzos para realizar el diseño e implementación de una estrategia pedagógica en talento digital e industrias creativas para educación media, para 
ampliar las oportunidades de los jóvenes en la construcción de trayectorias ocupacionales”,  mediante el cual se desarrolló la segunda fase de la estrategia 
pedagógica para Educación Media57 en Talento Digital.    
En virtud de la necesidad58 a satisfacer, el Convenio 876 de 2020 fue estructurado en cinco (5) Componentes, para los que a su vez definieron Actividades y a estas una serie de entregables que, de manera articulada e integral, permitieran alcanzar el propósito de los Componentes. De acuerdo a la cláusula sexta, el valor total del contrato fue de $1.930.000.000 millones, conformado de la siguiente manera: el FUTIC $1.000 millones, El Ministerio de Educación Nacional aportó (equipo humano y uso de infraestructura tecnológica, base de datos y plataformas) valorada en $410 millones y por último la Universidad Tecnológica De Pereira-UTP, (Recurso humano, infraestructura y contrapartida de $20 millones), para un aporte total de $520 millones.   
El FUTIC hizo pago de los $1.000 millones a la UTP, en tres desembolsos de los dineros, como a continuación se detallan:  …
  </t>
    </r>
  </si>
  <si>
    <t xml:space="preserve">Dirección de Economia Digital
</t>
  </si>
  <si>
    <t xml:space="preserve">Acción de mejora cumplida.
2. Con Radicado No. 212129674 del 17/12/2021 la Dirección de Economía Digital remite acta de mesa técnica del 09/12/2021, en la cual se desarrolló la validación y aprobación final de los entregables acordados para el tercer desembolso del Convenio 764 de 2021.
1. Con radicado No. 212111473 del 03/11/2021, la Dirección de Economía Digital remite acta de reunión con fecha del 08/07/2021, con objeto aprobación final de los entregables correspondientes al segundo desembolso del convenio 764/2021, ya que el contrato 876 terminó su ejecución
</t>
  </si>
  <si>
    <t>Acción de mejora cumplida.
Con Radicado No. 212129672 del 17/12/2021, la Dirección de Economía Digital remite informe final financiero y de gestión del Convenio 764 de 2021, el cual contiene las gestiones realizadas desde la supervisión para garantizar la debida ejecución y cumplimiento del convenio. 
El contrato 876 objeto de observación por la CGR  terminó su ejecución.</t>
  </si>
  <si>
    <t>H8AD 2019</t>
  </si>
  <si>
    <r>
      <rPr>
        <b/>
        <sz val="11"/>
        <rFont val="Arial"/>
        <family val="2"/>
      </rPr>
      <t xml:space="preserve">H8AD 2019. Reconocimiento de Recursos entregados en Administración. </t>
    </r>
    <r>
      <rPr>
        <sz val="11"/>
        <rFont val="Arial"/>
        <family val="2"/>
      </rPr>
      <t xml:space="preserve">
A 31 de diciembre de 2019, la cuenta (1908) Otros activos – Recursos entregados en Administración por $726.327 millones , representada: En recursos entregados en Administración por $191.807 millones, Recursos trasladados al Ministerio de Hacienda y Crédito Público - Dirección General del Tesoro Público Nacional como parte del Sistema de Cuenta Única Nacional-CUN por $533.586 millones y Encargos Fiduciarios por $935 millones .
De estos recursos a 31 de diciembre de 2019 la Cuenta (1908.01.001) Recursos entregados en Administración por $191.806 millones para ser ejecutados a través de cuarenta (40) Convenios , algunos suscritos desde el año 2010, presenta incertidumbre debido a que existen derechos que no fueron reconocidos de conformidad con el principio de causación , por no haber sido legalizados la totalidad de los recursos entregados en administración, que corresponden a Convenios, algunos con vencimiento para la ejecución desde el año 2017  y a 31 de diciembre de 2018 . Este hecho incide además en la razonabilidad de la cuenta (5423) Gasto - Otras Transferencias para proyectos de inversión.
Esta situación genera riesgo al mantener recursos de la Entidad en poder de terceros por un tiempo hasta de diez (10) años, tal como se observa en el siguiente cuadro y permite ver que existe riesgo inherente y de control al no contar con un mecanismo efectivo que garantice la oportunidad en la legalización del recurso en cumplimiento del objeto de los Convenios firmados:</t>
    </r>
  </si>
  <si>
    <t>Falta de oportunidad en la legalización de recursos en cumplimiento del objeto de los convenios firmados.
Convenio 813  de 2017</t>
  </si>
  <si>
    <t xml:space="preserve">Realizar seguimiento a las acciones adelantadas para lograr la liquidación del Convenio 813 de 2017
</t>
  </si>
  <si>
    <t xml:space="preserve">Realizar informe que contenga la descripción de las acciones adelantadas para la liquidación del Convenio.
Primer Informe: Octubre 2021 
Segundo Informe:Diciembre 2021 </t>
  </si>
  <si>
    <t>Acción de mejora cumplida. 
2. Con radicado No. 212134066 del 28/12/2021 la Dirección de Gobierno Digital informa que el proceso se encuentra para admisión de la demanda por parte del Tribunal; anexan soporte. El convenio No.813/2017 continúa pendiente de liquidar. 
1. Con radicado No. 212117370 del 19/11/2021 la Dirección de Gobierno Digital remite documento donde describen las acciones adelantadas para la liquidación del Convenio 813 de 2017 (FORPO), indican que el 15 de octubre se presentó demanda para su liquidación.</t>
  </si>
  <si>
    <t>Acción No. 6</t>
  </si>
  <si>
    <t>H8AD 2018
H13A 2017</t>
  </si>
  <si>
    <r>
      <rPr>
        <b/>
        <sz val="11"/>
        <rFont val="Arial"/>
        <family val="2"/>
      </rPr>
      <t xml:space="preserve">H8AD. Reportes a SIRECI.  </t>
    </r>
    <r>
      <rPr>
        <sz val="11"/>
        <rFont val="Arial"/>
        <family val="2"/>
      </rPr>
      <t xml:space="preserve">
En la Cuenta Rendida- SIRECI  con corte 31 de diciembre del 2018, se evidencian omisiones y errores en las cifras presentadas por el Fondo de Tecnologías de la Información y las Comunicaciones, como se detalla a continuación:
En el Formato No. 9 Procesos judiciales (F9) con “fecha de recepción: 4 de marzo de 2019”, reporta 31 procesos judiciales (a favor y en contra) y monto de la provisión contable de $128.500 millones, con lo cual el reporte es inexacto y no coincide con la que muestra la contabilidad del Fondo Tic.
...En el Formato No. 5.1 Contratos se presentan las siguientes situaciones: se observa que el Fondo Tic no incluyó en el SIRECI contratos por $181.1 millones.
Lo anterior denota deficiencias del control por parte del Fondo Tic en el diligenciamiento de la información a reportar al ente de control en SIRECI.
</t>
    </r>
  </si>
  <si>
    <t>Posibles  deficiencias de control en el diligenciamiento de la información a reportar en el SIRECI
H13A2017: No efectivo por la CGR "porque se encontró observación 9 Omisiones e incorrecciones en SIRECI de Formato 9 (procesos judiciales) y F51 contratación".</t>
  </si>
  <si>
    <t xml:space="preserve">Continuar con el control y seguimiento a la información de la gestión contractual reportada en  SIRECI, efectuando informe mensual previa implementación de un punto de control en el ingreso de solicitudes efectuadas por las áreas.
</t>
  </si>
  <si>
    <t>Implementar punto de control que permita verificar las solicitudes que ingresan a la Subdirección de Gestión Contractual versus las efectivamente tramitadas.</t>
  </si>
  <si>
    <t xml:space="preserve">Listado de ingresos </t>
  </si>
  <si>
    <t xml:space="preserve">Acción de mejora cumplida.
Con radicado No. 212116802 del 17/11/2021 la Subdirección de Gestión contractual remite las evidencias de seguimiento a la información de gestión contractual reportada en el sistema SIRECI para los meses de julio, agosto, septiembre, octubre y noviembre.
</t>
  </si>
  <si>
    <t xml:space="preserve">Generar  informe mensual a la Secretaría General, en el cual  se evidencie el cargue completo y oportuno de la información contractual en SIRECI. </t>
  </si>
  <si>
    <t>Reporte mensual</t>
  </si>
  <si>
    <r>
      <rPr>
        <b/>
        <sz val="11"/>
        <color rgb="FF000000"/>
        <rFont val="Arial"/>
        <family val="2"/>
      </rPr>
      <t>H13A. Liquidación de convenios vigencias anteriores.</t>
    </r>
    <r>
      <rPr>
        <sz val="11"/>
        <color rgb="FF000000"/>
        <rFont val="Arial"/>
        <family val="2"/>
      </rPr>
      <t xml:space="preserve"> 
Al revisar los convenios de vigencias anteriores pendientes de liquidar con corte 31 de diciembre de 2018 se encontró que el Fondo Tic no había liquidado (bilateral y/o unilateralmente) 21 de ellos….analizados los soportes aportados por el Fondo, quedan sin liquidar 8 convenios , con recursos sin legalizar por $17.854 millones.
Al no realizar la liquidación de los convenios y contar con recursos en Fiducias pendientes de legalizar, no es posible que las partes crucen sus obligaciones recíprocas y determinar pueden declararse a paz y salvo mutuo o si existen obligaciones por cumplir y la forma en que deben ser cumplidas.
</t>
    </r>
  </si>
  <si>
    <t>Quedan recursos pendientes por legalizar de los contratos interadministrativos, como se señala a continuación:
504-2011 (Liquidación bilateral con proceso judicial). 
En oct-19 la Entidad adelantó proceso de conciliación parcial ante Procuraduría, conciliación negada por el juez en may-2020.
667/2015 Avance del Proceso Judicial
989-2012 (Proceso de liquidación con controversia contractual),
En jun-19 se adelantó consulta al Consejo de Estado. Se reportaron los presuntos incumplimientos en la Oficina Asesora Jurídica en Abr-19 y Sept-19, ante lo cual la OAJ recomendó iniciar proceso de liquidación bilateral con salvedades.
879-2013  (Proceso de liquidación con controversia contractual),
Se reportaron los presuntos incumplimientos en la Oficina Asesora Jurídica en Abr-19 y Sept-19, ante lo cual la OAJ recomendó iniciar proceso de liquidación bilateral con salvedades.
Se aclara que la legalización de los recursos se dará una vez se resuelvan la controversia contractual.</t>
  </si>
  <si>
    <t>Elaborar informe en el cual se indique el estado de los contratos que se mencionan a continuación:  
504-2011  - Avance del proceso judicial,
989-2012 - Avance de liquidación bilateral,
879-2013  Avance de liquidación bilateral,
667/2015 Avance del Proceso Judicial</t>
  </si>
  <si>
    <t>Entregar informe en el cual se indique el estado de los contratos que se mencionan a continuación:  
504-2011  - Avance del proceso judicial,
989-2012 - Avance de liquidación bilateral,
879-2013  Avance de liquidación bilateral,
667/2015 Avance del Proceso Judicial</t>
  </si>
  <si>
    <t>Meta cumplida.
Con registro No.202110263 del 07/12/2020 la Dirección de Infraestructura remite informe en el cual se indica la gestión adelantada para cada uno de los contratos 504-2011, 989-2012, 879-2013 y 667/2015 y su estado actual; los 4 contratos continúan con saldos por legalizar.</t>
  </si>
  <si>
    <t>Acción  1</t>
  </si>
  <si>
    <t xml:space="preserve">Dirección de Economía Digital
</t>
  </si>
  <si>
    <t xml:space="preserve">Meta cumplida.
2. Con registro No.202111580 del 11/12/2020 la Dirección de Economía Digital remite el segundo informe del Convenio No. 488-2010 donde comunican que de los 60 contratos derivados se liquidaron 59; quedando pendiente el No. 118-2013 que se encuentra en proceso judicial (se admite demanda) y presenta saldo por legalizar; es decir que el convenio marco 488-2010 continúa con saldo por legalizar y liquidar.
1. Con registro No.202075401 del 04/09/2020 la Dirección de Economía Digital remite el primer informe del Convenio No. 488-2010 donde comunican las acciones adelantadas para liquidar el contrato derivado No. 118-2013. </t>
  </si>
  <si>
    <t>Acción  4</t>
  </si>
  <si>
    <t>Meta cumplida.
2. Con registro No.202111580 del 11/12/2020 la Dirección de Economía Digital remite el segundo informe del Convenio No. 768-2010 donde comunican que de los 140 contratos derivados se liquidaron 139; quedando pendiente el No. 583-2015 que presenta un saldo por reintegrar; es decir, que el convenio marco 768-2010 continúa con saldo por legalizar y liquidar.
1. Con registro No.202075401 del 04/09/2020 la Dirección de Economía Digital remite informe del Convenio No.768 de 2013 donde comunican el proceso de liquidación de la contratación derivada (se han liquidado 10 de 12) y el estado de las legalizaciones.</t>
  </si>
  <si>
    <t>Acción  5</t>
  </si>
  <si>
    <r>
      <rPr>
        <b/>
        <sz val="11"/>
        <color rgb="FF000000"/>
        <rFont val="Arial"/>
        <family val="2"/>
      </rPr>
      <t xml:space="preserve">H13A. Liquidación convenios vigencias anteriores. </t>
    </r>
    <r>
      <rPr>
        <sz val="11"/>
        <color rgb="FF000000"/>
        <rFont val="Arial"/>
        <family val="2"/>
      </rPr>
      <t xml:space="preserve">
Al revisar los convenios de vigencias anteriores pendientes de liquidar con corte 31 de diciembre de 2018 se encontró que el Fondo Tic no había liquidado (bilateral y/o unilateralmente) 21 de ellos….analizados los soportes aportados por el Fondo, quedan sin liquidar 8 convenios , con recursos sin legalizar por $17.854 millones.
Al no realizar la liquidación de los convenios y contar con recursos en Fiducias pendientes de legalizar, no es posible que las partes crucen sus obligaciones recíprocas y determinar pueden declararse a paz y salvo mutuo o si existen obligaciones por cumplir y la forma en que deben ser cumplidas.
</t>
    </r>
  </si>
  <si>
    <t xml:space="preserve">En primera instancia, enviar toda la documentación y soportes del convenio requeridos por parte de la Oficina Jurídica para su respectiva revisión.
De acuerdo con el resultado de la revisión, definir las acciones jurídicas a seguir  para la liquidación del convenio.
Realizar cuatro informes de seguimiento:
Primer informe 30/06/2020. Segundo Informe 31/07/2020. Tercer informe: 30/09/2020. Cuarto informe:31/12/2020 </t>
  </si>
  <si>
    <t>Meta cumplida.
4. Con radicado No. 212005423 la Dirección de Gobierno Digital remite el cuarto informe del Convenio 813 de 2017 con corte a Diciembre de 2020, donde se solicita nuevamente el inicio a la liquidación judicial dado que no se obtuvo respuesta por parte de FORPO a las solicitudes realizadas para su liquidación. 
3. Con Registro No. 202094370 del 26/10/2020 la Dirección de Gobierno Digital remite informe con corte a septiembre donde relacionan las acciones adelantadas para continuar con el proceso de liquidación (solicitud documentación, reunión con FORPO, consolidación información financiera)
2. Con registro No.202079558 del 14/09/2020, la DGD remite segundo informe con corte a 30 de julio, donde informan que la gestión para la liquidación del convenio se debe adelantar desde la supervisión; no se requiere liquidación judicial. se realizó reunión con FORPO y se establecen compromisos 
1.Con registro No.202051859 del 30/06/2020, la Dirección de Gobierno Digital remite el primer informe de avance con corte a 30 de junio de 2020, donde comunican que mediante correos electrónicos solicitan a la Oficina Asesora Jurídica concepto para adelantar la liquidación judicial del convenio 813 de 2017. (Anexan copia de los correos electrónicos; folios 11 y 12).</t>
  </si>
  <si>
    <t>Acción  6</t>
  </si>
  <si>
    <t>g</t>
  </si>
  <si>
    <t xml:space="preserve">Actas de mesas de trabajos
</t>
  </si>
  <si>
    <t xml:space="preserve">Actas de mesas de trabajos
</t>
  </si>
  <si>
    <t>Acción de mejora cumplida.
1. Con radicado No. 232123649 del 01/12/2023 la Dirección de Economía Digital remite evidencia de Actas por medio de las cuales se valida la certificación de saldos a favor e informes de legalizaciones pendientes, reuniones realizadas el 05/jul/2023, 13/jul/2023, 08/nov/2023 y 10/nov/2023. 2. Queda pendiente la evaluación de efectividad por parte de la CGR para poder efectuar el cierre.</t>
  </si>
  <si>
    <t>Acción de mejora cumplida.
1. Con radicado No. 232103227 del 13/10/2023 la Dirección de Economía Digital remite evidencia de memorando radicado a la Dirección Jurídica con la información propuesta para la remisión de solicitud de conciliación extrajudicial relacionada con el Convenio 408-2014 a la Procuraduría delegada para asuntos administrativos (memorando borrador con información del proceso). 2. Queda pendiente la evaluación de efectividad por parte de la CGR para poder efectuar el cierre.</t>
  </si>
  <si>
    <t>De acuerdo con las pruebas realizadas a los Estados Financieros en la vigencia 2022 con la información revelada en la Nota 7 y las Actas de Comité de Cartera realizadas en el año 2022, se obtuvo evidencia que el FUTIC adelantó gestión administrativa para depurar o castigar cifras por $8.431.466.360; de los cuales: $167.935.651 en cumplimiento de la Ley 2066/2020 reglamentada por la Resolución 56 del 15 de enero de 2021, $7.768.716.561 corresponden a obligaciones llevadas a Cuentas de Orden por pérdida de la acción de cobro, $2.254.000 en cumplimiento del Artículo 5 de la Resolución 1261/2022 por depuración dela cartera en etapa coactivo, y $492.560.083 en cumplimiento del artículo 2.5.6.3 del Decreto 445/2017 que prevé las causales por las que se considera que existe cartera de imposible recaudo, la cual podrá ser depurada y castigada</t>
  </si>
  <si>
    <t xml:space="preserve">Minimizar las diferencias de los saldos de las obligaciones presentadas en cada uno de los Comités y evitar la duplicidad  de las mismas - </t>
  </si>
  <si>
    <t>Bases de datos entregadas a el GIT de Cartera para validación y verificación</t>
  </si>
  <si>
    <t>Acción de mejora cumplida mediante envío de memorando con radicado Memorando 232122288 del 29 de noviembre del 2023, allí se adjunta correo cruce cartera, relación de obligaciones comité de cartera junio, cuadros informativos fichas junio y noviembre.; por tal razón se daría el cumplimiento de la acción de mejora en un 100%. 
Queda pendiente la evaluación de efectividad por parte de la CGR para poder efectuar el cierre.</t>
  </si>
  <si>
    <t>Identificar obligaciones en procedimientos coactivos susceptibles de aplicación de l artículo 329 del la Ley 274 de 2023 (PND)</t>
  </si>
  <si>
    <t>Acción de mejora cumplida mediante envió de memorando con radicado232122459 del 29 de noviembre de 2023, allí se adjunta acta cisa; por tal razón se daría el cumplimiento de la acción de mejora en un 100%. 
Queda pendiente la evaluación de efectividad por parte de la CGR para poder efectuar el cierre.</t>
  </si>
  <si>
    <t>Solicitar reunión a la CGR y las demás áreas involucradas con el fin de brindar claridad a la información contenida en el hallazgo No 3</t>
  </si>
  <si>
    <t>Dirección de comunicaciones</t>
  </si>
  <si>
    <t>Solicitar reunión a la CGR y las demás áreas involucradas con el fin de brindar claridad a la información contenida en el hallazgo No 5</t>
  </si>
  <si>
    <t>no perdidas de apropiación. Falta de un procedimiento estándar para procesar las facturas de telegrafía.</t>
  </si>
  <si>
    <t>Act 1. Generar un reporte en  Excel que identifique los procesos que cumplan con los criterios de: Procesos activos y Procesos terminados
Act 2. Comunicar a la Secretaría General y a la Subdirección Financiera el reporte generado en la actividad 1 con relación a procesos terminados, que determine los recursos que efectivamente van a ser ejecutados durante la vigencia 2023.
Act 3. Informar a través de la misma comunicación, los recursos que, a la fecha del reporte de la actividad 1, es necesario sean incluidos dentro del rubro de sentencias y conciliaciones para la vigencia 2025.
Act 4.  Informar a través de la misma comunicación,  los cambios que, según el reporte generado en la actividad 1 con relación a los procesos activos, impliquen hacer un ajuste a la asignación o distribución de recursos entre los ordinales que componen el rubro de sentencias y conciliaciones previsto en el anteproyecto de presupuesto elaborado para la vigencia 2024</t>
  </si>
  <si>
    <t xml:space="preserve">De acuerdo al Informe de CGR: De las reservas presupuestales constituidas a 31 de diciembre de 2021 por $128.369.448.635,48, a 31 de diciembre de 2022 no se ejecutaron $39.159.070.465, de las cuales, $15.282.824.357 corresponden a reservas no utilizadas ni liberadas, por presunta falta de gestión por parte de las áreas responsables de la gestión en cada reserva presupuestal, las cuales tienen la obligación de informar su pago antes de finalizar el mes de noviembre de la vigencia, los saldos por obligar y pagar o solicitar la reducción de los compromisos, previa modificación de los actos administrativos que los originaron, a fin de registrar en el Sistema Integrado de Información Financiera -SIIF- y evitar que al cierre de la vigencia queden reservas no ejecutadas. </t>
  </si>
  <si>
    <t>4. Acción de mejora cumplida mediante envió de memorando con radicado 232123998 del 1 de Diembre de 2023, allí se adjunta Informe ejecución financiera y contractual con corte al 03/11/2023 que incluye informe ejecución
financiero y contractual, tablas de comparación a la ejecución, flujos de pagos, tablas de seguimiento, seguimiento a la liberación de recursos, archivo de seguimiento a legalizaciones, tablero control actualizado.
- Seguimiento a proyecciones de legalizaciones con corte al 03/11/2023.Flujos de pagos 03/11/2023. 232115178 memo Subdirección de Talento Humano-atraso obligaciones 3/11/2023. 232115187 memo Subdirección Administrativa - atraso obligaciones 3/11/2023. 232115195 memo oficina TI- atraso obligaciones 3/11/2023. - 232115212 memo Oficina Fomento Regional - atraso obligaciones 3/11/2023. - 232115235 memo Oficina de Prensa - atraso obligaciones 3/11/2023.
- 232115244 memo Oficina asesora Planeación - atraso obligaciones 3/11/2023. - 232115265 memo GIT Grupos de Interés - atraso obligaciones 3/11/2023. - 232115270 memo GIT medios públicos - atraso obligaciones 3/11/2023.
- 232115281 memo Grupo COLCERT -atraso obligaciones 3/11/2023. - 232115292 memo Dir. Vigilancia - atraso obligaciones 3/11/2023. - 232115296 memo Dir. Infraestructura - atraso obligaciones 3/11/2023. - 232115309 memo Dir. Comunicaciones - atraso obligaciones 3/11/2023. - 232115315 memo Dir. Gobierno Digital- atraso obligaciones 3/11/2023. - 232115321 memo Dir. Apropiación - atraso obligaciones 3/11/2023. - 232115327 memo Dir. Economía Digital- atraso obligaciones 3/11/2023.
- Correo envío de Informe Seguimiento 07/11/2023. - Correo radicados memorandos atraso 10/11/2023. - 232122061 Respuesta al radicado 232115871 - Atrasos y Legalización a Octubre Convenio 778-2023; por tal razón se daría el cumplimiento de la acción de mejora en un 100%. 
Queda pendiente la evaluación de efectividad por parte de la CGR para poder efectuar el cierre.
3. Acción de mejora con soporte, se adjunta el informe de seguimiento a la ejecución contractual y financiera enviado el mes de noviembre/23. se adjuntas evidencias del Informe ejecución financiera y contractual con corte al 03/11/2023 que incluye informe ejecución financiero y contractual, tablas de comparación a la ejecución, flujos de pagos, tablas de seguimiento, seguimiento a la liberación de recursos, archivo de seguimiento a legalizaciones, tablero control actualizado.  Queda pendiente la evaluación de efectividad por parte de la CGR para poder efectuar el cierre.
2. Acción de Mejora Cumplida
Con Radicado No. 232098920 del 05 de octubre de 2023, se encuentran publicadas en el aplicativo Isolucion las evidencias
del mes de septiembre/23 de las acciones desarrolladas tendientes a eliminar las causas de las situaciones
presentadas.
1. Acción de mejora con soporte de avance
Con Radicado 232087267 del ocho de septiembre  2023 la Oficina para la Gestión de Ingresos del Fondo envía informe de seguimiento a la ejecución contractual y financiera a la ordenadora del gasto con corte julio 2023</t>
  </si>
  <si>
    <t>Enviar informe mensual de legalización de recursos del Fondo. Realizar Comité de legalización mensual.</t>
  </si>
  <si>
    <t>4. Acción de mejora cumplida mediante envió de memorando con radicado 232123998 del 1 de Diembre de 2023, allí se adjunta Presentación del comité de seguimiento a la legalización de recursos cierre noviembre/2023. - Correo de citación al comité de seguimiento a la legalización de recursos.- Acta comité de legalizaciones con fecha 15/10/2023 firmada.- Tablero de control proyección legalización a 17 nov. - Correo legalización y nuevos desembolsos 10/11/2023.  Seguimiento Legalizaciones Noviembre 09/11/2023. - Correo mesa de trabajo legalización Dirección de Industria y comercio_30112023 - Correo mesa de trabajo legalización Dirección de Economía Digital 30112023 - Correo mesa de trabajo legalización Gobierno Digital_30112023 - Correo mesa de trabajo legalización Oficina de Fomento Regional_30112023; por tal razón se daría el cumplimiento de la acción de mejora en un 100%. 
Queda pendiente la evaluación de efectividad por parte de la CGR para poder efectuar el cierre.
3. Acción de mejora con soporte de avance bajo memorando con No. 232123998 del 1 de diciembre de 2023, se cargaron las siguientes evidencias Presentación del comité de seguimiento a la legalización de recursos cierre noviembre/2023. - Correo de citación al comité de seguimiento a la legalización de recursos.
- Acta comité de legalizaciones con fecha 15/10/2023 firmada. - Tablero de control proyección legalización a 17 nov. - Correo legalización y nuevos desembolsos 10/11/2023. Seguimiento Legalizaciones Noviembre 09/11/2023. - Correo mesa de trabajo legalización Dirección de Industria y comercio_30112023 - Correo mesa de trabajo legalización Dirección de Economía Digital 30112023 - Correo mesa de trabajo legalización Gobierno Digital_30112023 - Correo mesa de trabajo legalización Oficina de Fomento Regional_30112023
2. Acción de Mejora con soporte de avance
De acuerdo con el Radicado No. 232098920 del 5 de octubre 2023, la Oficina para la Gestión de Ingresos del Fondo envía informe mensual de legalización de recursos del Fondo con corte septiembre/23.
1. Acción de mejora con soporte de avance
Con Radicado 232087267 del ocho de septiembre  2023 la Oficina para la Gestión de Ingresos del Fondo informe mensual de legalización de recursos del Fondo con corte a Julio</t>
  </si>
  <si>
    <t>Aunque la entidad acata para la gestión de cobro los lineamientos de carácter legal, en la gestión y procedimientos internos no se establecen controles que hagan más expedito el proceso y minimice el riesgo de la materialización de la prescripción de la acción de cobro de que trata el artículo 817 del Estatuto Tributario.</t>
  </si>
  <si>
    <t>Establecer controles que hagan más expedido el proceso de cobro, mejorando los tiempos de notificación de los actos administrativos</t>
  </si>
  <si>
    <t xml:space="preserve">Acción de mejora cumplida, se envía memorando con radicado No. 232136146 del 28 de Diciembre de 2023, en donde se informa el cargue de las evidencias de los meses de julio a septiembre y se solicita el cierre de la acción. 
Queda pendiente la evaluación de efectividad por parte de la CGR para poder efectuar el cierre. </t>
  </si>
  <si>
    <t xml:space="preserve">Acción de mejora cumplida mediante envió de memorando con radicado Memorando 232121789 del 28 de noviembre de 2023 de noviembre de 2023 , allí se adjunta  5 informes de obligaciones sin proceso; por tal razón se daría el cumplimiento de la acción de mejora en un 100%. 
Queda pendiente la evaluación de efectividad por parte de la CGR para poder efectuar el cierre. </t>
  </si>
  <si>
    <t>Generar un evento de divulgación y socialización del procedimiento de Supervisión y su  documentación, para retroalimentación e implementación de buenas practicas, que aporte en el uso de las herramientas de seguimiento y cumplimiento de la ejecución contractual, en los términos que establece dicho proceso, que permita al(los) supervisor(es) emitir un concepto frente a la verificación de la  legalización de los desembolsos autorizados a los contratistas.</t>
  </si>
  <si>
    <t xml:space="preserve">Correos electrónicos remitidos a los abogados luego del ejercicio trimestral de calificación (junio, septiembre y diciembre) </t>
  </si>
  <si>
    <t>Posibles  deficiencias de control en el diligenciamiento de la información a reportar en el SIRECI, debido a la falta de lineamientos o instructivos actualizados por parte de la Contraloría General de la República, Posibles  deficiencias de control en el diligenciamiento de la información a reportar en el SIRECI
H13A2017: No efectivo por la CGR "porque se encontró observación 9 Omisiones e incorrecciones en SIRECI de Formato 9 (procesos judiciales) y F51 contratación".</t>
  </si>
  <si>
    <t>Se remitirá una solicitud de capacitación para un colaborador o colaboradores de la entidad,  a la Contraloría General de la República, frente al diligenciamiento de los formatos que contienen la gestión contractual de la entidad y que  deben ser  reportados en SIRECI</t>
  </si>
  <si>
    <t>Minimizar las diferencias de los saldos de las obligaciones presentadas en cada uno de los Comités y evitar la duplicidad  de las mismas</t>
  </si>
  <si>
    <t>Acción de mejora cumplida mediante envió de memorando con radicado Memorando 232122288 del 29 de noviembre del 2023, allí se adjunta Revisión intereses comité cartera, cuadros informativos fichas noviembre, correo cruce cartera 13 de julio y correo comité cartera; por tal razón se daría el cumplimiento de la acción de mejora en un 100%. 
Queda pendiente la evaluación de efectividad por parte de la CGR para poder efectuar el cierre.</t>
  </si>
  <si>
    <t>Acción de mejora cumplida mediante envió de memorando con radicado Memorando 232122288 del 29 de noviembre del 2023, allí se adjunta Relación de obligaciones comité de cartera - junio, segundo comité cartera, cuadros informativos fichas junio, Revisión intereses comité de cartera y cuadros informativos fichas noviembre 1074; por tal razón se daría el cumplimiento de la acción de mejora en un 100%. 
Queda pendiente la evaluación de efectividad por parte de la CGR para poder efectuar el cierre.</t>
  </si>
  <si>
    <t>Acción de Mejora Cumplida.
1. Con radicado No. 232112686 del 03/11/2023 la Oficina de Ingresos del Fondo remite evidencia de Informe Ejecutivo de Cartera del III Trimestre de 2023 y evidencia de envío de correo electrónico con el Informe a la Dirección Jurídica, la Secretaría General y a la Subdirectora Financiera. 2. Queda pendiente la evaluación de efectividad por parte de la CGR para poder efectuar el cierre.
Acción de mejora con soporte de avance
Con Radicado 232087267 del ocho de septiembre  2023 la Oficina para la Gestión de Ingresos del Fondo informe trimestral de los estados de cartera en aras de generar alertas tempranas. corte a Junio</t>
  </si>
  <si>
    <t>Acción de mejora cumplida.
1. Con radicado No. 232112686 del 03/11/2023 la Oficina de Ingresos del Fondo remite evidencia de informe de ciclo de tiempos administrativos del III Trimestre de 2023, correo de envió de ciclos de tiempo trimestral, base de cartera VS Base de proceso judiciales a septiembre 2023, procesos de insolvencia y nulidad a septiembre de 2023, base de cartera VS Base de proceso judiciales a junio 2023 y procesos de insolvencia y nulidad a junio de 2023 (estos documentos fueron agregados por el proceso en la acción de mejora en SIMIG el 02/nov/2023). 2. Queda pendiente la evaluación de efectividad por parte de la CGR para poder efectuar el cierre.</t>
  </si>
  <si>
    <t xml:space="preserve">
Seguimiento periódico de las obligaciones a depurar por medio de la metodóloga costo beneficio (etapas).
</t>
  </si>
  <si>
    <t>Acción de mejora cumplida mediante envió de memorando con radicado 232121807 del veite y ocho de noviembre de 2023, allí se adjuntan los Acción de mejora cumplida mediante envió de memorando con radicado 232121807 del veite y ocho de noviembre de 2023, allí se adjuntan los reportes en el que se almacenan y remiten las alertas a las áreas; por tal razón se daría el cumplimiento de la acción de mejora en un 100%. 
Queda pendiente la evaluación de efectividad por parte de la CGR para poder efectuar el cierre. Reportes en el que se almacén y remiten las alertas a las áreas; por tal razón se daría el cumplimiento de la acción de mejora en un 100%. 
Queda pendiente la evaluación de efectividad por parte de la CGR para poder efectuar el cierre. Reportes en el que se almacén y remiten las alertas a las áreas</t>
  </si>
  <si>
    <t>Acción de mejora cumplida mediante envió de memorando con radicado  232122288 del 29 de noviembre de 2023, allí se adjunta cuadros informativos fichas noviembre y junio, correos cruce de cartera y revisión intereses comité de cartera; por tal razón se daría el cumplimiento de la acción de mejora en un 100%. 
Queda pendiente la evaluación de efectividad por parte de la CGR para poder efectuar el cierre.</t>
  </si>
  <si>
    <t>Acción de mejora cumplida mediante envió de memorando con radicado 232121850  del veite y ocho de noviembre de 2023, allí se adjuntan 25 actos administrativos en donde se decreta el embargo de cuentas bancarias; por tal razón se daría el cumplimiento de la acción de mejora en un 100%. 
Queda pendiente la evaluación de efectividad por parte de la CGR para poder efectuar el cierre.</t>
  </si>
  <si>
    <t>Aplicación de Títulos de Depóstico Judicial en los procesos coactivos que contienen medidas cautelares</t>
  </si>
  <si>
    <t>Actos Administrativos aplicando los títulos de depósito judicial</t>
  </si>
  <si>
    <t>Acción de mejora cumplida mediante envió de memorando con radicado 232121847 del veite y ocho de noviembre de 2023, allí se adjuntan 2 Actos Administrativos aplicando los títulos de depósito judicial ; por tal razón se daría el cumplimiento de la acción de mejora en un 100%. 
Queda pendiente la evaluación de efectividad por parte de la CGR para poder efectuar el cierre.</t>
  </si>
  <si>
    <t xml:space="preserve">Acción de mejora cumplida mediante envió de memorando con radicado Memorando 232121855 del 28 de noviembre de 2023 , allí se adjunta archivo comprimido con 51 comunicación de invitación para la firma de facilidades de pago; por tal razón se daría el cumplimiento de la acción de mejora en un 100%. 
Queda pendiente la evaluación de efectividad por parte de la CGR para poder efectuar el cierre. </t>
  </si>
  <si>
    <t>Actas de mesas de trabajo con los deudores y conciliación de deudas</t>
  </si>
  <si>
    <t>Acción de mejora cumplida mediante envió de memorando con radicado Memorando 232121891 del 28 de noviembre de 2023 , allí se adjunta actas de mesa de trabajo Inpec, mesa de trabajo infraestructura y servicios y mesa de trabajo Anditel; por tal razón se daría el cumplimiento de la acción de mejora en un 100%. 
Queda pendiente la evaluación de efectividad por parte de la CGR para poder efectuar el cierre.</t>
  </si>
  <si>
    <t>Antes de que se cumpla el criterio temporal para calificar la cartera como de difícil cobro, se deberá vender a CISA</t>
  </si>
  <si>
    <t>Acción de mejora cumplida mediante envió de memorando con radicado Memorando 232122459 del 29 de noviembre de 2023 , allí se adjunta los archivos comprimidos con los soportes y el acta de Cisa; por tal razón se daría el cumplimiento de la acción de mejora en un 100%. 
Queda pendiente la evaluación de efectividad por parte de la CGR para poder efectuar el cierre.</t>
  </si>
  <si>
    <t>Acción de mejora cumplida.
Con radicado No. 232128799 del 12/12/2023 la subdirección financiera remite evidencia Consolidado informe ejecución 30 de nov; socialización circular cierre presupuestal vigencia 2023; Consolidado RP con saldos pendientes a 4 de dic 2. Queda pendiente la evaluación de efectividad por parte de la CGR para poder efectuar el cierre.</t>
  </si>
  <si>
    <t>Act 1. Generar un reporte en  Excel que identifique los procesos que cumplan con los criterios de:
Procesos activos:  i) Calificación de riesgo de pérdida alta ii) Procesos proyectados a ser terminados en el año en curso o en las vigencias 2024 y 2025 ii) identificar el concepto con cargo a la cual se imputaría el pago iii)  De los anteriores procesos se deberá identificar el concepto (conciliaciones, sentencias o laudos) con cargo a la cual se imputaría el pago
Procesos terminados: sentencias, laudos o conciliaciones que queden ejecutoriadas y que deban ser pagadas durante la presente vigencia o que se prevea que serán pagadas en la vigencia 2024, identificando el concepto con cargo a la cual se imputaría el pago
Act 2. Generar comunicación a la Secretaría General y a la Subdirección Financiera por parte del GIT de Procesos Judiciales por medio del cual se remita el reporte generado en la actividad 1 con relación a procesos terminados, que determine los recursos que efectivamente van a ser ejecutados durante la vigencia 2023, con el propósito que se adopten las medidas necesarias en caso de que se proyecte una ejecución de recursos inferior a lo asignado en el rubro de Sentencias y Conciliaciones
Act 3. Informar a través de la misma comunicación, los recursos que, a la fecha del reporte de la actividad 1, es necesario sean incluidos dentro del rubro de sentencias y conciliaciones para la vigencia 2025.
Act 4.  Informar a través de la misma comunicación,  los cambios que, según el reporte generado en la actividad 1 con relación a los procesos activos, impliquen hacer un ajuste a la asignación o distribución de recursos entre los ordinales que componen el rubro de sentencias y conciliaciones previsto en el anteproyecto de presupuesto elaborado para la vigencia 2024</t>
  </si>
  <si>
    <t>Remitir informe de ejecución presupuestal mediante correo electrónico.</t>
  </si>
  <si>
    <t xml:space="preserve">Elaborar un informe que describa la gestión realizada frente a la legalización del convenio 617 de 2021 acompañado del acta de liquidación del mismo. </t>
  </si>
  <si>
    <t>Entregar un informe que describa la gestión realizada respecto a la legalización de recursos del convenio 617- 2021 generados para el cierre del respectivo proceso, que incluya acta de liquidación firmada y anexos correspondientes.</t>
  </si>
  <si>
    <t xml:space="preserve">Parametrización conforme a la normatividad aplicable a las contraprestaciones y sincronización de la información  entre los diferentes aplicativos, que permita la correcta liquidación de las contraprestaciones, proceso de recaudo, generación de intereses, multas, gestión de cobro, así como el registro de hechos económicos y reporte de los ingresos del FUTIC. </t>
  </si>
  <si>
    <t xml:space="preserve">Un informe en el que se identifiquen las actualizaciones y la  Parametrización conforme a la normatividad aplicable a las contraprestaciones y sincronización de la información  entre los diferentes aplicativos, que permita la correcta liquidación de las contraprestaciones, proceso de recaudo, generación de intereses, multas, gestión de cobro, así como el registro de hechos económicos y reporte de los ingresos del FUTIC. </t>
  </si>
  <si>
    <t xml:space="preserve">Realizar informe sobre el acuerdo consiliario adelantado con los canales de televisión abierta y las resoluciones mediante las cuales se ordenó el ajuste contable en el valor del saldo de la segunda prórroga de la concesión de los contratos 136 y 140 de 1997 </t>
  </si>
  <si>
    <t>Informe que contenga los resultados de los acuerdos conciliatorios con los operadores Caracol Televisión S.A. y RCN Televisión S.A., aprobados en el marco de los procesos arbitrales 128865 y 128866 respectivamente y los ajustes contables ordenados con ocasión de los mismos en relación con los saldos de la segunda prórroga de los contratos de concesión  136 y 140 de 1997,  ordenados mediante las resoluciones 1907 y 1908 respectivamente, indicando la fórmula de actualización según lo previsto en estos últimos actos administrativos.</t>
  </si>
  <si>
    <t>Acción de mejora cumplida mediante envió de memorando con radicado  232122680_x000D_ del 29 de noviembre de 2023 , allí se adjuntala evidencia del cobro de los valores pendientes de pago ; por tal razón se daría el cumplimiento de la acción de mejora en un 100%. 
Queda pendiente la evaluación de efectividad por parte de la CGR para poder efectuar el cierre.</t>
  </si>
  <si>
    <t xml:space="preserve">Acción de mejora cumplida. Se radica memorando bajo el número de radicado 232135157 del 27 de Diciembre de 2023; en donde allí se informa el cargue de las evidencias del cumplimento de la acción al 100%. 
Queda pendiente la evaluación de efectividad por parte de la CGR para poder efectuar el cierre. </t>
  </si>
  <si>
    <t>Acción de mejora cumplida mediante envió de memorando con radicado Memorando 232122459 del 29 de noviembre de 2023 , allí se  adjunta acta de Cisa; por tal razón se daría el cumplimiento de la acción de mejora en un 100%. 
Queda pendiente la evaluación de efectividad por parte de la CGR para poder efectuar el cierre.</t>
  </si>
  <si>
    <t xml:space="preserve">Presentar ante el Comité de Cartera los procesos de difícil cobro con el fin de que autoricen su venta a CISA </t>
  </si>
  <si>
    <t>Acción de mejora cumplida mediante envió de memorando con radicado 232122372 de fecha 29 de noviembre de 2023, allí se adjuntó acta de comité de cartera; por tal razón se daría el cumplimiento de la acción de mejora en un 100%. 
Queda pendiente la evaluación de efectividad por parte de la CGR para poder efectuar el cierre.</t>
  </si>
  <si>
    <t>Acción de mejora cumplida mediante envió de memorando con radicado232122459 del 29 de noviembre de 2023, allí se adjunta acta cisa del 21 de noviembre de 2023; por tal razón se daría el cumplimiento de la acción de mejora en un 100%. 
Queda pendiente la evaluación de efectividad por parte de la CGR para poder efectuar el cierre.</t>
  </si>
  <si>
    <t>Acción de mejora cumplida mediante envió de memorando con radicado232122372 de fecha 29 de noviembre de 2023, allí se adjunta Acta Comité de Cartera realizado el día 30 de marzo de 2023; por tal razón se daría el cumplimiento de la acción de mejora en un 100%. 
Queda pendiente la evaluación de efectividad por parte de la CGR para poder efectuar el cierre.</t>
  </si>
  <si>
    <t>Acción de mejora cumplida mediante envió de memorando con radicado 232121897, allí se adjunta Acta Comité de Cartera realizado el día 25 de julio de 2023; por tal razón se daría el cumplimiento de la acción de mejora en un 100%. 
Queda pendiente la evaluación de efectividad por parte de la CGR para poder efectuar el cierre.</t>
  </si>
  <si>
    <t>Acción de mejora cumplida mediante envió de memorando con radicado 232122598 del 29 de noviembre del 2023, allí se adjuntan 2 actas en donde se revisan los cuadros para ejercer vigilancia y control sobre los procesos de cobro coactivo; por tal razón se daría el cumplimiento de la acción de mejora en un 100%. 
Queda pendiente la evaluación de efectividad por parte de la CGR para poder efectuar el cierre.</t>
  </si>
  <si>
    <t>Realizar informe que contenga la descripción de las acciones adelantadas por la Oficina Jurídica del MINTIC para la liquidación del Convenio.
Primer Informe: Abril 2023
Segundo Informe: Junio 2023 
Tercer Informe: Septiembre 2023</t>
  </si>
  <si>
    <t>Según lo indicado por el equipo auditor en el informe de Actuación Especial, como medida de verificación se tomó, de las bases de datos suministradas por FUTIC, una muestra selectiva y se realizó una encuesta aleatoria para verificar el cumplimiento de las actividades establecidas con su respectiva meta y relacionadas como cumplidas por la entidad. Sin embargo, en respuesta a los correos enviados a los ciudadanos encuestados, varios informaron no tener conocimiento de estos beneficios; así mismo, que no han recibido ninguno de los beneficios (capacitaciones) relacionados por MINTIC en su respuesta. FUTIC a su vez reportó un mayor número de beneficiarios en el programa denominado “Certificados SENA 2020”, lo cual muestra una deficiencia, en cuanto al manejo de la información que reposa en sus bases de datos, adicionalmente no se demostró que las personas inscritas dieran su consentimiento para que sus datos fueran manipulados, suministrados y/o presentados al ente de control.</t>
  </si>
  <si>
    <t>Entregar un informe aclaratorio al ente de control sobre la situación descrita en el hallazgo</t>
  </si>
  <si>
    <t>Según lo indicado por el equipo auditor de la CGR en  el Informe de Auditoría Financiera existen "debilidades en las funciones de supervisión", relacionados con la verificación de los requisitos para realizar los desembolsos de acuerdo a lo establecido en el convenio 876-2020</t>
  </si>
  <si>
    <t>Acción de mejora cumplida.
Con radicado No. 232132176 de 19 de diciembre de 2023, en donde se informa que se adjunta los siguientes documentos Acta tercer comité operativo generación TIC VF, Acta revisión entregables y legalización D2, Radicado 212129672 20211217, Radicado 21219674, Correo electrónico 20211104, Correo electrónico 20211220 y Radicado 212111473 20211103 
Memorando convenio No. 713 2023 ok firmado . Queda pendiente la evaluación de efectividad por parte de la CGR para poder efectuar el cierre.</t>
  </si>
  <si>
    <t>Según lo indicado por el equipo auditor de la CGR en  el Informe de Auditoría Financiera existen "debilidades en las funciones de supervisión", relacionados con la verificación de los requisitos para realizar los desembolsos de acuerdo al convenio 876-2020</t>
  </si>
  <si>
    <t xml:space="preserve">	Acción de mejora cumplida. Con radicado No. 232132176 de 19 de diciembre de 2023, en donde se informa que se adjunta el siguiente documento Memorando convenio No. 713 2023 ok firmado. Queda pendiente la evaluación de efectividad por parte de la CGR para poder efectuar el cierre.</t>
  </si>
  <si>
    <t>Acción de mejora cumplida.
1. Con radicado No. 232112686 del 03/11/2023 la Oficina de Ingresos del Fondo remite evidencia de Informe Ejecutivo de Cartera del III Trimestre de 2023 y evidencia de envío de correo electrónico con el Informe a la Dirección Jurídica, la Secretaría General y a la Subdirectora Financiera. 2. Queda pendiente la evaluación de efectividad por parte de la CGR para poder efectuar el cierre.
Acción de mejora con soporte de avance
Con radicado 232087267 del ocho de septiembre 2023 la Oficina para la Gestión de Ingresos del Fondo informe trimestral de los estados de cartera en aras de generar alertas tempranas. corte a Junio</t>
  </si>
  <si>
    <t>Seguimiento periódico de las obligaciones a depurar por medio de la metodóloga costo beneficio (etapas).</t>
  </si>
  <si>
    <t>Acción de Mejora Cumplida
1. Con radicado No. 232112686 del 03/11/2023 la Oficina de Ingresos del Fondo remite evidencia de correo enviado a la Dirección Jurídica con las obligaciones susceptibles de ser depuradas del 26 de octubre de 2023, archivos de obligaciones a depurar de las etapas 01, 02 y 03, y archivo de estado de cartera (estos documentos fueron agregados por el proceso en la acción de mejora en SIMIG el 01/nov/2023). 2. Queda pendiente la evaluación de efectividad por parte de la CGR para poder efectuar el cierre.
3. Acción de Mejora con soporte de avance, bajo memorando 232123998 del 1  de diciembre de 2023, se registra seguimiento y avance de la acción. 
2. Accion de Mejora con soporte de avance
Con Radicado 232098920 del 5 de octubre/2023, la Oficina para la Gestión de Ingresos del Fondo envía Seguimiento Informe detallado de cartera con corte septiembre 30/2023.
1.Acción de mejora con soporte de avance
Con radicado No. 232101463 del 11/10/2023 la Oficina de Gestión de Ingresos del Fondo suministra informes de cartera de junio, julio, agosto de 2023, con sus respectivos informes de obligaciones a depurar de las etapas 1 y 2. Por lo tanto, a la fecha de revisión se observa un avance del 50% en con respecto a la ejecución total de la acción de mejora a la fecha de revisión.</t>
  </si>
  <si>
    <t>Acción de mejora cumplida
Con Memorando 232087267 del 8 de septiembre de 2023, allí se adjunta Obligaciones a depurar 2, Obligaciones a depurar etapa 1 . Archivo control de obligaciones depuradas 2023. Queda pendiente la evaluación de efectividad por parte de la CGR para poder efectuar el cierre.</t>
  </si>
  <si>
    <t>Accion de mejora cumplida
1. Con radicado No. 232112686 del 03/11/2023 la Oficina de Ingresos del Fondo remite evidencia de correo con el estado de las obligaciones sin proceso con corte al 20-10-23, cartera coactiva con corte a septiembre de 2023 y archivo memorando de cartera corte septiembre 2023 (estos documentos fueron agregados por el proceso en la acción de mejora en SIMIG el 01/nov/2023). 2. Queda pendiente la evaluación de efectividad por parte de la CGR para poder efectuar el cierre.
2. Accion de mejora con soporte de avance
Con Radicado 232098920 del 5 de octubre 2023, la Oficina para la Gestión de Ingresos del Fondo entrega evidencia Memorando cartera coactiva corte septiembre 2023.
1. Acción de mejora con soporte de avance
Con Radicado 232087267 del ocho de septiembre  2023 la Oficina para la Gestión de Ingresos del Fondo entrega evidencia Memorando cartera coactiva corte julio 2023.pptx; Memorando cartera coactiva corte julio 2023, presentación de seguimiento obligaciones sin proceso</t>
  </si>
  <si>
    <t>Acción de mejora cumplida mediante envió de memorando con radicado 232123998 del 1 de Diembre de 2023, allí se adjunta Informes y correos ciclo de tiempos; por tal razón se daría el cumplimiento de la acción de mejora en un 100%. 
Queda pendiente la evaluación de efectividad por parte de la CGR para poder efectuar el cierre.
Acción de mejora con avance bajo radicado 232123998 del 1  de diciembre  en donde se cargan evidencias de Informes de ciclo de tiempo enviados con corte a Septiembre2023 en el mes de Octubre2023 e informes de ciclo de tiempo enviados con corte a octubre2023 en el mes de noviembre2023
Acción de mejora con avance.
Con radicado No. 232098920 del 05/10/2023 la Oficina para la Gestión de Ingresos del Fondo informa cargue de evidencias, dentro de las que se encuentran informes de ciclo de tiempo de actos administrativos correspondientes a la Oficina de Asuntos Postales (junio y julio 2023), Subdirección de Radiodifusión Sonora (junio, julio y agosto 2023), Subdirección para la Industria de Comunicaciones (junio, julio y agosto 2023), Dirección de Vigilancia, Inspección y Control (junio 2023), Grupo Interno de Cartera (mayo y julio 2023), Viceministerios de Conectividad y Transformación Digital (mayo 2023), así como correos electrónicos de envío de informes mensuales de seguimiento al ciclo de tiempo Actos Administrativos (AA). Por lo tanto, a la fecha de revisión se observa un avance del 60% en con respecto a la ejecución total de la acción de mejora a la fecha de revisión.</t>
  </si>
  <si>
    <t>Acción de mejora cumplida mediante envió de memorando con radicado 232123998 del 1 de Diembre de 2023, allí se adjunta informes supervisores a las diferentes direcciones, correos envió informe supervisores a las diferentes direcciones, acta de seguimiento a la ejecución, informe de seguimiento y ejecución financiera y contractual y presentación comité de legalización cierre octubre; por tal razón se daría el cumplimiento de la acción de mejora en un 100%. 
Queda pendiente la evaluación de efectividad por parte de la CGR para poder efectuar el cierre.
Acción de mejora con avance. Con radicados No. 232123998 del 1 de diciembre de 2023, con la que se encuentra: presentación Comité de Legalización - cierre Octubre. - Informe de seguimiento a la ejecución financiero y contractual. - Correo de citación al comité de seguimiento a la legalización de recursos noviembre/2023. - Informe Supervisores DM – Despacho del Ministro.
- Informe Supervisores DJ – Dirección Jurídica. - Informe Supervisores OAP- Oficina Asesora de Prensa. - Informe Supervisores OAPES – Oficina Asesora de Planeación y Estudios Sectoriales. - Informe Supervisores OCI – Oficina de Control Interno. - Informe Supervisores OFR – Oficina de Fomento Regional. - Informe Supervisores OI – Oficina Internacional. - Informe Supervisores OTI – Oficina de Tecnologías de Información. - Informe Supervisores SG – Secretaría General. - Informe Supervisores VC – Viceministerio de Conectividad. Del mes de Octubre y noviembre 
Acción de mejora con avance.
Con radicados No. 232087267 y 232098920 del 08/09/2023 y 05/10/2023 respectivamente, la Oficina para la Gestión de Ingresos del Fondo informa cargue de evidencias, dentro de la cual se encuentra: presentación de comité de seguimiento a legalización de recursos de septiembre 2023, correos de reporte de legalización y desembolso y nuevos desembolsos, seguimiento a reintegros, informes a los supervisores y correos de envío de informes de supervisión. Por lo tanto, a la fecha de revisión se observa un avance del 60% en con respecto a la ejecución total de la acción de mejora a la fecha de revisión.</t>
  </si>
  <si>
    <t>Acción de mejora cumplida
1. Con radicado No. 232112686 del 03/11/2023 la Oficina de Ingresos del Fondo remite evidencia de informe de seguimiento trimestral a los EEFF y correo de envió de informe de seguimiento trimestral a los Directivos de la entidad (estos documentos fueron agregados por el proceso en la acción de mejora en SIMIG el 02/nov/2023). 2. Queda pendiente la evaluación de efectividad por parte de la CGR para poder efectuar el cierre.
Acción de mejora con avance.
Con radicado No. 232087267 del 08/09/2023 la Oficina para la Gestión de Ingresos del Fondo informa cargue de evidencias, dentro de las que se encuentra informe de seguimiento a la gestión de recursos del Fondo Único TIC y correo electrónico de envío del informe al Ministro, Viceministros, a la Secretaria General, Directores y Jefes de Oficinas. Por lo tanto, a la fecha de revisión se observa un avance del 50% en con respecto a la ejecución total de la acción de mejora a la fecha de revisión.</t>
  </si>
  <si>
    <t>Generar alertas a las áreas ejecutoras del presupuesto.</t>
  </si>
  <si>
    <t>Acción de mejora cumplida.
1. Mediante memorando con radicado No. 232117966 del 17/11/2023 y No. 232128799 del 12/12/2023 la Subdirección Financiera remite evidencia de correos reporte de ejecución presupuestal al 31/oct/2023 y 30/nov/2023 respectivamente, los cuales incluyen presentación de avance presupuestal, así como correos electrónicos de seguimiento a saldos de compromisos por obligar al 30/oct/2023 y 30/nov/2023, lo cual representa un avance del 100% con respecto a la ejecución total de la acción de mejora a la fecha de revisión. 2. Queda pendiente la evaluación de efectividad por parte de la CGR para poder efectuar el cierre.
Acción de mejora con soporte de avance
1. Con radicado No. 232094611 del 27/09/2023 la Subdirección Financiera remite evidencia de reporte de listado de Caps. sin compromiso con corte al 31 de julio de 2023 con el fin de que se identifiquen los saldos y se determine su liberación, y se informan partidas pendientes por comprometer, lo cual representa un avance del 25% con respecto a la ejecución total de la acción de mejora a la fecha de revisión.
Acción de mejora con soporte de avance.
1. Con radicado No. 232109111 del 30/10/2023 la Subdirección Financiera remite evidencia de reporte de listado de Caps. sin compromiso con corte al 30 de septiembre de 2023 con el fin de que se identifiquen los saldos y se determine su liberación, y se informan correos electrónicos enviados a las diferentes áreas reportando partidas pendientes por comprometer, lo cual representa un avance del 50% con respecto a la ejecución total de la acción de mejora a la fecha de revisión.</t>
  </si>
  <si>
    <t>Acción de mejora cumplida mediante envió de memorando con radicado 232123998 del 1 de Diembre de 2023, allí se adjunta Informe ejecución financiera y contractual con corte al 03/11/2023 que incluye informe ejecución financiero y contractual, tablas de comparación a la ejecución, flujos de pagos, tablas de seguimiento, seguimiento a la liberación de recursos, archivo de seguimiento a legalizaciones, tablero control actualizado. - Correo envío de Informe Seguimiento 07112023. - Seguimiento a proyecciones de legalizaciones con corte al 03/11/2023. - Flujos de pagos 01/11/2023; por tal razón se daría el cumplimiento de la acción de mejora en un 100%. 
Queda pendiente la evaluación de efectividad por parte de la CGR para poder efectuar el cierre.
Acción de mejora con avance. Con radicados No. 232123998 del 1 de diciembre de 2023, con la que se encuentra: Informe ejecución financiera y contractual con corte al 03/11/2023 que incluye informe ejecución, financiero y contractual, tablas de comparación a la ejecución, flujos de pagos, tablas de seguimiento, seguimiento a la liberación de recursos, archivo de seguimiento a legalizaciones, tablero control actualizado. - Correo envío de Informe Seguimiento 07112023. - Seguimiento a proyecciones de legalizaciones con corte al 03/11/2023. - Flujos de pagos 01/11/2023.
Acción de mejora con avance.
Con radicados No. 232087267 y 232098920 del 08/09/2023 y 05/10/2023 respectivamente, la Oficina para la Gestión de Ingresos del Fondo informa cargue de evidencias, dentro de la cual se encuentra: informes presupuestales, flujos de caja contratados, informes de seguimiento semanal con corte a septiembre de 2023, flujos de pagos, informe de ejecución financiero y contractual con corte a septiembre 2023, correo de realización de mesa de trabajo y tablero de control con corte a septiembre 2023. Por lo tanto, a la fecha de revisión se observa un avance del 60% en con respecto a la ejecución total de la acción de mejora a la fecha de revisión.</t>
  </si>
  <si>
    <t>Acción de mejora cumplida mediante envió de memorando con radicado 232123998 del 1 de Diembre de 2023, allí se adjunta Presentación comité de legalización 30112023 - cierre Octubre. - Tablero de control proyección de legalización 17/11/2023.- Correo reporte de legalizaciones y nuevos desembolsos 10/11/2023. - Citación comité de seguimiento de legalización de recursos con corte a octubre/2023. - Seguimiento a legalizaciones 09/11/2023. - Acta 15 de seguimiento a la ejecución - comité de legalizaciones 31/10/2023, versión final con firmas de los asistentes. - Correo citación legalización de recursos noviembre/23. - Correo mesa de trabajo legalización Dirección de Industria y comercio 30/11/2023. - Correo mesa de trabajo legalización Dirección de Economía digital 30/11/2023. - Correo mesa de trabajo legalización Gobierno Digital 30/11/2023. - Correo mesa de trabajo legalización Oficina de Fomento Regional 30/11/2023. ; por tal razón se daría el cumplimiento de la acción de mejora en un 100%. 
Queda pendiente la evaluación de efectividad por parte de la CGR para poder efectuar el cierre.
Acción de mejora con avance. Con radicados No. 232123998 del 1 de diciembre de 2023, con la que se encuentra: Atrasos y legalizaciones pendientes septiembre, Sobre atrasos y legalizaciones pendientes septiembre, Solicitud confirmación saldos, pendientes por legalizar, Correo reporte legalización y nuevos desembolsos, Acta 14 de seguimiento a la ejecución  comité de legalización firmado, Seguimiento a proyecciones de legalizaciones, Citación comité cierre septiembre 2023, Correo reporte de legalización y nuevos desembolsos, Tablero de control proyección de legalización 10102023, Presentación SLR 31102023 para el mes de Octubre. Correo mesa de trabajo legalización OFR_30112023, Correo mesa de trabajo legalización Dir Economía D 30112023, Correo mesa de trabajo legalización Gobierno Digital 30112023, Correo mesa de trabajo legalización Dic 30112023
Presentación SLR 30112023, Correo citación legalización de recursos nov, Tablero control Proyección legalización a 17 nov. 
Seguimiento legalizaciones noviembre 09112023, Correo legalización y nuevos desembolsos 10112023, Acta 15 de seguimiento Octubre Firmado. para el mes de noviembre 
Acción de mejora con avance.
Con radicados No. 232087267, 232090287 y 232098920 del 08/09/2023, 15/09/2023 y 05/10/2023 respectivamente, la Oficina para la Gestión de Ingresos del Fondo informa cargue de evidencias, dentro de la cual se encuentran informes mensuales de legalización de los meses de julio, agosto y septiembre de 2023. Por lo tanto, a la fecha de revisión se observa un avance del 60% en con respecto a la ejecución total de la acción de mejora a la fecha de revisión.</t>
  </si>
  <si>
    <t>Acción de mejora cumplida mediante envió de memorando con radicado232132038 del 1 9 de Diciembre de 2023, allí se adjunta Correo estado de obligaciones sin proceso corte Junio 2023_18/07/2023, - Correo estado de obligaciones sin proceso corte agosto 2023_20/09/2023, - Correo estado de obligaciones sin proceso corte septiembre 2023_20/10/2023, - Correo estado de obligaciones sin proceso corte octubre_22/11/2023, - Memorando cartera coactiva corte junio 2023, - Memorando cartera coactiva corte junio 2023 (archivo Excel), - Memorando cartera coactiva corte agosto 2023, - Memorando cartera coactiva corte agosto 2023 (archivo Excel), - Memorando cartera coactiva corte septiembre 2023 por tal razón se daría el cumplimiento de la acción de mejora en un 100%. 
Queda pendiente la evaluación de efectividad por parte de la CGR para poder efectuar el cierre.
Acción de mejora con avance.
Con radicado No. 232087267 del 08/09/2023 la Oficina para la Gestión de Ingresos del Fondo informa cargue de evidencias, dentro de las que se encuentra memorando de cartera coactiva de julio 2023 junto con presentación y correo electrónico de envío de la presentación. Por lo tanto, a la fecha de revisión se observa un avance del 20% en con respecto a la ejecución total de la acción de mejora a la fecha de revisión.</t>
  </si>
  <si>
    <t>Seguimiento a la Ejecución de los Recursos del Fondo: Realizar retroalimentación sobre el uso del formato GCC-TIC-FM-051 en los casos en que no se encuentre bien diligenciado y dejar el campo de observaciones como de obligatorio diligenciamiento.</t>
  </si>
  <si>
    <t>Acción de mejora cumplida mediante envió de memorando con radicado 232123998 del 1 de Diembre de 2023, allí se adjunta Informes de supervisión a las Direcciones y correos de informe de supervisores a las direcciones; por tal razón se daría el cumplimiento de la acción de mejora en un 100%. 
Queda pendiente la evaluación de efectividad por parte de la CGR para poder efectuar el cierre.
Acción de mejora con avance. se envía evidencias de la acción de mejora con memorando radicado bajo número 232123998 del 1 de Diciembre de 2023, con informes a supervisores y retroalimentación del mes de noviembre23
Acción de mejora con avance.
Con radicados No. 232087267, 232090287 y 232098920 del 08/09/2023, 15/09/2023 y 05/10/2023 respectivamente, la Oficina para la Gestión de Ingresos del Fondo informa cargue de evidencias relacionadas con Informes de Ejecución de los recursos del fondo (junio 2023, julio 2023, agosto) de áreas como Viceministerio de Transformación Digital, Viceministerio de Conectividad, Oficina Internacional, Oficina de Fomento Regional, Oficina de Control Interno, Oficina Asesora de Prensa, Oficina Asesora de Planeación y Estudios Sectoriales, Dirección Jurídica, Oficina de Tecnologías de la Información, Secretaría General y Despacho del Ministro, así como Acta de Reunión del 06/jul/2023 de reporte de gestión realizada en formatos. Por lo tanto, a la fecha de revisión se observa un avance del 60% en con respecto a la ejecución total de la acción de mejora a la fecha de revisión.</t>
  </si>
  <si>
    <t>Acción de mejora cumplida.
1. Con radicado No. 232112686 del 03/11/2023 la Oficina de Ingresos del Fondo remite evidencia de base de datos de cartera detallada VS Base de proceso judiciales a septiembre 2023 y procesos de insolvencia y nulidad septiembre 2023 (estos documentos fueron agregados por el proceso en la acción de mejora en SIMIG el 02/nov/2023). 2. Queda pendiente la evaluación de efectividad por parte de la CGR para poder efectuar el cierre.
Acción de mejora con avance.
Con radicado No. 232098920 del 05/10/2023 la Oficina para la Gestión de Ingresos del Fondo informa cargue de evidencias, dentro de las que se encuentran bases de datos con corte a junio de 2023. Por lo tanto, a la fecha de revisión se observa un avance del 50% en con respecto a la ejecución total de la acción de mejora a la fecha de revisión.</t>
  </si>
  <si>
    <t>Acción de mejora cumplida mediante envió de memorando con radicado bajo radicado 232123998 del 1  de diciembre  en donde se cargan evidencias Correo envió de obligaciones, informe ejecutivo de carta y obligaciones a depurar de los meses de Octubre y Diciembre. Queda pendiente la evaluación de efectividad por parte de la CGR para poder efectuar el cierre.
Acción de mejora con avance.
Con radicado No. 232098920 del 05/10/2023 la Oficina para la Gestión de Ingresos del Fondo informa cargue de evidencias, dentro de las que se encuentran correos de reporte de obligaciones susceptibles de ser depuradas costo-beneficio con corte a junio 2023 (etapa I y II), julio 2023 (etapa II y III) y agosto 2023 (etapa II y III) junto con bases de datos. Por lo tanto, a la fecha de revisión se observa un avance del 60% en con respecto a la ejecución total de la acción de mejora a la fecha de revisión.</t>
  </si>
  <si>
    <t>Acción de mejora cumplida mediante envió de memorando con radicado bajo radicado 232132038 del 19  de diciembre  en donde se carga Archivo control obligaciones. Queda pendiente la evaluación de efectividad por parte de la CGR para poder efectuar el cierre.</t>
  </si>
  <si>
    <t xml:space="preserve">Teniendo en cuenta que el presupuesto de la ANE se nutre del presupuesto del Fondo a través de una transferencia que este realiza para su funcionamiento y desarrollo de su objeto misional. En el 2021, se le ordenó la transferencia por todo el valor del presupuesto que tenían apropiada ambas entidades incluido un valor que tenía una restricción presupuestal de levantamiento de previo concepto por parte del Ministerio de Hacienda y Crédito Público. Teniendo en cuenta que la restricción referida no fue levantada, por lo tanto no se podía ejecutar y que el Fondo Único TIC tampoco le había girado los recursos por ese valor a la ANE, ellos procedieron a solicitar la reducción presupuestal, lo que se constituyó como una pérdida de apropiación tanto para la ANE como para el Fondo Único TIC. En ese orden de ideas la acción de mejora, que implementó la entidad fue no incluir en la ordenación de transferencia a la ANE en las vigencias 2022 y actual partidas aprobadas con restricción presupuestal con el fin de evitar amarrar el presupuesto y no generar el resultado de la vigencia 2021. Por lo anterior la Oficina de Gestión de Ingresos en desarrollo de las funciones de seguimiento a los recursos financieros del Fondo Único TIC, se encuentra realiza un monitoreo a todos los rubros o proyectos con deficiente ejecución presupuestal, dando las alertas a la alta administración para que se tomen los correctivos a que haya lugar y se optimice el presupuesto en la atención de necesidades prioritarias. </t>
  </si>
  <si>
    <t>Acción de mejora cumplida mediante envió de memorando con radicado 232123998 del 1 de Diembre de 2023, allí se adjunta Informe ejecución financiera y contractual con corte al 03/11/2023 que incluye informe ejecución
financiero y contractual, tablas de comparación a la ejecución, flujos de pagos, tablas de seguimiento, seguimiento a la liberación de recursos, archivo de seguimiento a legalizaciones, tablero control actualizado.- Seguimiento a proyecciones de legalizaciones con corte al 09/11/2023.- Flujos de pagos 01/11/2023. - Correo envío informes y estado de ejecución 07/11/2023; por tal razón se daría el cumplimiento de la acción de mejora en un 100%. 
Queda pendiente la evaluación de efectividad por parte de la CGR para poder efectuar el cierre.
Acción de mejora cumplida mediante envió de memorando con radicado bajo radicado 232123998 del 1  de diciembre  en donde se cargan evidencias informe ejecución financiera y contractual con corte al 03/11/2023 que incluye informe ejecución
financiero y contractual, tablas de comparación a la ejecución, flujos de pagos, tablas de seguimiento, seguimiento a la liberación de recursos, archivo de seguimiento a legalizaciones, tablero control actualizado. - Seguimiento a proyecciones de legalizaciones con corte al 09/11/2023. - Flujos de pagos 01/11/2023. - Correo envío informes y estado de ejecución 07/11/2023.
Acción de mejora con avance.
Con radicados No. 232087267, 232090287 y 232098920 del 08/09/2023, 15/09/2023 y 05/10/2023 respectivamente, la Oficina para la Gestión de Ingresos del Fondo informa correos de evidencia de envío de informes de seguimiento semanal con corte al 28 de julio, 1 de septiembre y 15 de septiembre de 2023. Por lo tanto, a la fecha de revisión se observa un avance del 60% en con respecto a la ejecución total de la acción de mejora a la fecha de revisión.</t>
  </si>
  <si>
    <t>Acción de mejora cumplida, se envía a la Oficina de Control Interno memorando 232134599 del 26 de Diciembre de 2023, en donde se informa el cumplimiento de la acción y se adjunta Acta comité Operativo_832_2023 agosto.
Queda pendiente la evaluación de efectividad por parte de la CGR para poder efectuar el cierre</t>
  </si>
  <si>
    <t>Acción de mejora cumplida mediante envió de memorando con radicado 232132052 del 19 de Diciembre de 2023, allí se adjunta IPrimer informe de avances del proceso de liquidación del convenio 813 2017 acción correctiva 1229 e Informe acción 1229; por tal razón se daría el cumplimiento de la acción de mejora en un 100%. 
Queda pendiente la evaluación de efectividad por parte de la CGR para poder efectuar el cierre.</t>
  </si>
  <si>
    <t>Dirección de economía Digital</t>
  </si>
  <si>
    <t xml:space="preserve">Acción de mejora cumplida.
Mediante envió de memorando con radicado 232126598 del 6 de diciembre de 2023. En donde se adjunta actas de conciliación financiera con su correspondiente anexo de fechas 05/07/2023, 13/07/2023, 8/11/2023 y 10/11/2023, relacionadas con los Convenios: 432 de 2014, 577 de 2014, 426 de 2015, 825 de 2017, 534 de 2011, 665 de 2015, 930 de 2017 y 1047 de 2012; en las cuales se manifiesta la acción oportuna y eficiente de los procesos de conciliación con el Instituto Colombia de Crédito Educativo y Estudios Técnicos en el Exterior.
</t>
  </si>
  <si>
    <t>Acción de mejora cumplida mediante envió de memorando con radicado 232126598 del 6 de diciembre de 2023. en donde se adjunta solicitudes de reintegro de recaudos de cartera e intereses de los convenios 534 de 2011 (25/10/2023), 1047 de 2012 (25/10/2023) y 665 de 2015 (09/08/2023), mediante los cuales se requiere al ICETEX el reintegro de $5.490.000.000, suma que había sido certificada previamente por la misma institución.  
Queda pendiente la evaluación de efectividad por parte de la CGR para poder efectuar el cierre.</t>
  </si>
  <si>
    <t>acción de mejora cumplida
1. Con radicado No. 232087296 del 08/09/2023 la Dirección de Infraestructura remite memorando al Viceministro de Conectividad informando los recursos sin comprometer con corte al 31 de agosto de 2023 para cada una de las fichas de inversión. 2. Queda pendiente la evaluación de efectividad por parte de la CGR para poder efectuar el cierre.</t>
  </si>
  <si>
    <t>Elaborar informe explicativo en el cual se indiquen las condiciones establecidas en el contrato de aporte 749-2022, por la cual el desembolsos 3 se tramitó el 28 de diciembre de 2022, previo cumplimiento de requisitos y respecto al desembolso 4 se tramitó una reserva presupuestal porque no había cumplimiento de los requisitos establecidos ni aprobación por parte de la interventoría</t>
  </si>
  <si>
    <t>Informe mensual</t>
  </si>
  <si>
    <t>Una vez expedida la Circular de Cierre por parte del Ministerio de Hacienda y Crédito Publico, se procederá a incluir en la circular de cierre los tiempos establecidos para la radicación de las cuentas de manera que puedan quedar obligadas y o pagadas dentro de la vigencia, mediante comunicación interna se dará a conocer la Circular de Cierre y realizar la socialización a las áreas.</t>
  </si>
  <si>
    <t>Remitir memorando desde la Dirección de Infraestructura en cual se informará a las OAPES (quienes son el área encargada de hacer seguimiento a las vigencias futuras y CONPES) los recursos que no se comprometieron asociados a vigencias futuras y CONPES aprobados.</t>
  </si>
  <si>
    <t>Desde la Dirección de Infraestructura se informará a las OAPES (quienes son el área encargada de hacer seguimiento a las vigencias futuras y CONPES) los recursos que no se comprometieron asociados a vigencias futuras y CONPES aprobados.</t>
  </si>
  <si>
    <t xml:space="preserve">Incluir en el manual una aclaración para las modificaciones presupuestales a las fichas de inversión donde se deberá tener la respectiva aprobación previa del despacho (Viceministerios, SG o Ministro) </t>
  </si>
  <si>
    <t>Informe explicativo donde se indique el concepto emitido por el consejo de estado # 2482 del 15 de febrero de 2023 en el cual no es requerido realizar la devolución de los saldos del patrimonio autónomo al cierre de cada vigencia.</t>
  </si>
  <si>
    <t>Informe explicativo donde se indique el concepto emitido por el consejo de estado # 2482 del 15 de febrero de 2023 en el cual no es requerido legalizar los recursos en la vigencia donde se realizan los desembolsos al patrimonio autónomo.</t>
  </si>
  <si>
    <t>Dentro de los contratos y convenios que realiza el FUTIC con patrimonios autónomos, existen saldos en fiducias en su mayoría saldos pendientes por 
legalizar. se están realizando desembolsos a terceros sin que los contratos que dieron origen sean ejecutados en oportunidad, así como 
deficiencias en el seguimiento y control por parte del Fondo para que se reintegre dichos recursos.</t>
  </si>
  <si>
    <t>Acción de mejora cumplida mediante envió de memorando con radicado 232123998 del 1 de Diembre de 2023, allí se adjunta Presentación del comité de seguimiento a la legalización de recursos, sesión noviembre/23.- Correo de citación al comité de seguimiento a la legalización de recursos. - Tablero control proyección legalización a 17 nov.- Correo reporte de legalizaciones y nuevos desembolsos 10/11/2023. - Acta 15 de Seguimiento a la Ejecución - Comité de legalizaciones 31 de octubre de 2023, versión final. - Seguimiento Legalizaciones Noviembre 09/11/2023. - Correo mesa de trabajo legalización Dirección de Industria y comercio 30/11/2023. - Correo mesa de trabajo legalización Dirección de Economía Digital 30/11/2023. - Correo mesa de trabajo legalización Gobierno Digital 30/11/2023. - Correo mesa de trabajo legalización Oficina de Fomento Regional 30/11/2023; por tal razón se daría el cumplimiento de la acción de mejora en un 100%. 
Queda pendiente la evaluación de efectividad por parte de la CGR para poder efectuar el cierre.
Acción de mejora con avance  mediante envió de memorando con radicado bajo radicado 232123998 del 1  de diciembre  en donde se cargan las siguientes evidencias Presentación del comité de seguimiento a la legalización de recursos, sesión noviembre/23. - Correo de citación al comité de seguimiento a la legalización de recursos. - Tablero control proyección legalización a 17 nov. - Correo reporte de legalizaciones y nuevos desembolsos 10/11/2023. - Acta 15 de Seguimiento a la Ejecución - Comité de legalizaciones 31 de octubre de 2023, versión final. - Seguimiento Legalizaciones Noviembre 09/11/2023.
- Correo mesa de trabajo legalización Dirección de Industria y comercio 30/11/2023.  - Correo mesa de trabajo legalización Dirección de Economía Digital 30/11/2023. - Correo mesa de trabajo legalización Gobierno Digital 30/11/2023. - Correo mesa de trabajo legalización Oficina de Fomento Regional 30/11/2023.
Acción de mejora con avance.
Con radicados No. 232087267, 232090287 y 232098920 del 08/09/2023, 15/09/2023 y 05/10/2023 respectivamente, la Oficina para la Gestión de Ingresos del Fondo informa evidencia de seguimiento a la legalización de recursos para los meses de julio, agosto y septiembre 2023, así como comunicaciones envidas a la Dirección de Industria de Comunicaciones, Dirección de Economía Digital, Dirección de Infraestructura, Oficina de Fomento Regional, Dirección de Gobierno Digital, con información de actualización de estado de contratación y actuaciones al 01/sep./2023. Por otro lado, es evidencia actas de seguimiento a la legalización de recursos de julio, agosto 2023. Por lo tanto, a la fecha de revisión se observa un avance del 60% en con respecto a la ejecución total de la acción de mejora a la fecha de revisión.</t>
  </si>
  <si>
    <t>Dirección Economía Digital</t>
  </si>
  <si>
    <t>Acción de mejora cumplida, mediante envió de memorando 232135200 del 27 de diciembre de 2023; allí se informa Acta de reunión de fecha 21/12/2023 que da cuenta de lo tratado durante la mesa de trabajo acerca de los ajustes sugeridos por la Dirección de Economía Digital a la Oficina para la Gestión de Ingresos del Fondo del formato de Informe Mensual de supervisión GCC-TIC-FM-051” y se resuelven inquietudes postuladas por el equipo financiero de la DED.
Queda pendiente la evaluación de efectividad por parte de la CGR para poder efectuar el cierre.</t>
  </si>
  <si>
    <t>Mesa técnica</t>
  </si>
  <si>
    <t xml:space="preserve">De conformidad con lo establecido en los antecedentes expuestos,  la meta No. 1 estaba programada para el 07/02/2023 correspondiente a la instalación de 2 municipios/ANM y algunos beneficiarios del proyecto, el operador radicó la solicitud de suspensión de la Fase de Instalación – Meta 01 por eventos de fuerza mayor que imposibilitaron la ejecución temporal de la Fase.  Por su parte la Interventoría realizó solicitudes de subsanación y aclaraciones, que el contratista atendió entre los meses de febrero y mayo 2023.
El 05/06/2023 la supervisión, en virtud de la cláusula segunda del contrato de Interventoría “obligaciones del interventor”, en especial los numerales 1, 3, 20 y 25 sobre el control y seguimiento sobre la meta 1 cuyo plazo de cumplimiento feneció el 07/02/2023, generó la alerta a la interventoría, considerando que no había un avance real ni tenía reportado recomendación por presunto incumplimiento al respecto
Así las cosas, el mismo  05/06/2023 la interventoría en vista que el contratista no atendió los últimos requerimientos, radico ante la supervisión un informe de presunto incumplimiento de la fase de instalación y puesta en servicio con incidencia de  imposición de sanción por Cláusula Penal Pecuniaria consagrada en el numeral 6.1.1. del Acuerdo Conciliatorio que modificó la Cláusula Vigésima Tercera del Contrato de 
Aporte No. 875 de 2013. Informe que a la fecha se encuentra en validación y revisión de la supervisión para traslado a Secretaría General - Coordinación de Actuaciones Administrativas para dar inicio del proceso administrativo sancionatorio.
Es preciso informar que el 07/06/2023 el operador UT Andired presentó nuevamente a la interventoría alcance a la solicitud de suspensión de la fase de implementación del proyecto, exponiendo nuevas situaciones de hechos de fuerza mayor,  el cual,  ya fue analizado por interventoría y  la respuesta se encuentra en trámite de radicación y envío al contratista con solicitud de nuevas aclaraciones que permita a la interventoría conceptuar al respecto. </t>
  </si>
  <si>
    <t>Tramitar la recomendación de interventoría del informe de presunto incumplimiento de la fase de instalación y puesta en servicio con incidencia de  imposición de sanción por Cláusula Penal Pecuniaria consagrada en el numeral 6.1.1. del Acuerdo Conciliatorio que modificó la Cláusula Vigésima Tercera del Contrato de Aporte No. 875 de 2013 ante secretaría general - coordinación de actuaciones administrativas para inicio del proceso administrativo sancionatorio.</t>
  </si>
  <si>
    <t>De conformidad con lo establecido en los antecedentes expuestos,  la meta No. 1 estaba programada para el 07/02/2023 correspondiente a la instalación de 2 municipios/ANM y algunos beneficiarios del proyecto, el operador radicó la solicitud de suspensión de la Fase de Instalación – Meta 01 por eventos de fuerza mayor que imposibilitaron la ejecución temporal de la Fase.  Por su parte la Interventoría realizó solicitudes de subsanación y aclaraciones, que el contratista atendió entre los meses de febrero y mayo 2023.
El 05/06/2023 la supervisión, en virtud de la cláusula segunda del contrato de Interventoría “obligaciones del interventor”, en especial los numerales 1, 3, 20 y 25 sobre el control y seguimiento sobre la meta 1 cuyo plazo de cumplimiento feneció el 07/02/2023, generó la alerta a la interventoría, considerando que no había un avance real ni tenía reportado recomendación por presunto incumplimiento al respecto
Así las cosas, el mismo  05/06/2023 la interventoría en vista que el contratista no atendió los últimos requerimientos, radico ante la supervisión un informe de presunto incumplimiento de la fase de instalación y puesta en servicio con incidencia de  imposición de sanción por Cláusula Penal Pecuniaria consagrada en el numeral 6.1.1. del Acuerdo Conciliatorio que modificó la Cláusula Vigésima Tercera del Contrato de 
Aporte No. 875 de 2013. Informe que a la fecha se encuentra en validación y revisión de la supervisión para traslado a Secretaría General - Coordinación de Actuaciones Administrativas para dar inicio del proceso administrativo sancionatorio.
Es preciso informar que el 07/06/2023 el operador UT Andired presentó nuevamente a la interventoría alcance a la solicitud de suspensión de la fase de implementación del proyecto, exponiendo nuevas situaciones de hechos de fuerza mayor,  el cual,  ya fue analizado por interventoría y  la respuesta se encuentra en trámite de radicación y envío al contratista con solicitud de nuevas aclaraciones que permita a la interventoría conceptuar al respecto. 
Respecto la ejecución presupuestal 93.81%, se aclara que corresponde al valor  de $351.006.131.300, recurso que fue desembolsado al Patrimonio Autónomo dando cumplimiento al cronograma de DESEMBOLSOS establecido en el numeral 6.3 Forma de pago del acuerdo conciliatorio, sin embargo, esto no quiere decir que es el valor real ejecutado por el contratista. Precisamos que el contratista accede a dichos recursos una vez cumpla con todos los requisitos exigidos en el cronograma de UTILIZACIONES, por lo que la ejecución financiera REAL total de $293.143.695.457,43 correspondiente al 78.38%.  Asimismo, el saldo pendiente por ejecutar del contratista es de $80.848.987.897,57 ($57.862.435.842,57 en la Fiduciaria pendientes de cumplimiento de requisitos para ser objeto de aprobación en Comité Fiduciario para la utilización. Adicionalmente, $22.986.552.055 son recursos por desembolsar y que se encuentran programados para las vigencias 2023 y 2024)</t>
  </si>
  <si>
    <t xml:space="preserve">De conformidad con lo establecido en los antecedentes expuestos,  la meta No. 1 estaba programada para el 07/02/2023 correspondiente a la instalación de 2 municipios/ANM y algunos beneficiarios del proyecto, el operador radicó la solicitud de suspensión de la Fase de Instalación – Meta 01 por eventos de fuerza mayor que imposibilitaron la ejecución temporal de la Fase.  Por su parte la Interventoría realizó solicitudes de subsanación y aclaraciones, que el contratista atendió entre los meses de febrero y mayo 2023.
El 05/06/2023 la supervisión, en virtud de la cláusula segunda del contrato de Interventoría “obligaciones del interventor”, en especial los numerales 1, 3, 20 y 25 sobre el control y seguimiento sobre la meta 1 cuyo plazo de cumplimiento feneció el 07/02/2023, generó la alerta a la interventoría, considerando que no había un avance real ni tenía reportado recomendación por presunto incumplimiento al respecto
Así las cosas, el mismo  05/06/2023 la interventoría en vista que el contratista no atendió los últimos requerimientos, radico ante la supervisión un informe de presunto incumplimiento de la fase de instalación y puesta en servicio con incidencia de  imposición de sanción por Cláusula Penal Pecuniaria consagrada en el numeral 6.1.1. del Acuerdo Conciliatorio que modificó la Cláusula Vigésima Tercera del Contrato de Aporte No. 875 de 2013. Informe que a la fecha se encuentra en validación y revisión de la supervisión para traslado a Secretaría General - Coordinación de Actuaciones Administrativas para dar inicio del proceso administrativo sancionatorio.
Es preciso informar que el 07/06/2023 el operador UT Andired presentó nuevamente a la interventoría alcance a la solicitud de suspensión de la fase de implementación del proyecto, exponiendo nuevas situaciones de hechos de fuerza mayor,  el cual,  ya fue analizado por interventoría y  la respuesta se encuentra en trámite de radicación y envío al contratista con solicitud de nuevas aclaraciones que permita a la interventoría conceptuar al respecto. </t>
  </si>
  <si>
    <t>Acción de mejora cumplida, bajo envió de memorando 232132196 del 10 de diciembre de 2023 y Memorando 232103227 13 de octubre 2023. allí se informa el cargue de Acta Octubre 10 de 2023, Acta reunión 9 nov 2023, Acta Septiembre 12 de 2023, Remisión solicitud Conciliación extrajudicial 408 2014y Documento propuesta solicitud conciliación extrajudicial. 
Queda pendiente la evaluación de efectividad por parte de la CGR para poder efectuar el cierre.</t>
  </si>
  <si>
    <t xml:space="preserve">Radicar el Proceso de la Solicitud de Conciliación Prejudicial ante la Oficina Jurídica de Mintic. </t>
  </si>
  <si>
    <t>Informar a las áreas ejecutoras el PAC aprobado según las solicitudes realizadas al inicio de cada vigencia por cada una ellas, así como las acciones que están a su disposición para el adecuado manejo del PAC y modificaciones de ser necesario,  ante el cambio de directivos.</t>
  </si>
  <si>
    <t>Acción de mejora cumplida. 
Con radicado No.232110566 con fecha del 1 de noviembre de 2023 envían reporte con corte al mes de octubre remitido a Directores, Subdirectores,
Jefes de Oficina y Coordinadores GIT, que con el objetivo de que se haga una adecuada ejecución del Programa 
Anual Mensualizado de Caja PAC que se tiene autorizado en la vigencia 2023 para la ejecución de los proyectos 
de inversión
Con radicado No. 232091834 del 20/09/2023 la Subdirección Financiera remite evidencia de la ejecución del primer entregable, correspondiente a comunicación enviada a directores, subdirectores jefes de oficina y Coordinadores de GIT solicitando adecuada ejecución del Programa Anual Mensualizado de Caja PAC, el estado de la ejecución durante Julio de 2023 y programación del PAC para los meses de agosto a diciembre de 2023.</t>
  </si>
  <si>
    <t>Acción de mejora 1 cumplida. se envía memorando con radicado No. 232122260 del 29/11/2023 en donde allí se adjunta documento que contiene el cronograma de reuniones de seguimiento a la deserción, elaborado por parte del equipo apoyo a la supervisión de los contratos y suscritos para la ejecución de proyecto Misión TIC.  Queda pendiente la evaluación de efectividad por parte de la CGR para poder efectuar el cierre.</t>
  </si>
  <si>
    <t>Acción de mejora 2 cumplida. se envía memorando con radicado No. 232122260 del 29/11/2023 en donde allí se adjunta seguimiento realizado a los planes de retención de beneficiarios con cada una de las instituciones.  Queda pendiente la evaluación de efectividad por parte de la CGR para poder efectuar el cierre.</t>
  </si>
  <si>
    <t xml:space="preserve">Establecer recomendaciones de carácter financiero de los nuevos proyectos de Misión TIC. </t>
  </si>
  <si>
    <t>Acción de mejora 3 cumplida. se envía memorando con radicado No. 232122260 del 29/11/2023 en donde allí se adjunta documento de análisis en el que se establecen recomendaciones de carácter financiero de los nuevos proyectos de Misión TIC..  Queda pendiente la evaluación de efectividad por parte de la CGR para poder efectuar el cierre.</t>
  </si>
  <si>
    <t>Acción de mejora cumplida. Se envía memorando con radicado No. 232132710 del 20/122023 en donde allí se adjunta Acta de comité operativo de 27/07/2022, 2. Acta de comité operativo de 30/08/2022, 3. Acta de comité operativo de 29/09/2022, 4. Acta de comité operativo de 31/10/2022, 5. Acta de comité operativo de 23/11/2022, 6. Solicitud MinTIC al British Council de 25/08/2022, 7. Respuesta British Council de 14/09/2022, 8. Informe final Convenio 698-2022.  Queda pendiente la evaluación de efectividad por parte de la CGR para poder efectuar el cierre.</t>
  </si>
  <si>
    <t>Acción de mejora cumplida 
Se radica bajo memorando No. 232129107 del 14 de Diciembre de 2023, en donde se adjunta la siguiente información Respuesta ICETEX y Solicitud Justificación Técnico Jurídica.  
Queda pendiente la evaluación de efectividad por parte de la CGR para poder efectuar el cierre.</t>
  </si>
  <si>
    <t xml:space="preserve">Acción de mejora cumplida. Se envía memorando con radicado No. 232135715 del 28 de Diciembre de 2023, en donde se adjunta las evidencias que demuestran la a ejecución de la acción. 
Queda pendiente la evaluación de efectividad por parte de la CGR para poder efectuar el cierre. </t>
  </si>
  <si>
    <t xml:space="preserve">Tiene 2 acciones. 
1, Procedimiento ACTTICPR003, versión 1. 
Cumplida. 
2 informes de las acciones de los contratos 831 y 832- Colombia móvil y claro, DEL PROYECTO ULTIMA MILLA 
Esta el Otrosí del contrato 832 NO el de 831 Esta solicitud de adición por parte de la supervisión del contrato 832 FALTA LA DEL 831. 
Solicitud de adición del 831 NO del 832.
*Nota: Se corrigen los números de los contratos, dando claridad que el contrato 831-2021 corresponde al operador Colombia Móvil y el 832-2021 Corresponde Comunicación Celular COMCEL SA- Claro.
Beneficios por municipio y departamento variaron.
El anexo técnico contiene la siguiente anotación “Adicionalmente a que los posibles beneficiarios deben pertenecer bien sea a estrato 1 o 2, la entidad contratante a través de la Oficina de Fomento Regional verificará que dichos beneficiarios también cumplan con la inscripción en clasificación según SISBEN IV (pertenecer a alguna de las clasificaciones de pobreza).” 
</t>
  </si>
  <si>
    <t>Informe explicativo en el que se indique las acciones adelantadas frente a la adiciones de los contratos del proyecto Navegatic, indicando las razones por las cuales no fue posible adicionar el contrato 831-2021. Sin embargo se aclara que el contrato establecía la operación hasta por 13 meses.</t>
  </si>
  <si>
    <t xml:space="preserve">Acción de mejora cumplida. 
Se envía memorando 232134621 del 26 de diciembre de 2023; en donde se informa el cargue de las evidencias en simig Informe hallazgo 7A_2020 CGR_PLAN DE MEJORAMIENTO 3ER TRIMESTRE, e Informe hallazgo 7A_2020 CGR_PLAN DE MEJORAMIENTO 2DO TRIMESTRE. 
Queda pendiente la evaluación de efectividad por parte de la CGR para poder efectuar el cierre. </t>
  </si>
  <si>
    <t>Acción de mejora cumplida, se informa por medio de memorando No. Memorando 232133018 del 20 de Diciembre de 2023, en donde allí se adjunta, para la actividad 1: Acta conciliación ICETEX 10112023, Acta conciliación ICETEX 13072023, Anexo conciliaciones ICETEX 05 y 13 de julio, Acta conciliación ICETEX 08112023 y Acta conciliación ICETEX 05072023.  Para la actividad 3 se adjunta: 2 Acta octubre 10 de 2023, Acta reunión 9 nov 2023 y 1 Acta septiembre 12 de 2023
Queda pendiente la evaluación de efectividad por parte de la CGR para poder efectuar el cierre.</t>
  </si>
  <si>
    <t xml:space="preserve">Realizar la Radicación del Proceso de la Solicitud de Conciliación Prejudicial ante la Oficina Jurídica de Mintic. </t>
  </si>
  <si>
    <t>Acción de mejora cumplida, se informa por medio de memorando No. Memorando 232133018 del 20 de Diciembre de 2023, en donde allí se adjunta, Para la actividad 3 se adjunta: 2 Acta octubre 10 de 2023, Acta reunión 9 nov 2023 y 1 Acta septiembre 12 de 2023
Queda pendiente la evaluación de efectividad por parte de la CGR para poder efectuar el cierre.</t>
  </si>
  <si>
    <t>Acción de Mejora Cumplida.
Con radicado No. Memorando 232133176 del 21 de diciembre de 2023, en donde allí se adjunta: Anexo conciliaciones ICETEX 05 y 13 de julio, Acta conciliación ICETEX 050720223, Acta conciliación ICETEX 08112023, Acta conciliación ICETEX 10112023
Acta conciliación ICETEX 13072023. 
Queda pendiente la evaluación de efectividad por parte de la CGR para poder efectuar el cierre.</t>
  </si>
  <si>
    <t>Elaborar informe en el cual se evidencia las acciones adelantadas para legalizar los $9.339 millones, debido a que ya se levantó la suspensión que impedía la instalación de los municipios de Santa Rosalía y la Primavera en el Departamento del Vichada, por lo anterior, ya es posible que el contratista pueda acceder a los recursos y por ende la legalización de los mismos.</t>
  </si>
  <si>
    <t>Informe en el cual se evidencia las acciones adelantadas para legalizar los $9.339 millones, debido a que ya se levantó la suspensión que impedía la instalación de los municipios de Santa Rosalía y la Primavera en el Departamento del Vichada, por lo anterior, ya es posible que el contratista pueda acceder a los recursos y por ende la legalización de los mismos.</t>
  </si>
  <si>
    <t>Se evidenció debilidad en la aplicación del principio de planeación en la solicitud de la Adición No. 1 del 02 de octubre de 2020  al Convenio, aprobada por el Comité de Contratación en sesión extraordinaria del 21 de septiembre de 2020 por $9.448 millones, se indica que se deben “(…) priorizar como mínimo 13.172 computadores (…)”; sin que se haga referencia a los criterios de conveniencia y/o selección de las sedes beneficiadas con los equipos priorizados.  
Causa por la cual la CGR consideró que el plan de mejoramiento no fue efectiva
Acción de mejora no efectiva. Futic allega como acción de mejora, una solicitud de información, enviada al Computadores para Educar, donde indiquen, “el procedimiento realizado para la entrega a las instituciones educativas de la totalidad de los equipos (…)” y otra información similar. Teniendo en cuenta que el hallazgo en mención trata es de la aplicación del principio de planeación, la CGR no evidencia una acción que dé cumplimiento al principio de la planeación. 
Sin embargo, se aclara que el numeral 15 de la pág. 4 del convenio establecía que los criterios definidos en el modelo de focalización corresponde a CPE, de acuerdo a la facultad establecida en la resolución 05 del 14 de enero de 2019. “Por la cual se crea el comité de focalización y selección de sedes a beneficiar por parte de Computadores para Educar y se dictan otras disposiciones”</t>
  </si>
  <si>
    <t xml:space="preserve">Considerando que el contrato se firmó durante la pandemia, la CGR evidenció que la entidad no incluyó un riesgo, por posible desabastecimiento de insumos asociado a la pandemia del Covid-19 y el suministro de componentes provenientes del extranjero.
Causa por la cual la CGR consideró que el plan de mejoramiento no fue efectiva
Acción de mejora no efectiva. Futic allega como acción de mejora, una solicitud de información, enviada a Computadores para Educar, y a Colombia Compra Eficiente, para que esta última indique si la “información respecto a la matriz de riesgos elaborada para el acuerdo marco de precio No. CCE-925-AMP-2019 y la posible actualización con ocasión de la pandemia”. En respuesta de Colombia Compra Eficiente argumenta que la Matriz de riesgo no ha sido modificada, ni que contemplan modificarla; La GCR no encuentra argumentos para dar por efectiva la acción de mejora, con una solicitud de información.
Sin embargo, se aclara que el informe remitido en el 2021, indica que: Compra Eficiente respondió el comunicado a Computadores para Educar en el cual indican que no se ha modificado la matriz de riesgo ni se contempla modificarla. Sin embargo, se indica que se emplearon los elementos de la matriz con el fin de mitigar algunos de ellos, como lo fue el comunicado de desabastecimiento que se encuentra en el minisitio. (Link).  https://www.colombiacompra.gov.co/tienda-virtual-del-estado-colombiano/tecnologia/compra-o-alquiler-de-
equipos-tecnológicos-y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</si>
</sst>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dd/mm/yyyy;@"/>
    <numFmt numFmtId="165" formatCode="yyyy/mm/dd"/>
    <numFmt numFmtId="166" formatCode="_-* #,##0_-;\-* #,##0_-;_-* &quot;-&quot;??_-;_-@_-"/>
  </numFmts>
  <fonts count="25" x14ac:knownFonts="1">
    <font>
      <sz val="11"/>
      <color theme="1"/>
      <name val="Calibri"/>
      <family val="2"/>
      <scheme val="minor"/>
    </font>
    <font>
      <sz val="11"/>
      <name val="Arial"/>
      <family val="2"/>
    </font>
    <font>
      <sz val="10"/>
      <name val="Arial"/>
      <family val="2"/>
    </font>
    <font>
      <sz val="11"/>
      <color theme="1"/>
      <name val="Arial"/>
      <family val="2"/>
    </font>
    <font>
      <b/>
      <sz val="11"/>
      <name val="Arial"/>
      <family val="2"/>
    </font>
    <font>
      <sz val="11"/>
      <color theme="1"/>
      <name val="Calibri"/>
      <family val="2"/>
      <scheme val="minor"/>
    </font>
    <font>
      <b/>
      <sz val="8.25"/>
      <color indexed="8"/>
      <name val="Arial"/>
      <family val="2"/>
    </font>
    <font>
      <sz val="10"/>
      <color indexed="8"/>
      <name val="MS Sans Serif"/>
      <family val="2"/>
    </font>
    <font>
      <sz val="10"/>
      <color indexed="8"/>
      <name val="MS Sans Serif"/>
      <family val="2"/>
    </font>
    <font>
      <b/>
      <sz val="11"/>
      <color theme="1"/>
      <name val="Arial"/>
      <family val="2"/>
    </font>
    <font>
      <sz val="11"/>
      <name val="Calibri"/>
      <family val="2"/>
      <scheme val="minor"/>
    </font>
    <font>
      <sz val="11"/>
      <color rgb="FF000000"/>
      <name val="Arial"/>
      <family val="2"/>
    </font>
    <font>
      <b/>
      <sz val="11"/>
      <color indexed="9"/>
      <name val="Calibri"/>
      <family val="2"/>
    </font>
    <font>
      <b/>
      <sz val="11"/>
      <color theme="0" tint="-4.9989318521683403E-2"/>
      <name val="Calibri"/>
      <family val="2"/>
    </font>
    <font>
      <sz val="11"/>
      <color theme="0" tint="-4.9989318521683403E-2"/>
      <name val="Calibri"/>
      <family val="2"/>
      <scheme val="minor"/>
    </font>
    <font>
      <sz val="11"/>
      <color theme="0" tint="-4.9989318521683403E-2"/>
      <name val="Arial"/>
      <family val="2"/>
    </font>
    <font>
      <b/>
      <sz val="11"/>
      <color theme="0" tint="-4.9989318521683403E-2"/>
      <name val="Arial"/>
      <family val="2"/>
    </font>
    <font>
      <b/>
      <sz val="11"/>
      <color theme="0" tint="-4.9989318521683403E-2"/>
      <name val="Calibri"/>
      <family val="2"/>
      <scheme val="minor"/>
    </font>
    <font>
      <b/>
      <sz val="10"/>
      <color theme="0" tint="-4.9989318521683403E-2"/>
      <name val="Arial"/>
      <family val="2"/>
    </font>
    <font>
      <b/>
      <sz val="9"/>
      <color theme="0" tint="-4.9989318521683403E-2"/>
      <name val="Arial"/>
      <family val="2"/>
    </font>
    <font>
      <b/>
      <sz val="10"/>
      <color indexed="9"/>
      <name val="Arial"/>
      <family val="2"/>
    </font>
    <font>
      <b/>
      <sz val="11"/>
      <color rgb="FF000000"/>
      <name val="Arial"/>
      <family val="2"/>
    </font>
    <font>
      <b/>
      <sz val="11"/>
      <color rgb="FFFF0000"/>
      <name val="Arial"/>
      <family val="2"/>
    </font>
    <font>
      <b/>
      <sz val="11"/>
      <color theme="0"/>
      <name val="Calibri"/>
      <family val="2"/>
    </font>
    <font>
      <sz val="12"/>
      <color rgb="FF000000"/>
      <name val="Calibri"/>
      <family val="2"/>
    </font>
  </fonts>
  <fills count="16">
    <fill>
      <patternFill patternType="none"/>
    </fill>
    <fill>
      <patternFill patternType="gray125"/>
    </fill>
    <fill>
      <patternFill patternType="solid">
        <fgColor theme="9" tint="0.79998168889431442"/>
        <bgColor indexed="64"/>
      </patternFill>
    </fill>
    <fill>
      <patternFill patternType="solid">
        <fgColor theme="4" tint="0.59999389629810485"/>
        <bgColor indexed="64"/>
      </patternFill>
    </fill>
    <fill>
      <patternFill patternType="solid">
        <fgColor indexed="54"/>
      </patternFill>
    </fill>
    <fill>
      <patternFill patternType="solid">
        <fgColor indexed="9"/>
      </patternFill>
    </fill>
    <fill>
      <patternFill patternType="solid">
        <fgColor rgb="FFFF7C80"/>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rgb="FF00B050"/>
        <bgColor indexed="64"/>
      </patternFill>
    </fill>
    <fill>
      <patternFill patternType="solid">
        <fgColor theme="7" tint="0.79998168889431442"/>
        <bgColor indexed="64"/>
      </patternFill>
    </fill>
    <fill>
      <patternFill patternType="solid">
        <fgColor rgb="FF92D050"/>
        <bgColor indexed="64"/>
      </patternFill>
    </fill>
    <fill>
      <patternFill patternType="solid">
        <fgColor theme="4" tint="0.39997558519241921"/>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215">
    <xf numFmtId="0" fontId="0" fillId="0" borderId="0"/>
    <xf numFmtId="0" fontId="2" fillId="0" borderId="0"/>
    <xf numFmtId="43" fontId="5" fillId="0" borderId="0" applyFont="0" applyFill="0" applyBorder="0" applyAlignment="0" applyProtection="0"/>
    <xf numFmtId="0" fontId="5" fillId="0" borderId="0"/>
    <xf numFmtId="43" fontId="6" fillId="0" borderId="0" applyFont="0" applyFill="0" applyBorder="0" applyAlignment="0" applyProtection="0"/>
    <xf numFmtId="0" fontId="7" fillId="0" borderId="0"/>
    <xf numFmtId="0" fontId="5" fillId="0" borderId="0"/>
    <xf numFmtId="0" fontId="5" fillId="0" borderId="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8" fillId="0" borderId="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7" fillId="0" borderId="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154">
    <xf numFmtId="0" fontId="0" fillId="0" borderId="0" xfId="0"/>
    <xf numFmtId="0" fontId="3" fillId="0" borderId="0" xfId="0" applyFont="1"/>
    <xf numFmtId="0" fontId="3" fillId="0" borderId="0" xfId="0" applyFont="1" applyAlignment="1">
      <alignment horizontal="center" vertical="center"/>
    </xf>
    <xf numFmtId="0" fontId="1" fillId="0" borderId="1" xfId="0" applyFont="1" applyBorder="1" applyAlignment="1">
      <alignment horizontal="justify" vertical="top" wrapText="1"/>
    </xf>
    <xf numFmtId="0" fontId="1" fillId="0" borderId="1" xfId="0" applyFont="1" applyBorder="1" applyAlignment="1">
      <alignment horizontal="center" vertical="center" wrapText="1"/>
    </xf>
    <xf numFmtId="0" fontId="1" fillId="0" borderId="0" xfId="0" applyFont="1"/>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justify" vertical="top" wrapText="1"/>
    </xf>
    <xf numFmtId="164" fontId="3" fillId="0" borderId="0" xfId="0" applyNumberFormat="1" applyFont="1" applyAlignment="1">
      <alignment horizontal="center" vertical="center"/>
    </xf>
    <xf numFmtId="0" fontId="9" fillId="0" borderId="0" xfId="0" applyFont="1" applyAlignment="1">
      <alignment horizontal="center" vertical="center"/>
    </xf>
    <xf numFmtId="0" fontId="9" fillId="0" borderId="0" xfId="0" applyFont="1" applyAlignment="1">
      <alignment horizontal="center" vertical="center" wrapText="1"/>
    </xf>
    <xf numFmtId="0" fontId="1" fillId="0" borderId="1" xfId="1" applyFont="1" applyBorder="1" applyAlignment="1" applyProtection="1">
      <alignment horizontal="center" vertical="center" wrapText="1"/>
      <protection locked="0"/>
    </xf>
    <xf numFmtId="14" fontId="1" fillId="0" borderId="1" xfId="0" applyNumberFormat="1" applyFont="1" applyBorder="1" applyAlignment="1">
      <alignment horizontal="center" vertical="center" wrapText="1"/>
    </xf>
    <xf numFmtId="0" fontId="1" fillId="0" borderId="1" xfId="1" applyFont="1" applyBorder="1" applyAlignment="1" applyProtection="1">
      <alignment horizontal="justify" vertical="top" wrapText="1"/>
      <protection locked="0"/>
    </xf>
    <xf numFmtId="0" fontId="0" fillId="0" borderId="0" xfId="0" applyAlignment="1">
      <alignment horizontal="center" vertical="center"/>
    </xf>
    <xf numFmtId="0" fontId="4" fillId="0" borderId="0" xfId="0" applyFont="1" applyAlignment="1">
      <alignment horizontal="center" vertical="center"/>
    </xf>
    <xf numFmtId="0" fontId="1" fillId="0" borderId="0" xfId="0" applyFont="1" applyAlignment="1">
      <alignment horizontal="center" vertical="center"/>
    </xf>
    <xf numFmtId="0" fontId="14" fillId="0" borderId="0" xfId="0" applyFont="1"/>
    <xf numFmtId="165" fontId="13" fillId="5" borderId="2" xfId="0" applyNumberFormat="1" applyFont="1" applyFill="1" applyBorder="1" applyAlignment="1">
      <alignment horizontal="center" vertical="center"/>
    </xf>
    <xf numFmtId="0" fontId="15" fillId="0" borderId="0" xfId="0" applyFont="1"/>
    <xf numFmtId="0" fontId="16" fillId="0" borderId="0" xfId="0" applyFont="1"/>
    <xf numFmtId="0" fontId="4" fillId="0" borderId="0" xfId="0" applyFont="1"/>
    <xf numFmtId="0" fontId="1" fillId="0" borderId="0" xfId="0" applyFont="1" applyAlignment="1">
      <alignment horizontal="justify" vertical="top" wrapText="1"/>
    </xf>
    <xf numFmtId="165" fontId="13" fillId="6" borderId="2" xfId="0" applyNumberFormat="1" applyFont="1" applyFill="1" applyBorder="1" applyAlignment="1">
      <alignment horizontal="center" vertical="center"/>
    </xf>
    <xf numFmtId="0" fontId="1" fillId="0" borderId="0" xfId="0" applyFont="1" applyAlignment="1">
      <alignment horizontal="left" vertical="top" wrapText="1"/>
    </xf>
    <xf numFmtId="0" fontId="17" fillId="0" borderId="0" xfId="0" applyFont="1"/>
    <xf numFmtId="0" fontId="13" fillId="7" borderId="0" xfId="0" applyFont="1" applyFill="1" applyAlignment="1">
      <alignment horizontal="center" vertical="center" wrapText="1"/>
    </xf>
    <xf numFmtId="0" fontId="15" fillId="0" borderId="0" xfId="0" applyFont="1" applyAlignment="1">
      <alignment horizontal="center" vertical="center"/>
    </xf>
    <xf numFmtId="0" fontId="16" fillId="7" borderId="3" xfId="0" applyFont="1" applyFill="1" applyBorder="1" applyAlignment="1">
      <alignment horizontal="center" vertical="center" wrapText="1"/>
    </xf>
    <xf numFmtId="0" fontId="16" fillId="7" borderId="4" xfId="0" applyFont="1" applyFill="1" applyBorder="1" applyAlignment="1">
      <alignment horizontal="center" vertical="center" wrapText="1"/>
    </xf>
    <xf numFmtId="0" fontId="20" fillId="7" borderId="1"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8" borderId="5" xfId="1" applyFont="1" applyFill="1" applyBorder="1" applyAlignment="1" applyProtection="1">
      <alignment horizontal="center" vertical="center" wrapText="1"/>
      <protection locked="0"/>
    </xf>
    <xf numFmtId="14" fontId="1" fillId="9" borderId="1" xfId="0" applyNumberFormat="1" applyFont="1" applyFill="1" applyBorder="1" applyAlignment="1">
      <alignment horizontal="center" vertical="center" wrapText="1"/>
    </xf>
    <xf numFmtId="1" fontId="1" fillId="0" borderId="1" xfId="0" applyNumberFormat="1" applyFont="1" applyBorder="1" applyAlignment="1">
      <alignment horizontal="center" vertical="center" wrapText="1"/>
    </xf>
    <xf numFmtId="9" fontId="1" fillId="0" borderId="1" xfId="1" applyNumberFormat="1" applyFont="1" applyBorder="1" applyAlignment="1">
      <alignment horizontal="center" vertical="center" wrapText="1"/>
    </xf>
    <xf numFmtId="1" fontId="1" fillId="0" borderId="1" xfId="1" applyNumberFormat="1" applyFont="1" applyBorder="1" applyAlignment="1">
      <alignment horizontal="center" vertical="center" wrapText="1"/>
    </xf>
    <xf numFmtId="0" fontId="1" fillId="0" borderId="1" xfId="0" applyFont="1" applyBorder="1" applyAlignment="1">
      <alignment horizontal="center" vertical="center"/>
    </xf>
    <xf numFmtId="0" fontId="1" fillId="9" borderId="1" xfId="0" applyFont="1" applyFill="1" applyBorder="1" applyAlignment="1">
      <alignment horizontal="center" vertical="center" wrapText="1"/>
    </xf>
    <xf numFmtId="0" fontId="1" fillId="0" borderId="6" xfId="1"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14" fontId="1" fillId="9" borderId="6" xfId="0" applyNumberFormat="1" applyFont="1" applyFill="1" applyBorder="1" applyAlignment="1">
      <alignment horizontal="center" vertical="center" wrapText="1"/>
    </xf>
    <xf numFmtId="0" fontId="4" fillId="10" borderId="5" xfId="1" applyFont="1" applyFill="1" applyBorder="1" applyAlignment="1" applyProtection="1">
      <alignment horizontal="center" vertical="center"/>
      <protection locked="0"/>
    </xf>
    <xf numFmtId="0" fontId="1" fillId="0" borderId="6" xfId="1" applyFont="1" applyBorder="1" applyAlignment="1" applyProtection="1">
      <alignment horizontal="justify" vertical="top" wrapText="1"/>
      <protection locked="0"/>
    </xf>
    <xf numFmtId="0" fontId="4" fillId="2" borderId="5" xfId="1" applyFont="1" applyFill="1" applyBorder="1" applyAlignment="1" applyProtection="1">
      <alignment horizontal="center" vertical="center" wrapText="1"/>
      <protection locked="0"/>
    </xf>
    <xf numFmtId="14" fontId="1" fillId="0" borderId="6" xfId="0" applyNumberFormat="1" applyFont="1" applyBorder="1" applyAlignment="1">
      <alignment horizontal="center" vertical="center" wrapText="1"/>
    </xf>
    <xf numFmtId="1" fontId="1" fillId="0" borderId="6" xfId="0" applyNumberFormat="1" applyFont="1" applyBorder="1" applyAlignment="1">
      <alignment horizontal="center" vertical="center" wrapText="1"/>
    </xf>
    <xf numFmtId="0" fontId="4" fillId="11" borderId="1" xfId="1" applyFont="1" applyFill="1" applyBorder="1" applyAlignment="1" applyProtection="1">
      <alignment horizontal="center" vertical="center" wrapText="1"/>
      <protection locked="0"/>
    </xf>
    <xf numFmtId="0" fontId="11" fillId="0" borderId="7" xfId="0" applyFont="1" applyBorder="1" applyAlignment="1">
      <alignment horizontal="justify" vertical="top" wrapText="1"/>
    </xf>
    <xf numFmtId="0" fontId="1" fillId="12" borderId="1"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1" fillId="0" borderId="0" xfId="0" applyFont="1" applyAlignment="1">
      <alignment vertical="top"/>
    </xf>
    <xf numFmtId="0" fontId="4" fillId="0" borderId="0" xfId="0" applyFont="1" applyAlignment="1">
      <alignment vertical="top"/>
    </xf>
    <xf numFmtId="0" fontId="22" fillId="2" borderId="5" xfId="1" applyFont="1" applyFill="1" applyBorder="1" applyAlignment="1" applyProtection="1">
      <alignment horizontal="center" vertical="center" wrapText="1"/>
      <protection locked="0"/>
    </xf>
    <xf numFmtId="0" fontId="4" fillId="0" borderId="0" xfId="0" applyFont="1" applyAlignment="1">
      <alignment horizontal="center"/>
    </xf>
    <xf numFmtId="0" fontId="4" fillId="0" borderId="0" xfId="0" applyFont="1" applyAlignment="1">
      <alignment horizontal="left"/>
    </xf>
    <xf numFmtId="0" fontId="4" fillId="0" borderId="8" xfId="0" applyFont="1" applyBorder="1"/>
    <xf numFmtId="9" fontId="4" fillId="0" borderId="1" xfId="109" applyFont="1" applyFill="1" applyBorder="1" applyAlignment="1">
      <alignment horizontal="right"/>
    </xf>
    <xf numFmtId="9" fontId="4" fillId="0" borderId="1" xfId="0" applyNumberFormat="1" applyFont="1" applyBorder="1" applyAlignment="1">
      <alignment horizontal="right"/>
    </xf>
    <xf numFmtId="0" fontId="3" fillId="0" borderId="0" xfId="0" applyFont="1" applyAlignment="1">
      <alignment wrapText="1"/>
    </xf>
    <xf numFmtId="0" fontId="1" fillId="0" borderId="8" xfId="0" applyFont="1" applyBorder="1" applyAlignment="1">
      <alignment horizontal="center" vertical="center"/>
    </xf>
    <xf numFmtId="0" fontId="3" fillId="13" borderId="0" xfId="0" applyFont="1" applyFill="1"/>
    <xf numFmtId="0" fontId="16" fillId="7" borderId="8" xfId="0" applyFont="1" applyFill="1" applyBorder="1" applyAlignment="1">
      <alignment horizontal="center" vertical="center" wrapText="1"/>
    </xf>
    <xf numFmtId="0" fontId="3" fillId="0" borderId="5" xfId="0" applyFont="1" applyBorder="1" applyAlignment="1">
      <alignment horizontal="center" vertical="center"/>
    </xf>
    <xf numFmtId="0" fontId="1" fillId="0" borderId="0" xfId="0" applyFont="1" applyAlignment="1">
      <alignment horizontal="center" vertical="center" wrapText="1"/>
    </xf>
    <xf numFmtId="0" fontId="4" fillId="0" borderId="0" xfId="1" applyFont="1" applyAlignment="1" applyProtection="1">
      <alignment horizontal="center" vertical="center" wrapText="1"/>
      <protection locked="0"/>
    </xf>
    <xf numFmtId="0" fontId="11" fillId="0" borderId="0" xfId="0" applyFont="1" applyAlignment="1">
      <alignment horizontal="justify" vertical="top" wrapText="1"/>
    </xf>
    <xf numFmtId="0" fontId="1" fillId="0" borderId="0" xfId="1" applyFont="1" applyAlignment="1" applyProtection="1">
      <alignment horizontal="justify" vertical="top" wrapText="1"/>
      <protection locked="0"/>
    </xf>
    <xf numFmtId="0" fontId="1" fillId="0" borderId="0" xfId="1" applyFont="1" applyAlignment="1" applyProtection="1">
      <alignment horizontal="center" vertical="center" wrapText="1"/>
      <protection locked="0"/>
    </xf>
    <xf numFmtId="14" fontId="1" fillId="0" borderId="0" xfId="0" applyNumberFormat="1" applyFont="1" applyAlignment="1">
      <alignment horizontal="center" vertical="center" wrapText="1"/>
    </xf>
    <xf numFmtId="1" fontId="1" fillId="0" borderId="0" xfId="0" applyNumberFormat="1" applyFont="1" applyAlignment="1">
      <alignment horizontal="center" vertical="center" wrapText="1"/>
    </xf>
    <xf numFmtId="9" fontId="1" fillId="0" borderId="0" xfId="1" applyNumberFormat="1" applyFont="1" applyAlignment="1">
      <alignment horizontal="center" vertical="center" wrapText="1"/>
    </xf>
    <xf numFmtId="1" fontId="1" fillId="0" borderId="0" xfId="1" applyNumberFormat="1" applyFont="1" applyAlignment="1">
      <alignment horizontal="center" vertical="center" wrapText="1"/>
    </xf>
    <xf numFmtId="166" fontId="0" fillId="0" borderId="0" xfId="110" applyNumberFormat="1" applyFont="1"/>
    <xf numFmtId="1" fontId="0" fillId="0" borderId="0" xfId="0" applyNumberFormat="1"/>
    <xf numFmtId="166" fontId="0" fillId="0" borderId="0" xfId="0" applyNumberFormat="1"/>
    <xf numFmtId="0" fontId="0" fillId="0" borderId="0" xfId="0" applyAlignment="1">
      <alignment wrapText="1"/>
    </xf>
    <xf numFmtId="0" fontId="4" fillId="0" borderId="5" xfId="0" applyFont="1" applyBorder="1" applyAlignment="1">
      <alignment horizontal="center" vertical="center"/>
    </xf>
    <xf numFmtId="0" fontId="1" fillId="14" borderId="1" xfId="0" applyFont="1" applyFill="1" applyBorder="1" applyAlignment="1">
      <alignment horizontal="center" vertical="center" wrapText="1"/>
    </xf>
    <xf numFmtId="0" fontId="13" fillId="0" borderId="0" xfId="0" applyFont="1" applyAlignment="1">
      <alignment horizontal="center" vertical="center"/>
    </xf>
    <xf numFmtId="14" fontId="13" fillId="0" borderId="0" xfId="0" applyNumberFormat="1" applyFont="1" applyAlignment="1">
      <alignment horizontal="center" vertical="center"/>
    </xf>
    <xf numFmtId="0" fontId="12" fillId="4" borderId="10" xfId="0" applyFont="1" applyFill="1" applyBorder="1" applyAlignment="1">
      <alignment horizontal="center" vertical="center"/>
    </xf>
    <xf numFmtId="14" fontId="12" fillId="4" borderId="10" xfId="0" applyNumberFormat="1" applyFont="1" applyFill="1" applyBorder="1" applyAlignment="1">
      <alignment horizontal="center" vertical="center"/>
    </xf>
    <xf numFmtId="0" fontId="13" fillId="6" borderId="10" xfId="0" applyFont="1" applyFill="1" applyBorder="1" applyAlignment="1">
      <alignment horizontal="center" vertical="center"/>
    </xf>
    <xf numFmtId="14" fontId="13" fillId="6" borderId="10" xfId="0" applyNumberFormat="1" applyFont="1" applyFill="1" applyBorder="1" applyAlignment="1">
      <alignment horizontal="center" vertical="center"/>
    </xf>
    <xf numFmtId="0" fontId="13" fillId="4" borderId="10" xfId="0" applyFont="1" applyFill="1" applyBorder="1" applyAlignment="1">
      <alignment horizontal="center" vertical="center"/>
    </xf>
    <xf numFmtId="165" fontId="13" fillId="4" borderId="10" xfId="0" applyNumberFormat="1" applyFont="1" applyFill="1" applyBorder="1" applyAlignment="1">
      <alignment horizontal="center" vertical="center"/>
    </xf>
    <xf numFmtId="0" fontId="13" fillId="7" borderId="10" xfId="0" applyFont="1" applyFill="1" applyBorder="1" applyAlignment="1">
      <alignment horizontal="center" vertical="center" wrapText="1"/>
    </xf>
    <xf numFmtId="0" fontId="13" fillId="7" borderId="10" xfId="0" applyFont="1" applyFill="1" applyBorder="1" applyAlignment="1">
      <alignment horizontal="center" vertical="top" wrapText="1"/>
    </xf>
    <xf numFmtId="0" fontId="16" fillId="7" borderId="10" xfId="0" applyFont="1" applyFill="1" applyBorder="1" applyAlignment="1">
      <alignment horizontal="center" vertical="center" wrapText="1"/>
    </xf>
    <xf numFmtId="0" fontId="16" fillId="7" borderId="10" xfId="0" applyFont="1" applyFill="1" applyBorder="1" applyAlignment="1">
      <alignment horizontal="center" vertical="top" wrapText="1"/>
    </xf>
    <xf numFmtId="0" fontId="18" fillId="7" borderId="10" xfId="0" applyFont="1" applyFill="1" applyBorder="1" applyAlignment="1">
      <alignment horizontal="center" vertical="center" wrapText="1"/>
    </xf>
    <xf numFmtId="0" fontId="19" fillId="7"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1" xfId="0" applyFont="1" applyBorder="1" applyAlignment="1">
      <alignment horizontal="justify" vertical="top" wrapText="1"/>
    </xf>
    <xf numFmtId="0" fontId="3" fillId="0" borderId="11" xfId="0" applyFont="1" applyBorder="1" applyAlignment="1">
      <alignment horizontal="center" vertical="center"/>
    </xf>
    <xf numFmtId="165" fontId="3" fillId="0" borderId="11" xfId="0" applyNumberFormat="1" applyFont="1" applyBorder="1" applyAlignment="1">
      <alignment horizontal="center" vertical="center"/>
    </xf>
    <xf numFmtId="165" fontId="1" fillId="0" borderId="11" xfId="0" applyNumberFormat="1" applyFont="1" applyBorder="1" applyAlignment="1">
      <alignment horizontal="center" vertical="center" wrapText="1"/>
    </xf>
    <xf numFmtId="165" fontId="1" fillId="15" borderId="11" xfId="0" applyNumberFormat="1" applyFont="1" applyFill="1" applyBorder="1" applyAlignment="1">
      <alignment horizontal="center" vertical="center" wrapText="1"/>
    </xf>
    <xf numFmtId="1" fontId="3" fillId="0" borderId="11" xfId="0" applyNumberFormat="1" applyFont="1" applyBorder="1" applyAlignment="1">
      <alignment horizontal="center" vertical="center" wrapText="1"/>
    </xf>
    <xf numFmtId="1" fontId="1" fillId="0" borderId="11" xfId="1" applyNumberFormat="1" applyFont="1" applyBorder="1" applyAlignment="1">
      <alignment horizontal="center" vertical="center" wrapText="1"/>
    </xf>
    <xf numFmtId="0" fontId="12" fillId="4" borderId="3" xfId="0" applyFont="1" applyFill="1" applyBorder="1" applyAlignment="1">
      <alignment horizontal="center" vertical="center"/>
    </xf>
    <xf numFmtId="0" fontId="12" fillId="4" borderId="11" xfId="0" applyFont="1" applyFill="1" applyBorder="1" applyAlignment="1">
      <alignment horizontal="center" vertical="center"/>
    </xf>
    <xf numFmtId="0" fontId="12" fillId="4" borderId="11" xfId="0" applyFont="1" applyFill="1" applyBorder="1" applyAlignment="1">
      <alignment horizontal="center" vertical="center" wrapText="1"/>
    </xf>
    <xf numFmtId="0" fontId="9" fillId="0" borderId="11" xfId="0" applyFont="1" applyBorder="1" applyAlignment="1">
      <alignment horizontal="center" vertical="center"/>
    </xf>
    <xf numFmtId="0" fontId="11" fillId="0" borderId="11" xfId="0" applyFont="1" applyBorder="1" applyAlignment="1">
      <alignment horizontal="justify" vertical="top" wrapText="1"/>
    </xf>
    <xf numFmtId="0" fontId="1" fillId="0" borderId="11" xfId="1" applyFont="1" applyBorder="1" applyAlignment="1" applyProtection="1">
      <alignment horizontal="justify" vertical="top" wrapText="1"/>
      <protection locked="0"/>
    </xf>
    <xf numFmtId="0" fontId="1" fillId="0" borderId="11" xfId="1" applyFont="1" applyBorder="1" applyAlignment="1" applyProtection="1">
      <alignment horizontal="center" vertical="center" wrapText="1"/>
      <protection locked="0"/>
    </xf>
    <xf numFmtId="165" fontId="3" fillId="0" borderId="11" xfId="0" applyNumberFormat="1" applyFont="1" applyBorder="1" applyAlignment="1">
      <alignment horizontal="center" vertical="center" wrapText="1"/>
    </xf>
    <xf numFmtId="1" fontId="1" fillId="0" borderId="11" xfId="0" applyNumberFormat="1" applyFont="1" applyBorder="1" applyAlignment="1">
      <alignment horizontal="center" vertical="center" wrapText="1"/>
    </xf>
    <xf numFmtId="9" fontId="1" fillId="0" borderId="11" xfId="1" applyNumberFormat="1" applyFont="1" applyBorder="1" applyAlignment="1">
      <alignment horizontal="center" vertical="center" wrapText="1"/>
    </xf>
    <xf numFmtId="0" fontId="1" fillId="0" borderId="11" xfId="0" applyFont="1" applyBorder="1" applyAlignment="1">
      <alignment horizontal="center" vertical="center" wrapText="1"/>
    </xf>
    <xf numFmtId="0" fontId="1" fillId="0" borderId="11" xfId="0" applyFont="1" applyBorder="1" applyAlignment="1">
      <alignment horizontal="justify" vertical="top" wrapText="1"/>
    </xf>
    <xf numFmtId="0" fontId="1" fillId="0" borderId="11" xfId="0" applyFont="1" applyBorder="1" applyAlignment="1">
      <alignment horizontal="center" vertical="center"/>
    </xf>
    <xf numFmtId="0" fontId="1" fillId="0" borderId="11" xfId="1" applyFont="1" applyBorder="1" applyAlignment="1" applyProtection="1">
      <alignment horizontal="center" vertical="top" wrapText="1"/>
      <protection locked="0"/>
    </xf>
    <xf numFmtId="0" fontId="3" fillId="0" borderId="11" xfId="0" applyFont="1" applyBorder="1" applyAlignment="1">
      <alignment horizontal="left" vertical="top" wrapText="1"/>
    </xf>
    <xf numFmtId="0" fontId="1" fillId="0" borderId="11" xfId="0" applyFont="1" applyBorder="1" applyAlignment="1">
      <alignment horizontal="left" vertical="center" wrapText="1"/>
    </xf>
    <xf numFmtId="0" fontId="1" fillId="0" borderId="11" xfId="0" applyFont="1" applyBorder="1" applyAlignment="1">
      <alignment horizontal="left" vertical="top" wrapText="1"/>
    </xf>
    <xf numFmtId="0" fontId="3" fillId="0" borderId="11" xfId="0" applyFont="1" applyBorder="1" applyAlignment="1">
      <alignment vertical="top" wrapText="1"/>
    </xf>
    <xf numFmtId="1" fontId="3" fillId="0" borderId="11" xfId="1" applyNumberFormat="1" applyFont="1" applyBorder="1" applyAlignment="1">
      <alignment horizontal="center" vertical="center" wrapText="1"/>
    </xf>
    <xf numFmtId="0" fontId="9" fillId="0" borderId="11" xfId="0" applyFont="1" applyBorder="1" applyAlignment="1">
      <alignment horizontal="center" vertical="center" wrapText="1"/>
    </xf>
    <xf numFmtId="0" fontId="9" fillId="0" borderId="11" xfId="0" applyFont="1" applyBorder="1" applyAlignment="1">
      <alignment horizontal="justify" vertical="top" wrapText="1"/>
    </xf>
    <xf numFmtId="0" fontId="3" fillId="0" borderId="11" xfId="0" applyFont="1" applyBorder="1" applyAlignment="1">
      <alignment horizontal="left" vertical="center" wrapText="1"/>
    </xf>
    <xf numFmtId="0" fontId="1" fillId="0" borderId="11" xfId="1" applyFont="1" applyBorder="1" applyAlignment="1" applyProtection="1">
      <alignment horizontal="justify" vertical="center" wrapText="1"/>
      <protection locked="0"/>
    </xf>
    <xf numFmtId="0" fontId="4" fillId="0" borderId="11" xfId="0" applyFont="1" applyBorder="1" applyAlignment="1">
      <alignment horizontal="center" vertical="center" wrapText="1"/>
    </xf>
    <xf numFmtId="0" fontId="0" fillId="0" borderId="11" xfId="0" applyBorder="1" applyAlignment="1">
      <alignment horizontal="center" vertical="center"/>
    </xf>
    <xf numFmtId="0" fontId="1" fillId="0" borderId="11" xfId="0" applyFont="1" applyBorder="1" applyAlignment="1">
      <alignment horizontal="justify" vertical="top"/>
    </xf>
    <xf numFmtId="0" fontId="10" fillId="0" borderId="11" xfId="0" applyFont="1" applyBorder="1" applyAlignment="1">
      <alignment horizontal="center" vertical="center" wrapText="1"/>
    </xf>
    <xf numFmtId="165" fontId="10" fillId="0" borderId="11" xfId="0" applyNumberFormat="1" applyFont="1" applyBorder="1" applyAlignment="1">
      <alignment horizontal="center" vertical="center" wrapText="1"/>
    </xf>
    <xf numFmtId="0" fontId="0" fillId="0" borderId="11" xfId="0" applyBorder="1" applyAlignment="1">
      <alignment horizontal="justify" vertical="center"/>
    </xf>
    <xf numFmtId="0" fontId="3" fillId="0" borderId="11" xfId="0" applyFont="1" applyBorder="1" applyAlignment="1">
      <alignment vertical="center" wrapText="1"/>
    </xf>
    <xf numFmtId="0" fontId="3" fillId="0" borderId="11" xfId="0" applyFont="1" applyBorder="1" applyAlignment="1">
      <alignment wrapText="1"/>
    </xf>
    <xf numFmtId="0" fontId="0" fillId="0" borderId="11" xfId="0" applyBorder="1" applyAlignment="1">
      <alignment horizontal="justify" vertical="center" wrapText="1"/>
    </xf>
    <xf numFmtId="0" fontId="0" fillId="0" borderId="11" xfId="0" applyBorder="1" applyAlignment="1">
      <alignment horizontal="center" vertical="center" wrapText="1"/>
    </xf>
    <xf numFmtId="0" fontId="3" fillId="0" borderId="11" xfId="1" applyFont="1" applyBorder="1" applyAlignment="1" applyProtection="1">
      <alignment horizontal="justify" vertical="top" wrapText="1"/>
      <protection locked="0"/>
    </xf>
    <xf numFmtId="0" fontId="3" fillId="0" borderId="11" xfId="1" applyFont="1" applyBorder="1" applyAlignment="1" applyProtection="1">
      <alignment horizontal="center" vertical="center" wrapText="1"/>
      <protection locked="0"/>
    </xf>
    <xf numFmtId="0" fontId="23" fillId="4" borderId="11" xfId="0" applyFont="1" applyFill="1" applyBorder="1" applyAlignment="1">
      <alignment horizontal="center" vertical="center"/>
    </xf>
    <xf numFmtId="9" fontId="23" fillId="4" borderId="11" xfId="0" applyNumberFormat="1" applyFont="1" applyFill="1" applyBorder="1" applyAlignment="1">
      <alignment horizontal="center" vertical="center"/>
    </xf>
    <xf numFmtId="1" fontId="23" fillId="4" borderId="11" xfId="0" applyNumberFormat="1"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5" xfId="0" applyFont="1" applyFill="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xf>
    <xf numFmtId="165" fontId="3" fillId="0" borderId="11" xfId="0" applyNumberFormat="1" applyFont="1" applyFill="1" applyBorder="1" applyAlignment="1">
      <alignment horizontal="center" vertical="center"/>
    </xf>
    <xf numFmtId="14" fontId="11" fillId="0" borderId="11" xfId="0" applyNumberFormat="1" applyFont="1" applyBorder="1" applyAlignment="1">
      <alignment horizontal="center" vertical="center"/>
    </xf>
    <xf numFmtId="0" fontId="4" fillId="0" borderId="11" xfId="1" applyFont="1" applyFill="1" applyBorder="1" applyAlignment="1" applyProtection="1">
      <alignment horizontal="center" vertical="center" wrapText="1"/>
      <protection locked="0"/>
    </xf>
    <xf numFmtId="0" fontId="9" fillId="0" borderId="11" xfId="0" applyFont="1" applyFill="1" applyBorder="1" applyAlignment="1">
      <alignment horizontal="center" vertical="center" wrapText="1"/>
    </xf>
    <xf numFmtId="0" fontId="9" fillId="0" borderId="11" xfId="0" applyFont="1" applyFill="1" applyBorder="1" applyAlignment="1">
      <alignment horizontal="center" vertical="center"/>
    </xf>
    <xf numFmtId="0" fontId="4" fillId="0" borderId="11" xfId="0" applyFont="1" applyFill="1" applyBorder="1" applyAlignment="1">
      <alignment horizontal="center" vertical="center" wrapText="1"/>
    </xf>
  </cellXfs>
  <cellStyles count="215">
    <cellStyle name="Millares" xfId="110" builtinId="3"/>
    <cellStyle name="Millares 10" xfId="214" xr:uid="{0173F26F-DED9-48B8-ACBE-B8DFBA42C918}"/>
    <cellStyle name="Millares 2" xfId="4" xr:uid="{00000000-0005-0000-0000-000001000000}"/>
    <cellStyle name="Millares 2 2" xfId="8" xr:uid="{00000000-0005-0000-0000-000002000000}"/>
    <cellStyle name="Millares 2 2 2" xfId="10" xr:uid="{00000000-0005-0000-0000-000003000000}"/>
    <cellStyle name="Millares 2 2 2 2" xfId="20" xr:uid="{00000000-0005-0000-0000-000004000000}"/>
    <cellStyle name="Millares 2 2 2 2 2" xfId="36" xr:uid="{00000000-0005-0000-0000-000005000000}"/>
    <cellStyle name="Millares 2 2 2 2 2 2" xfId="70" xr:uid="{00000000-0005-0000-0000-000006000000}"/>
    <cellStyle name="Millares 2 2 2 2 2 2 2" xfId="175" xr:uid="{50EB787E-0289-4DA3-844D-EECE30AA4F5D}"/>
    <cellStyle name="Millares 2 2 2 2 2 3" xfId="104" xr:uid="{00000000-0005-0000-0000-000007000000}"/>
    <cellStyle name="Millares 2 2 2 2 2 3 2" xfId="209" xr:uid="{BD1BA609-CC7E-4C81-9EA8-136174A53E14}"/>
    <cellStyle name="Millares 2 2 2 2 2 4" xfId="141" xr:uid="{27B54020-F546-40B0-939D-15EA535EE3A8}"/>
    <cellStyle name="Millares 2 2 2 2 3" xfId="54" xr:uid="{00000000-0005-0000-0000-000008000000}"/>
    <cellStyle name="Millares 2 2 2 2 3 2" xfId="159" xr:uid="{9919C820-1096-4A4C-B068-DD3888FDB9A8}"/>
    <cellStyle name="Millares 2 2 2 2 4" xfId="88" xr:uid="{00000000-0005-0000-0000-000009000000}"/>
    <cellStyle name="Millares 2 2 2 2 4 2" xfId="193" xr:uid="{162034EF-4C4F-4FEA-8DB3-59C21BEE9315}"/>
    <cellStyle name="Millares 2 2 2 2 5" xfId="125" xr:uid="{41816935-9928-4086-89B1-EBA49A9916CF}"/>
    <cellStyle name="Millares 2 2 2 3" xfId="45" xr:uid="{00000000-0005-0000-0000-00000A000000}"/>
    <cellStyle name="Millares 2 2 2 3 2" xfId="150" xr:uid="{9F5BA932-5751-4EAB-82C0-A68E3E6EF249}"/>
    <cellStyle name="Millares 2 2 2 4" xfId="79" xr:uid="{00000000-0005-0000-0000-00000B000000}"/>
    <cellStyle name="Millares 2 2 2 4 2" xfId="184" xr:uid="{A8190696-5E83-41D0-8C4E-05BB1821314C}"/>
    <cellStyle name="Millares 2 2 2 5" xfId="115" xr:uid="{F224EEDE-548D-498D-8F09-65240C10BE37}"/>
    <cellStyle name="Millares 2 2 3" xfId="18" xr:uid="{00000000-0005-0000-0000-00000C000000}"/>
    <cellStyle name="Millares 2 2 3 2" xfId="34" xr:uid="{00000000-0005-0000-0000-00000D000000}"/>
    <cellStyle name="Millares 2 2 3 2 2" xfId="68" xr:uid="{00000000-0005-0000-0000-00000E000000}"/>
    <cellStyle name="Millares 2 2 3 2 2 2" xfId="173" xr:uid="{46F57A77-876A-410D-A749-DCBA8450E287}"/>
    <cellStyle name="Millares 2 2 3 2 3" xfId="102" xr:uid="{00000000-0005-0000-0000-00000F000000}"/>
    <cellStyle name="Millares 2 2 3 2 3 2" xfId="207" xr:uid="{6ADE79F3-882D-491E-863B-F236581D0FF5}"/>
    <cellStyle name="Millares 2 2 3 2 4" xfId="139" xr:uid="{DF2BC044-D729-44A2-84F2-6D62C37BCD47}"/>
    <cellStyle name="Millares 2 2 3 3" xfId="52" xr:uid="{00000000-0005-0000-0000-000010000000}"/>
    <cellStyle name="Millares 2 2 3 3 2" xfId="157" xr:uid="{92028369-FF42-4532-B8D3-E3BE57CE361C}"/>
    <cellStyle name="Millares 2 2 3 4" xfId="86" xr:uid="{00000000-0005-0000-0000-000011000000}"/>
    <cellStyle name="Millares 2 2 3 4 2" xfId="191" xr:uid="{1236D645-BAEA-43A4-93C6-F5B391EB9C55}"/>
    <cellStyle name="Millares 2 2 3 5" xfId="123" xr:uid="{81E56498-22D5-4975-8665-E32AC2358DC9}"/>
    <cellStyle name="Millares 2 2 4" xfId="27" xr:uid="{00000000-0005-0000-0000-000012000000}"/>
    <cellStyle name="Millares 2 2 4 2" xfId="61" xr:uid="{00000000-0005-0000-0000-000013000000}"/>
    <cellStyle name="Millares 2 2 4 2 2" xfId="166" xr:uid="{A74CF1E6-CE72-48DE-A800-6C88E43F7D46}"/>
    <cellStyle name="Millares 2 2 4 3" xfId="95" xr:uid="{00000000-0005-0000-0000-000014000000}"/>
    <cellStyle name="Millares 2 2 4 3 2" xfId="200" xr:uid="{1359937D-785B-411C-ACCA-BED835B13A93}"/>
    <cellStyle name="Millares 2 2 4 4" xfId="132" xr:uid="{2DCF1194-E2AC-4472-883B-7AB3801B9F98}"/>
    <cellStyle name="Millares 2 2 5" xfId="43" xr:uid="{00000000-0005-0000-0000-000015000000}"/>
    <cellStyle name="Millares 2 2 5 2" xfId="148" xr:uid="{5F10DBD3-114E-42B5-9932-C82FC06F836F}"/>
    <cellStyle name="Millares 2 2 6" xfId="77" xr:uid="{00000000-0005-0000-0000-000016000000}"/>
    <cellStyle name="Millares 2 2 6 2" xfId="182" xr:uid="{3EFAA255-2888-420B-8FDE-AFB9CDAA2297}"/>
    <cellStyle name="Millares 2 2 7" xfId="113" xr:uid="{3C99C0A1-D026-40BB-8C83-FBE2AED82E0E}"/>
    <cellStyle name="Millares 2 3" xfId="9" xr:uid="{00000000-0005-0000-0000-000017000000}"/>
    <cellStyle name="Millares 2 3 2" xfId="19" xr:uid="{00000000-0005-0000-0000-000018000000}"/>
    <cellStyle name="Millares 2 3 2 2" xfId="35" xr:uid="{00000000-0005-0000-0000-000019000000}"/>
    <cellStyle name="Millares 2 3 2 2 2" xfId="69" xr:uid="{00000000-0005-0000-0000-00001A000000}"/>
    <cellStyle name="Millares 2 3 2 2 2 2" xfId="174" xr:uid="{6D290671-1947-4835-BF9E-9C2F7C2870D8}"/>
    <cellStyle name="Millares 2 3 2 2 3" xfId="103" xr:uid="{00000000-0005-0000-0000-00001B000000}"/>
    <cellStyle name="Millares 2 3 2 2 3 2" xfId="208" xr:uid="{293232B9-387A-4294-8C62-40790CFF339E}"/>
    <cellStyle name="Millares 2 3 2 2 4" xfId="140" xr:uid="{63815A14-8FF9-40D4-B5D1-15019C8035D3}"/>
    <cellStyle name="Millares 2 3 2 3" xfId="53" xr:uid="{00000000-0005-0000-0000-00001C000000}"/>
    <cellStyle name="Millares 2 3 2 3 2" xfId="158" xr:uid="{FDEE1B42-DD06-422C-94B3-715BAE1C2322}"/>
    <cellStyle name="Millares 2 3 2 4" xfId="87" xr:uid="{00000000-0005-0000-0000-00001D000000}"/>
    <cellStyle name="Millares 2 3 2 4 2" xfId="192" xr:uid="{25C87351-3396-4CC3-B7BD-3B72EAAF1F97}"/>
    <cellStyle name="Millares 2 3 2 5" xfId="124" xr:uid="{9875BE2B-9FE5-4086-8AF4-495B0C793102}"/>
    <cellStyle name="Millares 2 3 3" xfId="44" xr:uid="{00000000-0005-0000-0000-00001E000000}"/>
    <cellStyle name="Millares 2 3 3 2" xfId="149" xr:uid="{2E5B4FF3-4B9F-42E6-A0A7-029F1D28B5FA}"/>
    <cellStyle name="Millares 2 3 4" xfId="78" xr:uid="{00000000-0005-0000-0000-00001F000000}"/>
    <cellStyle name="Millares 2 3 4 2" xfId="183" xr:uid="{638EC763-F206-4FDF-AAE1-28478E63E126}"/>
    <cellStyle name="Millares 2 3 5" xfId="114" xr:uid="{162645B5-2D9F-4739-91B3-227C90519797}"/>
    <cellStyle name="Millares 2 4" xfId="17" xr:uid="{00000000-0005-0000-0000-000020000000}"/>
    <cellStyle name="Millares 2 4 2" xfId="33" xr:uid="{00000000-0005-0000-0000-000021000000}"/>
    <cellStyle name="Millares 2 4 2 2" xfId="67" xr:uid="{00000000-0005-0000-0000-000022000000}"/>
    <cellStyle name="Millares 2 4 2 2 2" xfId="172" xr:uid="{ABC5F367-7710-4069-9967-145A4C275558}"/>
    <cellStyle name="Millares 2 4 2 3" xfId="101" xr:uid="{00000000-0005-0000-0000-000023000000}"/>
    <cellStyle name="Millares 2 4 2 3 2" xfId="206" xr:uid="{79986D18-67CC-467D-8295-1AB31F159570}"/>
    <cellStyle name="Millares 2 4 2 4" xfId="138" xr:uid="{787914CB-2257-428A-A15E-E58AABBA21FE}"/>
    <cellStyle name="Millares 2 4 3" xfId="51" xr:uid="{00000000-0005-0000-0000-000024000000}"/>
    <cellStyle name="Millares 2 4 3 2" xfId="156" xr:uid="{1368DD0A-ADB0-40A6-AC67-35B0A91DED0E}"/>
    <cellStyle name="Millares 2 4 4" xfId="85" xr:uid="{00000000-0005-0000-0000-000025000000}"/>
    <cellStyle name="Millares 2 4 4 2" xfId="190" xr:uid="{D0CD1C65-1486-4790-A273-2EF26A4CED0B}"/>
    <cellStyle name="Millares 2 4 5" xfId="122" xr:uid="{AFF7136E-9B39-4EAD-A300-B580E519C637}"/>
    <cellStyle name="Millares 2 5" xfId="26" xr:uid="{00000000-0005-0000-0000-000026000000}"/>
    <cellStyle name="Millares 2 5 2" xfId="60" xr:uid="{00000000-0005-0000-0000-000027000000}"/>
    <cellStyle name="Millares 2 5 2 2" xfId="165" xr:uid="{B90E0308-0EE7-4757-B906-A350CE97BDDF}"/>
    <cellStyle name="Millares 2 5 3" xfId="94" xr:uid="{00000000-0005-0000-0000-000028000000}"/>
    <cellStyle name="Millares 2 5 3 2" xfId="199" xr:uid="{6E3DD0BE-031F-4432-9B92-5B74C73B4C25}"/>
    <cellStyle name="Millares 2 5 4" xfId="131" xr:uid="{AFB88218-A859-47E4-A9D4-9BD083E09B13}"/>
    <cellStyle name="Millares 2 6" xfId="42" xr:uid="{00000000-0005-0000-0000-000029000000}"/>
    <cellStyle name="Millares 2 6 2" xfId="147" xr:uid="{D8A656E6-39E3-4E2A-8BCC-044928CEF264}"/>
    <cellStyle name="Millares 2 7" xfId="76" xr:uid="{00000000-0005-0000-0000-00002A000000}"/>
    <cellStyle name="Millares 2 7 2" xfId="181" xr:uid="{8B5F4546-93F7-4E98-A8A5-B5C2BB522756}"/>
    <cellStyle name="Millares 2 8" xfId="112" xr:uid="{91AC546C-9BFD-45B9-9BE4-9F3D3021DB1C}"/>
    <cellStyle name="Millares 3" xfId="11" xr:uid="{00000000-0005-0000-0000-00002B000000}"/>
    <cellStyle name="Millares 3 2" xfId="21" xr:uid="{00000000-0005-0000-0000-00002C000000}"/>
    <cellStyle name="Millares 3 2 2" xfId="37" xr:uid="{00000000-0005-0000-0000-00002D000000}"/>
    <cellStyle name="Millares 3 2 2 2" xfId="71" xr:uid="{00000000-0005-0000-0000-00002E000000}"/>
    <cellStyle name="Millares 3 2 2 2 2" xfId="176" xr:uid="{D0C6DEA0-9079-445F-97A8-0F00D4DD7F57}"/>
    <cellStyle name="Millares 3 2 2 3" xfId="105" xr:uid="{00000000-0005-0000-0000-00002F000000}"/>
    <cellStyle name="Millares 3 2 2 3 2" xfId="210" xr:uid="{FB4D32B8-E7B4-4736-BEBC-C4E9DBB0AE02}"/>
    <cellStyle name="Millares 3 2 2 4" xfId="142" xr:uid="{DFA57239-6368-4C96-9506-CCF2FFE8F017}"/>
    <cellStyle name="Millares 3 2 3" xfId="55" xr:uid="{00000000-0005-0000-0000-000030000000}"/>
    <cellStyle name="Millares 3 2 3 2" xfId="160" xr:uid="{72B7A677-77FA-4F92-AE64-3DC1F388866C}"/>
    <cellStyle name="Millares 3 2 4" xfId="89" xr:uid="{00000000-0005-0000-0000-000031000000}"/>
    <cellStyle name="Millares 3 2 4 2" xfId="194" xr:uid="{729E5383-78E9-4AB3-8036-70C98CB78A25}"/>
    <cellStyle name="Millares 3 2 5" xfId="126" xr:uid="{77ACC362-03E6-4D9D-9E5B-A8C2F69BD328}"/>
    <cellStyle name="Millares 3 3" xfId="28" xr:uid="{00000000-0005-0000-0000-000032000000}"/>
    <cellStyle name="Millares 3 3 2" xfId="62" xr:uid="{00000000-0005-0000-0000-000033000000}"/>
    <cellStyle name="Millares 3 3 2 2" xfId="167" xr:uid="{230B3080-479C-4621-8F96-E033B2C1EB02}"/>
    <cellStyle name="Millares 3 3 3" xfId="96" xr:uid="{00000000-0005-0000-0000-000034000000}"/>
    <cellStyle name="Millares 3 3 3 2" xfId="201" xr:uid="{BCC12361-0D47-4FE1-AD4B-B669B9FA73CF}"/>
    <cellStyle name="Millares 3 3 4" xfId="133" xr:uid="{0129EE61-179D-485F-A693-60F583EA367C}"/>
    <cellStyle name="Millares 3 4" xfId="46" xr:uid="{00000000-0005-0000-0000-000035000000}"/>
    <cellStyle name="Millares 3 4 2" xfId="151" xr:uid="{B36D2897-1F21-4A25-9321-200A9DC67058}"/>
    <cellStyle name="Millares 3 5" xfId="80" xr:uid="{00000000-0005-0000-0000-000036000000}"/>
    <cellStyle name="Millares 3 5 2" xfId="185" xr:uid="{9C6D5787-C6C5-4366-AF33-49513972B5C0}"/>
    <cellStyle name="Millares 3 6" xfId="116" xr:uid="{A9A0C81E-B43A-47BC-A8C0-B6E66F391F9F}"/>
    <cellStyle name="Millares 4" xfId="12" xr:uid="{00000000-0005-0000-0000-000037000000}"/>
    <cellStyle name="Millares 4 2" xfId="22" xr:uid="{00000000-0005-0000-0000-000038000000}"/>
    <cellStyle name="Millares 4 2 2" xfId="38" xr:uid="{00000000-0005-0000-0000-000039000000}"/>
    <cellStyle name="Millares 4 2 2 2" xfId="72" xr:uid="{00000000-0005-0000-0000-00003A000000}"/>
    <cellStyle name="Millares 4 2 2 2 2" xfId="177" xr:uid="{2A92E0AF-F1B4-4856-9C7A-8CC67E04DAB3}"/>
    <cellStyle name="Millares 4 2 2 3" xfId="106" xr:uid="{00000000-0005-0000-0000-00003B000000}"/>
    <cellStyle name="Millares 4 2 2 3 2" xfId="211" xr:uid="{96414E3E-B4E0-454F-B609-14A8EB8D146F}"/>
    <cellStyle name="Millares 4 2 2 4" xfId="143" xr:uid="{BF3AE8F5-2ACE-4635-9F48-A23A99624906}"/>
    <cellStyle name="Millares 4 2 3" xfId="56" xr:uid="{00000000-0005-0000-0000-00003C000000}"/>
    <cellStyle name="Millares 4 2 3 2" xfId="161" xr:uid="{97D16B5B-2ADA-4780-A430-B90410D1D498}"/>
    <cellStyle name="Millares 4 2 4" xfId="90" xr:uid="{00000000-0005-0000-0000-00003D000000}"/>
    <cellStyle name="Millares 4 2 4 2" xfId="195" xr:uid="{AE7FB219-64A2-4635-9A94-13C230A9F60E}"/>
    <cellStyle name="Millares 4 2 5" xfId="127" xr:uid="{595C5F5F-FDFA-4B4E-BFE5-772C7667CBC5}"/>
    <cellStyle name="Millares 4 3" xfId="29" xr:uid="{00000000-0005-0000-0000-00003E000000}"/>
    <cellStyle name="Millares 4 3 2" xfId="63" xr:uid="{00000000-0005-0000-0000-00003F000000}"/>
    <cellStyle name="Millares 4 3 2 2" xfId="168" xr:uid="{D0ABD521-A9E6-4E26-901F-29AB346902BC}"/>
    <cellStyle name="Millares 4 3 3" xfId="97" xr:uid="{00000000-0005-0000-0000-000040000000}"/>
    <cellStyle name="Millares 4 3 3 2" xfId="202" xr:uid="{0809E1B2-A573-4CF6-B881-C54B0F9F20FF}"/>
    <cellStyle name="Millares 4 3 4" xfId="134" xr:uid="{C8D67E41-BA42-4D21-A4BF-D7339F1ACF1F}"/>
    <cellStyle name="Millares 4 4" xfId="47" xr:uid="{00000000-0005-0000-0000-000041000000}"/>
    <cellStyle name="Millares 4 4 2" xfId="152" xr:uid="{B656B952-025D-4FCC-942D-293F87F5DBD2}"/>
    <cellStyle name="Millares 4 5" xfId="81" xr:uid="{00000000-0005-0000-0000-000042000000}"/>
    <cellStyle name="Millares 4 5 2" xfId="186" xr:uid="{DE201E0B-2EE8-4F46-949E-15607FF6E5FE}"/>
    <cellStyle name="Millares 4 6" xfId="117" xr:uid="{3B6CC1B7-58E9-4FF2-8352-81513A2D6C2F}"/>
    <cellStyle name="Millares 5" xfId="13" xr:uid="{00000000-0005-0000-0000-000043000000}"/>
    <cellStyle name="Millares 5 2" xfId="23" xr:uid="{00000000-0005-0000-0000-000044000000}"/>
    <cellStyle name="Millares 5 2 2" xfId="39" xr:uid="{00000000-0005-0000-0000-000045000000}"/>
    <cellStyle name="Millares 5 2 2 2" xfId="73" xr:uid="{00000000-0005-0000-0000-000046000000}"/>
    <cellStyle name="Millares 5 2 2 2 2" xfId="178" xr:uid="{92DEA595-1975-4382-91B1-3B3C20E6878F}"/>
    <cellStyle name="Millares 5 2 2 3" xfId="107" xr:uid="{00000000-0005-0000-0000-000047000000}"/>
    <cellStyle name="Millares 5 2 2 3 2" xfId="212" xr:uid="{C0E2EE5F-0316-4B1F-9A34-03E71EF8898F}"/>
    <cellStyle name="Millares 5 2 2 4" xfId="144" xr:uid="{A0BC453A-AEB1-49E1-914A-5D3AF36149B4}"/>
    <cellStyle name="Millares 5 2 3" xfId="57" xr:uid="{00000000-0005-0000-0000-000048000000}"/>
    <cellStyle name="Millares 5 2 3 2" xfId="162" xr:uid="{DFAC6B01-A919-40B1-8AAD-B151758FE777}"/>
    <cellStyle name="Millares 5 2 4" xfId="91" xr:uid="{00000000-0005-0000-0000-000049000000}"/>
    <cellStyle name="Millares 5 2 4 2" xfId="196" xr:uid="{ACB4D0EC-D1C6-4997-9350-6D1BE31C8E1D}"/>
    <cellStyle name="Millares 5 2 5" xfId="128" xr:uid="{AD9F2E48-6F43-47C8-A3A7-90ED917BE58C}"/>
    <cellStyle name="Millares 5 3" xfId="30" xr:uid="{00000000-0005-0000-0000-00004A000000}"/>
    <cellStyle name="Millares 5 3 2" xfId="64" xr:uid="{00000000-0005-0000-0000-00004B000000}"/>
    <cellStyle name="Millares 5 3 2 2" xfId="169" xr:uid="{390C4316-61BE-423A-B843-B8545D6081AE}"/>
    <cellStyle name="Millares 5 3 3" xfId="98" xr:uid="{00000000-0005-0000-0000-00004C000000}"/>
    <cellStyle name="Millares 5 3 3 2" xfId="203" xr:uid="{ABAE9137-8A99-4DC1-B0D4-157546C67972}"/>
    <cellStyle name="Millares 5 3 4" xfId="135" xr:uid="{A056036D-B30A-437F-9A07-B98F308CA34B}"/>
    <cellStyle name="Millares 5 4" xfId="48" xr:uid="{00000000-0005-0000-0000-00004D000000}"/>
    <cellStyle name="Millares 5 4 2" xfId="153" xr:uid="{D3B9C2F0-12A3-41DA-B38F-DC36A4836EC9}"/>
    <cellStyle name="Millares 5 5" xfId="82" xr:uid="{00000000-0005-0000-0000-00004E000000}"/>
    <cellStyle name="Millares 5 5 2" xfId="187" xr:uid="{8B79995F-FCF4-454A-9012-0D1F4C69679E}"/>
    <cellStyle name="Millares 5 6" xfId="118" xr:uid="{AD53D98A-1634-47C1-A18A-0EB35C8F9863}"/>
    <cellStyle name="Millares 6" xfId="14" xr:uid="{00000000-0005-0000-0000-00004F000000}"/>
    <cellStyle name="Millares 6 2" xfId="24" xr:uid="{00000000-0005-0000-0000-000050000000}"/>
    <cellStyle name="Millares 6 2 2" xfId="40" xr:uid="{00000000-0005-0000-0000-000051000000}"/>
    <cellStyle name="Millares 6 2 2 2" xfId="74" xr:uid="{00000000-0005-0000-0000-000052000000}"/>
    <cellStyle name="Millares 6 2 2 2 2" xfId="179" xr:uid="{E3AB5ADE-386C-43B0-A38E-1626539A375A}"/>
    <cellStyle name="Millares 6 2 2 3" xfId="108" xr:uid="{00000000-0005-0000-0000-000053000000}"/>
    <cellStyle name="Millares 6 2 2 3 2" xfId="213" xr:uid="{98CB636F-A96B-4B05-8236-3BEC9F98473B}"/>
    <cellStyle name="Millares 6 2 2 4" xfId="145" xr:uid="{769CC38A-BB51-4B31-966F-A44E9DEA60A4}"/>
    <cellStyle name="Millares 6 2 3" xfId="58" xr:uid="{00000000-0005-0000-0000-000054000000}"/>
    <cellStyle name="Millares 6 2 3 2" xfId="163" xr:uid="{7D44E970-08E3-4591-A738-369241C5AA09}"/>
    <cellStyle name="Millares 6 2 4" xfId="92" xr:uid="{00000000-0005-0000-0000-000055000000}"/>
    <cellStyle name="Millares 6 2 4 2" xfId="197" xr:uid="{348DDAF0-B1C5-4EE5-BB4E-140AD46D5A45}"/>
    <cellStyle name="Millares 6 2 5" xfId="129" xr:uid="{696820C0-1C64-42FC-9580-906967608AD0}"/>
    <cellStyle name="Millares 6 3" xfId="31" xr:uid="{00000000-0005-0000-0000-000056000000}"/>
    <cellStyle name="Millares 6 3 2" xfId="65" xr:uid="{00000000-0005-0000-0000-000057000000}"/>
    <cellStyle name="Millares 6 3 2 2" xfId="170" xr:uid="{31860126-561F-4BAE-ABB6-B7C79B4AFD3C}"/>
    <cellStyle name="Millares 6 3 3" xfId="99" xr:uid="{00000000-0005-0000-0000-000058000000}"/>
    <cellStyle name="Millares 6 3 3 2" xfId="204" xr:uid="{F40A9C24-4D80-41D5-AFCA-C51BDB35A61E}"/>
    <cellStyle name="Millares 6 3 4" xfId="136" xr:uid="{144E5642-5189-4A35-8464-6E4EF37044BE}"/>
    <cellStyle name="Millares 6 4" xfId="49" xr:uid="{00000000-0005-0000-0000-000059000000}"/>
    <cellStyle name="Millares 6 4 2" xfId="154" xr:uid="{5F11CA7B-3574-4560-A4A7-721AF02EC2BA}"/>
    <cellStyle name="Millares 6 5" xfId="83" xr:uid="{00000000-0005-0000-0000-00005A000000}"/>
    <cellStyle name="Millares 6 5 2" xfId="188" xr:uid="{3E8BAFDB-0312-42D6-AA22-1AED3A34EBEF}"/>
    <cellStyle name="Millares 6 6" xfId="119" xr:uid="{EAA8331A-40C3-4DDF-B06B-4745CB310F07}"/>
    <cellStyle name="Millares 7" xfId="16" xr:uid="{00000000-0005-0000-0000-00005B000000}"/>
    <cellStyle name="Millares 7 2" xfId="32" xr:uid="{00000000-0005-0000-0000-00005C000000}"/>
    <cellStyle name="Millares 7 2 2" xfId="66" xr:uid="{00000000-0005-0000-0000-00005D000000}"/>
    <cellStyle name="Millares 7 2 2 2" xfId="171" xr:uid="{AE216B49-F4F3-4E69-A41D-7DB6347BEDD3}"/>
    <cellStyle name="Millares 7 2 3" xfId="100" xr:uid="{00000000-0005-0000-0000-00005E000000}"/>
    <cellStyle name="Millares 7 2 3 2" xfId="205" xr:uid="{BACEB0A8-21FB-4A78-9498-605606A7BEF1}"/>
    <cellStyle name="Millares 7 2 4" xfId="137" xr:uid="{26A770A7-2D64-431E-9D9E-33A0254FA618}"/>
    <cellStyle name="Millares 7 3" xfId="50" xr:uid="{00000000-0005-0000-0000-00005F000000}"/>
    <cellStyle name="Millares 7 3 2" xfId="155" xr:uid="{A79CF379-6E4A-4A52-B6BE-9B986DEE3365}"/>
    <cellStyle name="Millares 7 4" xfId="84" xr:uid="{00000000-0005-0000-0000-000060000000}"/>
    <cellStyle name="Millares 7 4 2" xfId="189" xr:uid="{E4A04984-EA40-4964-A317-A02D136346AF}"/>
    <cellStyle name="Millares 7 5" xfId="121" xr:uid="{64C30D5D-16F5-48CD-AEC3-8C2B5160BAB0}"/>
    <cellStyle name="Millares 8" xfId="2" xr:uid="{00000000-0005-0000-0000-000061000000}"/>
    <cellStyle name="Millares 8 2" xfId="41" xr:uid="{00000000-0005-0000-0000-000062000000}"/>
    <cellStyle name="Millares 8 2 2" xfId="146" xr:uid="{007CCFB1-E0B4-488F-ACB2-3827EF7303E7}"/>
    <cellStyle name="Millares 8 3" xfId="75" xr:uid="{00000000-0005-0000-0000-000063000000}"/>
    <cellStyle name="Millares 8 3 2" xfId="180" xr:uid="{B4ED87BC-95FD-4E24-A325-626664DD8C93}"/>
    <cellStyle name="Millares 8 4" xfId="111" xr:uid="{D6C447E6-0A23-4B88-B107-1E7AA7F1EA0C}"/>
    <cellStyle name="Millares 9" xfId="25" xr:uid="{00000000-0005-0000-0000-000064000000}"/>
    <cellStyle name="Millares 9 2" xfId="59" xr:uid="{00000000-0005-0000-0000-000065000000}"/>
    <cellStyle name="Millares 9 2 2" xfId="164" xr:uid="{87D0F62C-8D77-4804-BB09-C942DA3D3B59}"/>
    <cellStyle name="Millares 9 3" xfId="93" xr:uid="{00000000-0005-0000-0000-000066000000}"/>
    <cellStyle name="Millares 9 3 2" xfId="198" xr:uid="{C2DC70F2-C02C-4A38-B2D2-DAB45AFD32CF}"/>
    <cellStyle name="Millares 9 4" xfId="130" xr:uid="{D886E005-B7CB-44E0-A031-7CF02ACCF4C1}"/>
    <cellStyle name="Normal" xfId="0" builtinId="0"/>
    <cellStyle name="Normal 2" xfId="1" xr:uid="{00000000-0005-0000-0000-000068000000}"/>
    <cellStyle name="Normal 2 2 2" xfId="7" xr:uid="{00000000-0005-0000-0000-000069000000}"/>
    <cellStyle name="Normal 2 4" xfId="3" xr:uid="{00000000-0005-0000-0000-00006A000000}"/>
    <cellStyle name="Normal 4" xfId="5" xr:uid="{00000000-0005-0000-0000-00006B000000}"/>
    <cellStyle name="Normal 4 2" xfId="6" xr:uid="{00000000-0005-0000-0000-00006C000000}"/>
    <cellStyle name="Normal 4 3" xfId="15" xr:uid="{00000000-0005-0000-0000-00006D000000}"/>
    <cellStyle name="Normal 4 3 2" xfId="120" xr:uid="{05BA4BD2-BDCC-466D-AC03-CD0ECB481819}"/>
    <cellStyle name="Porcentaje" xfId="109" builtinId="5"/>
  </cellStyles>
  <dxfs count="0"/>
  <tableStyles count="0" defaultTableStyle="TableStyleMedium2" defaultPivotStyle="PivotStyleLight16"/>
  <colors>
    <mruColors>
      <color rgb="FFFFCCFF"/>
      <color rgb="FFFF99FF"/>
      <color rgb="FF9933FF"/>
      <color rgb="FFFF9966"/>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Juan Pablo Bueno Pabon" id="{B690BFA2-57AC-46A7-B0C6-FC5E7EDEE420}" userId="S::jbueno@mintic.gov.co::6e06843a-9618-4549-93c2-acdefff06407"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U144" dT="2023-06-21T01:53:44.77" personId="{B690BFA2-57AC-46A7-B0C6-FC5E7EDEE420}" id="{4006C4A7-AD12-458B-9231-75CA30962E16}">
    <text>ASIGNAR AUDITOR</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99"/>
  <sheetViews>
    <sheetView showGridLines="0" tabSelected="1" topLeftCell="A4" zoomScale="55" zoomScaleNormal="55" workbookViewId="0">
      <pane xSplit="2" ySplit="7" topLeftCell="C11" activePane="bottomRight" state="frozen"/>
      <selection activeCell="A4" sqref="A4"/>
      <selection pane="topRight" activeCell="C4" sqref="C4"/>
      <selection pane="bottomLeft" activeCell="A11" sqref="A11"/>
      <selection pane="bottomRight" activeCell="E12" sqref="E12"/>
    </sheetView>
  </sheetViews>
  <sheetFormatPr baseColWidth="10" defaultColWidth="11.42578125" defaultRowHeight="15" x14ac:dyDescent="0.2"/>
  <cols>
    <col min="1" max="1" width="6.5703125" style="11" customWidth="1"/>
    <col min="2" max="2" width="16.5703125" style="12" customWidth="1"/>
    <col min="3" max="3" width="33.85546875" style="9" customWidth="1"/>
    <col min="4" max="4" width="43.28515625" style="9" customWidth="1"/>
    <col min="5" max="5" width="35" style="9" customWidth="1"/>
    <col min="6" max="6" width="48.7109375" style="9" customWidth="1"/>
    <col min="7" max="7" width="18.85546875" style="2" customWidth="1"/>
    <col min="8" max="8" width="14.140625" style="2" customWidth="1"/>
    <col min="9" max="9" width="20.85546875" style="10" customWidth="1"/>
    <col min="10" max="10" width="18.140625" style="10" customWidth="1"/>
    <col min="11" max="11" width="11.42578125" style="1" customWidth="1"/>
    <col min="12" max="12" width="15.5703125" style="1" customWidth="1"/>
    <col min="13" max="13" width="14.28515625" style="1" customWidth="1"/>
    <col min="14" max="14" width="13.7109375" style="1" customWidth="1"/>
    <col min="15" max="15" width="12.140625" style="1" customWidth="1"/>
    <col min="16" max="16" width="14.28515625" style="1" customWidth="1"/>
    <col min="17" max="17" width="30.42578125" style="8" customWidth="1"/>
    <col min="18" max="18" width="73.5703125" style="1" customWidth="1"/>
    <col min="19" max="19" width="30" style="62" customWidth="1"/>
    <col min="20" max="20" width="17.5703125" style="1" customWidth="1"/>
    <col min="21" max="21" width="13" style="1" customWidth="1"/>
    <col min="22" max="22" width="12.28515625" style="2" customWidth="1"/>
    <col min="23" max="23" width="21.140625" style="2" customWidth="1"/>
    <col min="24" max="24" width="37.7109375" style="1" customWidth="1"/>
    <col min="25" max="25" width="13.140625" style="1" bestFit="1" customWidth="1"/>
    <col min="26" max="27" width="11.42578125" style="1"/>
    <col min="28" max="28" width="13.140625" style="1" bestFit="1" customWidth="1"/>
    <col min="29" max="29" width="12.28515625" style="1" bestFit="1" customWidth="1"/>
    <col min="30" max="16384" width="11.42578125" style="1"/>
  </cols>
  <sheetData>
    <row r="1" spans="1:29" customFormat="1" hidden="1" x14ac:dyDescent="0.25">
      <c r="B1" s="84" t="s">
        <v>0</v>
      </c>
      <c r="C1" s="84">
        <v>53</v>
      </c>
      <c r="D1" s="84" t="s">
        <v>1</v>
      </c>
      <c r="M1" s="16"/>
      <c r="V1" s="16"/>
    </row>
    <row r="2" spans="1:29" customFormat="1" hidden="1" x14ac:dyDescent="0.25">
      <c r="B2" s="84" t="s">
        <v>2</v>
      </c>
      <c r="C2" s="84">
        <v>400</v>
      </c>
      <c r="D2" s="84" t="s">
        <v>3</v>
      </c>
      <c r="M2" s="16"/>
      <c r="V2" s="16"/>
    </row>
    <row r="3" spans="1:29" customFormat="1" hidden="1" x14ac:dyDescent="0.25">
      <c r="B3" s="84" t="s">
        <v>4</v>
      </c>
      <c r="C3" s="84">
        <v>350</v>
      </c>
      <c r="D3" s="84" t="s">
        <v>5</v>
      </c>
      <c r="M3" s="16"/>
      <c r="V3" s="16"/>
    </row>
    <row r="4" spans="1:29" customFormat="1" x14ac:dyDescent="0.25">
      <c r="B4" s="84" t="s">
        <v>6</v>
      </c>
      <c r="C4" s="85">
        <v>45083</v>
      </c>
      <c r="M4" s="16"/>
      <c r="S4" s="9"/>
      <c r="V4" s="16"/>
      <c r="Y4" s="76"/>
      <c r="AB4" s="76"/>
      <c r="AC4" s="77"/>
    </row>
    <row r="5" spans="1:29" customFormat="1" ht="15.75" thickBot="1" x14ac:dyDescent="0.3">
      <c r="B5" s="84" t="s">
        <v>7</v>
      </c>
      <c r="C5" s="85">
        <v>45111</v>
      </c>
      <c r="M5" s="16"/>
      <c r="V5" s="16"/>
      <c r="AC5" s="78"/>
    </row>
    <row r="6" spans="1:29" customFormat="1" ht="15.75" thickBot="1" x14ac:dyDescent="0.3">
      <c r="B6" s="86" t="s">
        <v>8</v>
      </c>
      <c r="C6" s="87">
        <v>45291</v>
      </c>
      <c r="M6" s="16"/>
      <c r="S6" s="79"/>
      <c r="T6" s="4"/>
      <c r="V6" s="16"/>
    </row>
    <row r="7" spans="1:29" customFormat="1" x14ac:dyDescent="0.25">
      <c r="B7" s="82"/>
      <c r="C7" s="83"/>
      <c r="M7" s="16"/>
      <c r="S7" s="79"/>
      <c r="V7" s="16"/>
    </row>
    <row r="8" spans="1:29" customFormat="1" x14ac:dyDescent="0.25">
      <c r="B8" s="84" t="s">
        <v>9</v>
      </c>
      <c r="C8" s="84" t="s">
        <v>10</v>
      </c>
      <c r="D8" s="84" t="s">
        <v>11</v>
      </c>
      <c r="E8" s="84" t="s">
        <v>12</v>
      </c>
      <c r="F8" s="84" t="s">
        <v>13</v>
      </c>
      <c r="G8" s="84" t="s">
        <v>14</v>
      </c>
      <c r="H8" s="84" t="s">
        <v>15</v>
      </c>
      <c r="I8" s="84" t="s">
        <v>16</v>
      </c>
      <c r="J8" s="84" t="s">
        <v>17</v>
      </c>
      <c r="K8" s="84" t="s">
        <v>18</v>
      </c>
      <c r="L8" s="84" t="s">
        <v>19</v>
      </c>
      <c r="M8" s="84" t="s">
        <v>20</v>
      </c>
      <c r="S8" s="9"/>
      <c r="V8" s="16"/>
      <c r="AC8" s="78"/>
    </row>
    <row r="9" spans="1:29" x14ac:dyDescent="0.2">
      <c r="B9" s="104">
        <v>8</v>
      </c>
      <c r="C9" s="104">
        <v>12</v>
      </c>
      <c r="D9" s="104">
        <v>16</v>
      </c>
      <c r="E9" s="104">
        <v>20</v>
      </c>
      <c r="F9" s="104">
        <v>24</v>
      </c>
      <c r="G9" s="104">
        <v>28</v>
      </c>
      <c r="H9" s="104">
        <v>31</v>
      </c>
      <c r="I9" s="104">
        <v>32</v>
      </c>
      <c r="J9" s="104">
        <v>36</v>
      </c>
    </row>
    <row r="10" spans="1:29" s="8" customFormat="1" ht="103.5" customHeight="1" x14ac:dyDescent="0.25">
      <c r="A10" s="105"/>
      <c r="B10" s="106" t="s">
        <v>21</v>
      </c>
      <c r="C10" s="106" t="s">
        <v>22</v>
      </c>
      <c r="D10" s="106" t="s">
        <v>23</v>
      </c>
      <c r="E10" s="106" t="s">
        <v>24</v>
      </c>
      <c r="F10" s="106" t="s">
        <v>25</v>
      </c>
      <c r="G10" s="106" t="s">
        <v>26</v>
      </c>
      <c r="H10" s="106" t="s">
        <v>27</v>
      </c>
      <c r="I10" s="106" t="s">
        <v>28</v>
      </c>
      <c r="J10" s="106" t="s">
        <v>29</v>
      </c>
      <c r="K10" s="106" t="s">
        <v>30</v>
      </c>
      <c r="L10" s="106" t="s">
        <v>31</v>
      </c>
      <c r="M10" s="106" t="s">
        <v>32</v>
      </c>
      <c r="N10" s="106" t="s">
        <v>33</v>
      </c>
      <c r="O10" s="106" t="s">
        <v>34</v>
      </c>
      <c r="P10" s="106" t="s">
        <v>35</v>
      </c>
      <c r="Q10" s="106" t="s">
        <v>36</v>
      </c>
      <c r="R10" s="106" t="s">
        <v>38</v>
      </c>
      <c r="S10" s="106" t="s">
        <v>39</v>
      </c>
      <c r="T10" s="106" t="s">
        <v>40</v>
      </c>
      <c r="U10" s="106" t="s">
        <v>41</v>
      </c>
      <c r="V10" s="106" t="s">
        <v>42</v>
      </c>
      <c r="W10" s="106" t="s">
        <v>43</v>
      </c>
      <c r="X10" s="106" t="s">
        <v>37</v>
      </c>
    </row>
    <row r="11" spans="1:29" s="8" customFormat="1" ht="117" customHeight="1" x14ac:dyDescent="0.25">
      <c r="A11" s="107">
        <v>1</v>
      </c>
      <c r="B11" s="150" t="s">
        <v>44</v>
      </c>
      <c r="C11" s="108" t="s">
        <v>45</v>
      </c>
      <c r="D11" s="109" t="s">
        <v>1057</v>
      </c>
      <c r="E11" s="97" t="s">
        <v>1058</v>
      </c>
      <c r="F11" s="109" t="s">
        <v>46</v>
      </c>
      <c r="G11" s="96" t="s">
        <v>1059</v>
      </c>
      <c r="H11" s="110">
        <v>2</v>
      </c>
      <c r="I11" s="111">
        <v>45111</v>
      </c>
      <c r="J11" s="99">
        <v>45261</v>
      </c>
      <c r="K11" s="112">
        <f>+(J11-I11)/7</f>
        <v>21.428571428571427</v>
      </c>
      <c r="L11" s="110">
        <v>2</v>
      </c>
      <c r="M11" s="113">
        <f t="shared" ref="M11:M42" si="0">+L11/H11</f>
        <v>1</v>
      </c>
      <c r="N11" s="96">
        <f t="shared" ref="N11:N42" si="1">+M11*K11</f>
        <v>21.428571428571427</v>
      </c>
      <c r="O11" s="103">
        <f>+IF(J11&lt;=$C$6,N11,0)</f>
        <v>21.428571428571427</v>
      </c>
      <c r="P11" s="103">
        <f>+IF($C$6&gt;=J11,K11,0)</f>
        <v>21.428571428571427</v>
      </c>
      <c r="Q11" s="103" t="s">
        <v>47</v>
      </c>
      <c r="R11" s="115" t="s">
        <v>1060</v>
      </c>
      <c r="S11" s="114" t="s">
        <v>49</v>
      </c>
      <c r="T11" s="116">
        <v>2022</v>
      </c>
      <c r="U11" s="114">
        <v>1070</v>
      </c>
      <c r="V11" s="98">
        <v>1</v>
      </c>
      <c r="W11" s="98" t="s">
        <v>50</v>
      </c>
      <c r="X11" s="114" t="s">
        <v>48</v>
      </c>
    </row>
    <row r="12" spans="1:29" s="8" customFormat="1" ht="111.75" customHeight="1" x14ac:dyDescent="0.25">
      <c r="A12" s="107">
        <v>2</v>
      </c>
      <c r="B12" s="150" t="s">
        <v>51</v>
      </c>
      <c r="C12" s="108" t="s">
        <v>52</v>
      </c>
      <c r="D12" s="97" t="s">
        <v>53</v>
      </c>
      <c r="E12" s="97" t="s">
        <v>54</v>
      </c>
      <c r="F12" s="109" t="s">
        <v>1061</v>
      </c>
      <c r="G12" s="117" t="s">
        <v>55</v>
      </c>
      <c r="H12" s="114">
        <v>1</v>
      </c>
      <c r="I12" s="111">
        <v>45111</v>
      </c>
      <c r="J12" s="99">
        <v>45261</v>
      </c>
      <c r="K12" s="112">
        <f t="shared" ref="K12:K75" si="2">+(J12-I12)/7</f>
        <v>21.428571428571427</v>
      </c>
      <c r="L12" s="110">
        <v>1</v>
      </c>
      <c r="M12" s="113">
        <f t="shared" si="0"/>
        <v>1</v>
      </c>
      <c r="N12" s="96">
        <f t="shared" si="1"/>
        <v>21.428571428571427</v>
      </c>
      <c r="O12" s="103">
        <f t="shared" ref="O12:O75" si="3">+IF(J12&lt;=$C$6,N12,0)</f>
        <v>21.428571428571427</v>
      </c>
      <c r="P12" s="103">
        <f t="shared" ref="P12:P75" si="4">+IF($C$6&gt;=J12,K12,0)</f>
        <v>21.428571428571427</v>
      </c>
      <c r="Q12" s="103" t="s">
        <v>47</v>
      </c>
      <c r="R12" s="115" t="s">
        <v>1062</v>
      </c>
      <c r="S12" s="114" t="s">
        <v>49</v>
      </c>
      <c r="T12" s="116">
        <v>2022</v>
      </c>
      <c r="U12" s="114">
        <v>1071</v>
      </c>
      <c r="V12" s="98">
        <v>1</v>
      </c>
      <c r="W12" s="98" t="s">
        <v>56</v>
      </c>
      <c r="X12" s="114" t="s">
        <v>48</v>
      </c>
    </row>
    <row r="13" spans="1:29" s="8" customFormat="1" ht="105" customHeight="1" x14ac:dyDescent="0.2">
      <c r="A13" s="107">
        <v>3</v>
      </c>
      <c r="B13" s="151" t="s">
        <v>57</v>
      </c>
      <c r="C13" s="97" t="s">
        <v>58</v>
      </c>
      <c r="D13" s="97" t="s">
        <v>59</v>
      </c>
      <c r="E13" s="97" t="s">
        <v>60</v>
      </c>
      <c r="F13" s="97" t="s">
        <v>61</v>
      </c>
      <c r="G13" s="96" t="s">
        <v>62</v>
      </c>
      <c r="H13" s="98">
        <v>1</v>
      </c>
      <c r="I13" s="99">
        <v>45111</v>
      </c>
      <c r="J13" s="99">
        <v>45261</v>
      </c>
      <c r="K13" s="112">
        <f t="shared" si="2"/>
        <v>21.428571428571427</v>
      </c>
      <c r="L13" s="98">
        <v>1</v>
      </c>
      <c r="M13" s="113">
        <f t="shared" si="0"/>
        <v>1</v>
      </c>
      <c r="N13" s="96">
        <f t="shared" si="1"/>
        <v>21.428571428571427</v>
      </c>
      <c r="O13" s="103">
        <f t="shared" si="3"/>
        <v>21.428571428571427</v>
      </c>
      <c r="P13" s="103">
        <f t="shared" si="4"/>
        <v>21.428571428571427</v>
      </c>
      <c r="Q13" s="103" t="s">
        <v>63</v>
      </c>
      <c r="R13" s="97" t="s">
        <v>64</v>
      </c>
      <c r="S13" s="114" t="s">
        <v>49</v>
      </c>
      <c r="T13" s="116">
        <v>2022</v>
      </c>
      <c r="U13" s="96">
        <v>1143</v>
      </c>
      <c r="V13" s="98">
        <v>1</v>
      </c>
      <c r="W13" s="98" t="s">
        <v>65</v>
      </c>
      <c r="X13" s="114" t="s">
        <v>48</v>
      </c>
      <c r="Z13" s="1"/>
      <c r="AA13" s="1"/>
      <c r="AB13" s="1"/>
      <c r="AC13" s="1"/>
    </row>
    <row r="14" spans="1:29" s="8" customFormat="1" ht="88.5" customHeight="1" x14ac:dyDescent="0.2">
      <c r="A14" s="107">
        <v>4</v>
      </c>
      <c r="B14" s="151" t="s">
        <v>57</v>
      </c>
      <c r="C14" s="97" t="s">
        <v>58</v>
      </c>
      <c r="D14" s="97" t="s">
        <v>59</v>
      </c>
      <c r="E14" s="97" t="s">
        <v>66</v>
      </c>
      <c r="F14" s="97" t="s">
        <v>1063</v>
      </c>
      <c r="G14" s="96" t="s">
        <v>62</v>
      </c>
      <c r="H14" s="98">
        <v>1</v>
      </c>
      <c r="I14" s="99">
        <v>45111</v>
      </c>
      <c r="J14" s="99">
        <v>45261</v>
      </c>
      <c r="K14" s="112">
        <f t="shared" si="2"/>
        <v>21.428571428571427</v>
      </c>
      <c r="L14" s="98">
        <v>1</v>
      </c>
      <c r="M14" s="113">
        <f t="shared" si="0"/>
        <v>1</v>
      </c>
      <c r="N14" s="96">
        <f t="shared" si="1"/>
        <v>21.428571428571427</v>
      </c>
      <c r="O14" s="103">
        <f t="shared" si="3"/>
        <v>21.428571428571427</v>
      </c>
      <c r="P14" s="103">
        <f t="shared" si="4"/>
        <v>21.428571428571427</v>
      </c>
      <c r="Q14" s="103" t="s">
        <v>63</v>
      </c>
      <c r="R14" s="97" t="s">
        <v>64</v>
      </c>
      <c r="S14" s="114" t="s">
        <v>49</v>
      </c>
      <c r="T14" s="116">
        <v>2022</v>
      </c>
      <c r="U14" s="98">
        <v>1144</v>
      </c>
      <c r="V14" s="98">
        <v>2</v>
      </c>
      <c r="W14" s="98" t="s">
        <v>67</v>
      </c>
      <c r="X14" s="114" t="s">
        <v>48</v>
      </c>
      <c r="Z14" s="1"/>
      <c r="AA14" s="1"/>
      <c r="AB14" s="1"/>
      <c r="AC14" s="1"/>
    </row>
    <row r="15" spans="1:29" s="8" customFormat="1" ht="85.5" customHeight="1" x14ac:dyDescent="0.2">
      <c r="A15" s="107">
        <v>5</v>
      </c>
      <c r="B15" s="151" t="s">
        <v>68</v>
      </c>
      <c r="C15" s="97" t="s">
        <v>69</v>
      </c>
      <c r="D15" s="97" t="s">
        <v>70</v>
      </c>
      <c r="E15" s="97" t="s">
        <v>71</v>
      </c>
      <c r="F15" s="97" t="s">
        <v>72</v>
      </c>
      <c r="G15" s="96" t="s">
        <v>62</v>
      </c>
      <c r="H15" s="98">
        <v>1</v>
      </c>
      <c r="I15" s="99">
        <v>45111</v>
      </c>
      <c r="J15" s="99">
        <v>45261</v>
      </c>
      <c r="K15" s="112">
        <f t="shared" si="2"/>
        <v>21.428571428571427</v>
      </c>
      <c r="L15" s="98">
        <v>1</v>
      </c>
      <c r="M15" s="113">
        <f t="shared" si="0"/>
        <v>1</v>
      </c>
      <c r="N15" s="96">
        <f t="shared" si="1"/>
        <v>21.428571428571427</v>
      </c>
      <c r="O15" s="103">
        <f t="shared" si="3"/>
        <v>21.428571428571427</v>
      </c>
      <c r="P15" s="103">
        <f t="shared" si="4"/>
        <v>21.428571428571427</v>
      </c>
      <c r="Q15" s="103" t="s">
        <v>1064</v>
      </c>
      <c r="R15" s="97" t="s">
        <v>73</v>
      </c>
      <c r="S15" s="114" t="s">
        <v>49</v>
      </c>
      <c r="T15" s="116">
        <v>2022</v>
      </c>
      <c r="U15" s="98">
        <v>1145</v>
      </c>
      <c r="V15" s="98">
        <v>1</v>
      </c>
      <c r="W15" s="98" t="s">
        <v>74</v>
      </c>
      <c r="X15" s="114" t="s">
        <v>48</v>
      </c>
      <c r="Z15" s="1"/>
      <c r="AA15" s="1"/>
      <c r="AB15" s="1"/>
      <c r="AC15" s="1"/>
    </row>
    <row r="16" spans="1:29" s="8" customFormat="1" ht="76.5" customHeight="1" x14ac:dyDescent="0.2">
      <c r="A16" s="107">
        <v>6</v>
      </c>
      <c r="B16" s="151" t="s">
        <v>68</v>
      </c>
      <c r="C16" s="97" t="s">
        <v>69</v>
      </c>
      <c r="D16" s="97" t="s">
        <v>70</v>
      </c>
      <c r="E16" s="97" t="s">
        <v>66</v>
      </c>
      <c r="F16" s="97" t="s">
        <v>1065</v>
      </c>
      <c r="G16" s="96" t="s">
        <v>62</v>
      </c>
      <c r="H16" s="98">
        <v>1</v>
      </c>
      <c r="I16" s="99">
        <v>45111</v>
      </c>
      <c r="J16" s="99">
        <v>45261</v>
      </c>
      <c r="K16" s="112">
        <f t="shared" si="2"/>
        <v>21.428571428571427</v>
      </c>
      <c r="L16" s="98">
        <v>1</v>
      </c>
      <c r="M16" s="113">
        <f t="shared" si="0"/>
        <v>1</v>
      </c>
      <c r="N16" s="96">
        <f t="shared" si="1"/>
        <v>21.428571428571427</v>
      </c>
      <c r="O16" s="103">
        <f t="shared" si="3"/>
        <v>21.428571428571427</v>
      </c>
      <c r="P16" s="103">
        <f t="shared" si="4"/>
        <v>21.428571428571427</v>
      </c>
      <c r="Q16" s="103" t="s">
        <v>1064</v>
      </c>
      <c r="R16" s="97" t="s">
        <v>75</v>
      </c>
      <c r="S16" s="114" t="s">
        <v>49</v>
      </c>
      <c r="T16" s="116">
        <v>2022</v>
      </c>
      <c r="U16" s="98">
        <v>1146</v>
      </c>
      <c r="V16" s="98">
        <v>2</v>
      </c>
      <c r="W16" s="98" t="s">
        <v>76</v>
      </c>
      <c r="X16" s="114" t="s">
        <v>48</v>
      </c>
      <c r="Z16" s="1"/>
      <c r="AA16" s="1"/>
      <c r="AB16" s="1"/>
      <c r="AC16" s="1"/>
    </row>
    <row r="17" spans="1:29" s="8" customFormat="1" ht="84.75" customHeight="1" x14ac:dyDescent="0.2">
      <c r="A17" s="107">
        <v>7</v>
      </c>
      <c r="B17" s="151" t="s">
        <v>77</v>
      </c>
      <c r="C17" s="97" t="s">
        <v>78</v>
      </c>
      <c r="D17" s="97" t="s">
        <v>79</v>
      </c>
      <c r="E17" s="97" t="s">
        <v>80</v>
      </c>
      <c r="F17" s="97" t="s">
        <v>81</v>
      </c>
      <c r="G17" s="96" t="s">
        <v>82</v>
      </c>
      <c r="H17" s="98">
        <v>1</v>
      </c>
      <c r="I17" s="99">
        <v>45111</v>
      </c>
      <c r="J17" s="99">
        <v>45169</v>
      </c>
      <c r="K17" s="112">
        <f t="shared" si="2"/>
        <v>8.2857142857142865</v>
      </c>
      <c r="L17" s="98">
        <v>1</v>
      </c>
      <c r="M17" s="113">
        <f t="shared" si="0"/>
        <v>1</v>
      </c>
      <c r="N17" s="96">
        <f t="shared" si="1"/>
        <v>8.2857142857142865</v>
      </c>
      <c r="O17" s="103">
        <f t="shared" si="3"/>
        <v>8.2857142857142865</v>
      </c>
      <c r="P17" s="103">
        <f t="shared" si="4"/>
        <v>8.2857142857142865</v>
      </c>
      <c r="Q17" s="103" t="s">
        <v>83</v>
      </c>
      <c r="R17" s="118" t="s">
        <v>84</v>
      </c>
      <c r="S17" s="114" t="s">
        <v>49</v>
      </c>
      <c r="T17" s="116">
        <v>2022</v>
      </c>
      <c r="U17" s="98">
        <v>1163</v>
      </c>
      <c r="V17" s="98">
        <v>1</v>
      </c>
      <c r="W17" s="96" t="s">
        <v>85</v>
      </c>
      <c r="X17" s="114" t="s">
        <v>48</v>
      </c>
      <c r="Z17" s="1"/>
      <c r="AA17" s="1"/>
      <c r="AB17" s="1"/>
      <c r="AC17" s="1"/>
    </row>
    <row r="18" spans="1:29" ht="132.75" customHeight="1" x14ac:dyDescent="0.2">
      <c r="A18" s="107">
        <v>8</v>
      </c>
      <c r="B18" s="151" t="s">
        <v>86</v>
      </c>
      <c r="C18" s="97" t="s">
        <v>87</v>
      </c>
      <c r="D18" s="97" t="s">
        <v>1066</v>
      </c>
      <c r="E18" s="97" t="s">
        <v>88</v>
      </c>
      <c r="F18" s="97" t="s">
        <v>89</v>
      </c>
      <c r="G18" s="96" t="s">
        <v>90</v>
      </c>
      <c r="H18" s="98">
        <v>1</v>
      </c>
      <c r="I18" s="99">
        <v>45111</v>
      </c>
      <c r="J18" s="99">
        <v>45261</v>
      </c>
      <c r="K18" s="112">
        <f t="shared" si="2"/>
        <v>21.428571428571427</v>
      </c>
      <c r="L18" s="98">
        <v>1</v>
      </c>
      <c r="M18" s="113">
        <f t="shared" si="0"/>
        <v>1</v>
      </c>
      <c r="N18" s="96">
        <f t="shared" si="1"/>
        <v>21.428571428571427</v>
      </c>
      <c r="O18" s="103">
        <f t="shared" si="3"/>
        <v>21.428571428571427</v>
      </c>
      <c r="P18" s="103">
        <f t="shared" si="4"/>
        <v>21.428571428571427</v>
      </c>
      <c r="Q18" s="103" t="s">
        <v>91</v>
      </c>
      <c r="R18" s="97" t="s">
        <v>92</v>
      </c>
      <c r="S18" s="114" t="s">
        <v>49</v>
      </c>
      <c r="T18" s="116">
        <v>2022</v>
      </c>
      <c r="U18" s="98">
        <v>1147</v>
      </c>
      <c r="V18" s="98">
        <v>1</v>
      </c>
      <c r="W18" s="98" t="s">
        <v>93</v>
      </c>
      <c r="X18" s="119" t="s">
        <v>48</v>
      </c>
    </row>
    <row r="19" spans="1:29" ht="119.25" customHeight="1" x14ac:dyDescent="0.2">
      <c r="A19" s="107">
        <v>9</v>
      </c>
      <c r="B19" s="151" t="s">
        <v>94</v>
      </c>
      <c r="C19" s="97" t="s">
        <v>95</v>
      </c>
      <c r="D19" s="118" t="s">
        <v>96</v>
      </c>
      <c r="E19" s="97" t="s">
        <v>97</v>
      </c>
      <c r="F19" s="97" t="s">
        <v>1067</v>
      </c>
      <c r="G19" s="96" t="s">
        <v>98</v>
      </c>
      <c r="H19" s="98">
        <v>2</v>
      </c>
      <c r="I19" s="99">
        <v>45111</v>
      </c>
      <c r="J19" s="99">
        <v>45229</v>
      </c>
      <c r="K19" s="112">
        <f t="shared" si="2"/>
        <v>16.857142857142858</v>
      </c>
      <c r="L19" s="98">
        <v>2</v>
      </c>
      <c r="M19" s="113">
        <f t="shared" si="0"/>
        <v>1</v>
      </c>
      <c r="N19" s="96">
        <f t="shared" si="1"/>
        <v>16.857142857142858</v>
      </c>
      <c r="O19" s="103">
        <f t="shared" si="3"/>
        <v>16.857142857142858</v>
      </c>
      <c r="P19" s="103">
        <f t="shared" si="4"/>
        <v>16.857142857142858</v>
      </c>
      <c r="Q19" s="103" t="s">
        <v>99</v>
      </c>
      <c r="R19" s="120" t="s">
        <v>100</v>
      </c>
      <c r="S19" s="114" t="s">
        <v>49</v>
      </c>
      <c r="T19" s="116">
        <v>2022</v>
      </c>
      <c r="U19" s="98">
        <v>1177</v>
      </c>
      <c r="V19" s="98">
        <v>1</v>
      </c>
      <c r="W19" s="98" t="s">
        <v>101</v>
      </c>
      <c r="X19" s="119" t="s">
        <v>48</v>
      </c>
    </row>
    <row r="20" spans="1:29" ht="179.25" customHeight="1" x14ac:dyDescent="0.2">
      <c r="A20" s="107">
        <v>10</v>
      </c>
      <c r="B20" s="151" t="s">
        <v>102</v>
      </c>
      <c r="C20" s="97" t="s">
        <v>103</v>
      </c>
      <c r="D20" s="97" t="s">
        <v>1068</v>
      </c>
      <c r="E20" s="97" t="s">
        <v>104</v>
      </c>
      <c r="F20" s="97" t="s">
        <v>105</v>
      </c>
      <c r="G20" s="96" t="s">
        <v>106</v>
      </c>
      <c r="H20" s="98">
        <v>5</v>
      </c>
      <c r="I20" s="99">
        <v>45111</v>
      </c>
      <c r="J20" s="99">
        <v>45306</v>
      </c>
      <c r="K20" s="112">
        <f t="shared" si="2"/>
        <v>27.857142857142858</v>
      </c>
      <c r="L20" s="98">
        <v>5</v>
      </c>
      <c r="M20" s="113">
        <f t="shared" si="0"/>
        <v>1</v>
      </c>
      <c r="N20" s="96">
        <f t="shared" si="1"/>
        <v>27.857142857142858</v>
      </c>
      <c r="O20" s="103">
        <f t="shared" si="3"/>
        <v>0</v>
      </c>
      <c r="P20" s="103">
        <f t="shared" si="4"/>
        <v>0</v>
      </c>
      <c r="Q20" s="103" t="s">
        <v>107</v>
      </c>
      <c r="R20" s="118" t="s">
        <v>1069</v>
      </c>
      <c r="S20" s="114" t="s">
        <v>49</v>
      </c>
      <c r="T20" s="116">
        <v>2022</v>
      </c>
      <c r="U20" s="98">
        <v>1061</v>
      </c>
      <c r="V20" s="98">
        <v>1</v>
      </c>
      <c r="W20" s="96" t="s">
        <v>108</v>
      </c>
      <c r="X20" s="119" t="s">
        <v>48</v>
      </c>
    </row>
    <row r="21" spans="1:29" ht="106.5" customHeight="1" x14ac:dyDescent="0.2">
      <c r="A21" s="107">
        <v>11</v>
      </c>
      <c r="B21" s="151" t="s">
        <v>109</v>
      </c>
      <c r="C21" s="97" t="s">
        <v>110</v>
      </c>
      <c r="D21" s="97" t="s">
        <v>111</v>
      </c>
      <c r="E21" s="97" t="s">
        <v>112</v>
      </c>
      <c r="F21" s="97" t="s">
        <v>113</v>
      </c>
      <c r="G21" s="96" t="s">
        <v>114</v>
      </c>
      <c r="H21" s="98">
        <v>5</v>
      </c>
      <c r="I21" s="99">
        <v>45111</v>
      </c>
      <c r="J21" s="99">
        <v>45291</v>
      </c>
      <c r="K21" s="112">
        <f t="shared" si="2"/>
        <v>25.714285714285715</v>
      </c>
      <c r="L21" s="98">
        <v>5</v>
      </c>
      <c r="M21" s="113">
        <f t="shared" si="0"/>
        <v>1</v>
      </c>
      <c r="N21" s="96">
        <f t="shared" si="1"/>
        <v>25.714285714285715</v>
      </c>
      <c r="O21" s="103">
        <f t="shared" si="3"/>
        <v>25.714285714285715</v>
      </c>
      <c r="P21" s="103">
        <f t="shared" si="4"/>
        <v>25.714285714285715</v>
      </c>
      <c r="Q21" s="96" t="s">
        <v>115</v>
      </c>
      <c r="R21" s="121" t="s">
        <v>116</v>
      </c>
      <c r="S21" s="114" t="s">
        <v>49</v>
      </c>
      <c r="T21" s="116">
        <v>2022</v>
      </c>
      <c r="U21" s="98">
        <v>1221</v>
      </c>
      <c r="V21" s="98">
        <v>1</v>
      </c>
      <c r="W21" s="98" t="s">
        <v>117</v>
      </c>
      <c r="X21" s="119" t="s">
        <v>48</v>
      </c>
    </row>
    <row r="22" spans="1:29" ht="82.5" customHeight="1" x14ac:dyDescent="0.2">
      <c r="A22" s="107">
        <v>12</v>
      </c>
      <c r="B22" s="151" t="s">
        <v>109</v>
      </c>
      <c r="C22" s="97" t="s">
        <v>110</v>
      </c>
      <c r="D22" s="97" t="s">
        <v>119</v>
      </c>
      <c r="E22" s="97" t="s">
        <v>120</v>
      </c>
      <c r="F22" s="97" t="s">
        <v>121</v>
      </c>
      <c r="G22" s="96" t="s">
        <v>82</v>
      </c>
      <c r="H22" s="98">
        <v>1</v>
      </c>
      <c r="I22" s="99">
        <v>45009</v>
      </c>
      <c r="J22" s="99">
        <v>45261</v>
      </c>
      <c r="K22" s="112">
        <f t="shared" si="2"/>
        <v>36</v>
      </c>
      <c r="L22" s="98">
        <v>1</v>
      </c>
      <c r="M22" s="113">
        <f t="shared" si="0"/>
        <v>1</v>
      </c>
      <c r="N22" s="96">
        <f t="shared" si="1"/>
        <v>36</v>
      </c>
      <c r="O22" s="103">
        <f t="shared" si="3"/>
        <v>36</v>
      </c>
      <c r="P22" s="103">
        <f t="shared" si="4"/>
        <v>36</v>
      </c>
      <c r="Q22" s="103" t="s">
        <v>122</v>
      </c>
      <c r="R22" s="97" t="s">
        <v>123</v>
      </c>
      <c r="S22" s="114" t="s">
        <v>49</v>
      </c>
      <c r="T22" s="116">
        <v>2022</v>
      </c>
      <c r="U22" s="98">
        <v>1148</v>
      </c>
      <c r="V22" s="98">
        <v>2</v>
      </c>
      <c r="W22" s="98" t="s">
        <v>124</v>
      </c>
      <c r="X22" s="119" t="s">
        <v>48</v>
      </c>
    </row>
    <row r="23" spans="1:29" ht="141" customHeight="1" x14ac:dyDescent="0.2">
      <c r="A23" s="107">
        <v>13</v>
      </c>
      <c r="B23" s="151" t="s">
        <v>109</v>
      </c>
      <c r="C23" s="97" t="s">
        <v>110</v>
      </c>
      <c r="D23" s="97" t="s">
        <v>125</v>
      </c>
      <c r="E23" s="97" t="s">
        <v>126</v>
      </c>
      <c r="F23" s="97" t="s">
        <v>1070</v>
      </c>
      <c r="G23" s="96" t="s">
        <v>127</v>
      </c>
      <c r="H23" s="98">
        <v>5</v>
      </c>
      <c r="I23" s="99">
        <v>45111</v>
      </c>
      <c r="J23" s="99">
        <v>45261</v>
      </c>
      <c r="K23" s="112">
        <f t="shared" si="2"/>
        <v>21.428571428571427</v>
      </c>
      <c r="L23" s="98">
        <v>5</v>
      </c>
      <c r="M23" s="113">
        <f t="shared" si="0"/>
        <v>1</v>
      </c>
      <c r="N23" s="96">
        <f t="shared" si="1"/>
        <v>21.428571428571427</v>
      </c>
      <c r="O23" s="103">
        <f t="shared" si="3"/>
        <v>21.428571428571427</v>
      </c>
      <c r="P23" s="103">
        <f t="shared" si="4"/>
        <v>21.428571428571427</v>
      </c>
      <c r="Q23" s="103" t="s">
        <v>107</v>
      </c>
      <c r="R23" s="118" t="s">
        <v>1071</v>
      </c>
      <c r="S23" s="114" t="s">
        <v>49</v>
      </c>
      <c r="T23" s="116">
        <v>2022</v>
      </c>
      <c r="U23" s="98">
        <v>1062</v>
      </c>
      <c r="V23" s="98">
        <v>3</v>
      </c>
      <c r="W23" s="98" t="s">
        <v>128</v>
      </c>
      <c r="X23" s="119" t="s">
        <v>48</v>
      </c>
    </row>
    <row r="24" spans="1:29" ht="106.5" customHeight="1" x14ac:dyDescent="0.2">
      <c r="A24" s="107">
        <v>14</v>
      </c>
      <c r="B24" s="151" t="s">
        <v>129</v>
      </c>
      <c r="C24" s="97" t="s">
        <v>130</v>
      </c>
      <c r="D24" s="97" t="s">
        <v>119</v>
      </c>
      <c r="E24" s="97" t="s">
        <v>120</v>
      </c>
      <c r="F24" s="97" t="s">
        <v>121</v>
      </c>
      <c r="G24" s="96" t="s">
        <v>82</v>
      </c>
      <c r="H24" s="98">
        <v>1</v>
      </c>
      <c r="I24" s="99">
        <v>45111</v>
      </c>
      <c r="J24" s="99">
        <v>45261</v>
      </c>
      <c r="K24" s="112">
        <f t="shared" si="2"/>
        <v>21.428571428571427</v>
      </c>
      <c r="L24" s="98">
        <v>1</v>
      </c>
      <c r="M24" s="113">
        <f t="shared" si="0"/>
        <v>1</v>
      </c>
      <c r="N24" s="96">
        <f t="shared" si="1"/>
        <v>21.428571428571427</v>
      </c>
      <c r="O24" s="103">
        <f t="shared" si="3"/>
        <v>21.428571428571427</v>
      </c>
      <c r="P24" s="103">
        <f t="shared" si="4"/>
        <v>21.428571428571427</v>
      </c>
      <c r="Q24" s="96" t="s">
        <v>131</v>
      </c>
      <c r="R24" s="97" t="s">
        <v>123</v>
      </c>
      <c r="S24" s="114" t="s">
        <v>49</v>
      </c>
      <c r="T24" s="116">
        <v>2022</v>
      </c>
      <c r="U24" s="98">
        <v>1149</v>
      </c>
      <c r="V24" s="98">
        <v>1</v>
      </c>
      <c r="W24" s="98" t="s">
        <v>132</v>
      </c>
      <c r="X24" s="119" t="s">
        <v>48</v>
      </c>
    </row>
    <row r="25" spans="1:29" ht="122.25" customHeight="1" x14ac:dyDescent="0.2">
      <c r="A25" s="107">
        <v>15</v>
      </c>
      <c r="B25" s="151" t="s">
        <v>133</v>
      </c>
      <c r="C25" s="97" t="s">
        <v>134</v>
      </c>
      <c r="D25" s="97" t="s">
        <v>119</v>
      </c>
      <c r="E25" s="97" t="s">
        <v>120</v>
      </c>
      <c r="F25" s="97" t="s">
        <v>121</v>
      </c>
      <c r="G25" s="96" t="s">
        <v>62</v>
      </c>
      <c r="H25" s="98">
        <v>1</v>
      </c>
      <c r="I25" s="99">
        <v>45111</v>
      </c>
      <c r="J25" s="99">
        <v>45261</v>
      </c>
      <c r="K25" s="112">
        <f t="shared" si="2"/>
        <v>21.428571428571427</v>
      </c>
      <c r="L25" s="98">
        <v>1</v>
      </c>
      <c r="M25" s="113">
        <f t="shared" si="0"/>
        <v>1</v>
      </c>
      <c r="N25" s="96">
        <f t="shared" si="1"/>
        <v>21.428571428571427</v>
      </c>
      <c r="O25" s="103">
        <f t="shared" si="3"/>
        <v>21.428571428571427</v>
      </c>
      <c r="P25" s="103">
        <f t="shared" si="4"/>
        <v>21.428571428571427</v>
      </c>
      <c r="Q25" s="103" t="s">
        <v>135</v>
      </c>
      <c r="R25" s="97" t="s">
        <v>123</v>
      </c>
      <c r="S25" s="114" t="s">
        <v>49</v>
      </c>
      <c r="T25" s="116">
        <v>2022</v>
      </c>
      <c r="U25" s="98">
        <v>1150</v>
      </c>
      <c r="V25" s="98">
        <v>1</v>
      </c>
      <c r="W25" s="98" t="s">
        <v>136</v>
      </c>
      <c r="X25" s="119" t="s">
        <v>48</v>
      </c>
    </row>
    <row r="26" spans="1:29" ht="205.5" customHeight="1" x14ac:dyDescent="0.2">
      <c r="A26" s="107">
        <v>16</v>
      </c>
      <c r="B26" s="151" t="s">
        <v>137</v>
      </c>
      <c r="C26" s="97" t="s">
        <v>138</v>
      </c>
      <c r="D26" s="97" t="s">
        <v>1072</v>
      </c>
      <c r="E26" s="97" t="s">
        <v>1073</v>
      </c>
      <c r="F26" s="97" t="s">
        <v>139</v>
      </c>
      <c r="G26" s="96" t="s">
        <v>140</v>
      </c>
      <c r="H26" s="98">
        <v>3</v>
      </c>
      <c r="I26" s="99">
        <v>45111</v>
      </c>
      <c r="J26" s="99">
        <v>45291</v>
      </c>
      <c r="K26" s="112">
        <f t="shared" si="2"/>
        <v>25.714285714285715</v>
      </c>
      <c r="L26" s="98">
        <v>3</v>
      </c>
      <c r="M26" s="113">
        <f t="shared" si="0"/>
        <v>1</v>
      </c>
      <c r="N26" s="96">
        <f t="shared" si="1"/>
        <v>25.714285714285715</v>
      </c>
      <c r="O26" s="103">
        <f t="shared" si="3"/>
        <v>25.714285714285715</v>
      </c>
      <c r="P26" s="103">
        <f t="shared" si="4"/>
        <v>25.714285714285715</v>
      </c>
      <c r="Q26" s="103" t="s">
        <v>141</v>
      </c>
      <c r="R26" s="97" t="s">
        <v>1074</v>
      </c>
      <c r="S26" s="114" t="s">
        <v>49</v>
      </c>
      <c r="T26" s="116">
        <v>2022</v>
      </c>
      <c r="U26" s="98">
        <v>1072</v>
      </c>
      <c r="V26" s="98">
        <v>1</v>
      </c>
      <c r="W26" s="98" t="s">
        <v>142</v>
      </c>
      <c r="X26" s="114" t="s">
        <v>48</v>
      </c>
    </row>
    <row r="27" spans="1:29" ht="172.15" customHeight="1" x14ac:dyDescent="0.2">
      <c r="A27" s="107">
        <v>17</v>
      </c>
      <c r="B27" s="151" t="s">
        <v>137</v>
      </c>
      <c r="C27" s="97" t="s">
        <v>138</v>
      </c>
      <c r="D27" s="97" t="s">
        <v>143</v>
      </c>
      <c r="E27" s="97" t="s">
        <v>144</v>
      </c>
      <c r="F27" s="97" t="s">
        <v>145</v>
      </c>
      <c r="G27" s="96" t="s">
        <v>146</v>
      </c>
      <c r="H27" s="98">
        <v>5</v>
      </c>
      <c r="I27" s="99">
        <v>45111</v>
      </c>
      <c r="J27" s="99">
        <v>45261</v>
      </c>
      <c r="K27" s="112">
        <f t="shared" si="2"/>
        <v>21.428571428571427</v>
      </c>
      <c r="L27" s="98">
        <v>5</v>
      </c>
      <c r="M27" s="113">
        <f t="shared" si="0"/>
        <v>1</v>
      </c>
      <c r="N27" s="96">
        <f t="shared" si="1"/>
        <v>21.428571428571427</v>
      </c>
      <c r="O27" s="103">
        <f t="shared" si="3"/>
        <v>21.428571428571427</v>
      </c>
      <c r="P27" s="103">
        <f t="shared" si="4"/>
        <v>21.428571428571427</v>
      </c>
      <c r="Q27" s="122" t="s">
        <v>47</v>
      </c>
      <c r="R27" s="97" t="s">
        <v>1075</v>
      </c>
      <c r="S27" s="114" t="s">
        <v>49</v>
      </c>
      <c r="T27" s="116">
        <v>2022</v>
      </c>
      <c r="U27" s="98">
        <v>1180</v>
      </c>
      <c r="V27" s="98">
        <v>2</v>
      </c>
      <c r="W27" s="98" t="s">
        <v>147</v>
      </c>
      <c r="X27" s="119" t="s">
        <v>48</v>
      </c>
    </row>
    <row r="28" spans="1:29" ht="156.6" customHeight="1" x14ac:dyDescent="0.2">
      <c r="A28" s="107">
        <v>18</v>
      </c>
      <c r="B28" s="151" t="s">
        <v>148</v>
      </c>
      <c r="C28" s="97" t="s">
        <v>149</v>
      </c>
      <c r="D28" s="97" t="s">
        <v>150</v>
      </c>
      <c r="E28" s="97" t="s">
        <v>1076</v>
      </c>
      <c r="F28" s="97" t="s">
        <v>151</v>
      </c>
      <c r="G28" s="123" t="s">
        <v>152</v>
      </c>
      <c r="H28" s="98">
        <v>1</v>
      </c>
      <c r="I28" s="99">
        <v>45111</v>
      </c>
      <c r="J28" s="99">
        <v>45261</v>
      </c>
      <c r="K28" s="112">
        <f t="shared" si="2"/>
        <v>21.428571428571427</v>
      </c>
      <c r="L28" s="98">
        <v>1</v>
      </c>
      <c r="M28" s="113">
        <f t="shared" si="0"/>
        <v>1</v>
      </c>
      <c r="N28" s="96">
        <f t="shared" si="1"/>
        <v>21.428571428571427</v>
      </c>
      <c r="O28" s="103">
        <f t="shared" si="3"/>
        <v>21.428571428571427</v>
      </c>
      <c r="P28" s="103">
        <f t="shared" si="4"/>
        <v>21.428571428571427</v>
      </c>
      <c r="Q28" s="103" t="s">
        <v>153</v>
      </c>
      <c r="R28" s="97" t="s">
        <v>154</v>
      </c>
      <c r="S28" s="114" t="s">
        <v>49</v>
      </c>
      <c r="T28" s="116">
        <v>2022</v>
      </c>
      <c r="U28" s="98">
        <v>1201</v>
      </c>
      <c r="V28" s="98">
        <v>1</v>
      </c>
      <c r="W28" s="98" t="s">
        <v>155</v>
      </c>
      <c r="X28" s="119" t="s">
        <v>48</v>
      </c>
    </row>
    <row r="29" spans="1:29" ht="141" customHeight="1" x14ac:dyDescent="0.2">
      <c r="A29" s="107">
        <v>19</v>
      </c>
      <c r="B29" s="151" t="s">
        <v>156</v>
      </c>
      <c r="C29" s="97" t="s">
        <v>157</v>
      </c>
      <c r="D29" s="97" t="s">
        <v>158</v>
      </c>
      <c r="E29" s="97" t="s">
        <v>159</v>
      </c>
      <c r="F29" s="97" t="s">
        <v>160</v>
      </c>
      <c r="G29" s="96" t="s">
        <v>1077</v>
      </c>
      <c r="H29" s="98">
        <v>1</v>
      </c>
      <c r="I29" s="99">
        <v>45111</v>
      </c>
      <c r="J29" s="99">
        <v>45291</v>
      </c>
      <c r="K29" s="112">
        <f t="shared" si="2"/>
        <v>25.714285714285715</v>
      </c>
      <c r="L29" s="98">
        <v>1</v>
      </c>
      <c r="M29" s="113">
        <f t="shared" si="0"/>
        <v>1</v>
      </c>
      <c r="N29" s="96">
        <f t="shared" si="1"/>
        <v>25.714285714285715</v>
      </c>
      <c r="O29" s="103">
        <f t="shared" si="3"/>
        <v>25.714285714285715</v>
      </c>
      <c r="P29" s="103">
        <f t="shared" si="4"/>
        <v>25.714285714285715</v>
      </c>
      <c r="Q29" s="103" t="s">
        <v>99</v>
      </c>
      <c r="R29" s="97" t="s">
        <v>161</v>
      </c>
      <c r="S29" s="114" t="s">
        <v>49</v>
      </c>
      <c r="T29" s="116">
        <v>2022</v>
      </c>
      <c r="U29" s="98">
        <v>1179</v>
      </c>
      <c r="V29" s="98">
        <v>1</v>
      </c>
      <c r="W29" s="98" t="s">
        <v>162</v>
      </c>
      <c r="X29" s="119" t="s">
        <v>48</v>
      </c>
    </row>
    <row r="30" spans="1:29" ht="106.5" customHeight="1" x14ac:dyDescent="0.2">
      <c r="A30" s="107">
        <v>20</v>
      </c>
      <c r="B30" s="151" t="s">
        <v>163</v>
      </c>
      <c r="C30" s="97" t="s">
        <v>164</v>
      </c>
      <c r="D30" s="97" t="s">
        <v>1078</v>
      </c>
      <c r="E30" s="97" t="s">
        <v>165</v>
      </c>
      <c r="F30" s="97" t="s">
        <v>1079</v>
      </c>
      <c r="G30" s="96" t="s">
        <v>166</v>
      </c>
      <c r="H30" s="98">
        <v>1</v>
      </c>
      <c r="I30" s="99">
        <v>45111</v>
      </c>
      <c r="J30" s="99">
        <v>45280</v>
      </c>
      <c r="K30" s="112">
        <f t="shared" si="2"/>
        <v>24.142857142857142</v>
      </c>
      <c r="L30" s="98">
        <v>1</v>
      </c>
      <c r="M30" s="113">
        <f t="shared" si="0"/>
        <v>1</v>
      </c>
      <c r="N30" s="96">
        <f t="shared" si="1"/>
        <v>24.142857142857142</v>
      </c>
      <c r="O30" s="103">
        <f t="shared" si="3"/>
        <v>24.142857142857142</v>
      </c>
      <c r="P30" s="103">
        <f t="shared" si="4"/>
        <v>24.142857142857142</v>
      </c>
      <c r="Q30" s="103" t="s">
        <v>402</v>
      </c>
      <c r="R30" s="97" t="s">
        <v>167</v>
      </c>
      <c r="S30" s="114" t="s">
        <v>49</v>
      </c>
      <c r="T30" s="116">
        <v>2022</v>
      </c>
      <c r="U30" s="98">
        <v>1194</v>
      </c>
      <c r="V30" s="98">
        <v>1</v>
      </c>
      <c r="W30" s="96" t="s">
        <v>168</v>
      </c>
      <c r="X30" s="119" t="s">
        <v>48</v>
      </c>
    </row>
    <row r="31" spans="1:29" ht="168" customHeight="1" x14ac:dyDescent="0.2">
      <c r="A31" s="107">
        <v>21</v>
      </c>
      <c r="B31" s="151" t="s">
        <v>169</v>
      </c>
      <c r="C31" s="97" t="s">
        <v>170</v>
      </c>
      <c r="D31" s="97" t="s">
        <v>171</v>
      </c>
      <c r="E31" s="97" t="s">
        <v>172</v>
      </c>
      <c r="F31" s="97" t="s">
        <v>173</v>
      </c>
      <c r="G31" s="96" t="s">
        <v>174</v>
      </c>
      <c r="H31" s="98">
        <v>1</v>
      </c>
      <c r="I31" s="99">
        <v>45111</v>
      </c>
      <c r="J31" s="99">
        <v>45261</v>
      </c>
      <c r="K31" s="112">
        <f t="shared" si="2"/>
        <v>21.428571428571427</v>
      </c>
      <c r="L31" s="98">
        <v>0.05</v>
      </c>
      <c r="M31" s="113">
        <f t="shared" si="0"/>
        <v>0.05</v>
      </c>
      <c r="N31" s="96">
        <f t="shared" si="1"/>
        <v>1.0714285714285714</v>
      </c>
      <c r="O31" s="103">
        <f t="shared" si="3"/>
        <v>1.0714285714285714</v>
      </c>
      <c r="P31" s="103">
        <f t="shared" si="4"/>
        <v>21.428571428571427</v>
      </c>
      <c r="Q31" s="96" t="s">
        <v>175</v>
      </c>
      <c r="R31" s="97" t="s">
        <v>177</v>
      </c>
      <c r="S31" s="114" t="s">
        <v>178</v>
      </c>
      <c r="T31" s="116">
        <v>2022</v>
      </c>
      <c r="U31" s="98">
        <v>1129</v>
      </c>
      <c r="V31" s="98">
        <v>1</v>
      </c>
      <c r="W31" s="96" t="s">
        <v>179</v>
      </c>
      <c r="X31" s="114" t="s">
        <v>176</v>
      </c>
    </row>
    <row r="32" spans="1:29" ht="156" customHeight="1" x14ac:dyDescent="0.2">
      <c r="A32" s="107">
        <v>22</v>
      </c>
      <c r="B32" s="151" t="s">
        <v>180</v>
      </c>
      <c r="C32" s="97" t="s">
        <v>181</v>
      </c>
      <c r="D32" s="97" t="s">
        <v>182</v>
      </c>
      <c r="E32" s="97" t="s">
        <v>183</v>
      </c>
      <c r="F32" s="97" t="s">
        <v>184</v>
      </c>
      <c r="G32" s="96" t="s">
        <v>174</v>
      </c>
      <c r="H32" s="98">
        <v>1</v>
      </c>
      <c r="I32" s="99">
        <v>45111</v>
      </c>
      <c r="J32" s="99">
        <v>45261</v>
      </c>
      <c r="K32" s="112">
        <f t="shared" si="2"/>
        <v>21.428571428571427</v>
      </c>
      <c r="L32" s="98">
        <v>0.3</v>
      </c>
      <c r="M32" s="113">
        <f t="shared" si="0"/>
        <v>0.3</v>
      </c>
      <c r="N32" s="96">
        <f t="shared" si="1"/>
        <v>6.4285714285714279</v>
      </c>
      <c r="O32" s="103">
        <f t="shared" si="3"/>
        <v>6.4285714285714279</v>
      </c>
      <c r="P32" s="103">
        <f t="shared" si="4"/>
        <v>21.428571428571427</v>
      </c>
      <c r="Q32" s="96" t="s">
        <v>175</v>
      </c>
      <c r="R32" s="97" t="s">
        <v>185</v>
      </c>
      <c r="S32" s="114" t="s">
        <v>178</v>
      </c>
      <c r="T32" s="116">
        <v>2022</v>
      </c>
      <c r="U32" s="98">
        <v>1130</v>
      </c>
      <c r="V32" s="98">
        <v>1</v>
      </c>
      <c r="W32" s="96" t="s">
        <v>186</v>
      </c>
      <c r="X32" s="114" t="s">
        <v>176</v>
      </c>
    </row>
    <row r="33" spans="1:24" ht="183.75" customHeight="1" x14ac:dyDescent="0.2">
      <c r="A33" s="107">
        <v>23</v>
      </c>
      <c r="B33" s="151" t="s">
        <v>187</v>
      </c>
      <c r="C33" s="97" t="s">
        <v>188</v>
      </c>
      <c r="D33" s="97" t="s">
        <v>182</v>
      </c>
      <c r="E33" s="97" t="s">
        <v>189</v>
      </c>
      <c r="F33" s="97" t="s">
        <v>190</v>
      </c>
      <c r="G33" s="96" t="s">
        <v>191</v>
      </c>
      <c r="H33" s="98">
        <v>3</v>
      </c>
      <c r="I33" s="99">
        <v>45111</v>
      </c>
      <c r="J33" s="99">
        <v>45261</v>
      </c>
      <c r="K33" s="112">
        <f t="shared" si="2"/>
        <v>21.428571428571427</v>
      </c>
      <c r="L33" s="98">
        <v>1.5</v>
      </c>
      <c r="M33" s="113">
        <f t="shared" si="0"/>
        <v>0.5</v>
      </c>
      <c r="N33" s="96">
        <f t="shared" si="1"/>
        <v>10.714285714285714</v>
      </c>
      <c r="O33" s="103">
        <f t="shared" si="3"/>
        <v>10.714285714285714</v>
      </c>
      <c r="P33" s="103">
        <f t="shared" si="4"/>
        <v>21.428571428571427</v>
      </c>
      <c r="Q33" s="103" t="s">
        <v>192</v>
      </c>
      <c r="R33" s="97" t="s">
        <v>194</v>
      </c>
      <c r="S33" s="114" t="s">
        <v>178</v>
      </c>
      <c r="T33" s="116">
        <v>2021</v>
      </c>
      <c r="U33" s="98">
        <v>1132</v>
      </c>
      <c r="V33" s="98">
        <v>1</v>
      </c>
      <c r="W33" s="96" t="s">
        <v>195</v>
      </c>
      <c r="X33" s="114" t="s">
        <v>193</v>
      </c>
    </row>
    <row r="34" spans="1:24" ht="106.5" customHeight="1" x14ac:dyDescent="0.2">
      <c r="A34" s="107">
        <v>24</v>
      </c>
      <c r="B34" s="151" t="s">
        <v>196</v>
      </c>
      <c r="C34" s="97" t="s">
        <v>197</v>
      </c>
      <c r="D34" s="97" t="s">
        <v>198</v>
      </c>
      <c r="E34" s="97" t="s">
        <v>1080</v>
      </c>
      <c r="F34" s="97" t="s">
        <v>46</v>
      </c>
      <c r="G34" s="96" t="s">
        <v>1059</v>
      </c>
      <c r="H34" s="98">
        <v>2</v>
      </c>
      <c r="I34" s="99">
        <v>45111</v>
      </c>
      <c r="J34" s="99">
        <v>45261</v>
      </c>
      <c r="K34" s="112">
        <f t="shared" si="2"/>
        <v>21.428571428571427</v>
      </c>
      <c r="L34" s="98">
        <v>2</v>
      </c>
      <c r="M34" s="113">
        <f t="shared" si="0"/>
        <v>1</v>
      </c>
      <c r="N34" s="96">
        <f t="shared" si="1"/>
        <v>21.428571428571427</v>
      </c>
      <c r="O34" s="103">
        <f t="shared" si="3"/>
        <v>21.428571428571427</v>
      </c>
      <c r="P34" s="103">
        <f t="shared" si="4"/>
        <v>21.428571428571427</v>
      </c>
      <c r="Q34" s="103" t="s">
        <v>199</v>
      </c>
      <c r="R34" s="121" t="s">
        <v>1081</v>
      </c>
      <c r="S34" s="114" t="s">
        <v>178</v>
      </c>
      <c r="T34" s="116">
        <v>2021</v>
      </c>
      <c r="U34" s="98">
        <v>1073</v>
      </c>
      <c r="V34" s="98">
        <v>1</v>
      </c>
      <c r="W34" s="98" t="s">
        <v>200</v>
      </c>
      <c r="X34" s="119" t="s">
        <v>48</v>
      </c>
    </row>
    <row r="35" spans="1:24" ht="106.5" customHeight="1" x14ac:dyDescent="0.2">
      <c r="A35" s="107">
        <v>25</v>
      </c>
      <c r="B35" s="151" t="s">
        <v>196</v>
      </c>
      <c r="C35" s="97" t="s">
        <v>197</v>
      </c>
      <c r="D35" s="97" t="s">
        <v>201</v>
      </c>
      <c r="E35" s="97" t="s">
        <v>1080</v>
      </c>
      <c r="F35" s="97" t="s">
        <v>46</v>
      </c>
      <c r="G35" s="96" t="s">
        <v>1059</v>
      </c>
      <c r="H35" s="98">
        <v>2</v>
      </c>
      <c r="I35" s="99">
        <v>45111</v>
      </c>
      <c r="J35" s="99">
        <v>45261</v>
      </c>
      <c r="K35" s="112">
        <f t="shared" si="2"/>
        <v>21.428571428571427</v>
      </c>
      <c r="L35" s="98">
        <v>2</v>
      </c>
      <c r="M35" s="113">
        <f t="shared" si="0"/>
        <v>1</v>
      </c>
      <c r="N35" s="96">
        <f t="shared" si="1"/>
        <v>21.428571428571427</v>
      </c>
      <c r="O35" s="103">
        <f t="shared" si="3"/>
        <v>21.428571428571427</v>
      </c>
      <c r="P35" s="103">
        <f t="shared" si="4"/>
        <v>21.428571428571427</v>
      </c>
      <c r="Q35" s="103" t="s">
        <v>202</v>
      </c>
      <c r="R35" s="121" t="s">
        <v>1082</v>
      </c>
      <c r="S35" s="114" t="s">
        <v>178</v>
      </c>
      <c r="T35" s="116">
        <v>2021</v>
      </c>
      <c r="U35" s="98">
        <v>1074</v>
      </c>
      <c r="V35" s="98">
        <v>2</v>
      </c>
      <c r="W35" s="98" t="s">
        <v>203</v>
      </c>
      <c r="X35" s="119" t="s">
        <v>48</v>
      </c>
    </row>
    <row r="36" spans="1:24" ht="106.5" customHeight="1" x14ac:dyDescent="0.2">
      <c r="A36" s="107">
        <v>26</v>
      </c>
      <c r="B36" s="151" t="s">
        <v>44</v>
      </c>
      <c r="C36" s="97" t="s">
        <v>197</v>
      </c>
      <c r="D36" s="97" t="s">
        <v>204</v>
      </c>
      <c r="E36" s="97" t="s">
        <v>205</v>
      </c>
      <c r="F36" s="97" t="s">
        <v>206</v>
      </c>
      <c r="G36" s="96" t="s">
        <v>207</v>
      </c>
      <c r="H36" s="98">
        <v>1</v>
      </c>
      <c r="I36" s="99">
        <v>45111</v>
      </c>
      <c r="J36" s="99">
        <v>45261</v>
      </c>
      <c r="K36" s="112">
        <f t="shared" si="2"/>
        <v>21.428571428571427</v>
      </c>
      <c r="L36" s="98">
        <v>1</v>
      </c>
      <c r="M36" s="113">
        <f t="shared" si="0"/>
        <v>1</v>
      </c>
      <c r="N36" s="96">
        <f t="shared" si="1"/>
        <v>21.428571428571427</v>
      </c>
      <c r="O36" s="103">
        <f t="shared" si="3"/>
        <v>21.428571428571427</v>
      </c>
      <c r="P36" s="103">
        <f t="shared" si="4"/>
        <v>21.428571428571427</v>
      </c>
      <c r="Q36" s="103" t="s">
        <v>107</v>
      </c>
      <c r="R36" s="115" t="s">
        <v>1083</v>
      </c>
      <c r="S36" s="114" t="s">
        <v>178</v>
      </c>
      <c r="T36" s="116">
        <v>2021</v>
      </c>
      <c r="U36" s="98">
        <v>1064</v>
      </c>
      <c r="V36" s="98">
        <v>3</v>
      </c>
      <c r="W36" s="98" t="s">
        <v>208</v>
      </c>
      <c r="X36" s="114" t="s">
        <v>48</v>
      </c>
    </row>
    <row r="37" spans="1:24" ht="106.5" customHeight="1" x14ac:dyDescent="0.2">
      <c r="A37" s="107">
        <v>27</v>
      </c>
      <c r="B37" s="151" t="s">
        <v>196</v>
      </c>
      <c r="C37" s="124" t="s">
        <v>197</v>
      </c>
      <c r="D37" s="97" t="s">
        <v>201</v>
      </c>
      <c r="E37" s="97" t="s">
        <v>209</v>
      </c>
      <c r="F37" s="97" t="s">
        <v>210</v>
      </c>
      <c r="G37" s="96" t="s">
        <v>211</v>
      </c>
      <c r="H37" s="98">
        <v>2</v>
      </c>
      <c r="I37" s="99">
        <v>45111</v>
      </c>
      <c r="J37" s="99">
        <v>45261</v>
      </c>
      <c r="K37" s="112">
        <f t="shared" si="2"/>
        <v>21.428571428571427</v>
      </c>
      <c r="L37" s="98">
        <v>2</v>
      </c>
      <c r="M37" s="113">
        <f t="shared" si="0"/>
        <v>1</v>
      </c>
      <c r="N37" s="96">
        <f t="shared" si="1"/>
        <v>21.428571428571427</v>
      </c>
      <c r="O37" s="103">
        <f t="shared" si="3"/>
        <v>21.428571428571427</v>
      </c>
      <c r="P37" s="103">
        <f t="shared" si="4"/>
        <v>21.428571428571427</v>
      </c>
      <c r="Q37" s="103" t="s">
        <v>107</v>
      </c>
      <c r="R37" s="115" t="s">
        <v>1084</v>
      </c>
      <c r="S37" s="114" t="s">
        <v>178</v>
      </c>
      <c r="T37" s="116">
        <v>2021</v>
      </c>
      <c r="U37" s="98">
        <v>1224</v>
      </c>
      <c r="V37" s="98">
        <v>4</v>
      </c>
      <c r="W37" s="98" t="s">
        <v>212</v>
      </c>
      <c r="X37" s="114" t="s">
        <v>48</v>
      </c>
    </row>
    <row r="38" spans="1:24" ht="106.5" customHeight="1" x14ac:dyDescent="0.2">
      <c r="A38" s="107">
        <v>28</v>
      </c>
      <c r="B38" s="151" t="s">
        <v>196</v>
      </c>
      <c r="C38" s="97" t="s">
        <v>197</v>
      </c>
      <c r="D38" s="97" t="s">
        <v>201</v>
      </c>
      <c r="E38" s="97" t="s">
        <v>1085</v>
      </c>
      <c r="F38" s="97" t="s">
        <v>213</v>
      </c>
      <c r="G38" s="96" t="s">
        <v>214</v>
      </c>
      <c r="H38" s="98">
        <v>5</v>
      </c>
      <c r="I38" s="99">
        <v>45111</v>
      </c>
      <c r="J38" s="99">
        <v>45261</v>
      </c>
      <c r="K38" s="112">
        <f t="shared" si="2"/>
        <v>21.428571428571427</v>
      </c>
      <c r="L38" s="98">
        <v>5</v>
      </c>
      <c r="M38" s="113">
        <f t="shared" si="0"/>
        <v>1</v>
      </c>
      <c r="N38" s="96">
        <f t="shared" si="1"/>
        <v>21.428571428571427</v>
      </c>
      <c r="O38" s="103">
        <f t="shared" si="3"/>
        <v>21.428571428571427</v>
      </c>
      <c r="P38" s="103">
        <f t="shared" si="4"/>
        <v>21.428571428571427</v>
      </c>
      <c r="Q38" s="103" t="s">
        <v>199</v>
      </c>
      <c r="R38" s="97" t="s">
        <v>1086</v>
      </c>
      <c r="S38" s="114" t="s">
        <v>178</v>
      </c>
      <c r="T38" s="116">
        <v>2021</v>
      </c>
      <c r="U38" s="98">
        <v>1075</v>
      </c>
      <c r="V38" s="98">
        <v>5</v>
      </c>
      <c r="W38" s="98" t="s">
        <v>215</v>
      </c>
      <c r="X38" s="119" t="s">
        <v>48</v>
      </c>
    </row>
    <row r="39" spans="1:24" ht="167.25" customHeight="1" x14ac:dyDescent="0.2">
      <c r="A39" s="107">
        <v>29</v>
      </c>
      <c r="B39" s="151" t="s">
        <v>196</v>
      </c>
      <c r="C39" s="97" t="s">
        <v>197</v>
      </c>
      <c r="D39" s="97" t="s">
        <v>201</v>
      </c>
      <c r="E39" s="97" t="s">
        <v>216</v>
      </c>
      <c r="F39" s="97" t="s">
        <v>217</v>
      </c>
      <c r="G39" s="96" t="s">
        <v>218</v>
      </c>
      <c r="H39" s="98">
        <v>1</v>
      </c>
      <c r="I39" s="99">
        <v>45111</v>
      </c>
      <c r="J39" s="99">
        <v>45261</v>
      </c>
      <c r="K39" s="112">
        <f t="shared" si="2"/>
        <v>21.428571428571427</v>
      </c>
      <c r="L39" s="98">
        <v>1</v>
      </c>
      <c r="M39" s="113">
        <f t="shared" si="0"/>
        <v>1</v>
      </c>
      <c r="N39" s="96">
        <f t="shared" si="1"/>
        <v>21.428571428571427</v>
      </c>
      <c r="O39" s="103">
        <f t="shared" si="3"/>
        <v>21.428571428571427</v>
      </c>
      <c r="P39" s="103">
        <f t="shared" si="4"/>
        <v>21.428571428571427</v>
      </c>
      <c r="Q39" s="103" t="s">
        <v>199</v>
      </c>
      <c r="R39" s="97" t="s">
        <v>1087</v>
      </c>
      <c r="S39" s="114" t="s">
        <v>178</v>
      </c>
      <c r="T39" s="116">
        <v>2021</v>
      </c>
      <c r="U39" s="98">
        <v>1076</v>
      </c>
      <c r="V39" s="98">
        <v>6</v>
      </c>
      <c r="W39" s="98" t="s">
        <v>219</v>
      </c>
      <c r="X39" s="119" t="s">
        <v>48</v>
      </c>
    </row>
    <row r="40" spans="1:24" ht="142.5" customHeight="1" x14ac:dyDescent="0.2">
      <c r="A40" s="107">
        <v>30</v>
      </c>
      <c r="B40" s="151" t="s">
        <v>220</v>
      </c>
      <c r="C40" s="97" t="s">
        <v>221</v>
      </c>
      <c r="D40" s="97" t="s">
        <v>222</v>
      </c>
      <c r="E40" s="97" t="s">
        <v>223</v>
      </c>
      <c r="F40" s="97" t="s">
        <v>224</v>
      </c>
      <c r="G40" s="96" t="s">
        <v>225</v>
      </c>
      <c r="H40" s="98">
        <v>25</v>
      </c>
      <c r="I40" s="99">
        <v>45111</v>
      </c>
      <c r="J40" s="99">
        <v>45261</v>
      </c>
      <c r="K40" s="112">
        <f t="shared" si="2"/>
        <v>21.428571428571427</v>
      </c>
      <c r="L40" s="98">
        <v>25</v>
      </c>
      <c r="M40" s="113">
        <f t="shared" si="0"/>
        <v>1</v>
      </c>
      <c r="N40" s="96">
        <f t="shared" si="1"/>
        <v>21.428571428571427</v>
      </c>
      <c r="O40" s="103">
        <f t="shared" si="3"/>
        <v>21.428571428571427</v>
      </c>
      <c r="P40" s="103">
        <f t="shared" si="4"/>
        <v>21.428571428571427</v>
      </c>
      <c r="Q40" s="103" t="s">
        <v>199</v>
      </c>
      <c r="R40" s="97" t="s">
        <v>1088</v>
      </c>
      <c r="S40" s="114" t="s">
        <v>178</v>
      </c>
      <c r="T40" s="116">
        <v>2022</v>
      </c>
      <c r="U40" s="98">
        <v>1077</v>
      </c>
      <c r="V40" s="98">
        <v>1</v>
      </c>
      <c r="W40" s="98" t="s">
        <v>226</v>
      </c>
      <c r="X40" s="119" t="s">
        <v>48</v>
      </c>
    </row>
    <row r="41" spans="1:24" ht="184.5" customHeight="1" x14ac:dyDescent="0.2">
      <c r="A41" s="107">
        <v>31</v>
      </c>
      <c r="B41" s="151" t="s">
        <v>220</v>
      </c>
      <c r="C41" s="97" t="s">
        <v>221</v>
      </c>
      <c r="D41" s="97" t="s">
        <v>222</v>
      </c>
      <c r="E41" s="97" t="s">
        <v>227</v>
      </c>
      <c r="F41" s="97" t="s">
        <v>1089</v>
      </c>
      <c r="G41" s="96" t="s">
        <v>1090</v>
      </c>
      <c r="H41" s="98">
        <v>2</v>
      </c>
      <c r="I41" s="99">
        <v>45111</v>
      </c>
      <c r="J41" s="99">
        <v>45261</v>
      </c>
      <c r="K41" s="112">
        <f t="shared" si="2"/>
        <v>21.428571428571427</v>
      </c>
      <c r="L41" s="98">
        <v>2</v>
      </c>
      <c r="M41" s="113">
        <f t="shared" si="0"/>
        <v>1</v>
      </c>
      <c r="N41" s="96">
        <f t="shared" si="1"/>
        <v>21.428571428571427</v>
      </c>
      <c r="O41" s="103">
        <f t="shared" si="3"/>
        <v>21.428571428571427</v>
      </c>
      <c r="P41" s="103">
        <f t="shared" si="4"/>
        <v>21.428571428571427</v>
      </c>
      <c r="Q41" s="103" t="s">
        <v>202</v>
      </c>
      <c r="R41" s="97" t="s">
        <v>1091</v>
      </c>
      <c r="S41" s="114" t="s">
        <v>178</v>
      </c>
      <c r="T41" s="116">
        <v>2022</v>
      </c>
      <c r="U41" s="98">
        <v>1078</v>
      </c>
      <c r="V41" s="98">
        <v>2</v>
      </c>
      <c r="W41" s="98" t="s">
        <v>228</v>
      </c>
      <c r="X41" s="119" t="s">
        <v>48</v>
      </c>
    </row>
    <row r="42" spans="1:24" ht="106.5" customHeight="1" x14ac:dyDescent="0.2">
      <c r="A42" s="107">
        <v>32</v>
      </c>
      <c r="B42" s="151" t="s">
        <v>220</v>
      </c>
      <c r="C42" s="97" t="s">
        <v>221</v>
      </c>
      <c r="D42" s="97" t="s">
        <v>222</v>
      </c>
      <c r="E42" s="97" t="s">
        <v>229</v>
      </c>
      <c r="F42" s="97" t="s">
        <v>230</v>
      </c>
      <c r="G42" s="96" t="s">
        <v>231</v>
      </c>
      <c r="H42" s="98">
        <v>50</v>
      </c>
      <c r="I42" s="99">
        <v>45111</v>
      </c>
      <c r="J42" s="99">
        <v>45261</v>
      </c>
      <c r="K42" s="112">
        <f t="shared" si="2"/>
        <v>21.428571428571427</v>
      </c>
      <c r="L42" s="98">
        <v>50</v>
      </c>
      <c r="M42" s="113">
        <f t="shared" si="0"/>
        <v>1</v>
      </c>
      <c r="N42" s="96">
        <f t="shared" si="1"/>
        <v>21.428571428571427</v>
      </c>
      <c r="O42" s="103">
        <f t="shared" si="3"/>
        <v>21.428571428571427</v>
      </c>
      <c r="P42" s="103">
        <f t="shared" si="4"/>
        <v>21.428571428571427</v>
      </c>
      <c r="Q42" s="103" t="s">
        <v>202</v>
      </c>
      <c r="R42" s="97" t="s">
        <v>1092</v>
      </c>
      <c r="S42" s="114" t="s">
        <v>178</v>
      </c>
      <c r="T42" s="116">
        <v>2022</v>
      </c>
      <c r="U42" s="98">
        <v>1079</v>
      </c>
      <c r="V42" s="98">
        <v>3</v>
      </c>
      <c r="W42" s="98" t="s">
        <v>232</v>
      </c>
      <c r="X42" s="114" t="s">
        <v>48</v>
      </c>
    </row>
    <row r="43" spans="1:24" ht="106.5" customHeight="1" x14ac:dyDescent="0.2">
      <c r="A43" s="107">
        <v>33</v>
      </c>
      <c r="B43" s="151" t="s">
        <v>220</v>
      </c>
      <c r="C43" s="97" t="s">
        <v>221</v>
      </c>
      <c r="D43" s="97" t="s">
        <v>222</v>
      </c>
      <c r="E43" s="97" t="s">
        <v>233</v>
      </c>
      <c r="F43" s="97" t="s">
        <v>234</v>
      </c>
      <c r="G43" s="96" t="s">
        <v>1093</v>
      </c>
      <c r="H43" s="98">
        <v>3</v>
      </c>
      <c r="I43" s="99">
        <v>45111</v>
      </c>
      <c r="J43" s="99">
        <v>45261</v>
      </c>
      <c r="K43" s="112">
        <f t="shared" si="2"/>
        <v>21.428571428571427</v>
      </c>
      <c r="L43" s="98">
        <v>3</v>
      </c>
      <c r="M43" s="113">
        <f t="shared" ref="M43:M74" si="5">+L43/H43</f>
        <v>1</v>
      </c>
      <c r="N43" s="96">
        <f t="shared" ref="N43:N74" si="6">+M43*K43</f>
        <v>21.428571428571427</v>
      </c>
      <c r="O43" s="103">
        <f t="shared" si="3"/>
        <v>21.428571428571427</v>
      </c>
      <c r="P43" s="103">
        <f t="shared" si="4"/>
        <v>21.428571428571427</v>
      </c>
      <c r="Q43" s="103" t="s">
        <v>235</v>
      </c>
      <c r="R43" s="115" t="s">
        <v>1094</v>
      </c>
      <c r="S43" s="114" t="s">
        <v>178</v>
      </c>
      <c r="T43" s="116">
        <v>2022</v>
      </c>
      <c r="U43" s="98">
        <v>1080</v>
      </c>
      <c r="V43" s="98">
        <v>4</v>
      </c>
      <c r="W43" s="98" t="s">
        <v>236</v>
      </c>
      <c r="X43" s="119" t="s">
        <v>48</v>
      </c>
    </row>
    <row r="44" spans="1:24" ht="122.25" customHeight="1" x14ac:dyDescent="0.2">
      <c r="A44" s="107">
        <v>34</v>
      </c>
      <c r="B44" s="151" t="s">
        <v>220</v>
      </c>
      <c r="C44" s="97" t="s">
        <v>221</v>
      </c>
      <c r="D44" s="97" t="s">
        <v>222</v>
      </c>
      <c r="E44" s="97" t="s">
        <v>1061</v>
      </c>
      <c r="F44" s="97" t="s">
        <v>1095</v>
      </c>
      <c r="G44" s="96" t="s">
        <v>55</v>
      </c>
      <c r="H44" s="98">
        <v>1</v>
      </c>
      <c r="I44" s="99">
        <v>45111</v>
      </c>
      <c r="J44" s="99">
        <v>45261</v>
      </c>
      <c r="K44" s="112">
        <f t="shared" si="2"/>
        <v>21.428571428571427</v>
      </c>
      <c r="L44" s="98">
        <v>1</v>
      </c>
      <c r="M44" s="113">
        <f t="shared" si="5"/>
        <v>1</v>
      </c>
      <c r="N44" s="96">
        <f t="shared" si="6"/>
        <v>21.428571428571427</v>
      </c>
      <c r="O44" s="103">
        <f t="shared" si="3"/>
        <v>21.428571428571427</v>
      </c>
      <c r="P44" s="103">
        <f t="shared" si="4"/>
        <v>21.428571428571427</v>
      </c>
      <c r="Q44" s="103" t="s">
        <v>237</v>
      </c>
      <c r="R44" s="115" t="s">
        <v>1096</v>
      </c>
      <c r="S44" s="114" t="s">
        <v>178</v>
      </c>
      <c r="T44" s="116">
        <v>2022</v>
      </c>
      <c r="U44" s="98">
        <v>1081</v>
      </c>
      <c r="V44" s="98">
        <v>5</v>
      </c>
      <c r="W44" s="98" t="s">
        <v>238</v>
      </c>
      <c r="X44" s="119" t="s">
        <v>48</v>
      </c>
    </row>
    <row r="45" spans="1:24" ht="106.5" customHeight="1" x14ac:dyDescent="0.2">
      <c r="A45" s="107">
        <v>35</v>
      </c>
      <c r="B45" s="151" t="s">
        <v>239</v>
      </c>
      <c r="C45" s="97" t="s">
        <v>240</v>
      </c>
      <c r="D45" s="97" t="s">
        <v>241</v>
      </c>
      <c r="E45" s="97" t="s">
        <v>242</v>
      </c>
      <c r="F45" s="97" t="s">
        <v>243</v>
      </c>
      <c r="G45" s="96" t="s">
        <v>244</v>
      </c>
      <c r="H45" s="98">
        <v>14</v>
      </c>
      <c r="I45" s="99">
        <v>45111</v>
      </c>
      <c r="J45" s="99">
        <v>45261</v>
      </c>
      <c r="K45" s="112">
        <f t="shared" si="2"/>
        <v>21.428571428571427</v>
      </c>
      <c r="L45" s="98">
        <v>14</v>
      </c>
      <c r="M45" s="113">
        <f t="shared" si="5"/>
        <v>1</v>
      </c>
      <c r="N45" s="96">
        <f t="shared" si="6"/>
        <v>21.428571428571427</v>
      </c>
      <c r="O45" s="103">
        <f t="shared" si="3"/>
        <v>21.428571428571427</v>
      </c>
      <c r="P45" s="103">
        <f t="shared" si="4"/>
        <v>21.428571428571427</v>
      </c>
      <c r="Q45" s="103" t="s">
        <v>245</v>
      </c>
      <c r="R45" s="120" t="s">
        <v>246</v>
      </c>
      <c r="S45" s="114" t="s">
        <v>178</v>
      </c>
      <c r="T45" s="116">
        <v>2022</v>
      </c>
      <c r="U45" s="116">
        <v>1231</v>
      </c>
      <c r="V45" s="98">
        <v>1</v>
      </c>
      <c r="W45" s="98" t="s">
        <v>247</v>
      </c>
      <c r="X45" s="119" t="s">
        <v>48</v>
      </c>
    </row>
    <row r="46" spans="1:24" ht="106.5" customHeight="1" x14ac:dyDescent="0.2">
      <c r="A46" s="107">
        <v>36</v>
      </c>
      <c r="B46" s="152" t="s">
        <v>248</v>
      </c>
      <c r="C46" s="97" t="s">
        <v>249</v>
      </c>
      <c r="D46" s="97" t="s">
        <v>250</v>
      </c>
      <c r="E46" s="97" t="s">
        <v>251</v>
      </c>
      <c r="F46" s="97" t="s">
        <v>252</v>
      </c>
      <c r="G46" s="96" t="s">
        <v>62</v>
      </c>
      <c r="H46" s="98">
        <v>1</v>
      </c>
      <c r="I46" s="99">
        <v>45111</v>
      </c>
      <c r="J46" s="99">
        <v>45291</v>
      </c>
      <c r="K46" s="112">
        <f t="shared" si="2"/>
        <v>25.714285714285715</v>
      </c>
      <c r="L46" s="98">
        <v>1</v>
      </c>
      <c r="M46" s="113">
        <f t="shared" si="5"/>
        <v>1</v>
      </c>
      <c r="N46" s="96">
        <f t="shared" si="6"/>
        <v>25.714285714285715</v>
      </c>
      <c r="O46" s="103">
        <f t="shared" si="3"/>
        <v>25.714285714285715</v>
      </c>
      <c r="P46" s="103">
        <f t="shared" si="4"/>
        <v>25.714285714285715</v>
      </c>
      <c r="Q46" s="103" t="s">
        <v>253</v>
      </c>
      <c r="R46" s="97" t="s">
        <v>1097</v>
      </c>
      <c r="S46" s="114" t="s">
        <v>178</v>
      </c>
      <c r="T46" s="116">
        <v>2022</v>
      </c>
      <c r="U46" s="98">
        <v>1093</v>
      </c>
      <c r="V46" s="98">
        <v>1</v>
      </c>
      <c r="W46" s="98" t="s">
        <v>254</v>
      </c>
      <c r="X46" s="114" t="s">
        <v>48</v>
      </c>
    </row>
    <row r="47" spans="1:24" ht="249" customHeight="1" x14ac:dyDescent="0.2">
      <c r="A47" s="107">
        <v>37</v>
      </c>
      <c r="B47" s="152" t="s">
        <v>255</v>
      </c>
      <c r="C47" s="97" t="s">
        <v>256</v>
      </c>
      <c r="D47" s="97" t="s">
        <v>257</v>
      </c>
      <c r="E47" s="97" t="s">
        <v>258</v>
      </c>
      <c r="F47" s="97" t="s">
        <v>1098</v>
      </c>
      <c r="G47" s="96" t="s">
        <v>98</v>
      </c>
      <c r="H47" s="98">
        <v>2</v>
      </c>
      <c r="I47" s="99">
        <v>45111</v>
      </c>
      <c r="J47" s="99">
        <v>45229</v>
      </c>
      <c r="K47" s="112">
        <f t="shared" si="2"/>
        <v>16.857142857142858</v>
      </c>
      <c r="L47" s="98">
        <v>2</v>
      </c>
      <c r="M47" s="113">
        <f t="shared" si="5"/>
        <v>1</v>
      </c>
      <c r="N47" s="96">
        <f t="shared" si="6"/>
        <v>16.857142857142858</v>
      </c>
      <c r="O47" s="103">
        <f t="shared" si="3"/>
        <v>16.857142857142858</v>
      </c>
      <c r="P47" s="103">
        <f t="shared" si="4"/>
        <v>16.857142857142858</v>
      </c>
      <c r="Q47" s="103" t="s">
        <v>259</v>
      </c>
      <c r="R47" s="118" t="s">
        <v>260</v>
      </c>
      <c r="S47" s="114" t="s">
        <v>178</v>
      </c>
      <c r="T47" s="116">
        <v>2022</v>
      </c>
      <c r="U47" s="98">
        <v>1083</v>
      </c>
      <c r="V47" s="98">
        <v>1</v>
      </c>
      <c r="W47" s="98" t="s">
        <v>261</v>
      </c>
      <c r="X47" s="114" t="s">
        <v>48</v>
      </c>
    </row>
    <row r="48" spans="1:24" ht="159" customHeight="1" x14ac:dyDescent="0.2">
      <c r="A48" s="107">
        <v>38</v>
      </c>
      <c r="B48" s="151" t="s">
        <v>262</v>
      </c>
      <c r="C48" s="125" t="s">
        <v>263</v>
      </c>
      <c r="D48" s="118" t="s">
        <v>264</v>
      </c>
      <c r="E48" s="115" t="s">
        <v>265</v>
      </c>
      <c r="F48" s="115" t="s">
        <v>1099</v>
      </c>
      <c r="G48" s="114" t="s">
        <v>266</v>
      </c>
      <c r="H48" s="98">
        <v>5</v>
      </c>
      <c r="I48" s="99">
        <v>45111</v>
      </c>
      <c r="J48" s="99">
        <v>45275</v>
      </c>
      <c r="K48" s="112">
        <f t="shared" si="2"/>
        <v>23.428571428571427</v>
      </c>
      <c r="L48" s="98">
        <v>5</v>
      </c>
      <c r="M48" s="113">
        <f t="shared" si="5"/>
        <v>1</v>
      </c>
      <c r="N48" s="96">
        <f t="shared" si="6"/>
        <v>23.428571428571427</v>
      </c>
      <c r="O48" s="103">
        <f t="shared" si="3"/>
        <v>23.428571428571427</v>
      </c>
      <c r="P48" s="103">
        <f t="shared" si="4"/>
        <v>23.428571428571427</v>
      </c>
      <c r="Q48" s="103" t="s">
        <v>267</v>
      </c>
      <c r="R48" s="118" t="s">
        <v>268</v>
      </c>
      <c r="S48" s="114" t="s">
        <v>178</v>
      </c>
      <c r="T48" s="116">
        <v>2022</v>
      </c>
      <c r="U48" s="98">
        <v>1094</v>
      </c>
      <c r="V48" s="98">
        <v>1</v>
      </c>
      <c r="W48" s="96" t="s">
        <v>269</v>
      </c>
      <c r="X48" s="114" t="s">
        <v>48</v>
      </c>
    </row>
    <row r="49" spans="1:24" ht="106.5" customHeight="1" x14ac:dyDescent="0.2">
      <c r="A49" s="107">
        <v>39</v>
      </c>
      <c r="B49" s="151" t="s">
        <v>270</v>
      </c>
      <c r="C49" s="97" t="s">
        <v>271</v>
      </c>
      <c r="D49" s="97" t="s">
        <v>272</v>
      </c>
      <c r="E49" s="97" t="s">
        <v>112</v>
      </c>
      <c r="F49" s="97" t="s">
        <v>113</v>
      </c>
      <c r="G49" s="96" t="s">
        <v>114</v>
      </c>
      <c r="H49" s="98">
        <v>5</v>
      </c>
      <c r="I49" s="99">
        <v>45111</v>
      </c>
      <c r="J49" s="99">
        <v>45261</v>
      </c>
      <c r="K49" s="112">
        <f t="shared" si="2"/>
        <v>21.428571428571427</v>
      </c>
      <c r="L49" s="98">
        <v>5</v>
      </c>
      <c r="M49" s="113">
        <f t="shared" si="5"/>
        <v>1</v>
      </c>
      <c r="N49" s="96">
        <f t="shared" si="6"/>
        <v>21.428571428571427</v>
      </c>
      <c r="O49" s="103">
        <f t="shared" si="3"/>
        <v>21.428571428571427</v>
      </c>
      <c r="P49" s="103">
        <f t="shared" si="4"/>
        <v>21.428571428571427</v>
      </c>
      <c r="Q49" s="96" t="s">
        <v>115</v>
      </c>
      <c r="R49" s="97" t="s">
        <v>273</v>
      </c>
      <c r="S49" s="114" t="s">
        <v>274</v>
      </c>
      <c r="T49" s="116">
        <v>2021</v>
      </c>
      <c r="U49" s="98">
        <v>1222</v>
      </c>
      <c r="V49" s="98">
        <v>1</v>
      </c>
      <c r="W49" s="96" t="s">
        <v>275</v>
      </c>
      <c r="X49" s="114" t="s">
        <v>48</v>
      </c>
    </row>
    <row r="50" spans="1:24" ht="106.5" customHeight="1" x14ac:dyDescent="0.2">
      <c r="A50" s="107">
        <v>40</v>
      </c>
      <c r="B50" s="151" t="s">
        <v>276</v>
      </c>
      <c r="C50" s="97" t="s">
        <v>277</v>
      </c>
      <c r="D50" s="97" t="s">
        <v>278</v>
      </c>
      <c r="E50" s="97" t="s">
        <v>1100</v>
      </c>
      <c r="F50" s="97" t="s">
        <v>1101</v>
      </c>
      <c r="G50" s="96" t="s">
        <v>279</v>
      </c>
      <c r="H50" s="98">
        <v>1</v>
      </c>
      <c r="I50" s="99">
        <v>45111</v>
      </c>
      <c r="J50" s="99">
        <v>45261</v>
      </c>
      <c r="K50" s="112">
        <f t="shared" si="2"/>
        <v>21.428571428571427</v>
      </c>
      <c r="L50" s="98">
        <v>1</v>
      </c>
      <c r="M50" s="113">
        <f t="shared" si="5"/>
        <v>1</v>
      </c>
      <c r="N50" s="96">
        <f t="shared" si="6"/>
        <v>21.428571428571427</v>
      </c>
      <c r="O50" s="103">
        <f t="shared" si="3"/>
        <v>21.428571428571427</v>
      </c>
      <c r="P50" s="103">
        <f t="shared" si="4"/>
        <v>21.428571428571427</v>
      </c>
      <c r="Q50" s="103" t="s">
        <v>280</v>
      </c>
      <c r="R50" s="97" t="s">
        <v>281</v>
      </c>
      <c r="S50" s="114" t="s">
        <v>178</v>
      </c>
      <c r="T50" s="116">
        <v>2022</v>
      </c>
      <c r="U50" s="98">
        <v>1200</v>
      </c>
      <c r="V50" s="98">
        <v>1</v>
      </c>
      <c r="W50" s="98" t="s">
        <v>282</v>
      </c>
      <c r="X50" s="114" t="s">
        <v>48</v>
      </c>
    </row>
    <row r="51" spans="1:24" ht="106.5" customHeight="1" x14ac:dyDescent="0.2">
      <c r="A51" s="107">
        <v>41</v>
      </c>
      <c r="B51" s="151" t="s">
        <v>283</v>
      </c>
      <c r="C51" s="97" t="s">
        <v>284</v>
      </c>
      <c r="D51" s="97" t="s">
        <v>285</v>
      </c>
      <c r="E51" s="97" t="s">
        <v>1102</v>
      </c>
      <c r="F51" s="97" t="s">
        <v>286</v>
      </c>
      <c r="G51" s="96" t="s">
        <v>1103</v>
      </c>
      <c r="H51" s="98">
        <v>1</v>
      </c>
      <c r="I51" s="99">
        <v>45111</v>
      </c>
      <c r="J51" s="99">
        <v>45261</v>
      </c>
      <c r="K51" s="112">
        <f t="shared" si="2"/>
        <v>21.428571428571427</v>
      </c>
      <c r="L51" s="98">
        <v>0.05</v>
      </c>
      <c r="M51" s="113">
        <f t="shared" si="5"/>
        <v>0.05</v>
      </c>
      <c r="N51" s="96">
        <f t="shared" si="6"/>
        <v>1.0714285714285714</v>
      </c>
      <c r="O51" s="103">
        <f t="shared" si="3"/>
        <v>1.0714285714285714</v>
      </c>
      <c r="P51" s="103">
        <f t="shared" si="4"/>
        <v>21.428571428571427</v>
      </c>
      <c r="Q51" s="103" t="s">
        <v>287</v>
      </c>
      <c r="R51" s="118" t="s">
        <v>289</v>
      </c>
      <c r="S51" s="114" t="s">
        <v>178</v>
      </c>
      <c r="T51" s="116">
        <v>2022</v>
      </c>
      <c r="U51" s="98">
        <v>1134</v>
      </c>
      <c r="V51" s="98">
        <v>1</v>
      </c>
      <c r="W51" s="96" t="s">
        <v>290</v>
      </c>
      <c r="X51" s="114" t="s">
        <v>288</v>
      </c>
    </row>
    <row r="52" spans="1:24" ht="106.5" customHeight="1" x14ac:dyDescent="0.2">
      <c r="A52" s="107">
        <v>42</v>
      </c>
      <c r="B52" s="151" t="s">
        <v>291</v>
      </c>
      <c r="C52" s="97" t="s">
        <v>292</v>
      </c>
      <c r="D52" s="97" t="s">
        <v>293</v>
      </c>
      <c r="E52" s="97" t="s">
        <v>294</v>
      </c>
      <c r="F52" s="97" t="s">
        <v>295</v>
      </c>
      <c r="G52" s="96" t="s">
        <v>296</v>
      </c>
      <c r="H52" s="98">
        <v>1</v>
      </c>
      <c r="I52" s="99">
        <v>45111</v>
      </c>
      <c r="J52" s="99">
        <v>45261</v>
      </c>
      <c r="K52" s="112">
        <f t="shared" si="2"/>
        <v>21.428571428571427</v>
      </c>
      <c r="L52" s="98">
        <v>0.7</v>
      </c>
      <c r="M52" s="113">
        <f t="shared" si="5"/>
        <v>0.7</v>
      </c>
      <c r="N52" s="96">
        <f t="shared" si="6"/>
        <v>14.999999999999998</v>
      </c>
      <c r="O52" s="103">
        <f t="shared" si="3"/>
        <v>14.999999999999998</v>
      </c>
      <c r="P52" s="103">
        <f t="shared" si="4"/>
        <v>21.428571428571427</v>
      </c>
      <c r="Q52" s="103" t="s">
        <v>192</v>
      </c>
      <c r="R52" s="97" t="s">
        <v>297</v>
      </c>
      <c r="S52" s="114" t="s">
        <v>298</v>
      </c>
      <c r="T52" s="116">
        <v>2022</v>
      </c>
      <c r="U52" s="98">
        <v>1137</v>
      </c>
      <c r="V52" s="98">
        <v>1</v>
      </c>
      <c r="W52" s="96" t="s">
        <v>299</v>
      </c>
      <c r="X52" s="114" t="s">
        <v>288</v>
      </c>
    </row>
    <row r="53" spans="1:24" ht="106.5" customHeight="1" x14ac:dyDescent="0.2">
      <c r="A53" s="107">
        <v>43</v>
      </c>
      <c r="B53" s="151" t="s">
        <v>300</v>
      </c>
      <c r="C53" s="97" t="s">
        <v>301</v>
      </c>
      <c r="D53" s="97" t="s">
        <v>302</v>
      </c>
      <c r="E53" s="97" t="s">
        <v>1104</v>
      </c>
      <c r="F53" s="97" t="s">
        <v>1105</v>
      </c>
      <c r="G53" s="96" t="s">
        <v>303</v>
      </c>
      <c r="H53" s="98">
        <v>1</v>
      </c>
      <c r="I53" s="99">
        <v>45111</v>
      </c>
      <c r="J53" s="99">
        <v>45261</v>
      </c>
      <c r="K53" s="112">
        <f t="shared" si="2"/>
        <v>21.428571428571427</v>
      </c>
      <c r="L53" s="98">
        <v>1</v>
      </c>
      <c r="M53" s="113">
        <f t="shared" si="5"/>
        <v>1</v>
      </c>
      <c r="N53" s="96">
        <f t="shared" si="6"/>
        <v>21.428571428571427</v>
      </c>
      <c r="O53" s="103">
        <f t="shared" si="3"/>
        <v>21.428571428571427</v>
      </c>
      <c r="P53" s="103">
        <f t="shared" si="4"/>
        <v>21.428571428571427</v>
      </c>
      <c r="Q53" s="103" t="s">
        <v>304</v>
      </c>
      <c r="R53" s="97" t="s">
        <v>305</v>
      </c>
      <c r="S53" s="114" t="s">
        <v>178</v>
      </c>
      <c r="T53" s="116">
        <v>2022</v>
      </c>
      <c r="U53" s="98">
        <v>1151</v>
      </c>
      <c r="V53" s="98">
        <v>1</v>
      </c>
      <c r="W53" s="98" t="s">
        <v>306</v>
      </c>
      <c r="X53" s="119" t="s">
        <v>48</v>
      </c>
    </row>
    <row r="54" spans="1:24" ht="106.5" customHeight="1" x14ac:dyDescent="0.2">
      <c r="A54" s="107">
        <v>44</v>
      </c>
      <c r="B54" s="151" t="s">
        <v>300</v>
      </c>
      <c r="C54" s="97" t="s">
        <v>301</v>
      </c>
      <c r="D54" s="97" t="s">
        <v>307</v>
      </c>
      <c r="E54" s="97" t="s">
        <v>308</v>
      </c>
      <c r="F54" s="97" t="s">
        <v>309</v>
      </c>
      <c r="G54" s="96" t="s">
        <v>310</v>
      </c>
      <c r="H54" s="98">
        <v>1</v>
      </c>
      <c r="I54" s="99">
        <v>45111</v>
      </c>
      <c r="J54" s="99">
        <v>45261</v>
      </c>
      <c r="K54" s="112">
        <f t="shared" si="2"/>
        <v>21.428571428571427</v>
      </c>
      <c r="L54" s="98">
        <v>1</v>
      </c>
      <c r="M54" s="113">
        <f t="shared" si="5"/>
        <v>1</v>
      </c>
      <c r="N54" s="96">
        <f t="shared" si="6"/>
        <v>21.428571428571427</v>
      </c>
      <c r="O54" s="103">
        <f t="shared" si="3"/>
        <v>21.428571428571427</v>
      </c>
      <c r="P54" s="103">
        <f t="shared" si="4"/>
        <v>21.428571428571427</v>
      </c>
      <c r="Q54" s="96" t="s">
        <v>311</v>
      </c>
      <c r="R54" s="97" t="s">
        <v>1106</v>
      </c>
      <c r="S54" s="114" t="s">
        <v>178</v>
      </c>
      <c r="T54" s="116">
        <v>2022</v>
      </c>
      <c r="U54" s="98">
        <v>1090</v>
      </c>
      <c r="V54" s="98">
        <v>2</v>
      </c>
      <c r="W54" s="98" t="s">
        <v>312</v>
      </c>
      <c r="X54" s="119" t="s">
        <v>48</v>
      </c>
    </row>
    <row r="55" spans="1:24" ht="106.5" customHeight="1" x14ac:dyDescent="0.2">
      <c r="A55" s="107">
        <v>45</v>
      </c>
      <c r="B55" s="151" t="s">
        <v>313</v>
      </c>
      <c r="C55" s="97" t="s">
        <v>314</v>
      </c>
      <c r="D55" s="97" t="s">
        <v>315</v>
      </c>
      <c r="E55" s="97" t="s">
        <v>316</v>
      </c>
      <c r="F55" s="97" t="s">
        <v>317</v>
      </c>
      <c r="G55" s="96" t="s">
        <v>318</v>
      </c>
      <c r="H55" s="98">
        <v>1</v>
      </c>
      <c r="I55" s="99">
        <v>45111</v>
      </c>
      <c r="J55" s="99">
        <v>45291</v>
      </c>
      <c r="K55" s="112">
        <f t="shared" si="2"/>
        <v>25.714285714285715</v>
      </c>
      <c r="L55" s="98">
        <v>1</v>
      </c>
      <c r="M55" s="113">
        <f t="shared" si="5"/>
        <v>1</v>
      </c>
      <c r="N55" s="96">
        <f t="shared" si="6"/>
        <v>25.714285714285715</v>
      </c>
      <c r="O55" s="103">
        <f t="shared" si="3"/>
        <v>25.714285714285715</v>
      </c>
      <c r="P55" s="103">
        <f t="shared" si="4"/>
        <v>25.714285714285715</v>
      </c>
      <c r="Q55" s="103" t="s">
        <v>319</v>
      </c>
      <c r="R55" s="97" t="s">
        <v>1107</v>
      </c>
      <c r="S55" s="114" t="s">
        <v>178</v>
      </c>
      <c r="T55" s="116">
        <v>2022</v>
      </c>
      <c r="U55" s="98">
        <v>1082</v>
      </c>
      <c r="V55" s="98">
        <v>1</v>
      </c>
      <c r="W55" s="98" t="s">
        <v>320</v>
      </c>
      <c r="X55" s="114" t="s">
        <v>48</v>
      </c>
    </row>
    <row r="56" spans="1:24" ht="106.5" customHeight="1" x14ac:dyDescent="0.2">
      <c r="A56" s="107">
        <v>46</v>
      </c>
      <c r="B56" s="151" t="s">
        <v>321</v>
      </c>
      <c r="C56" s="97" t="s">
        <v>322</v>
      </c>
      <c r="D56" s="97" t="s">
        <v>323</v>
      </c>
      <c r="E56" s="97" t="s">
        <v>54</v>
      </c>
      <c r="F56" s="97" t="s">
        <v>1061</v>
      </c>
      <c r="G56" s="96" t="s">
        <v>55</v>
      </c>
      <c r="H56" s="98">
        <v>1</v>
      </c>
      <c r="I56" s="99">
        <v>45111</v>
      </c>
      <c r="J56" s="99">
        <v>45261</v>
      </c>
      <c r="K56" s="112">
        <f t="shared" si="2"/>
        <v>21.428571428571427</v>
      </c>
      <c r="L56" s="98">
        <v>1</v>
      </c>
      <c r="M56" s="113">
        <f t="shared" si="5"/>
        <v>1</v>
      </c>
      <c r="N56" s="96">
        <f t="shared" si="6"/>
        <v>21.428571428571427</v>
      </c>
      <c r="O56" s="103">
        <f t="shared" si="3"/>
        <v>21.428571428571427</v>
      </c>
      <c r="P56" s="103">
        <f t="shared" si="4"/>
        <v>21.428571428571427</v>
      </c>
      <c r="Q56" s="103" t="s">
        <v>324</v>
      </c>
      <c r="R56" s="97" t="s">
        <v>1108</v>
      </c>
      <c r="S56" s="114" t="s">
        <v>178</v>
      </c>
      <c r="T56" s="116">
        <v>2022</v>
      </c>
      <c r="U56" s="98">
        <v>1084</v>
      </c>
      <c r="V56" s="98">
        <v>1</v>
      </c>
      <c r="W56" s="98" t="s">
        <v>325</v>
      </c>
      <c r="X56" s="119" t="s">
        <v>48</v>
      </c>
    </row>
    <row r="57" spans="1:24" ht="106.5" customHeight="1" x14ac:dyDescent="0.2">
      <c r="A57" s="107">
        <v>47</v>
      </c>
      <c r="B57" s="151" t="s">
        <v>326</v>
      </c>
      <c r="C57" s="97" t="s">
        <v>327</v>
      </c>
      <c r="D57" s="97" t="s">
        <v>328</v>
      </c>
      <c r="E57" s="97" t="s">
        <v>329</v>
      </c>
      <c r="F57" s="97" t="s">
        <v>1109</v>
      </c>
      <c r="G57" s="96" t="s">
        <v>330</v>
      </c>
      <c r="H57" s="98">
        <v>1</v>
      </c>
      <c r="I57" s="99">
        <v>45111</v>
      </c>
      <c r="J57" s="99">
        <v>45261</v>
      </c>
      <c r="K57" s="112">
        <f t="shared" si="2"/>
        <v>21.428571428571427</v>
      </c>
      <c r="L57" s="98">
        <v>1</v>
      </c>
      <c r="M57" s="113">
        <f t="shared" si="5"/>
        <v>1</v>
      </c>
      <c r="N57" s="96">
        <f t="shared" si="6"/>
        <v>21.428571428571427</v>
      </c>
      <c r="O57" s="103">
        <f t="shared" si="3"/>
        <v>21.428571428571427</v>
      </c>
      <c r="P57" s="103">
        <f t="shared" si="4"/>
        <v>21.428571428571427</v>
      </c>
      <c r="Q57" s="103" t="s">
        <v>237</v>
      </c>
      <c r="R57" s="97" t="s">
        <v>1110</v>
      </c>
      <c r="S57" s="114" t="s">
        <v>178</v>
      </c>
      <c r="T57" s="116">
        <v>2022</v>
      </c>
      <c r="U57" s="98">
        <v>1085</v>
      </c>
      <c r="V57" s="98">
        <v>1</v>
      </c>
      <c r="W57" s="98" t="s">
        <v>331</v>
      </c>
      <c r="X57" s="119" t="s">
        <v>48</v>
      </c>
    </row>
    <row r="58" spans="1:24" ht="209.25" customHeight="1" x14ac:dyDescent="0.2">
      <c r="A58" s="107">
        <v>48</v>
      </c>
      <c r="B58" s="151" t="s">
        <v>332</v>
      </c>
      <c r="C58" s="97" t="s">
        <v>333</v>
      </c>
      <c r="D58" s="97" t="s">
        <v>334</v>
      </c>
      <c r="E58" s="97" t="s">
        <v>1061</v>
      </c>
      <c r="F58" s="97" t="s">
        <v>1095</v>
      </c>
      <c r="G58" s="96" t="s">
        <v>55</v>
      </c>
      <c r="H58" s="98">
        <v>1</v>
      </c>
      <c r="I58" s="99">
        <v>45111</v>
      </c>
      <c r="J58" s="99">
        <v>45261</v>
      </c>
      <c r="K58" s="112">
        <f t="shared" si="2"/>
        <v>21.428571428571427</v>
      </c>
      <c r="L58" s="98">
        <v>1</v>
      </c>
      <c r="M58" s="113">
        <f t="shared" si="5"/>
        <v>1</v>
      </c>
      <c r="N58" s="96">
        <f t="shared" si="6"/>
        <v>21.428571428571427</v>
      </c>
      <c r="O58" s="103">
        <f t="shared" si="3"/>
        <v>21.428571428571427</v>
      </c>
      <c r="P58" s="103">
        <f t="shared" si="4"/>
        <v>21.428571428571427</v>
      </c>
      <c r="Q58" s="103" t="s">
        <v>335</v>
      </c>
      <c r="R58" s="97" t="s">
        <v>1111</v>
      </c>
      <c r="S58" s="114" t="s">
        <v>178</v>
      </c>
      <c r="T58" s="116">
        <v>2022</v>
      </c>
      <c r="U58" s="98">
        <v>1086</v>
      </c>
      <c r="V58" s="98">
        <v>1</v>
      </c>
      <c r="W58" s="98" t="s">
        <v>336</v>
      </c>
      <c r="X58" s="119" t="s">
        <v>48</v>
      </c>
    </row>
    <row r="59" spans="1:24" ht="106.5" customHeight="1" x14ac:dyDescent="0.2">
      <c r="A59" s="107">
        <v>49</v>
      </c>
      <c r="B59" s="151" t="s">
        <v>337</v>
      </c>
      <c r="C59" s="97" t="s">
        <v>338</v>
      </c>
      <c r="D59" s="97" t="s">
        <v>339</v>
      </c>
      <c r="E59" s="97" t="s">
        <v>316</v>
      </c>
      <c r="F59" s="97" t="s">
        <v>317</v>
      </c>
      <c r="G59" s="96" t="s">
        <v>318</v>
      </c>
      <c r="H59" s="98">
        <v>1</v>
      </c>
      <c r="I59" s="99">
        <v>45111</v>
      </c>
      <c r="J59" s="99">
        <v>45291</v>
      </c>
      <c r="K59" s="112">
        <f t="shared" si="2"/>
        <v>25.714285714285715</v>
      </c>
      <c r="L59" s="98">
        <v>1</v>
      </c>
      <c r="M59" s="113">
        <f t="shared" si="5"/>
        <v>1</v>
      </c>
      <c r="N59" s="96">
        <f t="shared" si="6"/>
        <v>25.714285714285715</v>
      </c>
      <c r="O59" s="103">
        <f t="shared" si="3"/>
        <v>25.714285714285715</v>
      </c>
      <c r="P59" s="103">
        <f t="shared" si="4"/>
        <v>25.714285714285715</v>
      </c>
      <c r="Q59" s="103" t="s">
        <v>340</v>
      </c>
      <c r="R59" s="97" t="s">
        <v>1107</v>
      </c>
      <c r="S59" s="114" t="s">
        <v>178</v>
      </c>
      <c r="T59" s="116">
        <v>2022</v>
      </c>
      <c r="U59" s="98">
        <v>1087</v>
      </c>
      <c r="V59" s="98">
        <v>1</v>
      </c>
      <c r="W59" s="98" t="s">
        <v>341</v>
      </c>
      <c r="X59" s="114" t="s">
        <v>48</v>
      </c>
    </row>
    <row r="60" spans="1:24" ht="142.5" customHeight="1" x14ac:dyDescent="0.2">
      <c r="A60" s="107">
        <v>50</v>
      </c>
      <c r="B60" s="151" t="s">
        <v>342</v>
      </c>
      <c r="C60" s="97" t="s">
        <v>343</v>
      </c>
      <c r="D60" s="97" t="s">
        <v>344</v>
      </c>
      <c r="E60" s="97" t="s">
        <v>345</v>
      </c>
      <c r="F60" s="97" t="s">
        <v>345</v>
      </c>
      <c r="G60" s="96" t="s">
        <v>346</v>
      </c>
      <c r="H60" s="98">
        <v>1</v>
      </c>
      <c r="I60" s="99">
        <v>45111</v>
      </c>
      <c r="J60" s="99">
        <v>45261</v>
      </c>
      <c r="K60" s="112">
        <f t="shared" si="2"/>
        <v>21.428571428571427</v>
      </c>
      <c r="L60" s="98">
        <v>1</v>
      </c>
      <c r="M60" s="113">
        <f t="shared" si="5"/>
        <v>1</v>
      </c>
      <c r="N60" s="96">
        <f t="shared" si="6"/>
        <v>21.428571428571427</v>
      </c>
      <c r="O60" s="103">
        <f t="shared" si="3"/>
        <v>21.428571428571427</v>
      </c>
      <c r="P60" s="103">
        <f t="shared" si="4"/>
        <v>21.428571428571427</v>
      </c>
      <c r="Q60" s="103" t="s">
        <v>347</v>
      </c>
      <c r="R60" s="97" t="s">
        <v>348</v>
      </c>
      <c r="S60" s="114" t="s">
        <v>178</v>
      </c>
      <c r="T60" s="116">
        <v>2022</v>
      </c>
      <c r="U60" s="98">
        <v>1142</v>
      </c>
      <c r="V60" s="98">
        <v>1</v>
      </c>
      <c r="W60" s="96" t="s">
        <v>349</v>
      </c>
      <c r="X60" s="96" t="s">
        <v>48</v>
      </c>
    </row>
    <row r="61" spans="1:24" ht="106.5" customHeight="1" x14ac:dyDescent="0.2">
      <c r="A61" s="107">
        <v>51</v>
      </c>
      <c r="B61" s="151" t="s">
        <v>350</v>
      </c>
      <c r="C61" s="97" t="s">
        <v>351</v>
      </c>
      <c r="D61" s="97" t="s">
        <v>352</v>
      </c>
      <c r="E61" s="97" t="s">
        <v>353</v>
      </c>
      <c r="F61" s="97" t="s">
        <v>1109</v>
      </c>
      <c r="G61" s="96" t="s">
        <v>330</v>
      </c>
      <c r="H61" s="98">
        <v>1</v>
      </c>
      <c r="I61" s="99">
        <v>45111</v>
      </c>
      <c r="J61" s="99">
        <v>45261</v>
      </c>
      <c r="K61" s="112">
        <f t="shared" si="2"/>
        <v>21.428571428571427</v>
      </c>
      <c r="L61" s="98">
        <v>1</v>
      </c>
      <c r="M61" s="113">
        <f t="shared" si="5"/>
        <v>1</v>
      </c>
      <c r="N61" s="96">
        <f t="shared" si="6"/>
        <v>21.428571428571427</v>
      </c>
      <c r="O61" s="103">
        <f t="shared" si="3"/>
        <v>21.428571428571427</v>
      </c>
      <c r="P61" s="103">
        <f t="shared" si="4"/>
        <v>21.428571428571427</v>
      </c>
      <c r="Q61" s="103" t="s">
        <v>354</v>
      </c>
      <c r="R61" s="97" t="s">
        <v>1112</v>
      </c>
      <c r="S61" s="114" t="s">
        <v>178</v>
      </c>
      <c r="T61" s="116">
        <v>2022</v>
      </c>
      <c r="U61" s="98">
        <v>1088</v>
      </c>
      <c r="V61" s="98">
        <v>1</v>
      </c>
      <c r="W61" s="98" t="s">
        <v>355</v>
      </c>
      <c r="X61" s="119" t="s">
        <v>48</v>
      </c>
    </row>
    <row r="62" spans="1:24" ht="161.25" customHeight="1" x14ac:dyDescent="0.2">
      <c r="A62" s="107">
        <v>52</v>
      </c>
      <c r="B62" s="151" t="s">
        <v>356</v>
      </c>
      <c r="C62" s="97" t="s">
        <v>357</v>
      </c>
      <c r="D62" s="97" t="s">
        <v>358</v>
      </c>
      <c r="E62" s="109" t="s">
        <v>359</v>
      </c>
      <c r="F62" s="126" t="s">
        <v>360</v>
      </c>
      <c r="G62" s="96" t="s">
        <v>330</v>
      </c>
      <c r="H62" s="110">
        <v>1</v>
      </c>
      <c r="I62" s="99">
        <v>45111</v>
      </c>
      <c r="J62" s="99">
        <v>45261</v>
      </c>
      <c r="K62" s="112">
        <f t="shared" si="2"/>
        <v>21.428571428571427</v>
      </c>
      <c r="L62" s="98">
        <v>1</v>
      </c>
      <c r="M62" s="113">
        <f t="shared" si="5"/>
        <v>1</v>
      </c>
      <c r="N62" s="96">
        <f t="shared" si="6"/>
        <v>21.428571428571427</v>
      </c>
      <c r="O62" s="103">
        <f t="shared" si="3"/>
        <v>21.428571428571427</v>
      </c>
      <c r="P62" s="103">
        <f t="shared" si="4"/>
        <v>21.428571428571427</v>
      </c>
      <c r="Q62" s="103" t="s">
        <v>199</v>
      </c>
      <c r="R62" s="97" t="s">
        <v>1113</v>
      </c>
      <c r="S62" s="114" t="s">
        <v>178</v>
      </c>
      <c r="T62" s="116">
        <v>2022</v>
      </c>
      <c r="U62" s="98">
        <v>1089</v>
      </c>
      <c r="V62" s="98">
        <v>1</v>
      </c>
      <c r="W62" s="98" t="s">
        <v>361</v>
      </c>
      <c r="X62" s="119" t="s">
        <v>48</v>
      </c>
    </row>
    <row r="63" spans="1:24" ht="147.75" customHeight="1" x14ac:dyDescent="0.2">
      <c r="A63" s="107">
        <v>53</v>
      </c>
      <c r="B63" s="151" t="s">
        <v>362</v>
      </c>
      <c r="C63" s="97" t="s">
        <v>363</v>
      </c>
      <c r="D63" s="97" t="s">
        <v>364</v>
      </c>
      <c r="E63" s="126" t="s">
        <v>365</v>
      </c>
      <c r="F63" s="109" t="s">
        <v>366</v>
      </c>
      <c r="G63" s="96" t="s">
        <v>367</v>
      </c>
      <c r="H63" s="110">
        <v>2</v>
      </c>
      <c r="I63" s="99">
        <v>45111</v>
      </c>
      <c r="J63" s="99">
        <v>45261</v>
      </c>
      <c r="K63" s="112">
        <f t="shared" si="2"/>
        <v>21.428571428571427</v>
      </c>
      <c r="L63" s="98">
        <v>2</v>
      </c>
      <c r="M63" s="113">
        <f t="shared" si="5"/>
        <v>1</v>
      </c>
      <c r="N63" s="96">
        <f t="shared" si="6"/>
        <v>21.428571428571427</v>
      </c>
      <c r="O63" s="103">
        <f t="shared" si="3"/>
        <v>21.428571428571427</v>
      </c>
      <c r="P63" s="103">
        <f t="shared" si="4"/>
        <v>21.428571428571427</v>
      </c>
      <c r="Q63" s="103" t="s">
        <v>354</v>
      </c>
      <c r="R63" s="97" t="s">
        <v>368</v>
      </c>
      <c r="S63" s="114" t="s">
        <v>178</v>
      </c>
      <c r="T63" s="116">
        <v>2022</v>
      </c>
      <c r="U63" s="98">
        <v>1099</v>
      </c>
      <c r="V63" s="98">
        <v>1</v>
      </c>
      <c r="W63" s="98" t="s">
        <v>369</v>
      </c>
      <c r="X63" s="96" t="s">
        <v>48</v>
      </c>
    </row>
    <row r="64" spans="1:24" ht="106.5" customHeight="1" x14ac:dyDescent="0.2">
      <c r="A64" s="107">
        <v>54</v>
      </c>
      <c r="B64" s="151" t="s">
        <v>370</v>
      </c>
      <c r="C64" s="97" t="s">
        <v>371</v>
      </c>
      <c r="D64" s="97" t="s">
        <v>372</v>
      </c>
      <c r="E64" s="97" t="s">
        <v>365</v>
      </c>
      <c r="F64" s="97" t="s">
        <v>366</v>
      </c>
      <c r="G64" s="96" t="s">
        <v>367</v>
      </c>
      <c r="H64" s="98">
        <v>2</v>
      </c>
      <c r="I64" s="99">
        <v>45111</v>
      </c>
      <c r="J64" s="99">
        <v>45261</v>
      </c>
      <c r="K64" s="112">
        <f t="shared" si="2"/>
        <v>21.428571428571427</v>
      </c>
      <c r="L64" s="98">
        <v>2</v>
      </c>
      <c r="M64" s="113">
        <f t="shared" si="5"/>
        <v>1</v>
      </c>
      <c r="N64" s="96">
        <f t="shared" si="6"/>
        <v>21.428571428571427</v>
      </c>
      <c r="O64" s="103">
        <f t="shared" si="3"/>
        <v>21.428571428571427</v>
      </c>
      <c r="P64" s="103">
        <f t="shared" si="4"/>
        <v>21.428571428571427</v>
      </c>
      <c r="Q64" s="103" t="s">
        <v>354</v>
      </c>
      <c r="R64" s="97" t="s">
        <v>1114</v>
      </c>
      <c r="S64" s="114" t="s">
        <v>178</v>
      </c>
      <c r="T64" s="116">
        <v>2022</v>
      </c>
      <c r="U64" s="96">
        <v>1100</v>
      </c>
      <c r="V64" s="98">
        <v>1</v>
      </c>
      <c r="W64" s="98" t="s">
        <v>373</v>
      </c>
      <c r="X64" s="119" t="s">
        <v>48</v>
      </c>
    </row>
    <row r="65" spans="1:29" ht="188.25" customHeight="1" x14ac:dyDescent="0.2">
      <c r="A65" s="107">
        <v>55</v>
      </c>
      <c r="B65" s="151" t="s">
        <v>374</v>
      </c>
      <c r="C65" s="97" t="s">
        <v>375</v>
      </c>
      <c r="D65" s="97" t="s">
        <v>376</v>
      </c>
      <c r="E65" s="97" t="s">
        <v>54</v>
      </c>
      <c r="F65" s="97" t="s">
        <v>1061</v>
      </c>
      <c r="G65" s="96" t="s">
        <v>55</v>
      </c>
      <c r="H65" s="98">
        <v>1</v>
      </c>
      <c r="I65" s="99">
        <v>45114</v>
      </c>
      <c r="J65" s="99">
        <v>45261</v>
      </c>
      <c r="K65" s="112">
        <f t="shared" si="2"/>
        <v>21</v>
      </c>
      <c r="L65" s="98">
        <v>1</v>
      </c>
      <c r="M65" s="113">
        <f t="shared" si="5"/>
        <v>1</v>
      </c>
      <c r="N65" s="96">
        <f t="shared" si="6"/>
        <v>21</v>
      </c>
      <c r="O65" s="103">
        <f t="shared" si="3"/>
        <v>21</v>
      </c>
      <c r="P65" s="103">
        <f t="shared" si="4"/>
        <v>21</v>
      </c>
      <c r="Q65" s="103" t="s">
        <v>237</v>
      </c>
      <c r="R65" s="97" t="s">
        <v>1111</v>
      </c>
      <c r="S65" s="114" t="s">
        <v>178</v>
      </c>
      <c r="T65" s="116">
        <v>2021</v>
      </c>
      <c r="U65" s="98">
        <v>1101</v>
      </c>
      <c r="V65" s="98">
        <v>1</v>
      </c>
      <c r="W65" s="98" t="s">
        <v>377</v>
      </c>
      <c r="X65" s="119" t="s">
        <v>48</v>
      </c>
    </row>
    <row r="66" spans="1:29" ht="152.25" customHeight="1" x14ac:dyDescent="0.2">
      <c r="A66" s="107">
        <v>56</v>
      </c>
      <c r="B66" s="151" t="s">
        <v>378</v>
      </c>
      <c r="C66" s="97" t="s">
        <v>379</v>
      </c>
      <c r="D66" s="97" t="s">
        <v>380</v>
      </c>
      <c r="E66" s="97" t="s">
        <v>381</v>
      </c>
      <c r="F66" s="97" t="s">
        <v>1115</v>
      </c>
      <c r="G66" s="96" t="s">
        <v>266</v>
      </c>
      <c r="H66" s="98">
        <v>3</v>
      </c>
      <c r="I66" s="99">
        <v>44902</v>
      </c>
      <c r="J66" s="99">
        <v>45198</v>
      </c>
      <c r="K66" s="112">
        <f t="shared" si="2"/>
        <v>42.285714285714285</v>
      </c>
      <c r="L66" s="98">
        <v>3</v>
      </c>
      <c r="M66" s="113">
        <f t="shared" si="5"/>
        <v>1</v>
      </c>
      <c r="N66" s="96">
        <f t="shared" si="6"/>
        <v>42.285714285714285</v>
      </c>
      <c r="O66" s="103">
        <f t="shared" si="3"/>
        <v>42.285714285714285</v>
      </c>
      <c r="P66" s="103">
        <f t="shared" si="4"/>
        <v>42.285714285714285</v>
      </c>
      <c r="Q66" s="103" t="s">
        <v>382</v>
      </c>
      <c r="R66" s="97" t="s">
        <v>383</v>
      </c>
      <c r="S66" s="114" t="s">
        <v>178</v>
      </c>
      <c r="T66" s="116">
        <v>2022</v>
      </c>
      <c r="U66" s="98">
        <v>1056</v>
      </c>
      <c r="V66" s="98">
        <v>1</v>
      </c>
      <c r="W66" s="98" t="s">
        <v>384</v>
      </c>
      <c r="X66" s="96" t="s">
        <v>48</v>
      </c>
    </row>
    <row r="67" spans="1:29" ht="127.5" customHeight="1" x14ac:dyDescent="0.2">
      <c r="A67" s="107">
        <v>57</v>
      </c>
      <c r="B67" s="151" t="s">
        <v>385</v>
      </c>
      <c r="C67" s="97" t="s">
        <v>386</v>
      </c>
      <c r="D67" s="97" t="s">
        <v>387</v>
      </c>
      <c r="E67" s="97" t="s">
        <v>388</v>
      </c>
      <c r="F67" s="97" t="s">
        <v>389</v>
      </c>
      <c r="G67" s="96" t="s">
        <v>266</v>
      </c>
      <c r="H67" s="98">
        <v>1</v>
      </c>
      <c r="I67" s="99">
        <v>44902</v>
      </c>
      <c r="J67" s="99">
        <v>45230</v>
      </c>
      <c r="K67" s="112">
        <f t="shared" si="2"/>
        <v>46.857142857142854</v>
      </c>
      <c r="L67" s="98">
        <v>1</v>
      </c>
      <c r="M67" s="113">
        <f t="shared" si="5"/>
        <v>1</v>
      </c>
      <c r="N67" s="96">
        <f t="shared" si="6"/>
        <v>46.857142857142854</v>
      </c>
      <c r="O67" s="103">
        <f t="shared" si="3"/>
        <v>46.857142857142854</v>
      </c>
      <c r="P67" s="103">
        <f t="shared" si="4"/>
        <v>46.857142857142854</v>
      </c>
      <c r="Q67" s="103" t="s">
        <v>83</v>
      </c>
      <c r="R67" s="118" t="s">
        <v>390</v>
      </c>
      <c r="S67" s="114" t="s">
        <v>178</v>
      </c>
      <c r="T67" s="116">
        <v>2022</v>
      </c>
      <c r="U67" s="98">
        <v>1184</v>
      </c>
      <c r="V67" s="98">
        <v>1</v>
      </c>
      <c r="W67" s="96" t="s">
        <v>391</v>
      </c>
      <c r="X67" s="96" t="s">
        <v>48</v>
      </c>
    </row>
    <row r="68" spans="1:29" ht="122.25" customHeight="1" x14ac:dyDescent="0.2">
      <c r="A68" s="107">
        <v>58</v>
      </c>
      <c r="B68" s="151" t="s">
        <v>392</v>
      </c>
      <c r="C68" s="97" t="s">
        <v>393</v>
      </c>
      <c r="D68" s="97" t="s">
        <v>394</v>
      </c>
      <c r="E68" s="97" t="s">
        <v>381</v>
      </c>
      <c r="F68" s="97" t="s">
        <v>1115</v>
      </c>
      <c r="G68" s="96" t="s">
        <v>266</v>
      </c>
      <c r="H68" s="98">
        <v>3</v>
      </c>
      <c r="I68" s="99">
        <v>44902</v>
      </c>
      <c r="J68" s="99">
        <v>45198</v>
      </c>
      <c r="K68" s="112">
        <f t="shared" si="2"/>
        <v>42.285714285714285</v>
      </c>
      <c r="L68" s="98">
        <v>3</v>
      </c>
      <c r="M68" s="113">
        <f t="shared" si="5"/>
        <v>1</v>
      </c>
      <c r="N68" s="96">
        <f t="shared" si="6"/>
        <v>42.285714285714285</v>
      </c>
      <c r="O68" s="103">
        <f t="shared" si="3"/>
        <v>42.285714285714285</v>
      </c>
      <c r="P68" s="103">
        <f t="shared" si="4"/>
        <v>42.285714285714285</v>
      </c>
      <c r="Q68" s="122" t="s">
        <v>382</v>
      </c>
      <c r="R68" s="97" t="s">
        <v>383</v>
      </c>
      <c r="S68" s="96" t="s">
        <v>178</v>
      </c>
      <c r="T68" s="98">
        <v>2022</v>
      </c>
      <c r="U68" s="98">
        <v>1057</v>
      </c>
      <c r="V68" s="98">
        <v>1</v>
      </c>
      <c r="W68" s="96" t="s">
        <v>395</v>
      </c>
      <c r="X68" s="96" t="s">
        <v>48</v>
      </c>
    </row>
    <row r="69" spans="1:29" ht="176.25" customHeight="1" x14ac:dyDescent="0.2">
      <c r="A69" s="107">
        <v>59</v>
      </c>
      <c r="B69" s="151" t="s">
        <v>396</v>
      </c>
      <c r="C69" s="97" t="s">
        <v>397</v>
      </c>
      <c r="D69" s="97" t="s">
        <v>398</v>
      </c>
      <c r="E69" s="109" t="s">
        <v>399</v>
      </c>
      <c r="F69" s="109" t="s">
        <v>400</v>
      </c>
      <c r="G69" s="110" t="s">
        <v>401</v>
      </c>
      <c r="H69" s="114">
        <v>1</v>
      </c>
      <c r="I69" s="99">
        <v>45111</v>
      </c>
      <c r="J69" s="100">
        <v>45291</v>
      </c>
      <c r="K69" s="112">
        <f t="shared" si="2"/>
        <v>25.714285714285715</v>
      </c>
      <c r="L69" s="98">
        <v>1</v>
      </c>
      <c r="M69" s="113">
        <f t="shared" si="5"/>
        <v>1</v>
      </c>
      <c r="N69" s="96">
        <f t="shared" si="6"/>
        <v>25.714285714285715</v>
      </c>
      <c r="O69" s="103">
        <f t="shared" si="3"/>
        <v>25.714285714285715</v>
      </c>
      <c r="P69" s="103">
        <f t="shared" si="4"/>
        <v>25.714285714285715</v>
      </c>
      <c r="Q69" s="103" t="s">
        <v>402</v>
      </c>
      <c r="R69" s="121" t="s">
        <v>403</v>
      </c>
      <c r="S69" s="114" t="s">
        <v>274</v>
      </c>
      <c r="T69" s="116">
        <v>2021</v>
      </c>
      <c r="U69" s="98">
        <v>1196</v>
      </c>
      <c r="V69" s="98">
        <v>1</v>
      </c>
      <c r="W69" s="98" t="s">
        <v>404</v>
      </c>
      <c r="X69" s="96" t="s">
        <v>48</v>
      </c>
    </row>
    <row r="70" spans="1:29" ht="179.25" customHeight="1" x14ac:dyDescent="0.2">
      <c r="A70" s="107">
        <v>60</v>
      </c>
      <c r="B70" s="151" t="s">
        <v>405</v>
      </c>
      <c r="C70" s="97" t="s">
        <v>406</v>
      </c>
      <c r="D70" s="97" t="s">
        <v>1116</v>
      </c>
      <c r="E70" s="109" t="s">
        <v>408</v>
      </c>
      <c r="F70" s="109" t="s">
        <v>409</v>
      </c>
      <c r="G70" s="110" t="s">
        <v>410</v>
      </c>
      <c r="H70" s="114">
        <v>1</v>
      </c>
      <c r="I70" s="99">
        <v>45111</v>
      </c>
      <c r="J70" s="100">
        <v>45291</v>
      </c>
      <c r="K70" s="112">
        <f t="shared" si="2"/>
        <v>25.714285714285715</v>
      </c>
      <c r="L70" s="98">
        <v>1</v>
      </c>
      <c r="M70" s="113">
        <f t="shared" si="5"/>
        <v>1</v>
      </c>
      <c r="N70" s="96">
        <f t="shared" si="6"/>
        <v>25.714285714285715</v>
      </c>
      <c r="O70" s="103">
        <f t="shared" si="3"/>
        <v>25.714285714285715</v>
      </c>
      <c r="P70" s="103">
        <f t="shared" si="4"/>
        <v>25.714285714285715</v>
      </c>
      <c r="Q70" s="103" t="s">
        <v>411</v>
      </c>
      <c r="R70" s="97" t="s">
        <v>412</v>
      </c>
      <c r="S70" s="114" t="s">
        <v>178</v>
      </c>
      <c r="T70" s="116">
        <v>2022</v>
      </c>
      <c r="U70" s="96">
        <v>1202</v>
      </c>
      <c r="V70" s="98">
        <v>1</v>
      </c>
      <c r="W70" s="98" t="s">
        <v>413</v>
      </c>
      <c r="X70" s="96" t="s">
        <v>48</v>
      </c>
    </row>
    <row r="71" spans="1:29" ht="147" customHeight="1" x14ac:dyDescent="0.2">
      <c r="A71" s="107">
        <v>61</v>
      </c>
      <c r="B71" s="151" t="s">
        <v>405</v>
      </c>
      <c r="C71" s="97" t="s">
        <v>406</v>
      </c>
      <c r="D71" s="97" t="s">
        <v>1116</v>
      </c>
      <c r="E71" s="109" t="s">
        <v>408</v>
      </c>
      <c r="F71" s="109" t="s">
        <v>414</v>
      </c>
      <c r="G71" s="110" t="s">
        <v>415</v>
      </c>
      <c r="H71" s="114">
        <v>1</v>
      </c>
      <c r="I71" s="99">
        <v>45111</v>
      </c>
      <c r="J71" s="100">
        <v>45291</v>
      </c>
      <c r="K71" s="112">
        <f t="shared" si="2"/>
        <v>25.714285714285715</v>
      </c>
      <c r="L71" s="98">
        <v>1</v>
      </c>
      <c r="M71" s="113">
        <f t="shared" si="5"/>
        <v>1</v>
      </c>
      <c r="N71" s="96">
        <f t="shared" si="6"/>
        <v>25.714285714285715</v>
      </c>
      <c r="O71" s="103">
        <f t="shared" si="3"/>
        <v>25.714285714285715</v>
      </c>
      <c r="P71" s="103">
        <f t="shared" si="4"/>
        <v>25.714285714285715</v>
      </c>
      <c r="Q71" s="103" t="s">
        <v>411</v>
      </c>
      <c r="R71" s="97" t="s">
        <v>416</v>
      </c>
      <c r="S71" s="114" t="s">
        <v>178</v>
      </c>
      <c r="T71" s="116">
        <v>2022</v>
      </c>
      <c r="U71" s="96">
        <v>1202</v>
      </c>
      <c r="V71" s="98">
        <v>2</v>
      </c>
      <c r="W71" s="98" t="s">
        <v>417</v>
      </c>
      <c r="X71" s="96" t="s">
        <v>48</v>
      </c>
    </row>
    <row r="72" spans="1:29" ht="106.5" customHeight="1" x14ac:dyDescent="0.2">
      <c r="A72" s="107">
        <v>62</v>
      </c>
      <c r="B72" s="151" t="s">
        <v>405</v>
      </c>
      <c r="C72" s="97" t="s">
        <v>406</v>
      </c>
      <c r="D72" s="97" t="s">
        <v>1116</v>
      </c>
      <c r="E72" s="97" t="s">
        <v>418</v>
      </c>
      <c r="F72" s="97" t="s">
        <v>418</v>
      </c>
      <c r="G72" s="96" t="s">
        <v>410</v>
      </c>
      <c r="H72" s="98">
        <v>1</v>
      </c>
      <c r="I72" s="99">
        <v>45111</v>
      </c>
      <c r="J72" s="99">
        <v>45291</v>
      </c>
      <c r="K72" s="112">
        <f t="shared" si="2"/>
        <v>25.714285714285715</v>
      </c>
      <c r="L72" s="98">
        <v>1</v>
      </c>
      <c r="M72" s="113">
        <f t="shared" si="5"/>
        <v>1</v>
      </c>
      <c r="N72" s="96">
        <f t="shared" si="6"/>
        <v>25.714285714285715</v>
      </c>
      <c r="O72" s="103">
        <f t="shared" si="3"/>
        <v>25.714285714285715</v>
      </c>
      <c r="P72" s="103">
        <f t="shared" si="4"/>
        <v>25.714285714285715</v>
      </c>
      <c r="Q72" s="103" t="s">
        <v>411</v>
      </c>
      <c r="R72" s="97" t="s">
        <v>419</v>
      </c>
      <c r="S72" s="114" t="s">
        <v>178</v>
      </c>
      <c r="T72" s="116">
        <v>2022</v>
      </c>
      <c r="U72" s="98">
        <v>1202</v>
      </c>
      <c r="V72" s="98">
        <v>3</v>
      </c>
      <c r="W72" s="98" t="s">
        <v>420</v>
      </c>
      <c r="X72" s="96" t="s">
        <v>48</v>
      </c>
    </row>
    <row r="73" spans="1:29" ht="106.5" customHeight="1" x14ac:dyDescent="0.2">
      <c r="A73" s="107">
        <v>63</v>
      </c>
      <c r="B73" s="151" t="s">
        <v>405</v>
      </c>
      <c r="C73" s="97" t="s">
        <v>406</v>
      </c>
      <c r="D73" s="97" t="s">
        <v>1116</v>
      </c>
      <c r="E73" s="97" t="s">
        <v>421</v>
      </c>
      <c r="F73" s="97" t="s">
        <v>1117</v>
      </c>
      <c r="G73" s="96" t="s">
        <v>422</v>
      </c>
      <c r="H73" s="98">
        <v>1</v>
      </c>
      <c r="I73" s="99">
        <v>45111</v>
      </c>
      <c r="J73" s="99">
        <v>45291</v>
      </c>
      <c r="K73" s="112">
        <f t="shared" si="2"/>
        <v>25.714285714285715</v>
      </c>
      <c r="L73" s="98">
        <v>1</v>
      </c>
      <c r="M73" s="113">
        <f t="shared" si="5"/>
        <v>1</v>
      </c>
      <c r="N73" s="96">
        <f t="shared" si="6"/>
        <v>25.714285714285715</v>
      </c>
      <c r="O73" s="103">
        <f t="shared" si="3"/>
        <v>25.714285714285715</v>
      </c>
      <c r="P73" s="103">
        <f t="shared" si="4"/>
        <v>25.714285714285715</v>
      </c>
      <c r="Q73" s="103" t="s">
        <v>411</v>
      </c>
      <c r="R73" s="97" t="s">
        <v>423</v>
      </c>
      <c r="S73" s="114" t="s">
        <v>178</v>
      </c>
      <c r="T73" s="116">
        <v>2022</v>
      </c>
      <c r="U73" s="98">
        <v>1202</v>
      </c>
      <c r="V73" s="98">
        <v>4</v>
      </c>
      <c r="W73" s="98" t="s">
        <v>424</v>
      </c>
      <c r="X73" s="96" t="s">
        <v>48</v>
      </c>
    </row>
    <row r="74" spans="1:29" ht="131.25" customHeight="1" x14ac:dyDescent="0.2">
      <c r="A74" s="107">
        <v>64</v>
      </c>
      <c r="B74" s="151" t="s">
        <v>425</v>
      </c>
      <c r="C74" s="97" t="s">
        <v>426</v>
      </c>
      <c r="D74" s="97" t="s">
        <v>427</v>
      </c>
      <c r="E74" s="97" t="s">
        <v>428</v>
      </c>
      <c r="F74" s="97" t="s">
        <v>429</v>
      </c>
      <c r="G74" s="96" t="s">
        <v>430</v>
      </c>
      <c r="H74" s="98">
        <v>1</v>
      </c>
      <c r="I74" s="99">
        <v>45111</v>
      </c>
      <c r="J74" s="99">
        <v>45169</v>
      </c>
      <c r="K74" s="112">
        <f t="shared" si="2"/>
        <v>8.2857142857142865</v>
      </c>
      <c r="L74" s="98">
        <v>1</v>
      </c>
      <c r="M74" s="113">
        <f t="shared" si="5"/>
        <v>1</v>
      </c>
      <c r="N74" s="96">
        <f t="shared" si="6"/>
        <v>8.2857142857142865</v>
      </c>
      <c r="O74" s="103">
        <f t="shared" si="3"/>
        <v>8.2857142857142865</v>
      </c>
      <c r="P74" s="103">
        <f t="shared" si="4"/>
        <v>8.2857142857142865</v>
      </c>
      <c r="Q74" s="103" t="s">
        <v>245</v>
      </c>
      <c r="R74" s="118" t="s">
        <v>431</v>
      </c>
      <c r="S74" s="114" t="s">
        <v>178</v>
      </c>
      <c r="T74" s="116">
        <v>2022</v>
      </c>
      <c r="U74" s="98">
        <v>1232</v>
      </c>
      <c r="V74" s="98">
        <v>1</v>
      </c>
      <c r="W74" s="98" t="s">
        <v>432</v>
      </c>
      <c r="X74" s="96" t="s">
        <v>48</v>
      </c>
    </row>
    <row r="75" spans="1:29" ht="106.5" customHeight="1" x14ac:dyDescent="0.2">
      <c r="A75" s="107">
        <v>65</v>
      </c>
      <c r="B75" s="151" t="s">
        <v>433</v>
      </c>
      <c r="C75" s="97" t="s">
        <v>434</v>
      </c>
      <c r="D75" s="97" t="s">
        <v>1118</v>
      </c>
      <c r="E75" s="97" t="s">
        <v>436</v>
      </c>
      <c r="F75" s="97" t="s">
        <v>437</v>
      </c>
      <c r="G75" s="96" t="s">
        <v>438</v>
      </c>
      <c r="H75" s="98">
        <v>2</v>
      </c>
      <c r="I75" s="99">
        <v>45111</v>
      </c>
      <c r="J75" s="99">
        <v>45291</v>
      </c>
      <c r="K75" s="112">
        <f t="shared" si="2"/>
        <v>25.714285714285715</v>
      </c>
      <c r="L75" s="98">
        <v>2</v>
      </c>
      <c r="M75" s="113">
        <f t="shared" ref="M75:M106" si="7">+L75/H75</f>
        <v>1</v>
      </c>
      <c r="N75" s="102">
        <f t="shared" ref="N75:N106" si="8">+M75*K75</f>
        <v>25.714285714285715</v>
      </c>
      <c r="O75" s="103">
        <f t="shared" si="3"/>
        <v>25.714285714285715</v>
      </c>
      <c r="P75" s="103">
        <f t="shared" si="4"/>
        <v>25.714285714285715</v>
      </c>
      <c r="Q75" s="103" t="s">
        <v>411</v>
      </c>
      <c r="R75" s="115" t="s">
        <v>1119</v>
      </c>
      <c r="S75" s="114" t="s">
        <v>178</v>
      </c>
      <c r="T75" s="116">
        <v>2022</v>
      </c>
      <c r="U75" s="98">
        <v>1203</v>
      </c>
      <c r="V75" s="98">
        <v>1</v>
      </c>
      <c r="W75" s="98" t="s">
        <v>439</v>
      </c>
      <c r="X75" s="114" t="s">
        <v>48</v>
      </c>
    </row>
    <row r="76" spans="1:29" ht="106.5" customHeight="1" x14ac:dyDescent="0.2">
      <c r="A76" s="107">
        <v>66</v>
      </c>
      <c r="B76" s="151" t="s">
        <v>433</v>
      </c>
      <c r="C76" s="97" t="s">
        <v>434</v>
      </c>
      <c r="D76" s="97" t="s">
        <v>1120</v>
      </c>
      <c r="E76" s="97" t="s">
        <v>441</v>
      </c>
      <c r="F76" s="97" t="s">
        <v>442</v>
      </c>
      <c r="G76" s="96" t="s">
        <v>266</v>
      </c>
      <c r="H76" s="98">
        <v>1</v>
      </c>
      <c r="I76" s="99">
        <v>45111</v>
      </c>
      <c r="J76" s="99">
        <v>45291</v>
      </c>
      <c r="K76" s="112">
        <f t="shared" ref="K76:K139" si="9">+(J76-I76)/7</f>
        <v>25.714285714285715</v>
      </c>
      <c r="L76" s="98">
        <v>1</v>
      </c>
      <c r="M76" s="113">
        <f t="shared" si="7"/>
        <v>1</v>
      </c>
      <c r="N76" s="96">
        <f t="shared" si="8"/>
        <v>25.714285714285715</v>
      </c>
      <c r="O76" s="103">
        <f t="shared" ref="O76:O140" si="10">+IF(J76&lt;=$C$6,N76,0)</f>
        <v>25.714285714285715</v>
      </c>
      <c r="P76" s="103">
        <f t="shared" ref="P76:P140" si="11">+IF($C$6&gt;=J76,K76,0)</f>
        <v>25.714285714285715</v>
      </c>
      <c r="Q76" s="103" t="s">
        <v>411</v>
      </c>
      <c r="R76" s="97" t="s">
        <v>1121</v>
      </c>
      <c r="S76" s="114" t="s">
        <v>178</v>
      </c>
      <c r="T76" s="116">
        <v>2022</v>
      </c>
      <c r="U76" s="98">
        <v>1203</v>
      </c>
      <c r="V76" s="98">
        <v>2</v>
      </c>
      <c r="W76" s="98" t="s">
        <v>443</v>
      </c>
      <c r="X76" s="114" t="s">
        <v>48</v>
      </c>
    </row>
    <row r="77" spans="1:29" ht="106.5" customHeight="1" x14ac:dyDescent="0.2">
      <c r="A77" s="107">
        <v>67</v>
      </c>
      <c r="B77" s="150" t="s">
        <v>44</v>
      </c>
      <c r="C77" s="108" t="s">
        <v>45</v>
      </c>
      <c r="D77" s="97" t="s">
        <v>444</v>
      </c>
      <c r="E77" s="97" t="s">
        <v>205</v>
      </c>
      <c r="F77" s="109" t="s">
        <v>445</v>
      </c>
      <c r="G77" s="110" t="s">
        <v>446</v>
      </c>
      <c r="H77" s="114">
        <v>2</v>
      </c>
      <c r="I77" s="111">
        <v>45111</v>
      </c>
      <c r="J77" s="99">
        <v>45261</v>
      </c>
      <c r="K77" s="112">
        <f t="shared" si="9"/>
        <v>21.428571428571427</v>
      </c>
      <c r="L77" s="110">
        <v>2</v>
      </c>
      <c r="M77" s="113">
        <f t="shared" si="7"/>
        <v>1</v>
      </c>
      <c r="N77" s="96">
        <f t="shared" si="8"/>
        <v>21.428571428571427</v>
      </c>
      <c r="O77" s="103">
        <f t="shared" si="10"/>
        <v>21.428571428571427</v>
      </c>
      <c r="P77" s="103">
        <f t="shared" si="11"/>
        <v>21.428571428571427</v>
      </c>
      <c r="Q77" s="103" t="s">
        <v>447</v>
      </c>
      <c r="R77" s="115" t="s">
        <v>1122</v>
      </c>
      <c r="S77" s="114" t="s">
        <v>49</v>
      </c>
      <c r="T77" s="116">
        <v>2022</v>
      </c>
      <c r="U77" s="114">
        <v>1064</v>
      </c>
      <c r="V77" s="98">
        <v>1</v>
      </c>
      <c r="W77" s="98" t="s">
        <v>448</v>
      </c>
      <c r="X77" s="114" t="s">
        <v>48</v>
      </c>
      <c r="Z77" s="8"/>
      <c r="AA77" s="8"/>
      <c r="AB77" s="8"/>
      <c r="AC77" s="8"/>
    </row>
    <row r="78" spans="1:29" ht="128.25" customHeight="1" x14ac:dyDescent="0.2">
      <c r="A78" s="107">
        <v>68</v>
      </c>
      <c r="B78" s="150" t="s">
        <v>44</v>
      </c>
      <c r="C78" s="108" t="s">
        <v>45</v>
      </c>
      <c r="D78" s="97" t="s">
        <v>444</v>
      </c>
      <c r="E78" s="97" t="s">
        <v>449</v>
      </c>
      <c r="F78" s="109" t="s">
        <v>210</v>
      </c>
      <c r="G78" s="110" t="s">
        <v>450</v>
      </c>
      <c r="H78" s="114">
        <v>2</v>
      </c>
      <c r="I78" s="111">
        <v>45111</v>
      </c>
      <c r="J78" s="99">
        <v>45261</v>
      </c>
      <c r="K78" s="112">
        <f t="shared" si="9"/>
        <v>21.428571428571427</v>
      </c>
      <c r="L78" s="110">
        <v>2</v>
      </c>
      <c r="M78" s="113">
        <f t="shared" si="7"/>
        <v>1</v>
      </c>
      <c r="N78" s="96">
        <f t="shared" si="8"/>
        <v>21.428571428571427</v>
      </c>
      <c r="O78" s="103">
        <f t="shared" si="10"/>
        <v>21.428571428571427</v>
      </c>
      <c r="P78" s="103">
        <f t="shared" si="11"/>
        <v>21.428571428571427</v>
      </c>
      <c r="Q78" s="103" t="s">
        <v>447</v>
      </c>
      <c r="R78" s="115" t="s">
        <v>451</v>
      </c>
      <c r="S78" s="114" t="s">
        <v>49</v>
      </c>
      <c r="T78" s="116">
        <v>2022</v>
      </c>
      <c r="U78" s="114">
        <v>1065</v>
      </c>
      <c r="V78" s="98">
        <v>2</v>
      </c>
      <c r="W78" s="98" t="s">
        <v>452</v>
      </c>
      <c r="X78" s="114" t="s">
        <v>48</v>
      </c>
      <c r="Z78" s="8"/>
      <c r="AA78" s="8"/>
      <c r="AB78" s="8"/>
      <c r="AC78" s="8"/>
    </row>
    <row r="79" spans="1:29" ht="123.75" customHeight="1" x14ac:dyDescent="0.2">
      <c r="A79" s="107">
        <v>69</v>
      </c>
      <c r="B79" s="150" t="s">
        <v>44</v>
      </c>
      <c r="C79" s="108" t="s">
        <v>45</v>
      </c>
      <c r="D79" s="97" t="s">
        <v>444</v>
      </c>
      <c r="E79" s="97" t="s">
        <v>1123</v>
      </c>
      <c r="F79" s="109" t="s">
        <v>453</v>
      </c>
      <c r="G79" s="110" t="s">
        <v>454</v>
      </c>
      <c r="H79" s="114">
        <v>5</v>
      </c>
      <c r="I79" s="111">
        <v>45111</v>
      </c>
      <c r="J79" s="99">
        <v>45261</v>
      </c>
      <c r="K79" s="112">
        <f t="shared" si="9"/>
        <v>21.428571428571427</v>
      </c>
      <c r="L79" s="110">
        <v>5</v>
      </c>
      <c r="M79" s="113">
        <f t="shared" si="7"/>
        <v>1</v>
      </c>
      <c r="N79" s="96">
        <f t="shared" si="8"/>
        <v>21.428571428571427</v>
      </c>
      <c r="O79" s="103">
        <f t="shared" si="10"/>
        <v>21.428571428571427</v>
      </c>
      <c r="P79" s="103">
        <f t="shared" si="11"/>
        <v>21.428571428571427</v>
      </c>
      <c r="Q79" s="103" t="s">
        <v>447</v>
      </c>
      <c r="R79" s="120" t="s">
        <v>1124</v>
      </c>
      <c r="S79" s="114" t="s">
        <v>49</v>
      </c>
      <c r="T79" s="116">
        <v>2022</v>
      </c>
      <c r="U79" s="114">
        <v>1066</v>
      </c>
      <c r="V79" s="98">
        <v>3</v>
      </c>
      <c r="W79" s="98" t="s">
        <v>455</v>
      </c>
      <c r="X79" s="114" t="s">
        <v>48</v>
      </c>
      <c r="Z79" s="8"/>
      <c r="AA79" s="8"/>
      <c r="AB79" s="8"/>
      <c r="AC79" s="8"/>
    </row>
    <row r="80" spans="1:29" ht="106.5" customHeight="1" x14ac:dyDescent="0.2">
      <c r="A80" s="107">
        <v>70</v>
      </c>
      <c r="B80" s="150" t="s">
        <v>44</v>
      </c>
      <c r="C80" s="108" t="s">
        <v>45</v>
      </c>
      <c r="D80" s="97" t="s">
        <v>444</v>
      </c>
      <c r="E80" s="97" t="s">
        <v>456</v>
      </c>
      <c r="F80" s="109" t="s">
        <v>457</v>
      </c>
      <c r="G80" s="110" t="s">
        <v>458</v>
      </c>
      <c r="H80" s="114">
        <v>1</v>
      </c>
      <c r="I80" s="111">
        <v>45111</v>
      </c>
      <c r="J80" s="99">
        <v>45261</v>
      </c>
      <c r="K80" s="112">
        <f t="shared" si="9"/>
        <v>21.428571428571427</v>
      </c>
      <c r="L80" s="110">
        <v>1</v>
      </c>
      <c r="M80" s="113">
        <f t="shared" si="7"/>
        <v>1</v>
      </c>
      <c r="N80" s="96">
        <f t="shared" si="8"/>
        <v>21.428571428571427</v>
      </c>
      <c r="O80" s="103">
        <f t="shared" si="10"/>
        <v>21.428571428571427</v>
      </c>
      <c r="P80" s="103">
        <f t="shared" si="11"/>
        <v>21.428571428571427</v>
      </c>
      <c r="Q80" s="103" t="s">
        <v>447</v>
      </c>
      <c r="R80" s="115" t="s">
        <v>1125</v>
      </c>
      <c r="S80" s="114" t="s">
        <v>49</v>
      </c>
      <c r="T80" s="116">
        <v>2022</v>
      </c>
      <c r="U80" s="114">
        <v>1067</v>
      </c>
      <c r="V80" s="98">
        <v>4</v>
      </c>
      <c r="W80" s="98" t="s">
        <v>459</v>
      </c>
      <c r="X80" s="114" t="s">
        <v>48</v>
      </c>
      <c r="Z80" s="8"/>
      <c r="AA80" s="8"/>
      <c r="AB80" s="8"/>
      <c r="AC80" s="8"/>
    </row>
    <row r="81" spans="1:29" ht="144.75" customHeight="1" x14ac:dyDescent="0.2">
      <c r="A81" s="107">
        <v>71</v>
      </c>
      <c r="B81" s="150" t="s">
        <v>44</v>
      </c>
      <c r="C81" s="108" t="s">
        <v>45</v>
      </c>
      <c r="D81" s="97" t="s">
        <v>444</v>
      </c>
      <c r="E81" s="97" t="s">
        <v>460</v>
      </c>
      <c r="F81" s="109" t="s">
        <v>461</v>
      </c>
      <c r="G81" s="110" t="s">
        <v>462</v>
      </c>
      <c r="H81" s="114">
        <v>1</v>
      </c>
      <c r="I81" s="111">
        <v>45111</v>
      </c>
      <c r="J81" s="99">
        <v>45261</v>
      </c>
      <c r="K81" s="112">
        <f t="shared" si="9"/>
        <v>21.428571428571427</v>
      </c>
      <c r="L81" s="110">
        <v>1</v>
      </c>
      <c r="M81" s="113">
        <f t="shared" si="7"/>
        <v>1</v>
      </c>
      <c r="N81" s="96">
        <f t="shared" si="8"/>
        <v>21.428571428571427</v>
      </c>
      <c r="O81" s="103">
        <f t="shared" si="10"/>
        <v>21.428571428571427</v>
      </c>
      <c r="P81" s="103">
        <f t="shared" si="11"/>
        <v>21.428571428571427</v>
      </c>
      <c r="Q81" s="103" t="s">
        <v>447</v>
      </c>
      <c r="R81" s="120" t="s">
        <v>1126</v>
      </c>
      <c r="S81" s="114" t="s">
        <v>49</v>
      </c>
      <c r="T81" s="116">
        <v>2022</v>
      </c>
      <c r="U81" s="127">
        <v>1068</v>
      </c>
      <c r="V81" s="98">
        <v>5</v>
      </c>
      <c r="W81" s="98" t="s">
        <v>463</v>
      </c>
      <c r="X81" s="114" t="s">
        <v>48</v>
      </c>
      <c r="Z81" s="8"/>
      <c r="AA81" s="8"/>
      <c r="AB81" s="8"/>
      <c r="AC81" s="8"/>
    </row>
    <row r="82" spans="1:29" ht="147" customHeight="1" x14ac:dyDescent="0.2">
      <c r="A82" s="107">
        <v>72</v>
      </c>
      <c r="B82" s="151" t="s">
        <v>51</v>
      </c>
      <c r="C82" s="97" t="s">
        <v>52</v>
      </c>
      <c r="D82" s="97" t="s">
        <v>53</v>
      </c>
      <c r="E82" s="97" t="s">
        <v>464</v>
      </c>
      <c r="F82" s="97" t="s">
        <v>465</v>
      </c>
      <c r="G82" s="96" t="s">
        <v>466</v>
      </c>
      <c r="H82" s="98">
        <v>2</v>
      </c>
      <c r="I82" s="99">
        <v>45111</v>
      </c>
      <c r="J82" s="99">
        <v>45261</v>
      </c>
      <c r="K82" s="112">
        <f t="shared" si="9"/>
        <v>21.428571428571427</v>
      </c>
      <c r="L82" s="98">
        <v>2</v>
      </c>
      <c r="M82" s="113">
        <f t="shared" si="7"/>
        <v>1</v>
      </c>
      <c r="N82" s="96">
        <f t="shared" si="8"/>
        <v>21.428571428571427</v>
      </c>
      <c r="O82" s="103">
        <f t="shared" si="10"/>
        <v>21.428571428571427</v>
      </c>
      <c r="P82" s="103">
        <f t="shared" si="11"/>
        <v>21.428571428571427</v>
      </c>
      <c r="Q82" s="103" t="s">
        <v>447</v>
      </c>
      <c r="R82" s="97" t="s">
        <v>467</v>
      </c>
      <c r="S82" s="114" t="s">
        <v>49</v>
      </c>
      <c r="T82" s="116">
        <v>2022</v>
      </c>
      <c r="U82" s="96">
        <v>1122</v>
      </c>
      <c r="V82" s="98">
        <v>2</v>
      </c>
      <c r="W82" s="98" t="s">
        <v>468</v>
      </c>
      <c r="X82" s="114" t="s">
        <v>48</v>
      </c>
    </row>
    <row r="83" spans="1:29" ht="106.5" customHeight="1" x14ac:dyDescent="0.2">
      <c r="A83" s="107">
        <v>73</v>
      </c>
      <c r="B83" s="151" t="s">
        <v>51</v>
      </c>
      <c r="C83" s="97" t="s">
        <v>52</v>
      </c>
      <c r="D83" s="97" t="s">
        <v>53</v>
      </c>
      <c r="E83" s="97" t="s">
        <v>469</v>
      </c>
      <c r="F83" s="97" t="s">
        <v>470</v>
      </c>
      <c r="G83" s="96" t="s">
        <v>471</v>
      </c>
      <c r="H83" s="98">
        <v>2</v>
      </c>
      <c r="I83" s="99">
        <v>45111</v>
      </c>
      <c r="J83" s="99">
        <v>45261</v>
      </c>
      <c r="K83" s="112">
        <f t="shared" si="9"/>
        <v>21.428571428571427</v>
      </c>
      <c r="L83" s="98">
        <v>2</v>
      </c>
      <c r="M83" s="113">
        <f t="shared" si="7"/>
        <v>1</v>
      </c>
      <c r="N83" s="96">
        <f t="shared" si="8"/>
        <v>21.428571428571427</v>
      </c>
      <c r="O83" s="103">
        <f t="shared" si="10"/>
        <v>21.428571428571427</v>
      </c>
      <c r="P83" s="103">
        <f t="shared" si="11"/>
        <v>21.428571428571427</v>
      </c>
      <c r="Q83" s="103" t="s">
        <v>447</v>
      </c>
      <c r="R83" s="97" t="s">
        <v>472</v>
      </c>
      <c r="S83" s="114" t="s">
        <v>49</v>
      </c>
      <c r="T83" s="116">
        <v>2022</v>
      </c>
      <c r="U83" s="96">
        <v>1123</v>
      </c>
      <c r="V83" s="98">
        <v>3</v>
      </c>
      <c r="W83" s="98" t="s">
        <v>473</v>
      </c>
      <c r="X83" s="119" t="s">
        <v>48</v>
      </c>
    </row>
    <row r="84" spans="1:29" ht="172.5" customHeight="1" x14ac:dyDescent="0.2">
      <c r="A84" s="107">
        <v>74</v>
      </c>
      <c r="B84" s="151" t="s">
        <v>51</v>
      </c>
      <c r="C84" s="97" t="s">
        <v>52</v>
      </c>
      <c r="D84" s="97" t="s">
        <v>53</v>
      </c>
      <c r="E84" s="97" t="s">
        <v>474</v>
      </c>
      <c r="F84" s="97" t="s">
        <v>475</v>
      </c>
      <c r="G84" s="96" t="s">
        <v>476</v>
      </c>
      <c r="H84" s="98">
        <v>5</v>
      </c>
      <c r="I84" s="99">
        <v>45111</v>
      </c>
      <c r="J84" s="99">
        <v>45261</v>
      </c>
      <c r="K84" s="112">
        <f t="shared" si="9"/>
        <v>21.428571428571427</v>
      </c>
      <c r="L84" s="98">
        <v>5</v>
      </c>
      <c r="M84" s="113">
        <f t="shared" si="7"/>
        <v>1</v>
      </c>
      <c r="N84" s="96">
        <f t="shared" si="8"/>
        <v>21.428571428571427</v>
      </c>
      <c r="O84" s="103">
        <f t="shared" si="10"/>
        <v>21.428571428571427</v>
      </c>
      <c r="P84" s="103">
        <f t="shared" si="11"/>
        <v>21.428571428571427</v>
      </c>
      <c r="Q84" s="103" t="s">
        <v>447</v>
      </c>
      <c r="R84" s="118" t="s">
        <v>1127</v>
      </c>
      <c r="S84" s="114" t="s">
        <v>477</v>
      </c>
      <c r="T84" s="116">
        <v>2022</v>
      </c>
      <c r="U84" s="98">
        <v>1124</v>
      </c>
      <c r="V84" s="98">
        <v>4</v>
      </c>
      <c r="W84" s="98" t="s">
        <v>478</v>
      </c>
      <c r="X84" s="119" t="s">
        <v>48</v>
      </c>
    </row>
    <row r="85" spans="1:29" ht="106.5" customHeight="1" x14ac:dyDescent="0.2">
      <c r="A85" s="107">
        <v>75</v>
      </c>
      <c r="B85" s="151" t="s">
        <v>51</v>
      </c>
      <c r="C85" s="97" t="s">
        <v>52</v>
      </c>
      <c r="D85" s="97" t="s">
        <v>53</v>
      </c>
      <c r="E85" s="97" t="s">
        <v>479</v>
      </c>
      <c r="F85" s="97" t="s">
        <v>480</v>
      </c>
      <c r="G85" s="96" t="s">
        <v>481</v>
      </c>
      <c r="H85" s="98">
        <v>1</v>
      </c>
      <c r="I85" s="99">
        <v>45111</v>
      </c>
      <c r="J85" s="99">
        <v>45261</v>
      </c>
      <c r="K85" s="112">
        <f t="shared" si="9"/>
        <v>21.428571428571427</v>
      </c>
      <c r="L85" s="98">
        <v>1</v>
      </c>
      <c r="M85" s="113">
        <f t="shared" si="7"/>
        <v>1</v>
      </c>
      <c r="N85" s="96">
        <f t="shared" si="8"/>
        <v>21.428571428571427</v>
      </c>
      <c r="O85" s="103">
        <f t="shared" si="10"/>
        <v>21.428571428571427</v>
      </c>
      <c r="P85" s="103">
        <f t="shared" si="11"/>
        <v>21.428571428571427</v>
      </c>
      <c r="Q85" s="103" t="s">
        <v>447</v>
      </c>
      <c r="R85" s="97" t="s">
        <v>482</v>
      </c>
      <c r="S85" s="114" t="s">
        <v>49</v>
      </c>
      <c r="T85" s="116">
        <v>2022</v>
      </c>
      <c r="U85" s="98">
        <v>1240</v>
      </c>
      <c r="V85" s="98">
        <v>5</v>
      </c>
      <c r="W85" s="98" t="s">
        <v>483</v>
      </c>
      <c r="X85" s="119" t="s">
        <v>48</v>
      </c>
    </row>
    <row r="86" spans="1:29" ht="91.5" customHeight="1" x14ac:dyDescent="0.2">
      <c r="A86" s="107">
        <v>76</v>
      </c>
      <c r="B86" s="151" t="s">
        <v>484</v>
      </c>
      <c r="C86" s="97" t="s">
        <v>485</v>
      </c>
      <c r="D86" s="97" t="s">
        <v>486</v>
      </c>
      <c r="E86" s="97" t="s">
        <v>487</v>
      </c>
      <c r="F86" s="97" t="s">
        <v>488</v>
      </c>
      <c r="G86" s="96" t="s">
        <v>489</v>
      </c>
      <c r="H86" s="98">
        <v>5</v>
      </c>
      <c r="I86" s="99">
        <v>45111</v>
      </c>
      <c r="J86" s="99">
        <v>45291</v>
      </c>
      <c r="K86" s="112">
        <f t="shared" si="9"/>
        <v>25.714285714285715</v>
      </c>
      <c r="L86" s="98">
        <v>5</v>
      </c>
      <c r="M86" s="113">
        <f t="shared" si="7"/>
        <v>1</v>
      </c>
      <c r="N86" s="96">
        <f t="shared" si="8"/>
        <v>25.714285714285715</v>
      </c>
      <c r="O86" s="103">
        <f t="shared" si="10"/>
        <v>25.714285714285715</v>
      </c>
      <c r="P86" s="103">
        <f t="shared" si="11"/>
        <v>25.714285714285715</v>
      </c>
      <c r="Q86" s="103" t="s">
        <v>447</v>
      </c>
      <c r="R86" s="97" t="s">
        <v>1128</v>
      </c>
      <c r="S86" s="114" t="s">
        <v>49</v>
      </c>
      <c r="T86" s="116">
        <v>2022</v>
      </c>
      <c r="U86" s="114">
        <v>1243</v>
      </c>
      <c r="V86" s="98">
        <v>1</v>
      </c>
      <c r="W86" s="98" t="s">
        <v>490</v>
      </c>
      <c r="X86" s="119" t="s">
        <v>48</v>
      </c>
    </row>
    <row r="87" spans="1:29" ht="106.5" customHeight="1" x14ac:dyDescent="0.2">
      <c r="A87" s="107">
        <v>77</v>
      </c>
      <c r="B87" s="151" t="s">
        <v>68</v>
      </c>
      <c r="C87" s="97" t="s">
        <v>69</v>
      </c>
      <c r="D87" s="97" t="s">
        <v>491</v>
      </c>
      <c r="E87" s="97" t="s">
        <v>492</v>
      </c>
      <c r="F87" s="97" t="s">
        <v>493</v>
      </c>
      <c r="G87" s="96" t="s">
        <v>494</v>
      </c>
      <c r="H87" s="98">
        <v>2</v>
      </c>
      <c r="I87" s="99">
        <v>45111</v>
      </c>
      <c r="J87" s="99">
        <v>45261</v>
      </c>
      <c r="K87" s="112">
        <f t="shared" si="9"/>
        <v>21.428571428571427</v>
      </c>
      <c r="L87" s="98">
        <v>2</v>
      </c>
      <c r="M87" s="113">
        <f t="shared" si="7"/>
        <v>1</v>
      </c>
      <c r="N87" s="96">
        <f t="shared" si="8"/>
        <v>21.428571428571427</v>
      </c>
      <c r="O87" s="103">
        <f t="shared" si="10"/>
        <v>21.428571428571427</v>
      </c>
      <c r="P87" s="103">
        <f t="shared" si="11"/>
        <v>21.428571428571427</v>
      </c>
      <c r="Q87" s="103" t="s">
        <v>495</v>
      </c>
      <c r="R87" s="97" t="s">
        <v>1129</v>
      </c>
      <c r="S87" s="114" t="s">
        <v>49</v>
      </c>
      <c r="T87" s="116">
        <v>2022</v>
      </c>
      <c r="U87" s="98">
        <v>1244</v>
      </c>
      <c r="V87" s="98">
        <v>3</v>
      </c>
      <c r="W87" s="98" t="s">
        <v>496</v>
      </c>
      <c r="X87" s="119" t="s">
        <v>48</v>
      </c>
    </row>
    <row r="88" spans="1:29" ht="154.5" customHeight="1" x14ac:dyDescent="0.2">
      <c r="A88" s="107">
        <v>78</v>
      </c>
      <c r="B88" s="151" t="s">
        <v>497</v>
      </c>
      <c r="C88" s="97" t="s">
        <v>498</v>
      </c>
      <c r="D88" s="97" t="s">
        <v>499</v>
      </c>
      <c r="E88" s="97" t="s">
        <v>1130</v>
      </c>
      <c r="F88" s="97" t="s">
        <v>500</v>
      </c>
      <c r="G88" s="96" t="s">
        <v>501</v>
      </c>
      <c r="H88" s="98">
        <v>4</v>
      </c>
      <c r="I88" s="99">
        <v>45111</v>
      </c>
      <c r="J88" s="99">
        <v>45275</v>
      </c>
      <c r="K88" s="112">
        <f t="shared" si="9"/>
        <v>23.428571428571427</v>
      </c>
      <c r="L88" s="98">
        <v>4</v>
      </c>
      <c r="M88" s="113">
        <f t="shared" si="7"/>
        <v>1</v>
      </c>
      <c r="N88" s="96">
        <f t="shared" si="8"/>
        <v>23.428571428571427</v>
      </c>
      <c r="O88" s="103">
        <f t="shared" si="10"/>
        <v>23.428571428571427</v>
      </c>
      <c r="P88" s="103">
        <f t="shared" si="11"/>
        <v>23.428571428571427</v>
      </c>
      <c r="Q88" s="128" t="s">
        <v>502</v>
      </c>
      <c r="R88" s="97" t="s">
        <v>1131</v>
      </c>
      <c r="S88" s="114" t="s">
        <v>49</v>
      </c>
      <c r="T88" s="116">
        <v>2022</v>
      </c>
      <c r="U88" s="98">
        <v>1095</v>
      </c>
      <c r="V88" s="98">
        <v>1</v>
      </c>
      <c r="W88" s="96" t="s">
        <v>503</v>
      </c>
      <c r="X88" s="119" t="s">
        <v>48</v>
      </c>
    </row>
    <row r="89" spans="1:29" ht="114.75" customHeight="1" x14ac:dyDescent="0.2">
      <c r="A89" s="107">
        <v>79</v>
      </c>
      <c r="B89" s="151" t="s">
        <v>86</v>
      </c>
      <c r="C89" s="97" t="s">
        <v>87</v>
      </c>
      <c r="D89" s="97" t="s">
        <v>504</v>
      </c>
      <c r="E89" s="97" t="s">
        <v>505</v>
      </c>
      <c r="F89" s="97" t="s">
        <v>506</v>
      </c>
      <c r="G89" s="96" t="s">
        <v>507</v>
      </c>
      <c r="H89" s="98">
        <v>5</v>
      </c>
      <c r="I89" s="99">
        <v>45111</v>
      </c>
      <c r="J89" s="99">
        <v>45261</v>
      </c>
      <c r="K89" s="112">
        <f t="shared" si="9"/>
        <v>21.428571428571427</v>
      </c>
      <c r="L89" s="98">
        <v>5</v>
      </c>
      <c r="M89" s="113">
        <f t="shared" si="7"/>
        <v>1</v>
      </c>
      <c r="N89" s="96">
        <f t="shared" si="8"/>
        <v>21.428571428571427</v>
      </c>
      <c r="O89" s="103">
        <f t="shared" si="10"/>
        <v>21.428571428571427</v>
      </c>
      <c r="P89" s="103">
        <f t="shared" si="11"/>
        <v>21.428571428571427</v>
      </c>
      <c r="Q89" s="103" t="s">
        <v>495</v>
      </c>
      <c r="R89" s="97" t="s">
        <v>1132</v>
      </c>
      <c r="S89" s="114" t="s">
        <v>49</v>
      </c>
      <c r="T89" s="116">
        <v>2022</v>
      </c>
      <c r="U89" s="98">
        <v>1241</v>
      </c>
      <c r="V89" s="98">
        <v>2</v>
      </c>
      <c r="W89" s="98" t="s">
        <v>508</v>
      </c>
      <c r="X89" s="119" t="s">
        <v>48</v>
      </c>
    </row>
    <row r="90" spans="1:29" ht="106.5" customHeight="1" x14ac:dyDescent="0.2">
      <c r="A90" s="107">
        <v>80</v>
      </c>
      <c r="B90" s="151" t="s">
        <v>133</v>
      </c>
      <c r="C90" s="97" t="s">
        <v>134</v>
      </c>
      <c r="D90" s="97" t="s">
        <v>509</v>
      </c>
      <c r="E90" s="97" t="s">
        <v>126</v>
      </c>
      <c r="F90" s="97" t="s">
        <v>510</v>
      </c>
      <c r="G90" s="96" t="s">
        <v>511</v>
      </c>
      <c r="H90" s="98">
        <v>5</v>
      </c>
      <c r="I90" s="99">
        <v>45111</v>
      </c>
      <c r="J90" s="99">
        <v>45261</v>
      </c>
      <c r="K90" s="112">
        <f t="shared" si="9"/>
        <v>21.428571428571427</v>
      </c>
      <c r="L90" s="98">
        <v>5</v>
      </c>
      <c r="M90" s="113">
        <f t="shared" si="7"/>
        <v>1</v>
      </c>
      <c r="N90" s="96">
        <f t="shared" si="8"/>
        <v>21.428571428571427</v>
      </c>
      <c r="O90" s="103">
        <f t="shared" si="10"/>
        <v>21.428571428571427</v>
      </c>
      <c r="P90" s="103">
        <f t="shared" si="11"/>
        <v>21.428571428571427</v>
      </c>
      <c r="Q90" s="103" t="s">
        <v>107</v>
      </c>
      <c r="R90" s="118" t="s">
        <v>1133</v>
      </c>
      <c r="S90" s="114" t="s">
        <v>49</v>
      </c>
      <c r="T90" s="116">
        <v>2022</v>
      </c>
      <c r="U90" s="98">
        <v>1242</v>
      </c>
      <c r="V90" s="98">
        <v>2</v>
      </c>
      <c r="W90" s="98" t="s">
        <v>512</v>
      </c>
      <c r="X90" s="119" t="s">
        <v>48</v>
      </c>
    </row>
    <row r="91" spans="1:29" ht="106.5" customHeight="1" x14ac:dyDescent="0.2">
      <c r="A91" s="107">
        <v>81</v>
      </c>
      <c r="B91" s="151" t="s">
        <v>137</v>
      </c>
      <c r="C91" s="97" t="s">
        <v>138</v>
      </c>
      <c r="D91" s="97" t="s">
        <v>143</v>
      </c>
      <c r="E91" s="97" t="s">
        <v>145</v>
      </c>
      <c r="F91" s="97" t="s">
        <v>146</v>
      </c>
      <c r="G91" s="96" t="s">
        <v>513</v>
      </c>
      <c r="H91" s="98">
        <v>5</v>
      </c>
      <c r="I91" s="99">
        <v>45111</v>
      </c>
      <c r="J91" s="99">
        <v>45261</v>
      </c>
      <c r="K91" s="112">
        <f t="shared" si="9"/>
        <v>21.428571428571427</v>
      </c>
      <c r="L91" s="98">
        <v>5</v>
      </c>
      <c r="M91" s="113">
        <f t="shared" si="7"/>
        <v>1</v>
      </c>
      <c r="N91" s="96">
        <f t="shared" si="8"/>
        <v>21.428571428571427</v>
      </c>
      <c r="O91" s="103">
        <f t="shared" si="10"/>
        <v>21.428571428571427</v>
      </c>
      <c r="P91" s="103">
        <f t="shared" si="11"/>
        <v>21.428571428571427</v>
      </c>
      <c r="Q91" s="103" t="s">
        <v>107</v>
      </c>
      <c r="R91" s="97" t="s">
        <v>1134</v>
      </c>
      <c r="S91" s="114" t="s">
        <v>49</v>
      </c>
      <c r="T91" s="116">
        <v>2022</v>
      </c>
      <c r="U91" s="98">
        <v>1245</v>
      </c>
      <c r="V91" s="98">
        <v>3</v>
      </c>
      <c r="W91" s="98" t="s">
        <v>514</v>
      </c>
      <c r="X91" s="114" t="s">
        <v>48</v>
      </c>
    </row>
    <row r="92" spans="1:29" ht="131.25" customHeight="1" x14ac:dyDescent="0.2">
      <c r="A92" s="107">
        <v>82</v>
      </c>
      <c r="B92" s="151" t="s">
        <v>148</v>
      </c>
      <c r="C92" s="97" t="s">
        <v>149</v>
      </c>
      <c r="D92" s="97" t="s">
        <v>515</v>
      </c>
      <c r="E92" s="97" t="s">
        <v>1135</v>
      </c>
      <c r="F92" s="97" t="s">
        <v>516</v>
      </c>
      <c r="G92" s="96" t="s">
        <v>517</v>
      </c>
      <c r="H92" s="98">
        <v>5</v>
      </c>
      <c r="I92" s="99">
        <v>45111</v>
      </c>
      <c r="J92" s="99">
        <v>45261</v>
      </c>
      <c r="K92" s="112">
        <f t="shared" si="9"/>
        <v>21.428571428571427</v>
      </c>
      <c r="L92" s="98">
        <v>5</v>
      </c>
      <c r="M92" s="113">
        <f t="shared" si="7"/>
        <v>1</v>
      </c>
      <c r="N92" s="96">
        <f t="shared" si="8"/>
        <v>21.428571428571427</v>
      </c>
      <c r="O92" s="103">
        <f t="shared" si="10"/>
        <v>21.428571428571427</v>
      </c>
      <c r="P92" s="103">
        <f t="shared" si="11"/>
        <v>21.428571428571427</v>
      </c>
      <c r="Q92" s="103" t="s">
        <v>107</v>
      </c>
      <c r="R92" s="118" t="s">
        <v>1136</v>
      </c>
      <c r="S92" s="114" t="s">
        <v>49</v>
      </c>
      <c r="T92" s="116">
        <v>2022</v>
      </c>
      <c r="U92" s="98">
        <v>1063</v>
      </c>
      <c r="V92" s="98">
        <v>2</v>
      </c>
      <c r="W92" s="98" t="s">
        <v>518</v>
      </c>
      <c r="X92" s="119" t="s">
        <v>48</v>
      </c>
    </row>
    <row r="93" spans="1:29" ht="150" customHeight="1" x14ac:dyDescent="0.2">
      <c r="A93" s="107">
        <v>83</v>
      </c>
      <c r="B93" s="151" t="s">
        <v>220</v>
      </c>
      <c r="C93" s="97" t="s">
        <v>221</v>
      </c>
      <c r="D93" s="97" t="s">
        <v>222</v>
      </c>
      <c r="E93" s="97" t="s">
        <v>205</v>
      </c>
      <c r="F93" s="97" t="s">
        <v>206</v>
      </c>
      <c r="G93" s="96" t="s">
        <v>207</v>
      </c>
      <c r="H93" s="98">
        <v>1</v>
      </c>
      <c r="I93" s="99">
        <v>45111</v>
      </c>
      <c r="J93" s="99">
        <v>45261</v>
      </c>
      <c r="K93" s="112">
        <f t="shared" si="9"/>
        <v>21.428571428571427</v>
      </c>
      <c r="L93" s="98">
        <v>1</v>
      </c>
      <c r="M93" s="113">
        <f t="shared" si="7"/>
        <v>1</v>
      </c>
      <c r="N93" s="96">
        <f t="shared" si="8"/>
        <v>21.428571428571427</v>
      </c>
      <c r="O93" s="103">
        <f t="shared" si="10"/>
        <v>21.428571428571427</v>
      </c>
      <c r="P93" s="103">
        <f t="shared" si="11"/>
        <v>21.428571428571427</v>
      </c>
      <c r="Q93" s="103" t="s">
        <v>107</v>
      </c>
      <c r="R93" s="97" t="s">
        <v>519</v>
      </c>
      <c r="S93" s="114" t="s">
        <v>178</v>
      </c>
      <c r="T93" s="116">
        <v>2022</v>
      </c>
      <c r="U93" s="98">
        <v>1225</v>
      </c>
      <c r="V93" s="98">
        <v>6</v>
      </c>
      <c r="W93" s="98" t="s">
        <v>520</v>
      </c>
      <c r="X93" s="119" t="s">
        <v>48</v>
      </c>
    </row>
    <row r="94" spans="1:29" ht="106.5" customHeight="1" x14ac:dyDescent="0.2">
      <c r="A94" s="107">
        <v>84</v>
      </c>
      <c r="B94" s="151" t="s">
        <v>220</v>
      </c>
      <c r="C94" s="97" t="s">
        <v>221</v>
      </c>
      <c r="D94" s="97" t="s">
        <v>222</v>
      </c>
      <c r="E94" s="97" t="s">
        <v>209</v>
      </c>
      <c r="F94" s="97" t="s">
        <v>210</v>
      </c>
      <c r="G94" s="96" t="s">
        <v>211</v>
      </c>
      <c r="H94" s="98">
        <v>2</v>
      </c>
      <c r="I94" s="99">
        <v>45111</v>
      </c>
      <c r="J94" s="99">
        <v>45261</v>
      </c>
      <c r="K94" s="112">
        <f t="shared" si="9"/>
        <v>21.428571428571427</v>
      </c>
      <c r="L94" s="98">
        <v>2</v>
      </c>
      <c r="M94" s="113">
        <f t="shared" si="7"/>
        <v>1</v>
      </c>
      <c r="N94" s="96">
        <f t="shared" si="8"/>
        <v>21.428571428571427</v>
      </c>
      <c r="O94" s="103">
        <f t="shared" si="10"/>
        <v>21.428571428571427</v>
      </c>
      <c r="P94" s="103">
        <f t="shared" si="11"/>
        <v>21.428571428571427</v>
      </c>
      <c r="Q94" s="103" t="s">
        <v>107</v>
      </c>
      <c r="R94" s="118" t="s">
        <v>1137</v>
      </c>
      <c r="S94" s="114" t="s">
        <v>178</v>
      </c>
      <c r="T94" s="116">
        <v>2022</v>
      </c>
      <c r="U94" s="98">
        <v>1226</v>
      </c>
      <c r="V94" s="98">
        <v>7</v>
      </c>
      <c r="W94" s="98" t="s">
        <v>521</v>
      </c>
      <c r="X94" s="119" t="s">
        <v>48</v>
      </c>
    </row>
    <row r="95" spans="1:29" ht="106.5" customHeight="1" x14ac:dyDescent="0.2">
      <c r="A95" s="107">
        <v>85</v>
      </c>
      <c r="B95" s="151" t="s">
        <v>220</v>
      </c>
      <c r="C95" s="97" t="s">
        <v>221</v>
      </c>
      <c r="D95" s="97" t="s">
        <v>222</v>
      </c>
      <c r="E95" s="115" t="s">
        <v>1085</v>
      </c>
      <c r="F95" s="129" t="s">
        <v>213</v>
      </c>
      <c r="G95" s="114" t="s">
        <v>214</v>
      </c>
      <c r="H95" s="130">
        <v>5</v>
      </c>
      <c r="I95" s="99">
        <v>45111</v>
      </c>
      <c r="J95" s="131">
        <v>45261</v>
      </c>
      <c r="K95" s="112">
        <f t="shared" si="9"/>
        <v>21.428571428571427</v>
      </c>
      <c r="L95" s="98">
        <v>5</v>
      </c>
      <c r="M95" s="113">
        <f t="shared" si="7"/>
        <v>1</v>
      </c>
      <c r="N95" s="96">
        <f t="shared" si="8"/>
        <v>21.428571428571427</v>
      </c>
      <c r="O95" s="103">
        <f t="shared" si="10"/>
        <v>21.428571428571427</v>
      </c>
      <c r="P95" s="103">
        <f t="shared" si="11"/>
        <v>21.428571428571427</v>
      </c>
      <c r="Q95" s="103" t="s">
        <v>107</v>
      </c>
      <c r="R95" s="118" t="s">
        <v>1138</v>
      </c>
      <c r="S95" s="114" t="s">
        <v>178</v>
      </c>
      <c r="T95" s="116">
        <v>2022</v>
      </c>
      <c r="U95" s="98">
        <v>1227</v>
      </c>
      <c r="V95" s="98">
        <v>8</v>
      </c>
      <c r="W95" s="98" t="s">
        <v>522</v>
      </c>
      <c r="X95" s="119" t="s">
        <v>48</v>
      </c>
    </row>
    <row r="96" spans="1:29" ht="106.5" customHeight="1" x14ac:dyDescent="0.2">
      <c r="A96" s="107">
        <v>86</v>
      </c>
      <c r="B96" s="151" t="s">
        <v>220</v>
      </c>
      <c r="C96" s="97" t="s">
        <v>221</v>
      </c>
      <c r="D96" s="97" t="s">
        <v>222</v>
      </c>
      <c r="E96" s="129" t="s">
        <v>216</v>
      </c>
      <c r="F96" s="129" t="s">
        <v>217</v>
      </c>
      <c r="G96" s="114" t="s">
        <v>218</v>
      </c>
      <c r="H96" s="114">
        <v>1</v>
      </c>
      <c r="I96" s="99">
        <v>45111</v>
      </c>
      <c r="J96" s="100">
        <v>45261</v>
      </c>
      <c r="K96" s="112">
        <f t="shared" si="9"/>
        <v>21.428571428571427</v>
      </c>
      <c r="L96" s="98">
        <v>1</v>
      </c>
      <c r="M96" s="113">
        <f t="shared" si="7"/>
        <v>1</v>
      </c>
      <c r="N96" s="96">
        <f t="shared" si="8"/>
        <v>21.428571428571427</v>
      </c>
      <c r="O96" s="103">
        <f t="shared" si="10"/>
        <v>21.428571428571427</v>
      </c>
      <c r="P96" s="103">
        <f t="shared" si="11"/>
        <v>21.428571428571427</v>
      </c>
      <c r="Q96" s="103" t="s">
        <v>107</v>
      </c>
      <c r="R96" s="97" t="s">
        <v>1139</v>
      </c>
      <c r="S96" s="114" t="s">
        <v>178</v>
      </c>
      <c r="T96" s="116">
        <v>2022</v>
      </c>
      <c r="U96" s="98">
        <v>1228</v>
      </c>
      <c r="V96" s="98">
        <v>9</v>
      </c>
      <c r="W96" s="98" t="s">
        <v>523</v>
      </c>
      <c r="X96" s="114" t="s">
        <v>48</v>
      </c>
    </row>
    <row r="97" spans="1:24" ht="106.5" customHeight="1" x14ac:dyDescent="0.2">
      <c r="A97" s="107">
        <v>87</v>
      </c>
      <c r="B97" s="152" t="s">
        <v>524</v>
      </c>
      <c r="C97" s="97" t="s">
        <v>525</v>
      </c>
      <c r="D97" s="97" t="s">
        <v>526</v>
      </c>
      <c r="E97" s="97" t="s">
        <v>1140</v>
      </c>
      <c r="F97" s="97" t="s">
        <v>527</v>
      </c>
      <c r="G97" s="96" t="s">
        <v>507</v>
      </c>
      <c r="H97" s="98">
        <v>5</v>
      </c>
      <c r="I97" s="99">
        <v>45111</v>
      </c>
      <c r="J97" s="99">
        <v>45261</v>
      </c>
      <c r="K97" s="112">
        <f t="shared" si="9"/>
        <v>21.428571428571427</v>
      </c>
      <c r="L97" s="98">
        <v>5</v>
      </c>
      <c r="M97" s="113">
        <f t="shared" si="7"/>
        <v>1</v>
      </c>
      <c r="N97" s="96">
        <f t="shared" si="8"/>
        <v>21.428571428571427</v>
      </c>
      <c r="O97" s="103">
        <f t="shared" si="10"/>
        <v>21.428571428571427</v>
      </c>
      <c r="P97" s="103">
        <f t="shared" si="11"/>
        <v>21.428571428571427</v>
      </c>
      <c r="Q97" s="103" t="s">
        <v>107</v>
      </c>
      <c r="R97" s="118" t="s">
        <v>1141</v>
      </c>
      <c r="S97" s="114" t="s">
        <v>178</v>
      </c>
      <c r="T97" s="116">
        <v>2022</v>
      </c>
      <c r="U97" s="98">
        <v>1246</v>
      </c>
      <c r="V97" s="98">
        <v>1</v>
      </c>
      <c r="W97" s="98" t="s">
        <v>528</v>
      </c>
      <c r="X97" s="119" t="s">
        <v>48</v>
      </c>
    </row>
    <row r="98" spans="1:24" ht="212.25" customHeight="1" x14ac:dyDescent="0.2">
      <c r="A98" s="107">
        <v>88</v>
      </c>
      <c r="B98" s="151" t="s">
        <v>529</v>
      </c>
      <c r="C98" s="97" t="s">
        <v>530</v>
      </c>
      <c r="D98" s="97" t="s">
        <v>531</v>
      </c>
      <c r="E98" s="97" t="s">
        <v>532</v>
      </c>
      <c r="F98" s="97" t="s">
        <v>533</v>
      </c>
      <c r="G98" s="96" t="s">
        <v>534</v>
      </c>
      <c r="H98" s="98">
        <v>1</v>
      </c>
      <c r="I98" s="99">
        <v>45111</v>
      </c>
      <c r="J98" s="99">
        <v>45291</v>
      </c>
      <c r="K98" s="112">
        <f t="shared" si="9"/>
        <v>25.714285714285715</v>
      </c>
      <c r="L98" s="98">
        <v>1</v>
      </c>
      <c r="M98" s="113">
        <f t="shared" si="7"/>
        <v>1</v>
      </c>
      <c r="N98" s="96">
        <f t="shared" si="8"/>
        <v>25.714285714285715</v>
      </c>
      <c r="O98" s="103">
        <f t="shared" si="10"/>
        <v>25.714285714285715</v>
      </c>
      <c r="P98" s="103">
        <f t="shared" si="11"/>
        <v>25.714285714285715</v>
      </c>
      <c r="Q98" s="103" t="s">
        <v>411</v>
      </c>
      <c r="R98" s="97" t="s">
        <v>1142</v>
      </c>
      <c r="S98" s="114" t="s">
        <v>178</v>
      </c>
      <c r="T98" s="116">
        <v>2022</v>
      </c>
      <c r="U98" s="98">
        <v>1214</v>
      </c>
      <c r="V98" s="98">
        <v>1</v>
      </c>
      <c r="W98" s="98" t="s">
        <v>535</v>
      </c>
      <c r="X98" s="114" t="s">
        <v>48</v>
      </c>
    </row>
    <row r="99" spans="1:24" ht="156" customHeight="1" x14ac:dyDescent="0.2">
      <c r="A99" s="107">
        <v>89</v>
      </c>
      <c r="B99" s="151" t="s">
        <v>536</v>
      </c>
      <c r="C99" s="97" t="s">
        <v>386</v>
      </c>
      <c r="D99" s="97" t="s">
        <v>537</v>
      </c>
      <c r="E99" s="97" t="s">
        <v>538</v>
      </c>
      <c r="F99" s="97" t="s">
        <v>539</v>
      </c>
      <c r="G99" s="96" t="s">
        <v>62</v>
      </c>
      <c r="H99" s="98">
        <v>2</v>
      </c>
      <c r="I99" s="148">
        <v>45111</v>
      </c>
      <c r="J99" s="99">
        <v>45291</v>
      </c>
      <c r="K99" s="112">
        <f t="shared" si="9"/>
        <v>25.714285714285715</v>
      </c>
      <c r="L99" s="98">
        <v>2</v>
      </c>
      <c r="M99" s="113">
        <f t="shared" si="7"/>
        <v>1</v>
      </c>
      <c r="N99" s="96">
        <f t="shared" si="8"/>
        <v>25.714285714285715</v>
      </c>
      <c r="O99" s="103">
        <f t="shared" si="10"/>
        <v>25.714285714285715</v>
      </c>
      <c r="P99" s="103">
        <f t="shared" si="11"/>
        <v>25.714285714285715</v>
      </c>
      <c r="Q99" s="103" t="s">
        <v>411</v>
      </c>
      <c r="R99" s="115" t="s">
        <v>540</v>
      </c>
      <c r="S99" s="114" t="s">
        <v>178</v>
      </c>
      <c r="T99" s="116">
        <v>2022</v>
      </c>
      <c r="U99" s="98">
        <v>1215</v>
      </c>
      <c r="V99" s="98">
        <v>1</v>
      </c>
      <c r="W99" s="98" t="s">
        <v>541</v>
      </c>
      <c r="X99" s="114" t="s">
        <v>48</v>
      </c>
    </row>
    <row r="100" spans="1:24" ht="136.5" customHeight="1" x14ac:dyDescent="0.2">
      <c r="A100" s="107">
        <v>90</v>
      </c>
      <c r="B100" s="151" t="s">
        <v>536</v>
      </c>
      <c r="C100" s="97" t="s">
        <v>386</v>
      </c>
      <c r="D100" s="97" t="s">
        <v>542</v>
      </c>
      <c r="E100" s="97" t="s">
        <v>543</v>
      </c>
      <c r="F100" s="97" t="s">
        <v>544</v>
      </c>
      <c r="G100" s="96" t="s">
        <v>62</v>
      </c>
      <c r="H100" s="98">
        <v>2</v>
      </c>
      <c r="I100" s="148">
        <v>45111</v>
      </c>
      <c r="J100" s="99">
        <v>45291</v>
      </c>
      <c r="K100" s="112">
        <f t="shared" si="9"/>
        <v>25.714285714285715</v>
      </c>
      <c r="L100" s="98">
        <v>2</v>
      </c>
      <c r="M100" s="113">
        <f t="shared" si="7"/>
        <v>1</v>
      </c>
      <c r="N100" s="96">
        <f t="shared" si="8"/>
        <v>25.714285714285715</v>
      </c>
      <c r="O100" s="103">
        <f t="shared" si="10"/>
        <v>25.714285714285715</v>
      </c>
      <c r="P100" s="103">
        <f t="shared" si="11"/>
        <v>25.714285714285715</v>
      </c>
      <c r="Q100" s="103" t="s">
        <v>411</v>
      </c>
      <c r="R100" s="97" t="s">
        <v>540</v>
      </c>
      <c r="S100" s="114" t="s">
        <v>178</v>
      </c>
      <c r="T100" s="116">
        <v>2022</v>
      </c>
      <c r="U100" s="98">
        <v>1215</v>
      </c>
      <c r="V100" s="98">
        <v>2</v>
      </c>
      <c r="W100" s="98" t="s">
        <v>545</v>
      </c>
      <c r="X100" s="114" t="s">
        <v>48</v>
      </c>
    </row>
    <row r="101" spans="1:24" ht="136.5" customHeight="1" x14ac:dyDescent="0.2">
      <c r="A101" s="107">
        <v>91</v>
      </c>
      <c r="B101" s="151" t="s">
        <v>536</v>
      </c>
      <c r="C101" s="97" t="s">
        <v>546</v>
      </c>
      <c r="D101" s="97" t="s">
        <v>537</v>
      </c>
      <c r="E101" s="97" t="s">
        <v>547</v>
      </c>
      <c r="F101" s="97" t="s">
        <v>548</v>
      </c>
      <c r="G101" s="96" t="s">
        <v>62</v>
      </c>
      <c r="H101" s="98">
        <v>2</v>
      </c>
      <c r="I101" s="149">
        <v>44902</v>
      </c>
      <c r="J101" s="149">
        <v>45291</v>
      </c>
      <c r="K101" s="112">
        <f t="shared" si="9"/>
        <v>55.571428571428569</v>
      </c>
      <c r="L101" s="98">
        <v>2</v>
      </c>
      <c r="M101" s="113">
        <f t="shared" si="7"/>
        <v>1</v>
      </c>
      <c r="N101" s="96">
        <f t="shared" si="8"/>
        <v>55.571428571428569</v>
      </c>
      <c r="O101" s="103">
        <f t="shared" si="10"/>
        <v>55.571428571428569</v>
      </c>
      <c r="P101" s="103">
        <f t="shared" si="11"/>
        <v>55.571428571428569</v>
      </c>
      <c r="Q101" s="103" t="s">
        <v>118</v>
      </c>
      <c r="R101" s="97" t="s">
        <v>549</v>
      </c>
      <c r="S101" s="114" t="s">
        <v>178</v>
      </c>
      <c r="T101" s="116">
        <v>2022</v>
      </c>
      <c r="U101" s="98">
        <v>1215</v>
      </c>
      <c r="V101" s="98">
        <v>3</v>
      </c>
      <c r="W101" s="98" t="s">
        <v>550</v>
      </c>
      <c r="X101" s="114" t="s">
        <v>48</v>
      </c>
    </row>
    <row r="102" spans="1:24" ht="136.5" customHeight="1" x14ac:dyDescent="0.2">
      <c r="A102" s="107">
        <v>92</v>
      </c>
      <c r="B102" s="151" t="s">
        <v>536</v>
      </c>
      <c r="C102" s="97" t="s">
        <v>546</v>
      </c>
      <c r="D102" s="97" t="s">
        <v>537</v>
      </c>
      <c r="E102" s="97" t="s">
        <v>551</v>
      </c>
      <c r="F102" s="97" t="s">
        <v>552</v>
      </c>
      <c r="G102" s="96" t="s">
        <v>62</v>
      </c>
      <c r="H102" s="98">
        <v>2</v>
      </c>
      <c r="I102" s="149">
        <v>44902</v>
      </c>
      <c r="J102" s="149">
        <v>45169</v>
      </c>
      <c r="K102" s="112">
        <f t="shared" si="9"/>
        <v>38.142857142857146</v>
      </c>
      <c r="L102" s="98">
        <v>2</v>
      </c>
      <c r="M102" s="113">
        <f t="shared" si="7"/>
        <v>1</v>
      </c>
      <c r="N102" s="96">
        <f t="shared" si="8"/>
        <v>38.142857142857146</v>
      </c>
      <c r="O102" s="103">
        <f t="shared" si="10"/>
        <v>38.142857142857146</v>
      </c>
      <c r="P102" s="103">
        <f t="shared" si="11"/>
        <v>38.142857142857146</v>
      </c>
      <c r="Q102" s="103" t="s">
        <v>118</v>
      </c>
      <c r="R102" s="97" t="s">
        <v>549</v>
      </c>
      <c r="S102" s="114" t="s">
        <v>178</v>
      </c>
      <c r="T102" s="116">
        <v>2022</v>
      </c>
      <c r="U102" s="98">
        <v>1215</v>
      </c>
      <c r="V102" s="98">
        <v>4</v>
      </c>
      <c r="W102" s="98" t="s">
        <v>553</v>
      </c>
      <c r="X102" s="114" t="s">
        <v>48</v>
      </c>
    </row>
    <row r="103" spans="1:24" ht="179.25" customHeight="1" x14ac:dyDescent="0.2">
      <c r="A103" s="107">
        <v>93</v>
      </c>
      <c r="B103" s="151" t="s">
        <v>392</v>
      </c>
      <c r="C103" s="97" t="s">
        <v>393</v>
      </c>
      <c r="D103" s="97" t="s">
        <v>554</v>
      </c>
      <c r="E103" s="97" t="s">
        <v>555</v>
      </c>
      <c r="F103" s="97" t="s">
        <v>556</v>
      </c>
      <c r="G103" s="96" t="s">
        <v>266</v>
      </c>
      <c r="H103" s="98">
        <v>2</v>
      </c>
      <c r="I103" s="100">
        <v>45111</v>
      </c>
      <c r="J103" s="101">
        <v>45291</v>
      </c>
      <c r="K103" s="112">
        <f t="shared" si="9"/>
        <v>25.714285714285715</v>
      </c>
      <c r="L103" s="98">
        <v>2</v>
      </c>
      <c r="M103" s="113">
        <f t="shared" si="7"/>
        <v>1</v>
      </c>
      <c r="N103" s="102">
        <f t="shared" si="8"/>
        <v>25.714285714285715</v>
      </c>
      <c r="O103" s="103">
        <f t="shared" si="10"/>
        <v>25.714285714285715</v>
      </c>
      <c r="P103" s="103">
        <f t="shared" si="11"/>
        <v>25.714285714285715</v>
      </c>
      <c r="Q103" s="103" t="s">
        <v>382</v>
      </c>
      <c r="R103" s="115" t="s">
        <v>1143</v>
      </c>
      <c r="S103" s="114" t="s">
        <v>178</v>
      </c>
      <c r="T103" s="116">
        <v>2022</v>
      </c>
      <c r="U103" s="98">
        <v>1229</v>
      </c>
      <c r="V103" s="98">
        <v>2</v>
      </c>
      <c r="W103" s="96" t="s">
        <v>557</v>
      </c>
      <c r="X103" s="114" t="s">
        <v>48</v>
      </c>
    </row>
    <row r="104" spans="1:24" ht="129" customHeight="1" x14ac:dyDescent="0.2">
      <c r="A104" s="107">
        <v>94</v>
      </c>
      <c r="B104" s="151" t="s">
        <v>484</v>
      </c>
      <c r="C104" s="97" t="s">
        <v>485</v>
      </c>
      <c r="D104" s="97" t="s">
        <v>558</v>
      </c>
      <c r="E104" s="97" t="s">
        <v>559</v>
      </c>
      <c r="F104" s="97" t="s">
        <v>560</v>
      </c>
      <c r="G104" s="96" t="s">
        <v>561</v>
      </c>
      <c r="H104" s="98">
        <v>2</v>
      </c>
      <c r="I104" s="99">
        <v>45111</v>
      </c>
      <c r="J104" s="99">
        <v>45291</v>
      </c>
      <c r="K104" s="112">
        <f t="shared" si="9"/>
        <v>25.714285714285715</v>
      </c>
      <c r="L104" s="98">
        <v>2</v>
      </c>
      <c r="M104" s="113">
        <f t="shared" si="7"/>
        <v>1</v>
      </c>
      <c r="N104" s="96">
        <f t="shared" si="8"/>
        <v>25.714285714285715</v>
      </c>
      <c r="O104" s="103">
        <f t="shared" si="10"/>
        <v>25.714285714285715</v>
      </c>
      <c r="P104" s="103">
        <f t="shared" si="11"/>
        <v>25.714285714285715</v>
      </c>
      <c r="Q104" s="103" t="s">
        <v>1144</v>
      </c>
      <c r="R104" s="97" t="s">
        <v>1145</v>
      </c>
      <c r="S104" s="114" t="s">
        <v>49</v>
      </c>
      <c r="T104" s="116">
        <v>2022</v>
      </c>
      <c r="U104" s="96">
        <v>1204</v>
      </c>
      <c r="V104" s="98">
        <v>2</v>
      </c>
      <c r="W104" s="98" t="s">
        <v>562</v>
      </c>
      <c r="X104" s="119" t="s">
        <v>48</v>
      </c>
    </row>
    <row r="105" spans="1:24" ht="106.5" customHeight="1" x14ac:dyDescent="0.2">
      <c r="A105" s="107">
        <v>95</v>
      </c>
      <c r="B105" s="151" t="s">
        <v>484</v>
      </c>
      <c r="C105" s="97" t="s">
        <v>485</v>
      </c>
      <c r="D105" s="97" t="s">
        <v>558</v>
      </c>
      <c r="E105" s="97" t="s">
        <v>563</v>
      </c>
      <c r="F105" s="97" t="s">
        <v>564</v>
      </c>
      <c r="G105" s="96" t="s">
        <v>565</v>
      </c>
      <c r="H105" s="98">
        <v>1</v>
      </c>
      <c r="I105" s="99">
        <v>45111</v>
      </c>
      <c r="J105" s="99">
        <v>45291</v>
      </c>
      <c r="K105" s="112">
        <f t="shared" si="9"/>
        <v>25.714285714285715</v>
      </c>
      <c r="L105" s="98">
        <v>1</v>
      </c>
      <c r="M105" s="113">
        <f t="shared" si="7"/>
        <v>1</v>
      </c>
      <c r="N105" s="96">
        <f t="shared" si="8"/>
        <v>25.714285714285715</v>
      </c>
      <c r="O105" s="103">
        <f t="shared" si="10"/>
        <v>25.714285714285715</v>
      </c>
      <c r="P105" s="103">
        <f t="shared" si="11"/>
        <v>25.714285714285715</v>
      </c>
      <c r="Q105" s="103" t="s">
        <v>1144</v>
      </c>
      <c r="R105" s="97" t="s">
        <v>1146</v>
      </c>
      <c r="S105" s="114" t="s">
        <v>49</v>
      </c>
      <c r="T105" s="116">
        <v>2022</v>
      </c>
      <c r="U105" s="96">
        <v>1204</v>
      </c>
      <c r="V105" s="98">
        <v>3</v>
      </c>
      <c r="W105" s="98" t="s">
        <v>562</v>
      </c>
      <c r="X105" s="119" t="s">
        <v>48</v>
      </c>
    </row>
    <row r="106" spans="1:24" ht="112.5" customHeight="1" x14ac:dyDescent="0.2">
      <c r="A106" s="107">
        <v>96</v>
      </c>
      <c r="B106" s="151" t="s">
        <v>484</v>
      </c>
      <c r="C106" s="97" t="s">
        <v>485</v>
      </c>
      <c r="D106" s="97" t="s">
        <v>566</v>
      </c>
      <c r="E106" s="97" t="s">
        <v>567</v>
      </c>
      <c r="F106" s="97" t="s">
        <v>568</v>
      </c>
      <c r="G106" s="96" t="s">
        <v>569</v>
      </c>
      <c r="H106" s="98">
        <v>2</v>
      </c>
      <c r="I106" s="99">
        <v>45111</v>
      </c>
      <c r="J106" s="99">
        <v>45291</v>
      </c>
      <c r="K106" s="112">
        <f t="shared" si="9"/>
        <v>25.714285714285715</v>
      </c>
      <c r="L106" s="98">
        <v>2</v>
      </c>
      <c r="M106" s="113">
        <f t="shared" si="7"/>
        <v>1</v>
      </c>
      <c r="N106" s="96">
        <f t="shared" si="8"/>
        <v>25.714285714285715</v>
      </c>
      <c r="O106" s="103">
        <f t="shared" si="10"/>
        <v>25.714285714285715</v>
      </c>
      <c r="P106" s="103">
        <f t="shared" si="11"/>
        <v>25.714285714285715</v>
      </c>
      <c r="Q106" s="103" t="s">
        <v>83</v>
      </c>
      <c r="R106" s="118" t="s">
        <v>570</v>
      </c>
      <c r="S106" s="114" t="s">
        <v>49</v>
      </c>
      <c r="T106" s="116">
        <v>2022</v>
      </c>
      <c r="U106" s="98">
        <v>1165</v>
      </c>
      <c r="V106" s="98">
        <v>4</v>
      </c>
      <c r="W106" s="98" t="s">
        <v>571</v>
      </c>
      <c r="X106" s="119" t="s">
        <v>48</v>
      </c>
    </row>
    <row r="107" spans="1:24" ht="140.25" customHeight="1" x14ac:dyDescent="0.2">
      <c r="A107" s="107">
        <v>97</v>
      </c>
      <c r="B107" s="151" t="s">
        <v>572</v>
      </c>
      <c r="C107" s="97" t="s">
        <v>573</v>
      </c>
      <c r="D107" s="97" t="s">
        <v>574</v>
      </c>
      <c r="E107" s="97" t="s">
        <v>575</v>
      </c>
      <c r="F107" s="97" t="s">
        <v>575</v>
      </c>
      <c r="G107" s="96" t="s">
        <v>576</v>
      </c>
      <c r="H107" s="98">
        <v>4</v>
      </c>
      <c r="I107" s="99">
        <v>45111</v>
      </c>
      <c r="J107" s="99">
        <v>45291</v>
      </c>
      <c r="K107" s="112">
        <f t="shared" si="9"/>
        <v>25.714285714285715</v>
      </c>
      <c r="L107" s="98">
        <v>4</v>
      </c>
      <c r="M107" s="113">
        <f t="shared" ref="M107:M138" si="12">+L107/H107</f>
        <v>1</v>
      </c>
      <c r="N107" s="96">
        <f t="shared" ref="N107:N138" si="13">+M107*K107</f>
        <v>25.714285714285715</v>
      </c>
      <c r="O107" s="103">
        <f t="shared" si="10"/>
        <v>25.714285714285715</v>
      </c>
      <c r="P107" s="103">
        <f t="shared" si="11"/>
        <v>25.714285714285715</v>
      </c>
      <c r="Q107" s="132" t="s">
        <v>83</v>
      </c>
      <c r="R107" s="118" t="s">
        <v>577</v>
      </c>
      <c r="S107" s="114" t="s">
        <v>49</v>
      </c>
      <c r="T107" s="116">
        <v>2022</v>
      </c>
      <c r="U107" s="96">
        <v>1166</v>
      </c>
      <c r="V107" s="98">
        <v>1</v>
      </c>
      <c r="W107" s="96" t="s">
        <v>578</v>
      </c>
      <c r="X107" s="119" t="s">
        <v>48</v>
      </c>
    </row>
    <row r="108" spans="1:24" ht="106.5" customHeight="1" x14ac:dyDescent="0.2">
      <c r="A108" s="107">
        <v>98</v>
      </c>
      <c r="B108" s="151" t="s">
        <v>572</v>
      </c>
      <c r="C108" s="97" t="s">
        <v>573</v>
      </c>
      <c r="D108" s="97" t="s">
        <v>579</v>
      </c>
      <c r="E108" s="97" t="s">
        <v>80</v>
      </c>
      <c r="F108" s="97" t="s">
        <v>81</v>
      </c>
      <c r="G108" s="96" t="s">
        <v>82</v>
      </c>
      <c r="H108" s="98">
        <v>1</v>
      </c>
      <c r="I108" s="99">
        <v>45111</v>
      </c>
      <c r="J108" s="99">
        <v>45169</v>
      </c>
      <c r="K108" s="112">
        <f t="shared" si="9"/>
        <v>8.2857142857142865</v>
      </c>
      <c r="L108" s="98">
        <v>1</v>
      </c>
      <c r="M108" s="113">
        <f t="shared" si="12"/>
        <v>1</v>
      </c>
      <c r="N108" s="96">
        <f t="shared" si="13"/>
        <v>8.2857142857142865</v>
      </c>
      <c r="O108" s="103">
        <f t="shared" si="10"/>
        <v>8.2857142857142865</v>
      </c>
      <c r="P108" s="103">
        <f t="shared" si="11"/>
        <v>8.2857142857142865</v>
      </c>
      <c r="Q108" s="132" t="s">
        <v>83</v>
      </c>
      <c r="R108" s="115" t="s">
        <v>1147</v>
      </c>
      <c r="S108" s="114" t="s">
        <v>49</v>
      </c>
      <c r="T108" s="116">
        <v>2022</v>
      </c>
      <c r="U108" s="96">
        <v>1166</v>
      </c>
      <c r="V108" s="98">
        <v>2</v>
      </c>
      <c r="W108" s="96" t="s">
        <v>580</v>
      </c>
      <c r="X108" s="119" t="s">
        <v>48</v>
      </c>
    </row>
    <row r="109" spans="1:24" ht="106.5" customHeight="1" x14ac:dyDescent="0.2">
      <c r="A109" s="107">
        <v>99</v>
      </c>
      <c r="B109" s="151" t="s">
        <v>581</v>
      </c>
      <c r="C109" s="97" t="s">
        <v>582</v>
      </c>
      <c r="D109" s="97" t="s">
        <v>583</v>
      </c>
      <c r="E109" s="97" t="s">
        <v>584</v>
      </c>
      <c r="F109" s="97" t="s">
        <v>584</v>
      </c>
      <c r="G109" s="96" t="s">
        <v>576</v>
      </c>
      <c r="H109" s="98">
        <v>2</v>
      </c>
      <c r="I109" s="99">
        <v>45111</v>
      </c>
      <c r="J109" s="99">
        <v>45291</v>
      </c>
      <c r="K109" s="112">
        <f t="shared" si="9"/>
        <v>25.714285714285715</v>
      </c>
      <c r="L109" s="98">
        <v>2</v>
      </c>
      <c r="M109" s="113">
        <f t="shared" si="12"/>
        <v>1</v>
      </c>
      <c r="N109" s="96">
        <f t="shared" si="13"/>
        <v>25.714285714285715</v>
      </c>
      <c r="O109" s="103">
        <f t="shared" si="10"/>
        <v>25.714285714285715</v>
      </c>
      <c r="P109" s="103">
        <f t="shared" si="11"/>
        <v>25.714285714285715</v>
      </c>
      <c r="Q109" s="132" t="s">
        <v>83</v>
      </c>
      <c r="R109" s="118" t="s">
        <v>585</v>
      </c>
      <c r="S109" s="114" t="s">
        <v>49</v>
      </c>
      <c r="T109" s="116">
        <v>2022</v>
      </c>
      <c r="U109" s="96">
        <v>1167</v>
      </c>
      <c r="V109" s="98">
        <v>1</v>
      </c>
      <c r="W109" s="98" t="s">
        <v>586</v>
      </c>
      <c r="X109" s="114" t="s">
        <v>48</v>
      </c>
    </row>
    <row r="110" spans="1:24" ht="106.5" customHeight="1" x14ac:dyDescent="0.2">
      <c r="A110" s="107">
        <v>100</v>
      </c>
      <c r="B110" s="153" t="s">
        <v>581</v>
      </c>
      <c r="C110" s="97" t="s">
        <v>582</v>
      </c>
      <c r="D110" s="97" t="s">
        <v>587</v>
      </c>
      <c r="E110" s="97" t="s">
        <v>588</v>
      </c>
      <c r="F110" s="97" t="s">
        <v>588</v>
      </c>
      <c r="G110" s="96" t="s">
        <v>266</v>
      </c>
      <c r="H110" s="98">
        <v>1</v>
      </c>
      <c r="I110" s="99">
        <v>45111</v>
      </c>
      <c r="J110" s="99">
        <v>45291</v>
      </c>
      <c r="K110" s="112">
        <f t="shared" si="9"/>
        <v>25.714285714285715</v>
      </c>
      <c r="L110" s="98">
        <v>1</v>
      </c>
      <c r="M110" s="113">
        <f t="shared" si="12"/>
        <v>1</v>
      </c>
      <c r="N110" s="96">
        <f t="shared" si="13"/>
        <v>25.714285714285715</v>
      </c>
      <c r="O110" s="103">
        <f t="shared" si="10"/>
        <v>25.714285714285715</v>
      </c>
      <c r="P110" s="103">
        <f t="shared" si="11"/>
        <v>25.714285714285715</v>
      </c>
      <c r="Q110" s="132" t="s">
        <v>83</v>
      </c>
      <c r="R110" s="97" t="s">
        <v>589</v>
      </c>
      <c r="S110" s="114" t="s">
        <v>49</v>
      </c>
      <c r="T110" s="116">
        <v>2022</v>
      </c>
      <c r="U110" s="96">
        <v>1167</v>
      </c>
      <c r="V110" s="98">
        <v>2</v>
      </c>
      <c r="W110" s="98" t="s">
        <v>590</v>
      </c>
      <c r="X110" s="114" t="s">
        <v>48</v>
      </c>
    </row>
    <row r="111" spans="1:24" ht="132.75" customHeight="1" x14ac:dyDescent="0.2">
      <c r="A111" s="107">
        <v>101</v>
      </c>
      <c r="B111" s="153" t="s">
        <v>591</v>
      </c>
      <c r="C111" s="97" t="s">
        <v>592</v>
      </c>
      <c r="D111" s="97" t="s">
        <v>593</v>
      </c>
      <c r="E111" s="97" t="s">
        <v>594</v>
      </c>
      <c r="F111" s="97" t="s">
        <v>594</v>
      </c>
      <c r="G111" s="96" t="s">
        <v>266</v>
      </c>
      <c r="H111" s="98">
        <v>1</v>
      </c>
      <c r="I111" s="99">
        <v>45111</v>
      </c>
      <c r="J111" s="99">
        <v>45169</v>
      </c>
      <c r="K111" s="112">
        <f t="shared" si="9"/>
        <v>8.2857142857142865</v>
      </c>
      <c r="L111" s="98">
        <v>1</v>
      </c>
      <c r="M111" s="113">
        <f t="shared" si="12"/>
        <v>1</v>
      </c>
      <c r="N111" s="96">
        <f t="shared" si="13"/>
        <v>8.2857142857142865</v>
      </c>
      <c r="O111" s="103">
        <f t="shared" si="10"/>
        <v>8.2857142857142865</v>
      </c>
      <c r="P111" s="103">
        <f t="shared" si="11"/>
        <v>8.2857142857142865</v>
      </c>
      <c r="Q111" s="132" t="s">
        <v>83</v>
      </c>
      <c r="R111" s="97" t="s">
        <v>595</v>
      </c>
      <c r="S111" s="114" t="s">
        <v>596</v>
      </c>
      <c r="T111" s="116">
        <v>2022</v>
      </c>
      <c r="U111" s="96">
        <v>1168</v>
      </c>
      <c r="V111" s="98">
        <v>1</v>
      </c>
      <c r="W111" s="98" t="s">
        <v>597</v>
      </c>
      <c r="X111" s="114" t="s">
        <v>48</v>
      </c>
    </row>
    <row r="112" spans="1:24" ht="171.75" customHeight="1" x14ac:dyDescent="0.2">
      <c r="A112" s="107">
        <v>102</v>
      </c>
      <c r="B112" s="151" t="s">
        <v>591</v>
      </c>
      <c r="C112" s="97" t="s">
        <v>592</v>
      </c>
      <c r="D112" s="97" t="s">
        <v>598</v>
      </c>
      <c r="E112" s="97" t="s">
        <v>1148</v>
      </c>
      <c r="F112" s="97" t="s">
        <v>1148</v>
      </c>
      <c r="G112" s="96" t="s">
        <v>266</v>
      </c>
      <c r="H112" s="98">
        <v>1</v>
      </c>
      <c r="I112" s="99">
        <v>45111</v>
      </c>
      <c r="J112" s="99">
        <v>45169</v>
      </c>
      <c r="K112" s="112">
        <f t="shared" si="9"/>
        <v>8.2857142857142865</v>
      </c>
      <c r="L112" s="98">
        <v>1</v>
      </c>
      <c r="M112" s="113">
        <f t="shared" si="12"/>
        <v>1</v>
      </c>
      <c r="N112" s="96">
        <f t="shared" si="13"/>
        <v>8.2857142857142865</v>
      </c>
      <c r="O112" s="103">
        <f t="shared" si="10"/>
        <v>8.2857142857142865</v>
      </c>
      <c r="P112" s="103">
        <f t="shared" si="11"/>
        <v>8.2857142857142865</v>
      </c>
      <c r="Q112" s="132" t="s">
        <v>83</v>
      </c>
      <c r="R112" s="97" t="s">
        <v>595</v>
      </c>
      <c r="S112" s="114" t="s">
        <v>49</v>
      </c>
      <c r="T112" s="116">
        <v>2022</v>
      </c>
      <c r="U112" s="96">
        <v>1168</v>
      </c>
      <c r="V112" s="98">
        <v>2</v>
      </c>
      <c r="W112" s="98" t="s">
        <v>599</v>
      </c>
      <c r="X112" s="114" t="s">
        <v>48</v>
      </c>
    </row>
    <row r="113" spans="1:24" ht="177" customHeight="1" x14ac:dyDescent="0.2">
      <c r="A113" s="107">
        <v>103</v>
      </c>
      <c r="B113" s="151" t="s">
        <v>591</v>
      </c>
      <c r="C113" s="97" t="s">
        <v>592</v>
      </c>
      <c r="D113" s="97" t="s">
        <v>598</v>
      </c>
      <c r="E113" s="97" t="s">
        <v>600</v>
      </c>
      <c r="F113" s="97" t="s">
        <v>601</v>
      </c>
      <c r="G113" s="96" t="s">
        <v>1149</v>
      </c>
      <c r="H113" s="98">
        <v>5</v>
      </c>
      <c r="I113" s="99">
        <v>45111</v>
      </c>
      <c r="J113" s="99">
        <v>45291</v>
      </c>
      <c r="K113" s="112">
        <f t="shared" si="9"/>
        <v>25.714285714285715</v>
      </c>
      <c r="L113" s="98">
        <v>5</v>
      </c>
      <c r="M113" s="113">
        <f t="shared" si="12"/>
        <v>1</v>
      </c>
      <c r="N113" s="96">
        <f t="shared" si="13"/>
        <v>25.714285714285715</v>
      </c>
      <c r="O113" s="103">
        <f t="shared" si="10"/>
        <v>25.714285714285715</v>
      </c>
      <c r="P113" s="103">
        <f t="shared" si="11"/>
        <v>25.714285714285715</v>
      </c>
      <c r="Q113" s="103" t="s">
        <v>602</v>
      </c>
      <c r="R113" s="118" t="s">
        <v>603</v>
      </c>
      <c r="S113" s="114" t="s">
        <v>49</v>
      </c>
      <c r="T113" s="116">
        <v>2022</v>
      </c>
      <c r="U113" s="98">
        <v>1230</v>
      </c>
      <c r="V113" s="98">
        <v>3</v>
      </c>
      <c r="W113" s="98" t="s">
        <v>604</v>
      </c>
      <c r="X113" s="119" t="s">
        <v>48</v>
      </c>
    </row>
    <row r="114" spans="1:24" ht="128.25" customHeight="1" x14ac:dyDescent="0.2">
      <c r="A114" s="107">
        <v>104</v>
      </c>
      <c r="B114" s="151" t="s">
        <v>605</v>
      </c>
      <c r="C114" s="97" t="s">
        <v>606</v>
      </c>
      <c r="D114" s="97" t="s">
        <v>251</v>
      </c>
      <c r="E114" s="97" t="s">
        <v>252</v>
      </c>
      <c r="F114" s="97" t="s">
        <v>1150</v>
      </c>
      <c r="G114" s="96" t="s">
        <v>62</v>
      </c>
      <c r="H114" s="98">
        <v>1</v>
      </c>
      <c r="I114" s="99">
        <v>45111</v>
      </c>
      <c r="J114" s="99">
        <v>45260</v>
      </c>
      <c r="K114" s="112">
        <f t="shared" si="9"/>
        <v>21.285714285714285</v>
      </c>
      <c r="L114" s="98">
        <v>1</v>
      </c>
      <c r="M114" s="113">
        <f t="shared" si="12"/>
        <v>1</v>
      </c>
      <c r="N114" s="96">
        <f t="shared" si="13"/>
        <v>21.285714285714285</v>
      </c>
      <c r="O114" s="103">
        <f t="shared" si="10"/>
        <v>21.285714285714285</v>
      </c>
      <c r="P114" s="103">
        <f t="shared" si="11"/>
        <v>21.285714285714285</v>
      </c>
      <c r="Q114" s="103" t="s">
        <v>502</v>
      </c>
      <c r="R114" s="97" t="s">
        <v>607</v>
      </c>
      <c r="S114" s="114" t="s">
        <v>49</v>
      </c>
      <c r="T114" s="116">
        <v>2022</v>
      </c>
      <c r="U114" s="98">
        <v>1096</v>
      </c>
      <c r="V114" s="98">
        <v>1</v>
      </c>
      <c r="W114" s="96" t="s">
        <v>608</v>
      </c>
      <c r="X114" s="119" t="s">
        <v>48</v>
      </c>
    </row>
    <row r="115" spans="1:24" ht="117" customHeight="1" x14ac:dyDescent="0.2">
      <c r="A115" s="107">
        <v>105</v>
      </c>
      <c r="B115" s="151" t="s">
        <v>609</v>
      </c>
      <c r="C115" s="97" t="s">
        <v>610</v>
      </c>
      <c r="D115" s="97" t="s">
        <v>611</v>
      </c>
      <c r="E115" s="97" t="s">
        <v>612</v>
      </c>
      <c r="F115" s="97" t="s">
        <v>613</v>
      </c>
      <c r="G115" s="96" t="s">
        <v>614</v>
      </c>
      <c r="H115" s="98">
        <v>1</v>
      </c>
      <c r="I115" s="99">
        <v>45111</v>
      </c>
      <c r="J115" s="99">
        <v>45261</v>
      </c>
      <c r="K115" s="112">
        <f t="shared" si="9"/>
        <v>21.428571428571427</v>
      </c>
      <c r="L115" s="98">
        <v>1</v>
      </c>
      <c r="M115" s="113">
        <f t="shared" si="12"/>
        <v>1</v>
      </c>
      <c r="N115" s="96">
        <f t="shared" si="13"/>
        <v>21.428571428571427</v>
      </c>
      <c r="O115" s="103">
        <f t="shared" si="10"/>
        <v>21.428571428571427</v>
      </c>
      <c r="P115" s="103">
        <f t="shared" si="11"/>
        <v>21.428571428571427</v>
      </c>
      <c r="Q115" s="103" t="s">
        <v>615</v>
      </c>
      <c r="R115" s="97" t="s">
        <v>617</v>
      </c>
      <c r="S115" s="114" t="s">
        <v>49</v>
      </c>
      <c r="T115" s="116">
        <v>2022</v>
      </c>
      <c r="U115" s="96">
        <v>1133</v>
      </c>
      <c r="V115" s="98">
        <v>1</v>
      </c>
      <c r="W115" s="96" t="s">
        <v>618</v>
      </c>
      <c r="X115" s="114" t="s">
        <v>616</v>
      </c>
    </row>
    <row r="116" spans="1:24" ht="137.25" customHeight="1" x14ac:dyDescent="0.2">
      <c r="A116" s="107">
        <v>106</v>
      </c>
      <c r="B116" s="151" t="s">
        <v>609</v>
      </c>
      <c r="C116" s="97" t="s">
        <v>610</v>
      </c>
      <c r="D116" s="97" t="s">
        <v>611</v>
      </c>
      <c r="E116" s="97" t="s">
        <v>619</v>
      </c>
      <c r="F116" s="97" t="s">
        <v>620</v>
      </c>
      <c r="G116" s="96" t="s">
        <v>62</v>
      </c>
      <c r="H116" s="98">
        <v>5</v>
      </c>
      <c r="I116" s="99">
        <v>45111</v>
      </c>
      <c r="J116" s="99">
        <v>45261</v>
      </c>
      <c r="K116" s="112">
        <f t="shared" si="9"/>
        <v>21.428571428571427</v>
      </c>
      <c r="L116" s="98">
        <v>5</v>
      </c>
      <c r="M116" s="113">
        <f t="shared" si="12"/>
        <v>1</v>
      </c>
      <c r="N116" s="96">
        <f t="shared" si="13"/>
        <v>21.428571428571427</v>
      </c>
      <c r="O116" s="103">
        <f t="shared" si="10"/>
        <v>21.428571428571427</v>
      </c>
      <c r="P116" s="103">
        <f t="shared" si="11"/>
        <v>21.428571428571427</v>
      </c>
      <c r="Q116" s="103" t="s">
        <v>615</v>
      </c>
      <c r="R116" s="97" t="s">
        <v>621</v>
      </c>
      <c r="S116" s="114" t="s">
        <v>49</v>
      </c>
      <c r="T116" s="116">
        <v>2022</v>
      </c>
      <c r="U116" s="96">
        <v>1133</v>
      </c>
      <c r="V116" s="98">
        <v>3</v>
      </c>
      <c r="W116" s="98" t="s">
        <v>622</v>
      </c>
      <c r="X116" s="114" t="s">
        <v>616</v>
      </c>
    </row>
    <row r="117" spans="1:24" ht="137.25" customHeight="1" x14ac:dyDescent="0.2">
      <c r="A117" s="107">
        <v>107</v>
      </c>
      <c r="B117" s="151" t="s">
        <v>609</v>
      </c>
      <c r="C117" s="97" t="s">
        <v>610</v>
      </c>
      <c r="D117" s="97" t="s">
        <v>623</v>
      </c>
      <c r="E117" s="97" t="s">
        <v>1151</v>
      </c>
      <c r="F117" s="97" t="s">
        <v>1152</v>
      </c>
      <c r="G117" s="96" t="s">
        <v>82</v>
      </c>
      <c r="H117" s="98">
        <v>1</v>
      </c>
      <c r="I117" s="99">
        <v>45111</v>
      </c>
      <c r="J117" s="99">
        <v>45230</v>
      </c>
      <c r="K117" s="112">
        <f t="shared" ref="K117" si="14">+(J117-I117)/7</f>
        <v>17</v>
      </c>
      <c r="L117" s="98">
        <v>1</v>
      </c>
      <c r="M117" s="113">
        <f t="shared" ref="M117" si="15">+L117/H117</f>
        <v>1</v>
      </c>
      <c r="N117" s="96">
        <f t="shared" ref="N117" si="16">+M117*K117</f>
        <v>17</v>
      </c>
      <c r="O117" s="103">
        <f t="shared" ref="O117" si="17">+IF(J117&lt;=$C$6,N117,0)</f>
        <v>17</v>
      </c>
      <c r="P117" s="103">
        <f t="shared" ref="P117" si="18">+IF($C$6&gt;=J117,K117,0)</f>
        <v>17</v>
      </c>
      <c r="Q117" s="103" t="s">
        <v>624</v>
      </c>
      <c r="R117" s="97" t="s">
        <v>625</v>
      </c>
      <c r="S117" s="114" t="s">
        <v>49</v>
      </c>
      <c r="T117" s="116">
        <v>2022</v>
      </c>
      <c r="U117" s="98">
        <v>1169</v>
      </c>
      <c r="V117" s="98">
        <v>2</v>
      </c>
      <c r="W117" s="98" t="s">
        <v>626</v>
      </c>
      <c r="X117" s="114" t="s">
        <v>48</v>
      </c>
    </row>
    <row r="118" spans="1:24" ht="106.5" customHeight="1" x14ac:dyDescent="0.2">
      <c r="A118" s="107">
        <v>108</v>
      </c>
      <c r="B118" s="151" t="s">
        <v>627</v>
      </c>
      <c r="C118" s="97" t="s">
        <v>628</v>
      </c>
      <c r="D118" s="97" t="s">
        <v>629</v>
      </c>
      <c r="E118" s="97" t="s">
        <v>630</v>
      </c>
      <c r="F118" s="97" t="s">
        <v>1153</v>
      </c>
      <c r="G118" s="96" t="s">
        <v>631</v>
      </c>
      <c r="H118" s="98">
        <v>1</v>
      </c>
      <c r="I118" s="99">
        <v>45111</v>
      </c>
      <c r="J118" s="99">
        <v>45261</v>
      </c>
      <c r="K118" s="112">
        <f t="shared" si="9"/>
        <v>21.428571428571427</v>
      </c>
      <c r="L118" s="98">
        <v>1</v>
      </c>
      <c r="M118" s="113">
        <f t="shared" si="12"/>
        <v>1</v>
      </c>
      <c r="N118" s="96">
        <f t="shared" si="13"/>
        <v>21.428571428571427</v>
      </c>
      <c r="O118" s="103">
        <f t="shared" si="10"/>
        <v>21.428571428571427</v>
      </c>
      <c r="P118" s="103">
        <f t="shared" si="11"/>
        <v>21.428571428571427</v>
      </c>
      <c r="Q118" s="103" t="s">
        <v>615</v>
      </c>
      <c r="R118" s="97" t="s">
        <v>632</v>
      </c>
      <c r="S118" s="114" t="s">
        <v>49</v>
      </c>
      <c r="T118" s="116">
        <v>2022</v>
      </c>
      <c r="U118" s="98">
        <v>1136</v>
      </c>
      <c r="V118" s="98">
        <v>1</v>
      </c>
      <c r="W118" s="98" t="s">
        <v>633</v>
      </c>
      <c r="X118" s="114" t="s">
        <v>616</v>
      </c>
    </row>
    <row r="119" spans="1:24" ht="132.75" customHeight="1" x14ac:dyDescent="0.2">
      <c r="A119" s="107">
        <v>109</v>
      </c>
      <c r="B119" s="151" t="s">
        <v>86</v>
      </c>
      <c r="C119" s="97" t="s">
        <v>87</v>
      </c>
      <c r="D119" s="97" t="s">
        <v>634</v>
      </c>
      <c r="E119" s="97" t="s">
        <v>80</v>
      </c>
      <c r="F119" s="97" t="s">
        <v>81</v>
      </c>
      <c r="G119" s="96" t="s">
        <v>82</v>
      </c>
      <c r="H119" s="98">
        <v>1</v>
      </c>
      <c r="I119" s="99">
        <v>45111</v>
      </c>
      <c r="J119" s="99">
        <v>45169</v>
      </c>
      <c r="K119" s="112">
        <f t="shared" si="9"/>
        <v>8.2857142857142865</v>
      </c>
      <c r="L119" s="98">
        <v>1</v>
      </c>
      <c r="M119" s="113">
        <f t="shared" si="12"/>
        <v>1</v>
      </c>
      <c r="N119" s="96">
        <f t="shared" si="13"/>
        <v>8.2857142857142865</v>
      </c>
      <c r="O119" s="103">
        <f t="shared" si="10"/>
        <v>8.2857142857142865</v>
      </c>
      <c r="P119" s="103">
        <f t="shared" si="11"/>
        <v>8.2857142857142865</v>
      </c>
      <c r="Q119" s="103" t="s">
        <v>83</v>
      </c>
      <c r="R119" s="97" t="s">
        <v>635</v>
      </c>
      <c r="S119" s="114" t="s">
        <v>49</v>
      </c>
      <c r="T119" s="116">
        <v>2022</v>
      </c>
      <c r="U119" s="98">
        <v>1170</v>
      </c>
      <c r="V119" s="98">
        <v>3</v>
      </c>
      <c r="W119" s="98" t="s">
        <v>636</v>
      </c>
      <c r="X119" s="114" t="s">
        <v>48</v>
      </c>
    </row>
    <row r="120" spans="1:24" ht="106.5" customHeight="1" x14ac:dyDescent="0.2">
      <c r="A120" s="107">
        <v>110</v>
      </c>
      <c r="B120" s="151" t="s">
        <v>637</v>
      </c>
      <c r="C120" s="97" t="s">
        <v>638</v>
      </c>
      <c r="D120" s="97" t="s">
        <v>639</v>
      </c>
      <c r="E120" s="97" t="s">
        <v>80</v>
      </c>
      <c r="F120" s="97" t="s">
        <v>81</v>
      </c>
      <c r="G120" s="96" t="s">
        <v>82</v>
      </c>
      <c r="H120" s="98">
        <v>1</v>
      </c>
      <c r="I120" s="99">
        <v>45111</v>
      </c>
      <c r="J120" s="99">
        <v>45169</v>
      </c>
      <c r="K120" s="112">
        <f t="shared" si="9"/>
        <v>8.2857142857142865</v>
      </c>
      <c r="L120" s="98">
        <v>1</v>
      </c>
      <c r="M120" s="113">
        <f t="shared" si="12"/>
        <v>1</v>
      </c>
      <c r="N120" s="96">
        <f t="shared" si="13"/>
        <v>8.2857142857142865</v>
      </c>
      <c r="O120" s="103">
        <f t="shared" si="10"/>
        <v>8.2857142857142865</v>
      </c>
      <c r="P120" s="103">
        <f t="shared" si="11"/>
        <v>8.2857142857142865</v>
      </c>
      <c r="Q120" s="103" t="s">
        <v>83</v>
      </c>
      <c r="R120" s="97" t="s">
        <v>640</v>
      </c>
      <c r="S120" s="114" t="s">
        <v>641</v>
      </c>
      <c r="T120" s="116">
        <v>2022</v>
      </c>
      <c r="U120" s="98">
        <v>1171</v>
      </c>
      <c r="V120" s="98">
        <v>1</v>
      </c>
      <c r="W120" s="98" t="s">
        <v>642</v>
      </c>
      <c r="X120" s="114" t="s">
        <v>48</v>
      </c>
    </row>
    <row r="121" spans="1:24" ht="138" customHeight="1" x14ac:dyDescent="0.2">
      <c r="A121" s="107">
        <v>111</v>
      </c>
      <c r="B121" s="151" t="s">
        <v>102</v>
      </c>
      <c r="C121" s="97" t="s">
        <v>103</v>
      </c>
      <c r="D121" s="97" t="s">
        <v>643</v>
      </c>
      <c r="E121" s="97" t="s">
        <v>644</v>
      </c>
      <c r="F121" s="97" t="s">
        <v>645</v>
      </c>
      <c r="G121" s="96" t="s">
        <v>82</v>
      </c>
      <c r="H121" s="98">
        <v>1</v>
      </c>
      <c r="I121" s="99">
        <v>45111</v>
      </c>
      <c r="J121" s="99">
        <v>45199</v>
      </c>
      <c r="K121" s="112">
        <f t="shared" si="9"/>
        <v>12.571428571428571</v>
      </c>
      <c r="L121" s="98">
        <v>1</v>
      </c>
      <c r="M121" s="113">
        <f t="shared" si="12"/>
        <v>1</v>
      </c>
      <c r="N121" s="96">
        <f t="shared" si="13"/>
        <v>12.571428571428571</v>
      </c>
      <c r="O121" s="103">
        <f t="shared" si="10"/>
        <v>12.571428571428571</v>
      </c>
      <c r="P121" s="103">
        <f t="shared" si="11"/>
        <v>12.571428571428571</v>
      </c>
      <c r="Q121" s="103" t="s">
        <v>83</v>
      </c>
      <c r="R121" s="133" t="s">
        <v>646</v>
      </c>
      <c r="S121" s="114" t="s">
        <v>49</v>
      </c>
      <c r="T121" s="116">
        <v>2022</v>
      </c>
      <c r="U121" s="98">
        <v>1173</v>
      </c>
      <c r="V121" s="98">
        <v>2</v>
      </c>
      <c r="W121" s="98" t="s">
        <v>647</v>
      </c>
      <c r="X121" s="114" t="s">
        <v>48</v>
      </c>
    </row>
    <row r="122" spans="1:24" ht="92.25" customHeight="1" x14ac:dyDescent="0.2">
      <c r="A122" s="107">
        <v>112</v>
      </c>
      <c r="B122" s="151" t="s">
        <v>109</v>
      </c>
      <c r="C122" s="97" t="s">
        <v>110</v>
      </c>
      <c r="D122" s="97" t="s">
        <v>648</v>
      </c>
      <c r="E122" s="97" t="s">
        <v>649</v>
      </c>
      <c r="F122" s="97" t="s">
        <v>649</v>
      </c>
      <c r="G122" s="96" t="s">
        <v>576</v>
      </c>
      <c r="H122" s="98">
        <v>8</v>
      </c>
      <c r="I122" s="99">
        <v>45111</v>
      </c>
      <c r="J122" s="99">
        <v>45291</v>
      </c>
      <c r="K122" s="112">
        <f t="shared" si="9"/>
        <v>25.714285714285715</v>
      </c>
      <c r="L122" s="98">
        <v>8</v>
      </c>
      <c r="M122" s="113">
        <f t="shared" si="12"/>
        <v>1</v>
      </c>
      <c r="N122" s="96">
        <f t="shared" si="13"/>
        <v>25.714285714285715</v>
      </c>
      <c r="O122" s="103">
        <f t="shared" si="10"/>
        <v>25.714285714285715</v>
      </c>
      <c r="P122" s="103">
        <f t="shared" si="11"/>
        <v>25.714285714285715</v>
      </c>
      <c r="Q122" s="103" t="s">
        <v>652</v>
      </c>
      <c r="R122" s="134" t="s">
        <v>650</v>
      </c>
      <c r="S122" s="114" t="s">
        <v>49</v>
      </c>
      <c r="T122" s="116">
        <v>2022</v>
      </c>
      <c r="U122" s="98">
        <v>1174</v>
      </c>
      <c r="V122" s="98">
        <v>4</v>
      </c>
      <c r="W122" s="98" t="s">
        <v>651</v>
      </c>
      <c r="X122" s="114" t="s">
        <v>48</v>
      </c>
    </row>
    <row r="123" spans="1:24" ht="106.5" customHeight="1" x14ac:dyDescent="0.2">
      <c r="A123" s="107">
        <v>113</v>
      </c>
      <c r="B123" s="151" t="s">
        <v>109</v>
      </c>
      <c r="C123" s="97" t="s">
        <v>110</v>
      </c>
      <c r="D123" s="97" t="s">
        <v>648</v>
      </c>
      <c r="E123" s="97" t="s">
        <v>1154</v>
      </c>
      <c r="F123" s="97" t="s">
        <v>1154</v>
      </c>
      <c r="G123" s="96" t="s">
        <v>266</v>
      </c>
      <c r="H123" s="98">
        <v>1</v>
      </c>
      <c r="I123" s="99">
        <v>45111</v>
      </c>
      <c r="J123" s="99">
        <v>45291</v>
      </c>
      <c r="K123" s="112">
        <f t="shared" si="9"/>
        <v>25.714285714285715</v>
      </c>
      <c r="L123" s="98">
        <v>1</v>
      </c>
      <c r="M123" s="113">
        <f t="shared" si="12"/>
        <v>1</v>
      </c>
      <c r="N123" s="96">
        <f t="shared" si="13"/>
        <v>25.714285714285715</v>
      </c>
      <c r="O123" s="103">
        <f t="shared" si="10"/>
        <v>25.714285714285715</v>
      </c>
      <c r="P123" s="103">
        <f t="shared" si="11"/>
        <v>25.714285714285715</v>
      </c>
      <c r="Q123" s="135" t="s">
        <v>652</v>
      </c>
      <c r="R123" s="97" t="s">
        <v>653</v>
      </c>
      <c r="S123" s="114" t="s">
        <v>49</v>
      </c>
      <c r="T123" s="116">
        <v>2022</v>
      </c>
      <c r="U123" s="98">
        <v>1174</v>
      </c>
      <c r="V123" s="98">
        <v>5</v>
      </c>
      <c r="W123" s="98" t="s">
        <v>654</v>
      </c>
      <c r="X123" s="114" t="s">
        <v>48</v>
      </c>
    </row>
    <row r="124" spans="1:24" ht="106.5" customHeight="1" x14ac:dyDescent="0.2">
      <c r="A124" s="107">
        <v>114</v>
      </c>
      <c r="B124" s="151" t="s">
        <v>129</v>
      </c>
      <c r="C124" s="97" t="s">
        <v>130</v>
      </c>
      <c r="D124" s="97" t="s">
        <v>655</v>
      </c>
      <c r="E124" s="97" t="s">
        <v>656</v>
      </c>
      <c r="F124" s="97" t="s">
        <v>657</v>
      </c>
      <c r="G124" s="96" t="s">
        <v>658</v>
      </c>
      <c r="H124" s="98">
        <v>2</v>
      </c>
      <c r="I124" s="99">
        <v>45111</v>
      </c>
      <c r="J124" s="99">
        <v>45291</v>
      </c>
      <c r="K124" s="112">
        <f t="shared" si="9"/>
        <v>25.714285714285715</v>
      </c>
      <c r="L124" s="98">
        <v>2</v>
      </c>
      <c r="M124" s="113">
        <f t="shared" si="12"/>
        <v>1</v>
      </c>
      <c r="N124" s="96">
        <f t="shared" si="13"/>
        <v>25.714285714285715</v>
      </c>
      <c r="O124" s="103">
        <f t="shared" si="10"/>
        <v>25.714285714285715</v>
      </c>
      <c r="P124" s="103">
        <f t="shared" si="11"/>
        <v>25.714285714285715</v>
      </c>
      <c r="Q124" s="103" t="s">
        <v>659</v>
      </c>
      <c r="R124" s="118" t="s">
        <v>660</v>
      </c>
      <c r="S124" s="114" t="s">
        <v>49</v>
      </c>
      <c r="T124" s="116">
        <v>2022</v>
      </c>
      <c r="U124" s="98">
        <v>1175</v>
      </c>
      <c r="V124" s="98">
        <v>2</v>
      </c>
      <c r="W124" s="98" t="s">
        <v>661</v>
      </c>
      <c r="X124" s="119" t="s">
        <v>48</v>
      </c>
    </row>
    <row r="125" spans="1:24" ht="152.25" customHeight="1" x14ac:dyDescent="0.2">
      <c r="A125" s="107">
        <v>115</v>
      </c>
      <c r="B125" s="151" t="s">
        <v>129</v>
      </c>
      <c r="C125" s="97" t="s">
        <v>130</v>
      </c>
      <c r="D125" s="97" t="s">
        <v>655</v>
      </c>
      <c r="E125" s="97" t="s">
        <v>1155</v>
      </c>
      <c r="F125" s="97" t="s">
        <v>1155</v>
      </c>
      <c r="G125" s="96" t="s">
        <v>266</v>
      </c>
      <c r="H125" s="98">
        <v>1</v>
      </c>
      <c r="I125" s="99">
        <v>45111</v>
      </c>
      <c r="J125" s="99">
        <v>45291</v>
      </c>
      <c r="K125" s="112">
        <f t="shared" si="9"/>
        <v>25.714285714285715</v>
      </c>
      <c r="L125" s="98">
        <v>1</v>
      </c>
      <c r="M125" s="113">
        <f t="shared" si="12"/>
        <v>1</v>
      </c>
      <c r="N125" s="96">
        <f t="shared" si="13"/>
        <v>25.714285714285715</v>
      </c>
      <c r="O125" s="103">
        <f t="shared" si="10"/>
        <v>25.714285714285715</v>
      </c>
      <c r="P125" s="103">
        <f t="shared" si="11"/>
        <v>25.714285714285715</v>
      </c>
      <c r="Q125" s="103" t="s">
        <v>659</v>
      </c>
      <c r="R125" s="115" t="s">
        <v>653</v>
      </c>
      <c r="S125" s="114" t="s">
        <v>49</v>
      </c>
      <c r="T125" s="116">
        <v>2022</v>
      </c>
      <c r="U125" s="98">
        <v>1175</v>
      </c>
      <c r="V125" s="98">
        <v>3</v>
      </c>
      <c r="W125" s="98" t="s">
        <v>662</v>
      </c>
      <c r="X125" s="119" t="s">
        <v>48</v>
      </c>
    </row>
    <row r="126" spans="1:24" ht="106.5" customHeight="1" x14ac:dyDescent="0.2">
      <c r="A126" s="107">
        <v>116</v>
      </c>
      <c r="B126" s="151" t="s">
        <v>129</v>
      </c>
      <c r="C126" s="97" t="s">
        <v>130</v>
      </c>
      <c r="D126" s="97" t="s">
        <v>1156</v>
      </c>
      <c r="E126" s="97" t="s">
        <v>126</v>
      </c>
      <c r="F126" s="97" t="s">
        <v>1070</v>
      </c>
      <c r="G126" s="96" t="s">
        <v>127</v>
      </c>
      <c r="H126" s="98">
        <v>5</v>
      </c>
      <c r="I126" s="99">
        <v>45111</v>
      </c>
      <c r="J126" s="99">
        <v>45261</v>
      </c>
      <c r="K126" s="112">
        <f t="shared" si="9"/>
        <v>21.428571428571427</v>
      </c>
      <c r="L126" s="98">
        <v>5</v>
      </c>
      <c r="M126" s="113">
        <f t="shared" si="12"/>
        <v>1</v>
      </c>
      <c r="N126" s="96">
        <f t="shared" si="13"/>
        <v>21.428571428571427</v>
      </c>
      <c r="O126" s="103">
        <f t="shared" si="10"/>
        <v>21.428571428571427</v>
      </c>
      <c r="P126" s="103">
        <f t="shared" si="11"/>
        <v>21.428571428571427</v>
      </c>
      <c r="Q126" s="103" t="s">
        <v>107</v>
      </c>
      <c r="R126" s="120" t="s">
        <v>1157</v>
      </c>
      <c r="S126" s="114" t="s">
        <v>49</v>
      </c>
      <c r="T126" s="116">
        <v>2022</v>
      </c>
      <c r="U126" s="98">
        <v>1247</v>
      </c>
      <c r="V126" s="98">
        <v>4</v>
      </c>
      <c r="W126" s="98" t="s">
        <v>663</v>
      </c>
      <c r="X126" s="119" t="s">
        <v>48</v>
      </c>
    </row>
    <row r="127" spans="1:24" ht="106.5" customHeight="1" x14ac:dyDescent="0.2">
      <c r="A127" s="107">
        <v>117</v>
      </c>
      <c r="B127" s="151" t="s">
        <v>148</v>
      </c>
      <c r="C127" s="97" t="s">
        <v>149</v>
      </c>
      <c r="D127" s="97" t="s">
        <v>664</v>
      </c>
      <c r="E127" s="97" t="s">
        <v>665</v>
      </c>
      <c r="F127" s="97" t="s">
        <v>666</v>
      </c>
      <c r="G127" s="96" t="s">
        <v>667</v>
      </c>
      <c r="H127" s="98">
        <v>1</v>
      </c>
      <c r="I127" s="99">
        <v>45111</v>
      </c>
      <c r="J127" s="99">
        <v>45291</v>
      </c>
      <c r="K127" s="112">
        <f t="shared" si="9"/>
        <v>25.714285714285715</v>
      </c>
      <c r="L127" s="98">
        <v>1</v>
      </c>
      <c r="M127" s="113">
        <f t="shared" si="12"/>
        <v>1</v>
      </c>
      <c r="N127" s="96">
        <f t="shared" si="13"/>
        <v>25.714285714285715</v>
      </c>
      <c r="O127" s="103">
        <f t="shared" si="10"/>
        <v>25.714285714285715</v>
      </c>
      <c r="P127" s="103">
        <f t="shared" si="11"/>
        <v>25.714285714285715</v>
      </c>
      <c r="Q127" s="103" t="s">
        <v>1158</v>
      </c>
      <c r="R127" s="97" t="s">
        <v>1159</v>
      </c>
      <c r="S127" s="114" t="s">
        <v>49</v>
      </c>
      <c r="T127" s="116">
        <v>2022</v>
      </c>
      <c r="U127" s="98">
        <v>1205</v>
      </c>
      <c r="V127" s="98">
        <v>3</v>
      </c>
      <c r="W127" s="98" t="s">
        <v>668</v>
      </c>
      <c r="X127" s="114" t="s">
        <v>48</v>
      </c>
    </row>
    <row r="128" spans="1:24" ht="106.5" customHeight="1" x14ac:dyDescent="0.2">
      <c r="A128" s="107">
        <v>118</v>
      </c>
      <c r="B128" s="151" t="s">
        <v>148</v>
      </c>
      <c r="C128" s="97" t="s">
        <v>149</v>
      </c>
      <c r="D128" s="97" t="s">
        <v>664</v>
      </c>
      <c r="E128" s="97" t="s">
        <v>1160</v>
      </c>
      <c r="F128" s="97" t="s">
        <v>669</v>
      </c>
      <c r="G128" s="96" t="s">
        <v>561</v>
      </c>
      <c r="H128" s="98">
        <v>1</v>
      </c>
      <c r="I128" s="99">
        <v>45111</v>
      </c>
      <c r="J128" s="99">
        <v>45291</v>
      </c>
      <c r="K128" s="112">
        <f t="shared" si="9"/>
        <v>25.714285714285715</v>
      </c>
      <c r="L128" s="98">
        <v>1</v>
      </c>
      <c r="M128" s="113">
        <f t="shared" si="12"/>
        <v>1</v>
      </c>
      <c r="N128" s="96">
        <f t="shared" si="13"/>
        <v>25.714285714285715</v>
      </c>
      <c r="O128" s="103">
        <f t="shared" si="10"/>
        <v>25.714285714285715</v>
      </c>
      <c r="P128" s="103">
        <f t="shared" si="11"/>
        <v>25.714285714285715</v>
      </c>
      <c r="Q128" s="103" t="s">
        <v>1158</v>
      </c>
      <c r="R128" s="97" t="s">
        <v>1159</v>
      </c>
      <c r="S128" s="114" t="s">
        <v>49</v>
      </c>
      <c r="T128" s="116">
        <v>2022</v>
      </c>
      <c r="U128" s="98">
        <v>1205</v>
      </c>
      <c r="V128" s="98">
        <v>4</v>
      </c>
      <c r="W128" s="98" t="s">
        <v>670</v>
      </c>
      <c r="X128" s="114" t="s">
        <v>48</v>
      </c>
    </row>
    <row r="129" spans="1:24" ht="106.5" customHeight="1" x14ac:dyDescent="0.2">
      <c r="A129" s="107">
        <v>119</v>
      </c>
      <c r="B129" s="151" t="s">
        <v>671</v>
      </c>
      <c r="C129" s="97" t="s">
        <v>672</v>
      </c>
      <c r="D129" s="97" t="s">
        <v>1161</v>
      </c>
      <c r="E129" s="97" t="s">
        <v>1162</v>
      </c>
      <c r="F129" s="97" t="s">
        <v>673</v>
      </c>
      <c r="G129" s="96" t="s">
        <v>266</v>
      </c>
      <c r="H129" s="98">
        <v>1</v>
      </c>
      <c r="I129" s="99">
        <v>45111</v>
      </c>
      <c r="J129" s="99">
        <v>45291</v>
      </c>
      <c r="K129" s="112">
        <f t="shared" si="9"/>
        <v>25.714285714285715</v>
      </c>
      <c r="L129" s="98">
        <v>1</v>
      </c>
      <c r="M129" s="113">
        <f t="shared" si="12"/>
        <v>1</v>
      </c>
      <c r="N129" s="96">
        <f t="shared" si="13"/>
        <v>25.714285714285715</v>
      </c>
      <c r="O129" s="103">
        <f t="shared" si="10"/>
        <v>25.714285714285715</v>
      </c>
      <c r="P129" s="103">
        <f t="shared" si="11"/>
        <v>25.714285714285715</v>
      </c>
      <c r="Q129" s="103" t="s">
        <v>83</v>
      </c>
      <c r="R129" s="97" t="s">
        <v>674</v>
      </c>
      <c r="S129" s="114" t="s">
        <v>49</v>
      </c>
      <c r="T129" s="116">
        <v>2022</v>
      </c>
      <c r="U129" s="98">
        <v>1176</v>
      </c>
      <c r="V129" s="98">
        <v>1</v>
      </c>
      <c r="W129" s="98" t="s">
        <v>675</v>
      </c>
      <c r="X129" s="114" t="s">
        <v>48</v>
      </c>
    </row>
    <row r="130" spans="1:24" ht="164.25" customHeight="1" x14ac:dyDescent="0.2">
      <c r="A130" s="107">
        <v>120</v>
      </c>
      <c r="B130" s="151" t="s">
        <v>676</v>
      </c>
      <c r="C130" s="97" t="s">
        <v>677</v>
      </c>
      <c r="D130" s="97" t="s">
        <v>1163</v>
      </c>
      <c r="E130" s="97" t="s">
        <v>1162</v>
      </c>
      <c r="F130" s="97" t="s">
        <v>673</v>
      </c>
      <c r="G130" s="96" t="s">
        <v>266</v>
      </c>
      <c r="H130" s="98">
        <v>1</v>
      </c>
      <c r="I130" s="99">
        <v>45111</v>
      </c>
      <c r="J130" s="99">
        <v>45291</v>
      </c>
      <c r="K130" s="112">
        <f t="shared" si="9"/>
        <v>25.714285714285715</v>
      </c>
      <c r="L130" s="98">
        <v>1</v>
      </c>
      <c r="M130" s="113">
        <f t="shared" si="12"/>
        <v>1</v>
      </c>
      <c r="N130" s="96">
        <f t="shared" si="13"/>
        <v>25.714285714285715</v>
      </c>
      <c r="O130" s="103">
        <f t="shared" si="10"/>
        <v>25.714285714285715</v>
      </c>
      <c r="P130" s="103">
        <f t="shared" si="11"/>
        <v>25.714285714285715</v>
      </c>
      <c r="Q130" s="103" t="s">
        <v>83</v>
      </c>
      <c r="R130" s="97" t="s">
        <v>678</v>
      </c>
      <c r="S130" s="114" t="s">
        <v>49</v>
      </c>
      <c r="T130" s="116">
        <v>2022</v>
      </c>
      <c r="U130" s="98">
        <v>1178</v>
      </c>
      <c r="V130" s="98">
        <v>1</v>
      </c>
      <c r="W130" s="98" t="s">
        <v>679</v>
      </c>
      <c r="X130" s="114" t="s">
        <v>48</v>
      </c>
    </row>
    <row r="131" spans="1:24" ht="106.5" customHeight="1" x14ac:dyDescent="0.2">
      <c r="A131" s="107">
        <v>121</v>
      </c>
      <c r="B131" s="151" t="s">
        <v>680</v>
      </c>
      <c r="C131" s="97" t="s">
        <v>681</v>
      </c>
      <c r="D131" s="97" t="s">
        <v>682</v>
      </c>
      <c r="E131" s="97" t="s">
        <v>683</v>
      </c>
      <c r="F131" s="97" t="s">
        <v>684</v>
      </c>
      <c r="G131" s="96" t="s">
        <v>266</v>
      </c>
      <c r="H131" s="98">
        <v>1</v>
      </c>
      <c r="I131" s="99">
        <v>45111</v>
      </c>
      <c r="J131" s="99">
        <v>45199</v>
      </c>
      <c r="K131" s="112">
        <f t="shared" si="9"/>
        <v>12.571428571428571</v>
      </c>
      <c r="L131" s="98">
        <v>1</v>
      </c>
      <c r="M131" s="113">
        <f t="shared" si="12"/>
        <v>1</v>
      </c>
      <c r="N131" s="96">
        <f t="shared" si="13"/>
        <v>12.571428571428571</v>
      </c>
      <c r="O131" s="103">
        <f t="shared" si="10"/>
        <v>12.571428571428571</v>
      </c>
      <c r="P131" s="103">
        <f t="shared" si="11"/>
        <v>12.571428571428571</v>
      </c>
      <c r="Q131" s="103" t="s">
        <v>685</v>
      </c>
      <c r="R131" s="118" t="s">
        <v>686</v>
      </c>
      <c r="S131" s="114" t="s">
        <v>49</v>
      </c>
      <c r="T131" s="116">
        <v>2022</v>
      </c>
      <c r="U131" s="98">
        <v>1181</v>
      </c>
      <c r="V131" s="98">
        <v>1</v>
      </c>
      <c r="W131" s="98" t="s">
        <v>687</v>
      </c>
      <c r="X131" s="96" t="s">
        <v>48</v>
      </c>
    </row>
    <row r="132" spans="1:24" ht="106.5" customHeight="1" x14ac:dyDescent="0.2">
      <c r="A132" s="107">
        <v>122</v>
      </c>
      <c r="B132" s="151" t="s">
        <v>688</v>
      </c>
      <c r="C132" s="97" t="s">
        <v>689</v>
      </c>
      <c r="D132" s="97" t="s">
        <v>690</v>
      </c>
      <c r="E132" s="97" t="s">
        <v>1151</v>
      </c>
      <c r="F132" s="97" t="s">
        <v>1152</v>
      </c>
      <c r="G132" s="96" t="s">
        <v>82</v>
      </c>
      <c r="H132" s="98">
        <v>1</v>
      </c>
      <c r="I132" s="99">
        <v>45111</v>
      </c>
      <c r="J132" s="99">
        <v>45230</v>
      </c>
      <c r="K132" s="112">
        <f t="shared" si="9"/>
        <v>17</v>
      </c>
      <c r="L132" s="98">
        <v>1</v>
      </c>
      <c r="M132" s="113">
        <f t="shared" si="12"/>
        <v>1</v>
      </c>
      <c r="N132" s="96">
        <f t="shared" si="13"/>
        <v>17</v>
      </c>
      <c r="O132" s="103">
        <f t="shared" si="10"/>
        <v>17</v>
      </c>
      <c r="P132" s="103">
        <f t="shared" si="11"/>
        <v>17</v>
      </c>
      <c r="Q132" s="103" t="s">
        <v>685</v>
      </c>
      <c r="R132" s="97" t="s">
        <v>625</v>
      </c>
      <c r="S132" s="114" t="s">
        <v>49</v>
      </c>
      <c r="T132" s="116">
        <v>2022</v>
      </c>
      <c r="U132" s="98">
        <v>1182</v>
      </c>
      <c r="V132" s="98">
        <v>1</v>
      </c>
      <c r="W132" s="98" t="s">
        <v>691</v>
      </c>
      <c r="X132" s="96" t="s">
        <v>48</v>
      </c>
    </row>
    <row r="133" spans="1:24" ht="106.5" customHeight="1" x14ac:dyDescent="0.2">
      <c r="A133" s="107">
        <v>123</v>
      </c>
      <c r="B133" s="151" t="s">
        <v>692</v>
      </c>
      <c r="C133" s="97" t="s">
        <v>693</v>
      </c>
      <c r="D133" s="97" t="s">
        <v>1164</v>
      </c>
      <c r="E133" s="97" t="s">
        <v>1162</v>
      </c>
      <c r="F133" s="97" t="s">
        <v>694</v>
      </c>
      <c r="G133" s="96" t="s">
        <v>266</v>
      </c>
      <c r="H133" s="98">
        <v>1</v>
      </c>
      <c r="I133" s="99">
        <v>45111</v>
      </c>
      <c r="J133" s="99">
        <v>45291</v>
      </c>
      <c r="K133" s="112">
        <f t="shared" si="9"/>
        <v>25.714285714285715</v>
      </c>
      <c r="L133" s="98">
        <v>1</v>
      </c>
      <c r="M133" s="113">
        <f t="shared" si="12"/>
        <v>1</v>
      </c>
      <c r="N133" s="96">
        <f t="shared" si="13"/>
        <v>25.714285714285715</v>
      </c>
      <c r="O133" s="103">
        <f t="shared" si="10"/>
        <v>25.714285714285715</v>
      </c>
      <c r="P133" s="103">
        <f t="shared" si="11"/>
        <v>25.714285714285715</v>
      </c>
      <c r="Q133" s="103" t="s">
        <v>624</v>
      </c>
      <c r="R133" s="97" t="s">
        <v>695</v>
      </c>
      <c r="S133" s="114" t="s">
        <v>49</v>
      </c>
      <c r="T133" s="116">
        <v>2022</v>
      </c>
      <c r="U133" s="98">
        <v>1183</v>
      </c>
      <c r="V133" s="98">
        <v>1</v>
      </c>
      <c r="W133" s="98" t="s">
        <v>696</v>
      </c>
      <c r="X133" s="96" t="s">
        <v>48</v>
      </c>
    </row>
    <row r="134" spans="1:24" ht="106.5" customHeight="1" x14ac:dyDescent="0.2">
      <c r="A134" s="107">
        <v>124</v>
      </c>
      <c r="B134" s="151" t="s">
        <v>692</v>
      </c>
      <c r="C134" s="97" t="s">
        <v>693</v>
      </c>
      <c r="D134" s="97" t="s">
        <v>693</v>
      </c>
      <c r="E134" s="97" t="s">
        <v>1164</v>
      </c>
      <c r="F134" s="97" t="s">
        <v>1162</v>
      </c>
      <c r="G134" s="96" t="s">
        <v>266</v>
      </c>
      <c r="H134" s="98">
        <v>1</v>
      </c>
      <c r="I134" s="99">
        <v>45111</v>
      </c>
      <c r="J134" s="99">
        <v>45291</v>
      </c>
      <c r="K134" s="112">
        <f t="shared" si="9"/>
        <v>25.714285714285715</v>
      </c>
      <c r="L134" s="98">
        <v>1</v>
      </c>
      <c r="M134" s="113">
        <f t="shared" si="12"/>
        <v>1</v>
      </c>
      <c r="N134" s="96">
        <f t="shared" si="13"/>
        <v>25.714285714285715</v>
      </c>
      <c r="O134" s="103">
        <f t="shared" si="10"/>
        <v>25.714285714285715</v>
      </c>
      <c r="P134" s="103">
        <f t="shared" si="11"/>
        <v>25.714285714285715</v>
      </c>
      <c r="Q134" s="103" t="s">
        <v>83</v>
      </c>
      <c r="R134" s="97" t="s">
        <v>695</v>
      </c>
      <c r="S134" s="114" t="s">
        <v>49</v>
      </c>
      <c r="T134" s="116">
        <v>2022</v>
      </c>
      <c r="U134" s="98">
        <v>1183</v>
      </c>
      <c r="V134" s="98">
        <v>2</v>
      </c>
      <c r="W134" s="98" t="s">
        <v>697</v>
      </c>
      <c r="X134" s="96" t="s">
        <v>48</v>
      </c>
    </row>
    <row r="135" spans="1:24" ht="106.5" customHeight="1" x14ac:dyDescent="0.2">
      <c r="A135" s="107">
        <v>125</v>
      </c>
      <c r="B135" s="151" t="s">
        <v>698</v>
      </c>
      <c r="C135" s="97" t="s">
        <v>699</v>
      </c>
      <c r="D135" s="97" t="s">
        <v>700</v>
      </c>
      <c r="E135" s="97" t="s">
        <v>559</v>
      </c>
      <c r="F135" s="97" t="s">
        <v>560</v>
      </c>
      <c r="G135" s="96" t="s">
        <v>561</v>
      </c>
      <c r="H135" s="98">
        <v>2</v>
      </c>
      <c r="I135" s="99">
        <v>45111</v>
      </c>
      <c r="J135" s="99">
        <v>45261</v>
      </c>
      <c r="K135" s="112">
        <f t="shared" si="9"/>
        <v>21.428571428571427</v>
      </c>
      <c r="L135" s="98">
        <v>2</v>
      </c>
      <c r="M135" s="113">
        <f t="shared" si="12"/>
        <v>1</v>
      </c>
      <c r="N135" s="102">
        <f t="shared" si="13"/>
        <v>21.428571428571427</v>
      </c>
      <c r="O135" s="103">
        <f t="shared" si="10"/>
        <v>21.428571428571427</v>
      </c>
      <c r="P135" s="103">
        <f t="shared" si="11"/>
        <v>21.428571428571427</v>
      </c>
      <c r="Q135" s="103" t="s">
        <v>701</v>
      </c>
      <c r="R135" s="97" t="s">
        <v>1055</v>
      </c>
      <c r="S135" s="114" t="s">
        <v>178</v>
      </c>
      <c r="T135" s="116">
        <v>2022</v>
      </c>
      <c r="U135" s="98">
        <v>1206</v>
      </c>
      <c r="V135" s="98">
        <v>1</v>
      </c>
      <c r="W135" s="96" t="s">
        <v>702</v>
      </c>
      <c r="X135" s="114" t="s">
        <v>48</v>
      </c>
    </row>
    <row r="136" spans="1:24" ht="106.5" customHeight="1" x14ac:dyDescent="0.2">
      <c r="A136" s="107">
        <v>126</v>
      </c>
      <c r="B136" s="151" t="s">
        <v>703</v>
      </c>
      <c r="C136" s="97" t="s">
        <v>699</v>
      </c>
      <c r="D136" s="97" t="s">
        <v>704</v>
      </c>
      <c r="E136" s="97" t="s">
        <v>563</v>
      </c>
      <c r="F136" s="97" t="s">
        <v>564</v>
      </c>
      <c r="G136" s="96" t="s">
        <v>565</v>
      </c>
      <c r="H136" s="98">
        <v>1</v>
      </c>
      <c r="I136" s="99">
        <v>45111</v>
      </c>
      <c r="J136" s="99">
        <v>45261</v>
      </c>
      <c r="K136" s="112">
        <f t="shared" si="9"/>
        <v>21.428571428571427</v>
      </c>
      <c r="L136" s="98">
        <v>1</v>
      </c>
      <c r="M136" s="113">
        <f t="shared" si="12"/>
        <v>1</v>
      </c>
      <c r="N136" s="96">
        <f t="shared" si="13"/>
        <v>21.428571428571427</v>
      </c>
      <c r="O136" s="103">
        <f t="shared" si="10"/>
        <v>21.428571428571427</v>
      </c>
      <c r="P136" s="103">
        <f t="shared" si="11"/>
        <v>21.428571428571427</v>
      </c>
      <c r="Q136" s="103" t="s">
        <v>701</v>
      </c>
      <c r="R136" s="115" t="s">
        <v>705</v>
      </c>
      <c r="S136" s="114" t="s">
        <v>178</v>
      </c>
      <c r="T136" s="116">
        <v>2022</v>
      </c>
      <c r="U136" s="98">
        <v>1206</v>
      </c>
      <c r="V136" s="98">
        <v>1</v>
      </c>
      <c r="W136" s="98" t="s">
        <v>706</v>
      </c>
      <c r="X136" s="119" t="s">
        <v>48</v>
      </c>
    </row>
    <row r="137" spans="1:24" ht="106.5" customHeight="1" x14ac:dyDescent="0.2">
      <c r="A137" s="107">
        <v>127</v>
      </c>
      <c r="B137" s="151" t="s">
        <v>707</v>
      </c>
      <c r="C137" s="97" t="s">
        <v>708</v>
      </c>
      <c r="D137" s="97" t="s">
        <v>709</v>
      </c>
      <c r="E137" s="97" t="s">
        <v>710</v>
      </c>
      <c r="F137" s="97" t="s">
        <v>711</v>
      </c>
      <c r="G137" s="96" t="s">
        <v>561</v>
      </c>
      <c r="H137" s="98">
        <v>2</v>
      </c>
      <c r="I137" s="99">
        <v>45111</v>
      </c>
      <c r="J137" s="99">
        <v>45291</v>
      </c>
      <c r="K137" s="112">
        <f t="shared" si="9"/>
        <v>25.714285714285715</v>
      </c>
      <c r="L137" s="98">
        <v>2</v>
      </c>
      <c r="M137" s="113">
        <f t="shared" si="12"/>
        <v>1</v>
      </c>
      <c r="N137" s="96">
        <f t="shared" si="13"/>
        <v>25.714285714285715</v>
      </c>
      <c r="O137" s="103">
        <f t="shared" si="10"/>
        <v>25.714285714285715</v>
      </c>
      <c r="P137" s="103">
        <f t="shared" si="11"/>
        <v>25.714285714285715</v>
      </c>
      <c r="Q137" s="103" t="s">
        <v>712</v>
      </c>
      <c r="R137" s="115" t="s">
        <v>1165</v>
      </c>
      <c r="S137" s="114" t="s">
        <v>178</v>
      </c>
      <c r="T137" s="116">
        <v>2022</v>
      </c>
      <c r="U137" s="98">
        <v>1207</v>
      </c>
      <c r="V137" s="98">
        <v>1</v>
      </c>
      <c r="W137" s="98" t="s">
        <v>713</v>
      </c>
      <c r="X137" s="114" t="s">
        <v>48</v>
      </c>
    </row>
    <row r="138" spans="1:24" ht="83.25" customHeight="1" x14ac:dyDescent="0.2">
      <c r="A138" s="107">
        <v>128</v>
      </c>
      <c r="B138" s="151" t="s">
        <v>707</v>
      </c>
      <c r="C138" s="97" t="s">
        <v>708</v>
      </c>
      <c r="D138" s="97" t="s">
        <v>709</v>
      </c>
      <c r="E138" s="97" t="s">
        <v>714</v>
      </c>
      <c r="F138" s="97" t="s">
        <v>1166</v>
      </c>
      <c r="G138" s="96" t="s">
        <v>715</v>
      </c>
      <c r="H138" s="98">
        <v>1</v>
      </c>
      <c r="I138" s="99">
        <v>45111</v>
      </c>
      <c r="J138" s="99">
        <v>45291</v>
      </c>
      <c r="K138" s="112">
        <f t="shared" si="9"/>
        <v>25.714285714285715</v>
      </c>
      <c r="L138" s="98">
        <v>1</v>
      </c>
      <c r="M138" s="113">
        <f t="shared" si="12"/>
        <v>1</v>
      </c>
      <c r="N138" s="102">
        <f t="shared" si="13"/>
        <v>25.714285714285715</v>
      </c>
      <c r="O138" s="103">
        <f t="shared" si="10"/>
        <v>25.714285714285715</v>
      </c>
      <c r="P138" s="103">
        <f t="shared" si="11"/>
        <v>25.714285714285715</v>
      </c>
      <c r="Q138" s="103" t="s">
        <v>712</v>
      </c>
      <c r="R138" s="115" t="s">
        <v>1056</v>
      </c>
      <c r="S138" s="114" t="s">
        <v>178</v>
      </c>
      <c r="T138" s="116">
        <v>2022</v>
      </c>
      <c r="U138" s="98">
        <v>1207</v>
      </c>
      <c r="V138" s="98">
        <v>2</v>
      </c>
      <c r="W138" s="96" t="s">
        <v>716</v>
      </c>
      <c r="X138" s="96" t="s">
        <v>48</v>
      </c>
    </row>
    <row r="139" spans="1:24" ht="106.5" customHeight="1" x14ac:dyDescent="0.2">
      <c r="A139" s="107">
        <v>129</v>
      </c>
      <c r="B139" s="151" t="s">
        <v>717</v>
      </c>
      <c r="C139" s="97" t="s">
        <v>718</v>
      </c>
      <c r="D139" s="97" t="s">
        <v>719</v>
      </c>
      <c r="E139" s="97" t="s">
        <v>567</v>
      </c>
      <c r="F139" s="97" t="s">
        <v>568</v>
      </c>
      <c r="G139" s="96" t="s">
        <v>569</v>
      </c>
      <c r="H139" s="98">
        <v>2</v>
      </c>
      <c r="I139" s="99">
        <v>45111</v>
      </c>
      <c r="J139" s="99">
        <v>45291</v>
      </c>
      <c r="K139" s="112">
        <f t="shared" si="9"/>
        <v>25.714285714285715</v>
      </c>
      <c r="L139" s="98">
        <v>2</v>
      </c>
      <c r="M139" s="113">
        <f t="shared" ref="M139:M170" si="19">+L139/H139</f>
        <v>1</v>
      </c>
      <c r="N139" s="96">
        <f t="shared" ref="N139:N170" si="20">+M139*K139</f>
        <v>25.714285714285715</v>
      </c>
      <c r="O139" s="103">
        <f t="shared" si="10"/>
        <v>25.714285714285715</v>
      </c>
      <c r="P139" s="103">
        <f t="shared" si="11"/>
        <v>25.714285714285715</v>
      </c>
      <c r="Q139" s="103" t="s">
        <v>83</v>
      </c>
      <c r="R139" s="118" t="s">
        <v>720</v>
      </c>
      <c r="S139" s="114" t="s">
        <v>178</v>
      </c>
      <c r="T139" s="116">
        <v>2022</v>
      </c>
      <c r="U139" s="98">
        <v>1185</v>
      </c>
      <c r="V139" s="98">
        <v>1</v>
      </c>
      <c r="W139" s="98" t="s">
        <v>721</v>
      </c>
      <c r="X139" s="114" t="s">
        <v>616</v>
      </c>
    </row>
    <row r="140" spans="1:24" ht="106.5" customHeight="1" x14ac:dyDescent="0.2">
      <c r="A140" s="107">
        <v>130</v>
      </c>
      <c r="B140" s="152" t="s">
        <v>722</v>
      </c>
      <c r="C140" s="124" t="s">
        <v>723</v>
      </c>
      <c r="D140" s="97" t="s">
        <v>724</v>
      </c>
      <c r="E140" s="97" t="s">
        <v>1167</v>
      </c>
      <c r="F140" s="97" t="s">
        <v>725</v>
      </c>
      <c r="G140" s="96" t="s">
        <v>726</v>
      </c>
      <c r="H140" s="98">
        <v>2</v>
      </c>
      <c r="I140" s="99">
        <v>45111</v>
      </c>
      <c r="J140" s="99">
        <v>45230</v>
      </c>
      <c r="K140" s="112">
        <f t="shared" ref="K140:K176" si="21">+(J140-I140)/7</f>
        <v>17</v>
      </c>
      <c r="L140" s="98">
        <v>2</v>
      </c>
      <c r="M140" s="113">
        <f t="shared" si="19"/>
        <v>1</v>
      </c>
      <c r="N140" s="96">
        <f t="shared" si="20"/>
        <v>17</v>
      </c>
      <c r="O140" s="103">
        <f t="shared" si="10"/>
        <v>17</v>
      </c>
      <c r="P140" s="103">
        <f t="shared" si="11"/>
        <v>17</v>
      </c>
      <c r="Q140" s="103" t="s">
        <v>727</v>
      </c>
      <c r="R140" s="97" t="s">
        <v>1168</v>
      </c>
      <c r="S140" s="114" t="s">
        <v>178</v>
      </c>
      <c r="T140" s="116">
        <v>2022</v>
      </c>
      <c r="U140" s="98">
        <v>1233</v>
      </c>
      <c r="V140" s="98">
        <v>1</v>
      </c>
      <c r="W140" s="96" t="s">
        <v>728</v>
      </c>
      <c r="X140" s="114" t="s">
        <v>616</v>
      </c>
    </row>
    <row r="141" spans="1:24" ht="117.75" customHeight="1" x14ac:dyDescent="0.2">
      <c r="A141" s="107">
        <v>131</v>
      </c>
      <c r="B141" s="151" t="s">
        <v>729</v>
      </c>
      <c r="C141" s="124" t="s">
        <v>730</v>
      </c>
      <c r="D141" s="97" t="s">
        <v>731</v>
      </c>
      <c r="E141" s="97" t="s">
        <v>619</v>
      </c>
      <c r="F141" s="97" t="s">
        <v>620</v>
      </c>
      <c r="G141" s="96" t="s">
        <v>62</v>
      </c>
      <c r="H141" s="98">
        <v>5</v>
      </c>
      <c r="I141" s="99">
        <v>45111</v>
      </c>
      <c r="J141" s="99">
        <v>45261</v>
      </c>
      <c r="K141" s="112">
        <f t="shared" si="21"/>
        <v>21.428571428571427</v>
      </c>
      <c r="L141" s="98">
        <v>5</v>
      </c>
      <c r="M141" s="113">
        <f t="shared" si="19"/>
        <v>1</v>
      </c>
      <c r="N141" s="96">
        <f t="shared" si="20"/>
        <v>21.428571428571427</v>
      </c>
      <c r="O141" s="103">
        <f t="shared" ref="O141:O176" si="22">+IF(J141&lt;=$C$6,N141,0)</f>
        <v>21.428571428571427</v>
      </c>
      <c r="P141" s="103">
        <f t="shared" ref="P141:P176" si="23">+IF($C$6&gt;=J141,K141,0)</f>
        <v>21.428571428571427</v>
      </c>
      <c r="Q141" s="136" t="s">
        <v>615</v>
      </c>
      <c r="R141" s="97" t="s">
        <v>621</v>
      </c>
      <c r="S141" s="114" t="s">
        <v>178</v>
      </c>
      <c r="T141" s="116">
        <v>2022</v>
      </c>
      <c r="U141" s="98">
        <v>1133</v>
      </c>
      <c r="V141" s="98">
        <v>1</v>
      </c>
      <c r="W141" s="96" t="s">
        <v>732</v>
      </c>
      <c r="X141" s="114" t="s">
        <v>616</v>
      </c>
    </row>
    <row r="142" spans="1:24" ht="106.5" customHeight="1" x14ac:dyDescent="0.2">
      <c r="A142" s="107">
        <v>132</v>
      </c>
      <c r="B142" s="151" t="s">
        <v>729</v>
      </c>
      <c r="C142" s="124" t="s">
        <v>733</v>
      </c>
      <c r="D142" s="97" t="s">
        <v>734</v>
      </c>
      <c r="E142" s="97" t="s">
        <v>1151</v>
      </c>
      <c r="F142" s="97" t="s">
        <v>1152</v>
      </c>
      <c r="G142" s="96" t="s">
        <v>82</v>
      </c>
      <c r="H142" s="98">
        <v>1</v>
      </c>
      <c r="I142" s="99">
        <v>45111</v>
      </c>
      <c r="J142" s="99">
        <v>45230</v>
      </c>
      <c r="K142" s="112">
        <f t="shared" si="21"/>
        <v>17</v>
      </c>
      <c r="L142" s="98">
        <v>1</v>
      </c>
      <c r="M142" s="113">
        <f t="shared" si="19"/>
        <v>1</v>
      </c>
      <c r="N142" s="96">
        <f t="shared" si="20"/>
        <v>17</v>
      </c>
      <c r="O142" s="103">
        <f t="shared" si="22"/>
        <v>17</v>
      </c>
      <c r="P142" s="103">
        <f t="shared" si="23"/>
        <v>17</v>
      </c>
      <c r="Q142" s="103" t="s">
        <v>83</v>
      </c>
      <c r="R142" s="97" t="s">
        <v>625</v>
      </c>
      <c r="S142" s="114" t="s">
        <v>178</v>
      </c>
      <c r="T142" s="116">
        <v>2022</v>
      </c>
      <c r="U142" s="98">
        <v>1187</v>
      </c>
      <c r="V142" s="98">
        <v>2</v>
      </c>
      <c r="W142" s="96" t="s">
        <v>735</v>
      </c>
      <c r="X142" s="96" t="s">
        <v>48</v>
      </c>
    </row>
    <row r="143" spans="1:24" ht="152.25" customHeight="1" x14ac:dyDescent="0.2">
      <c r="A143" s="107">
        <v>133</v>
      </c>
      <c r="B143" s="152" t="s">
        <v>248</v>
      </c>
      <c r="C143" s="97" t="s">
        <v>249</v>
      </c>
      <c r="D143" s="97" t="s">
        <v>736</v>
      </c>
      <c r="E143" s="97" t="s">
        <v>649</v>
      </c>
      <c r="F143" s="97" t="s">
        <v>649</v>
      </c>
      <c r="G143" s="96" t="s">
        <v>576</v>
      </c>
      <c r="H143" s="98">
        <v>8</v>
      </c>
      <c r="I143" s="99">
        <v>45111</v>
      </c>
      <c r="J143" s="99">
        <v>45230</v>
      </c>
      <c r="K143" s="112">
        <f t="shared" si="21"/>
        <v>17</v>
      </c>
      <c r="L143" s="98">
        <v>8</v>
      </c>
      <c r="M143" s="113">
        <f t="shared" si="19"/>
        <v>1</v>
      </c>
      <c r="N143" s="96">
        <f t="shared" si="20"/>
        <v>17</v>
      </c>
      <c r="O143" s="103">
        <f t="shared" si="22"/>
        <v>17</v>
      </c>
      <c r="P143" s="103">
        <f t="shared" si="23"/>
        <v>17</v>
      </c>
      <c r="Q143" s="103" t="s">
        <v>737</v>
      </c>
      <c r="R143" s="118" t="s">
        <v>738</v>
      </c>
      <c r="S143" s="114" t="s">
        <v>178</v>
      </c>
      <c r="T143" s="116">
        <v>2022</v>
      </c>
      <c r="U143" s="98">
        <v>1189</v>
      </c>
      <c r="V143" s="98">
        <v>2</v>
      </c>
      <c r="W143" s="96" t="s">
        <v>739</v>
      </c>
      <c r="X143" s="96" t="s">
        <v>48</v>
      </c>
    </row>
    <row r="144" spans="1:24" ht="177.75" customHeight="1" x14ac:dyDescent="0.2">
      <c r="A144" s="107">
        <v>134</v>
      </c>
      <c r="B144" s="152" t="s">
        <v>524</v>
      </c>
      <c r="C144" s="97" t="s">
        <v>525</v>
      </c>
      <c r="D144" s="97" t="s">
        <v>740</v>
      </c>
      <c r="E144" s="97" t="s">
        <v>265</v>
      </c>
      <c r="F144" s="97" t="s">
        <v>1099</v>
      </c>
      <c r="G144" s="96" t="s">
        <v>266</v>
      </c>
      <c r="H144" s="98">
        <v>5</v>
      </c>
      <c r="I144" s="99">
        <v>45111</v>
      </c>
      <c r="J144" s="99">
        <v>45275</v>
      </c>
      <c r="K144" s="112">
        <f t="shared" si="21"/>
        <v>23.428571428571427</v>
      </c>
      <c r="L144" s="98">
        <v>5</v>
      </c>
      <c r="M144" s="113">
        <f t="shared" si="19"/>
        <v>1</v>
      </c>
      <c r="N144" s="96">
        <f t="shared" si="20"/>
        <v>23.428571428571427</v>
      </c>
      <c r="O144" s="103">
        <f t="shared" si="22"/>
        <v>23.428571428571427</v>
      </c>
      <c r="P144" s="103">
        <f t="shared" si="23"/>
        <v>23.428571428571427</v>
      </c>
      <c r="Q144" s="103" t="s">
        <v>267</v>
      </c>
      <c r="R144" s="118" t="s">
        <v>741</v>
      </c>
      <c r="S144" s="114" t="s">
        <v>178</v>
      </c>
      <c r="T144" s="116">
        <v>2022</v>
      </c>
      <c r="U144" s="98">
        <v>1097</v>
      </c>
      <c r="V144" s="98">
        <v>2</v>
      </c>
      <c r="W144" s="96" t="s">
        <v>742</v>
      </c>
      <c r="X144" s="96" t="s">
        <v>48</v>
      </c>
    </row>
    <row r="145" spans="1:24" ht="106.5" customHeight="1" x14ac:dyDescent="0.2">
      <c r="A145" s="107">
        <v>135</v>
      </c>
      <c r="B145" s="152" t="s">
        <v>743</v>
      </c>
      <c r="C145" s="97" t="s">
        <v>744</v>
      </c>
      <c r="D145" s="97" t="s">
        <v>745</v>
      </c>
      <c r="E145" s="97" t="s">
        <v>746</v>
      </c>
      <c r="F145" s="97" t="s">
        <v>747</v>
      </c>
      <c r="G145" s="96" t="s">
        <v>62</v>
      </c>
      <c r="H145" s="98">
        <v>5</v>
      </c>
      <c r="I145" s="99">
        <v>45111</v>
      </c>
      <c r="J145" s="99">
        <v>45261</v>
      </c>
      <c r="K145" s="112">
        <f t="shared" si="21"/>
        <v>21.428571428571427</v>
      </c>
      <c r="L145" s="98">
        <v>5</v>
      </c>
      <c r="M145" s="113">
        <f t="shared" si="19"/>
        <v>1</v>
      </c>
      <c r="N145" s="96">
        <f t="shared" si="20"/>
        <v>21.428571428571427</v>
      </c>
      <c r="O145" s="103">
        <f t="shared" si="22"/>
        <v>21.428571428571427</v>
      </c>
      <c r="P145" s="103">
        <f t="shared" si="23"/>
        <v>21.428571428571427</v>
      </c>
      <c r="Q145" s="103" t="s">
        <v>615</v>
      </c>
      <c r="R145" s="97" t="s">
        <v>748</v>
      </c>
      <c r="S145" s="114" t="s">
        <v>178</v>
      </c>
      <c r="T145" s="116">
        <v>2022</v>
      </c>
      <c r="U145" s="98">
        <v>1138</v>
      </c>
      <c r="V145" s="98">
        <v>1</v>
      </c>
      <c r="W145" s="98" t="s">
        <v>749</v>
      </c>
      <c r="X145" s="96" t="s">
        <v>48</v>
      </c>
    </row>
    <row r="146" spans="1:24" ht="106.5" customHeight="1" x14ac:dyDescent="0.2">
      <c r="A146" s="107">
        <v>136</v>
      </c>
      <c r="B146" s="151" t="s">
        <v>750</v>
      </c>
      <c r="C146" s="97" t="s">
        <v>751</v>
      </c>
      <c r="D146" s="97" t="s">
        <v>752</v>
      </c>
      <c r="E146" s="97" t="s">
        <v>753</v>
      </c>
      <c r="F146" s="97" t="s">
        <v>754</v>
      </c>
      <c r="G146" s="96" t="s">
        <v>755</v>
      </c>
      <c r="H146" s="98">
        <v>1</v>
      </c>
      <c r="I146" s="99">
        <v>45111</v>
      </c>
      <c r="J146" s="99">
        <v>45291</v>
      </c>
      <c r="K146" s="112">
        <f t="shared" si="21"/>
        <v>25.714285714285715</v>
      </c>
      <c r="L146" s="98">
        <v>1</v>
      </c>
      <c r="M146" s="113">
        <f t="shared" si="19"/>
        <v>1</v>
      </c>
      <c r="N146" s="96">
        <f t="shared" si="20"/>
        <v>25.714285714285715</v>
      </c>
      <c r="O146" s="103">
        <f t="shared" si="22"/>
        <v>25.714285714285715</v>
      </c>
      <c r="P146" s="103">
        <f t="shared" si="23"/>
        <v>25.714285714285715</v>
      </c>
      <c r="Q146" s="103" t="s">
        <v>411</v>
      </c>
      <c r="R146" s="97" t="s">
        <v>1169</v>
      </c>
      <c r="S146" s="114" t="s">
        <v>178</v>
      </c>
      <c r="T146" s="116">
        <v>2022</v>
      </c>
      <c r="U146" s="98">
        <v>1208</v>
      </c>
      <c r="V146" s="98">
        <v>1</v>
      </c>
      <c r="W146" s="98" t="s">
        <v>756</v>
      </c>
      <c r="X146" s="96" t="s">
        <v>48</v>
      </c>
    </row>
    <row r="147" spans="1:24" ht="106.5" customHeight="1" x14ac:dyDescent="0.2">
      <c r="A147" s="107">
        <v>137</v>
      </c>
      <c r="B147" s="151" t="s">
        <v>750</v>
      </c>
      <c r="C147" s="97" t="s">
        <v>751</v>
      </c>
      <c r="D147" s="97" t="s">
        <v>757</v>
      </c>
      <c r="E147" s="97" t="s">
        <v>758</v>
      </c>
      <c r="F147" s="97" t="s">
        <v>759</v>
      </c>
      <c r="G147" s="96" t="s">
        <v>534</v>
      </c>
      <c r="H147" s="98">
        <v>5</v>
      </c>
      <c r="I147" s="99">
        <v>45111</v>
      </c>
      <c r="J147" s="99">
        <v>45291</v>
      </c>
      <c r="K147" s="112">
        <f t="shared" si="21"/>
        <v>25.714285714285715</v>
      </c>
      <c r="L147" s="98">
        <v>5</v>
      </c>
      <c r="M147" s="113">
        <f t="shared" si="19"/>
        <v>1</v>
      </c>
      <c r="N147" s="96">
        <f t="shared" si="20"/>
        <v>25.714285714285715</v>
      </c>
      <c r="O147" s="103">
        <f t="shared" si="22"/>
        <v>25.714285714285715</v>
      </c>
      <c r="P147" s="103">
        <f t="shared" si="23"/>
        <v>25.714285714285715</v>
      </c>
      <c r="Q147" s="103" t="s">
        <v>411</v>
      </c>
      <c r="R147" s="97" t="s">
        <v>1170</v>
      </c>
      <c r="S147" s="114" t="s">
        <v>178</v>
      </c>
      <c r="T147" s="116">
        <v>2022</v>
      </c>
      <c r="U147" s="98">
        <v>1208</v>
      </c>
      <c r="V147" s="98">
        <v>2</v>
      </c>
      <c r="W147" s="98" t="s">
        <v>760</v>
      </c>
      <c r="X147" s="119" t="s">
        <v>48</v>
      </c>
    </row>
    <row r="148" spans="1:24" ht="106.5" customHeight="1" x14ac:dyDescent="0.2">
      <c r="A148" s="107">
        <v>138</v>
      </c>
      <c r="B148" s="151" t="s">
        <v>750</v>
      </c>
      <c r="C148" s="97" t="s">
        <v>751</v>
      </c>
      <c r="D148" s="97" t="s">
        <v>761</v>
      </c>
      <c r="E148" s="97" t="s">
        <v>1171</v>
      </c>
      <c r="F148" s="97" t="s">
        <v>762</v>
      </c>
      <c r="G148" s="96" t="s">
        <v>62</v>
      </c>
      <c r="H148" s="98">
        <v>1</v>
      </c>
      <c r="I148" s="99">
        <v>45111</v>
      </c>
      <c r="J148" s="99">
        <v>45291</v>
      </c>
      <c r="K148" s="112">
        <f t="shared" si="21"/>
        <v>25.714285714285715</v>
      </c>
      <c r="L148" s="98">
        <v>1</v>
      </c>
      <c r="M148" s="113">
        <f t="shared" si="19"/>
        <v>1</v>
      </c>
      <c r="N148" s="96">
        <f t="shared" si="20"/>
        <v>25.714285714285715</v>
      </c>
      <c r="O148" s="103">
        <f t="shared" si="22"/>
        <v>25.714285714285715</v>
      </c>
      <c r="P148" s="103">
        <f t="shared" si="23"/>
        <v>25.714285714285715</v>
      </c>
      <c r="Q148" s="103" t="s">
        <v>411</v>
      </c>
      <c r="R148" s="97" t="s">
        <v>1172</v>
      </c>
      <c r="S148" s="114" t="s">
        <v>178</v>
      </c>
      <c r="T148" s="116">
        <v>2022</v>
      </c>
      <c r="U148" s="98">
        <v>1208</v>
      </c>
      <c r="V148" s="98">
        <v>3</v>
      </c>
      <c r="W148" s="98" t="s">
        <v>763</v>
      </c>
      <c r="X148" s="119" t="s">
        <v>48</v>
      </c>
    </row>
    <row r="149" spans="1:24" ht="106.5" customHeight="1" x14ac:dyDescent="0.2">
      <c r="A149" s="107">
        <v>139</v>
      </c>
      <c r="B149" s="151" t="s">
        <v>764</v>
      </c>
      <c r="C149" s="97" t="s">
        <v>765</v>
      </c>
      <c r="D149" s="97" t="s">
        <v>766</v>
      </c>
      <c r="E149" s="97" t="s">
        <v>767</v>
      </c>
      <c r="F149" s="97" t="s">
        <v>768</v>
      </c>
      <c r="G149" s="96" t="s">
        <v>769</v>
      </c>
      <c r="H149" s="98">
        <v>1</v>
      </c>
      <c r="I149" s="99">
        <v>45111</v>
      </c>
      <c r="J149" s="99">
        <v>45291</v>
      </c>
      <c r="K149" s="112">
        <f t="shared" si="21"/>
        <v>25.714285714285715</v>
      </c>
      <c r="L149" s="98">
        <v>1</v>
      </c>
      <c r="M149" s="113">
        <f t="shared" si="19"/>
        <v>1</v>
      </c>
      <c r="N149" s="96">
        <f t="shared" si="20"/>
        <v>25.714285714285715</v>
      </c>
      <c r="O149" s="103">
        <f t="shared" si="22"/>
        <v>25.714285714285715</v>
      </c>
      <c r="P149" s="103">
        <f t="shared" si="23"/>
        <v>25.714285714285715</v>
      </c>
      <c r="Q149" s="103" t="s">
        <v>411</v>
      </c>
      <c r="R149" s="97" t="s">
        <v>1173</v>
      </c>
      <c r="S149" s="114" t="s">
        <v>178</v>
      </c>
      <c r="T149" s="116">
        <v>2022</v>
      </c>
      <c r="U149" s="98">
        <v>1209</v>
      </c>
      <c r="V149" s="98">
        <v>1</v>
      </c>
      <c r="W149" s="98" t="s">
        <v>770</v>
      </c>
      <c r="X149" s="114" t="s">
        <v>48</v>
      </c>
    </row>
    <row r="150" spans="1:24" ht="106.5" customHeight="1" x14ac:dyDescent="0.2">
      <c r="A150" s="107">
        <v>140</v>
      </c>
      <c r="B150" s="151" t="s">
        <v>771</v>
      </c>
      <c r="C150" s="108" t="s">
        <v>772</v>
      </c>
      <c r="D150" s="97" t="s">
        <v>773</v>
      </c>
      <c r="E150" s="97" t="s">
        <v>774</v>
      </c>
      <c r="F150" s="97" t="s">
        <v>775</v>
      </c>
      <c r="G150" s="96" t="s">
        <v>715</v>
      </c>
      <c r="H150" s="98">
        <v>1</v>
      </c>
      <c r="I150" s="99">
        <v>45111</v>
      </c>
      <c r="J150" s="99">
        <v>45291</v>
      </c>
      <c r="K150" s="112">
        <f t="shared" si="21"/>
        <v>25.714285714285715</v>
      </c>
      <c r="L150" s="98">
        <v>1</v>
      </c>
      <c r="M150" s="113">
        <f t="shared" si="19"/>
        <v>1</v>
      </c>
      <c r="N150" s="96">
        <f t="shared" si="20"/>
        <v>25.714285714285715</v>
      </c>
      <c r="O150" s="103">
        <f t="shared" si="22"/>
        <v>25.714285714285715</v>
      </c>
      <c r="P150" s="103">
        <f t="shared" si="23"/>
        <v>25.714285714285715</v>
      </c>
      <c r="Q150" s="103" t="s">
        <v>701</v>
      </c>
      <c r="R150" s="97" t="s">
        <v>1174</v>
      </c>
      <c r="S150" s="114" t="s">
        <v>178</v>
      </c>
      <c r="T150" s="116">
        <v>2022</v>
      </c>
      <c r="U150" s="98">
        <v>1210</v>
      </c>
      <c r="V150" s="98">
        <v>1</v>
      </c>
      <c r="W150" s="98" t="s">
        <v>776</v>
      </c>
      <c r="X150" s="114" t="s">
        <v>48</v>
      </c>
    </row>
    <row r="151" spans="1:24" ht="106.5" customHeight="1" x14ac:dyDescent="0.2">
      <c r="A151" s="107">
        <v>141</v>
      </c>
      <c r="B151" s="151" t="s">
        <v>777</v>
      </c>
      <c r="C151" s="97" t="s">
        <v>778</v>
      </c>
      <c r="D151" s="97" t="s">
        <v>779</v>
      </c>
      <c r="E151" s="97" t="s">
        <v>780</v>
      </c>
      <c r="F151" s="97" t="s">
        <v>781</v>
      </c>
      <c r="G151" s="96" t="s">
        <v>715</v>
      </c>
      <c r="H151" s="98">
        <v>1</v>
      </c>
      <c r="I151" s="99">
        <v>45111</v>
      </c>
      <c r="J151" s="99">
        <v>45291</v>
      </c>
      <c r="K151" s="112">
        <f t="shared" si="21"/>
        <v>25.714285714285715</v>
      </c>
      <c r="L151" s="98">
        <v>1</v>
      </c>
      <c r="M151" s="113">
        <f t="shared" si="19"/>
        <v>1</v>
      </c>
      <c r="N151" s="96">
        <f t="shared" si="20"/>
        <v>25.714285714285715</v>
      </c>
      <c r="O151" s="103">
        <f t="shared" si="22"/>
        <v>25.714285714285715</v>
      </c>
      <c r="P151" s="103">
        <f t="shared" si="23"/>
        <v>25.714285714285715</v>
      </c>
      <c r="Q151" s="103" t="s">
        <v>701</v>
      </c>
      <c r="R151" s="97" t="s">
        <v>1175</v>
      </c>
      <c r="S151" s="114" t="s">
        <v>178</v>
      </c>
      <c r="T151" s="116">
        <v>2022</v>
      </c>
      <c r="U151" s="98">
        <v>1211</v>
      </c>
      <c r="V151" s="98">
        <v>1</v>
      </c>
      <c r="W151" s="98" t="s">
        <v>782</v>
      </c>
      <c r="X151" s="114" t="s">
        <v>48</v>
      </c>
    </row>
    <row r="152" spans="1:24" ht="106.5" customHeight="1" x14ac:dyDescent="0.2">
      <c r="A152" s="107">
        <v>142</v>
      </c>
      <c r="B152" s="151" t="s">
        <v>777</v>
      </c>
      <c r="C152" s="97" t="s">
        <v>778</v>
      </c>
      <c r="D152" s="97" t="s">
        <v>779</v>
      </c>
      <c r="E152" s="97" t="s">
        <v>783</v>
      </c>
      <c r="F152" s="97" t="s">
        <v>784</v>
      </c>
      <c r="G152" s="96" t="s">
        <v>715</v>
      </c>
      <c r="H152" s="98">
        <v>1</v>
      </c>
      <c r="I152" s="99">
        <v>45111</v>
      </c>
      <c r="J152" s="99">
        <v>45291</v>
      </c>
      <c r="K152" s="112">
        <f t="shared" si="21"/>
        <v>25.714285714285715</v>
      </c>
      <c r="L152" s="98">
        <v>1</v>
      </c>
      <c r="M152" s="113">
        <f t="shared" si="19"/>
        <v>1</v>
      </c>
      <c r="N152" s="96">
        <f t="shared" si="20"/>
        <v>25.714285714285715</v>
      </c>
      <c r="O152" s="103">
        <f t="shared" si="22"/>
        <v>25.714285714285715</v>
      </c>
      <c r="P152" s="103">
        <f t="shared" si="23"/>
        <v>25.714285714285715</v>
      </c>
      <c r="Q152" s="103" t="s">
        <v>701</v>
      </c>
      <c r="R152" s="97" t="s">
        <v>1175</v>
      </c>
      <c r="S152" s="114" t="s">
        <v>178</v>
      </c>
      <c r="T152" s="116">
        <v>2022</v>
      </c>
      <c r="U152" s="98">
        <v>1211</v>
      </c>
      <c r="V152" s="98">
        <v>2</v>
      </c>
      <c r="W152" s="98" t="s">
        <v>785</v>
      </c>
      <c r="X152" s="114" t="s">
        <v>48</v>
      </c>
    </row>
    <row r="153" spans="1:24" ht="106.5" customHeight="1" x14ac:dyDescent="0.2">
      <c r="A153" s="107">
        <v>143</v>
      </c>
      <c r="B153" s="151" t="s">
        <v>786</v>
      </c>
      <c r="C153" s="97" t="s">
        <v>787</v>
      </c>
      <c r="D153" s="97" t="s">
        <v>1176</v>
      </c>
      <c r="E153" s="97" t="s">
        <v>1177</v>
      </c>
      <c r="F153" s="97" t="s">
        <v>1177</v>
      </c>
      <c r="G153" s="96" t="s">
        <v>788</v>
      </c>
      <c r="H153" s="98">
        <v>1</v>
      </c>
      <c r="I153" s="99">
        <v>45111</v>
      </c>
      <c r="J153" s="99">
        <v>45199</v>
      </c>
      <c r="K153" s="112">
        <f t="shared" si="21"/>
        <v>12.571428571428571</v>
      </c>
      <c r="L153" s="98">
        <v>1</v>
      </c>
      <c r="M153" s="113">
        <f t="shared" si="19"/>
        <v>1</v>
      </c>
      <c r="N153" s="96">
        <f t="shared" si="20"/>
        <v>12.571428571428571</v>
      </c>
      <c r="O153" s="103">
        <f t="shared" si="22"/>
        <v>12.571428571428571</v>
      </c>
      <c r="P153" s="103">
        <f t="shared" si="23"/>
        <v>12.571428571428571</v>
      </c>
      <c r="Q153" s="103" t="s">
        <v>83</v>
      </c>
      <c r="R153" s="118" t="s">
        <v>789</v>
      </c>
      <c r="S153" s="114" t="s">
        <v>178</v>
      </c>
      <c r="T153" s="116">
        <v>2022</v>
      </c>
      <c r="U153" s="98">
        <v>1190</v>
      </c>
      <c r="V153" s="98">
        <v>1</v>
      </c>
      <c r="W153" s="98" t="s">
        <v>790</v>
      </c>
      <c r="X153" s="114" t="s">
        <v>48</v>
      </c>
    </row>
    <row r="154" spans="1:24" ht="106.5" customHeight="1" x14ac:dyDescent="0.2">
      <c r="A154" s="107">
        <v>144</v>
      </c>
      <c r="B154" s="151" t="s">
        <v>791</v>
      </c>
      <c r="C154" s="97" t="s">
        <v>792</v>
      </c>
      <c r="D154" s="97" t="s">
        <v>793</v>
      </c>
      <c r="E154" s="97" t="s">
        <v>794</v>
      </c>
      <c r="F154" s="97" t="s">
        <v>795</v>
      </c>
      <c r="G154" s="96" t="s">
        <v>266</v>
      </c>
      <c r="H154" s="98">
        <v>2</v>
      </c>
      <c r="I154" s="99">
        <v>45111</v>
      </c>
      <c r="J154" s="99">
        <v>45291</v>
      </c>
      <c r="K154" s="112">
        <f t="shared" si="21"/>
        <v>25.714285714285715</v>
      </c>
      <c r="L154" s="98">
        <v>2</v>
      </c>
      <c r="M154" s="113">
        <f t="shared" si="19"/>
        <v>1</v>
      </c>
      <c r="N154" s="96">
        <f t="shared" si="20"/>
        <v>25.714285714285715</v>
      </c>
      <c r="O154" s="103">
        <f t="shared" si="22"/>
        <v>25.714285714285715</v>
      </c>
      <c r="P154" s="103">
        <f t="shared" si="23"/>
        <v>25.714285714285715</v>
      </c>
      <c r="Q154" s="103" t="s">
        <v>411</v>
      </c>
      <c r="R154" s="97" t="s">
        <v>1178</v>
      </c>
      <c r="S154" s="114" t="s">
        <v>178</v>
      </c>
      <c r="T154" s="116">
        <v>2022</v>
      </c>
      <c r="U154" s="98">
        <v>1216</v>
      </c>
      <c r="V154" s="98">
        <v>1</v>
      </c>
      <c r="W154" s="98" t="s">
        <v>796</v>
      </c>
      <c r="X154" s="114" t="s">
        <v>48</v>
      </c>
    </row>
    <row r="155" spans="1:24" ht="106.5" customHeight="1" x14ac:dyDescent="0.2">
      <c r="A155" s="107">
        <v>145</v>
      </c>
      <c r="B155" s="151" t="s">
        <v>797</v>
      </c>
      <c r="C155" s="97" t="s">
        <v>798</v>
      </c>
      <c r="D155" s="97" t="s">
        <v>799</v>
      </c>
      <c r="E155" s="97" t="s">
        <v>252</v>
      </c>
      <c r="F155" s="97" t="s">
        <v>1150</v>
      </c>
      <c r="G155" s="96" t="s">
        <v>62</v>
      </c>
      <c r="H155" s="98">
        <v>1</v>
      </c>
      <c r="I155" s="99">
        <v>45111</v>
      </c>
      <c r="J155" s="99">
        <v>45260</v>
      </c>
      <c r="K155" s="112">
        <f t="shared" si="21"/>
        <v>21.285714285714285</v>
      </c>
      <c r="L155" s="98">
        <v>1</v>
      </c>
      <c r="M155" s="113">
        <f t="shared" si="19"/>
        <v>1</v>
      </c>
      <c r="N155" s="96">
        <f t="shared" si="20"/>
        <v>21.285714285714285</v>
      </c>
      <c r="O155" s="103">
        <f t="shared" si="22"/>
        <v>21.285714285714285</v>
      </c>
      <c r="P155" s="103">
        <f t="shared" si="23"/>
        <v>21.285714285714285</v>
      </c>
      <c r="Q155" s="103" t="s">
        <v>502</v>
      </c>
      <c r="R155" s="97" t="s">
        <v>607</v>
      </c>
      <c r="S155" s="114" t="s">
        <v>178</v>
      </c>
      <c r="T155" s="116">
        <v>2022</v>
      </c>
      <c r="U155" s="98">
        <v>1098</v>
      </c>
      <c r="V155" s="98">
        <v>1</v>
      </c>
      <c r="W155" s="98" t="s">
        <v>800</v>
      </c>
      <c r="X155" s="114" t="s">
        <v>48</v>
      </c>
    </row>
    <row r="156" spans="1:24" ht="106.5" customHeight="1" x14ac:dyDescent="0.2">
      <c r="A156" s="107">
        <v>146</v>
      </c>
      <c r="B156" s="151" t="s">
        <v>801</v>
      </c>
      <c r="C156" s="97" t="s">
        <v>802</v>
      </c>
      <c r="D156" s="97" t="s">
        <v>803</v>
      </c>
      <c r="E156" s="97" t="s">
        <v>804</v>
      </c>
      <c r="F156" s="97" t="s">
        <v>805</v>
      </c>
      <c r="G156" s="96" t="s">
        <v>266</v>
      </c>
      <c r="H156" s="98">
        <v>1</v>
      </c>
      <c r="I156" s="99">
        <v>45111</v>
      </c>
      <c r="J156" s="99">
        <v>45291</v>
      </c>
      <c r="K156" s="112">
        <f t="shared" si="21"/>
        <v>25.714285714285715</v>
      </c>
      <c r="L156" s="98">
        <v>1</v>
      </c>
      <c r="M156" s="113">
        <f t="shared" si="19"/>
        <v>1</v>
      </c>
      <c r="N156" s="96">
        <f t="shared" si="20"/>
        <v>25.714285714285715</v>
      </c>
      <c r="O156" s="103">
        <f t="shared" si="22"/>
        <v>25.714285714285715</v>
      </c>
      <c r="P156" s="103">
        <f t="shared" si="23"/>
        <v>25.714285714285715</v>
      </c>
      <c r="Q156" s="103" t="s">
        <v>83</v>
      </c>
      <c r="R156" s="118" t="s">
        <v>806</v>
      </c>
      <c r="S156" s="114" t="s">
        <v>178</v>
      </c>
      <c r="T156" s="116">
        <v>2022</v>
      </c>
      <c r="U156" s="98">
        <v>1191</v>
      </c>
      <c r="V156" s="98">
        <v>1</v>
      </c>
      <c r="W156" s="98" t="s">
        <v>807</v>
      </c>
      <c r="X156" s="114" t="s">
        <v>48</v>
      </c>
    </row>
    <row r="157" spans="1:24" ht="106.5" customHeight="1" x14ac:dyDescent="0.2">
      <c r="A157" s="107">
        <v>147</v>
      </c>
      <c r="B157" s="151" t="s">
        <v>378</v>
      </c>
      <c r="C157" s="97" t="s">
        <v>379</v>
      </c>
      <c r="D157" s="97" t="s">
        <v>808</v>
      </c>
      <c r="E157" s="126" t="s">
        <v>567</v>
      </c>
      <c r="F157" s="109" t="s">
        <v>568</v>
      </c>
      <c r="G157" s="96" t="s">
        <v>569</v>
      </c>
      <c r="H157" s="110">
        <v>2</v>
      </c>
      <c r="I157" s="99">
        <v>45111</v>
      </c>
      <c r="J157" s="99">
        <v>45291</v>
      </c>
      <c r="K157" s="112">
        <f t="shared" si="21"/>
        <v>25.714285714285715</v>
      </c>
      <c r="L157" s="98">
        <v>2</v>
      </c>
      <c r="M157" s="113">
        <f t="shared" si="19"/>
        <v>1</v>
      </c>
      <c r="N157" s="96">
        <f t="shared" si="20"/>
        <v>25.714285714285715</v>
      </c>
      <c r="O157" s="103">
        <f t="shared" si="22"/>
        <v>25.714285714285715</v>
      </c>
      <c r="P157" s="103">
        <f t="shared" si="23"/>
        <v>25.714285714285715</v>
      </c>
      <c r="Q157" s="103" t="s">
        <v>83</v>
      </c>
      <c r="R157" s="118" t="s">
        <v>809</v>
      </c>
      <c r="S157" s="114" t="s">
        <v>178</v>
      </c>
      <c r="T157" s="116">
        <v>2022</v>
      </c>
      <c r="U157" s="98">
        <v>1192</v>
      </c>
      <c r="V157" s="98">
        <v>2</v>
      </c>
      <c r="W157" s="98" t="s">
        <v>810</v>
      </c>
      <c r="X157" s="114" t="s">
        <v>48</v>
      </c>
    </row>
    <row r="158" spans="1:24" ht="57" customHeight="1" x14ac:dyDescent="0.2">
      <c r="A158" s="107">
        <v>148</v>
      </c>
      <c r="B158" s="151" t="s">
        <v>378</v>
      </c>
      <c r="C158" s="97" t="s">
        <v>379</v>
      </c>
      <c r="D158" s="97" t="s">
        <v>811</v>
      </c>
      <c r="E158" s="97" t="s">
        <v>812</v>
      </c>
      <c r="F158" s="97" t="s">
        <v>813</v>
      </c>
      <c r="G158" s="96" t="s">
        <v>1053</v>
      </c>
      <c r="H158" s="98">
        <v>2</v>
      </c>
      <c r="I158" s="99">
        <v>45111</v>
      </c>
      <c r="J158" s="99">
        <v>45291</v>
      </c>
      <c r="K158" s="112">
        <f t="shared" si="21"/>
        <v>25.714285714285715</v>
      </c>
      <c r="L158" s="98">
        <v>2</v>
      </c>
      <c r="M158" s="113">
        <f t="shared" si="19"/>
        <v>1</v>
      </c>
      <c r="N158" s="96">
        <f t="shared" si="20"/>
        <v>25.714285714285715</v>
      </c>
      <c r="O158" s="103">
        <f t="shared" si="22"/>
        <v>25.714285714285715</v>
      </c>
      <c r="P158" s="103">
        <f t="shared" si="23"/>
        <v>25.714285714285715</v>
      </c>
      <c r="Q158" s="103" t="s">
        <v>701</v>
      </c>
      <c r="R158" s="97" t="s">
        <v>1179</v>
      </c>
      <c r="S158" s="114" t="s">
        <v>178</v>
      </c>
      <c r="T158" s="116">
        <v>2022</v>
      </c>
      <c r="U158" s="98">
        <v>1212</v>
      </c>
      <c r="V158" s="98">
        <v>1</v>
      </c>
      <c r="W158" s="98" t="s">
        <v>814</v>
      </c>
      <c r="X158" s="114" t="s">
        <v>48</v>
      </c>
    </row>
    <row r="159" spans="1:24" ht="39" customHeight="1" x14ac:dyDescent="0.2">
      <c r="A159" s="107">
        <v>149</v>
      </c>
      <c r="B159" s="151" t="s">
        <v>378</v>
      </c>
      <c r="C159" s="97" t="s">
        <v>379</v>
      </c>
      <c r="D159" s="97" t="s">
        <v>811</v>
      </c>
      <c r="E159" s="97" t="s">
        <v>815</v>
      </c>
      <c r="F159" s="97" t="s">
        <v>1180</v>
      </c>
      <c r="G159" s="96" t="s">
        <v>715</v>
      </c>
      <c r="H159" s="98">
        <v>1</v>
      </c>
      <c r="I159" s="99">
        <v>45111</v>
      </c>
      <c r="J159" s="99">
        <v>45291</v>
      </c>
      <c r="K159" s="112">
        <f t="shared" si="21"/>
        <v>25.714285714285715</v>
      </c>
      <c r="L159" s="98">
        <v>1</v>
      </c>
      <c r="M159" s="113">
        <f t="shared" si="19"/>
        <v>1</v>
      </c>
      <c r="N159" s="96">
        <f t="shared" si="20"/>
        <v>25.714285714285715</v>
      </c>
      <c r="O159" s="103">
        <f t="shared" si="22"/>
        <v>25.714285714285715</v>
      </c>
      <c r="P159" s="103">
        <f t="shared" si="23"/>
        <v>25.714285714285715</v>
      </c>
      <c r="Q159" s="103" t="s">
        <v>701</v>
      </c>
      <c r="R159" s="97" t="s">
        <v>816</v>
      </c>
      <c r="S159" s="114" t="s">
        <v>178</v>
      </c>
      <c r="T159" s="116">
        <v>2022</v>
      </c>
      <c r="U159" s="98">
        <v>1212</v>
      </c>
      <c r="V159" s="98">
        <v>2</v>
      </c>
      <c r="W159" s="96" t="s">
        <v>817</v>
      </c>
      <c r="X159" s="96" t="s">
        <v>48</v>
      </c>
    </row>
    <row r="160" spans="1:24" ht="45.75" customHeight="1" x14ac:dyDescent="0.2">
      <c r="A160" s="107">
        <v>150</v>
      </c>
      <c r="B160" s="151" t="s">
        <v>378</v>
      </c>
      <c r="C160" s="97" t="s">
        <v>379</v>
      </c>
      <c r="D160" s="97" t="s">
        <v>709</v>
      </c>
      <c r="E160" s="97" t="s">
        <v>812</v>
      </c>
      <c r="F160" s="97" t="s">
        <v>813</v>
      </c>
      <c r="G160" s="96" t="s">
        <v>1054</v>
      </c>
      <c r="H160" s="98">
        <v>2</v>
      </c>
      <c r="I160" s="99">
        <v>45111</v>
      </c>
      <c r="J160" s="99">
        <v>45291</v>
      </c>
      <c r="K160" s="112">
        <f t="shared" si="21"/>
        <v>25.714285714285715</v>
      </c>
      <c r="L160" s="98">
        <v>2</v>
      </c>
      <c r="M160" s="113">
        <f t="shared" si="19"/>
        <v>1</v>
      </c>
      <c r="N160" s="96">
        <f t="shared" si="20"/>
        <v>25.714285714285715</v>
      </c>
      <c r="O160" s="103">
        <f t="shared" si="22"/>
        <v>25.714285714285715</v>
      </c>
      <c r="P160" s="103">
        <f t="shared" si="23"/>
        <v>25.714285714285715</v>
      </c>
      <c r="Q160" s="103" t="s">
        <v>712</v>
      </c>
      <c r="R160" s="97" t="s">
        <v>1181</v>
      </c>
      <c r="S160" s="114" t="s">
        <v>178</v>
      </c>
      <c r="T160" s="116">
        <v>2022</v>
      </c>
      <c r="U160" s="98">
        <v>1212</v>
      </c>
      <c r="V160" s="98">
        <v>3</v>
      </c>
      <c r="W160" s="98" t="s">
        <v>818</v>
      </c>
      <c r="X160" s="114" t="s">
        <v>48</v>
      </c>
    </row>
    <row r="161" spans="1:24" ht="55.5" customHeight="1" x14ac:dyDescent="0.2">
      <c r="A161" s="107">
        <v>151</v>
      </c>
      <c r="B161" s="153" t="s">
        <v>378</v>
      </c>
      <c r="C161" s="115" t="s">
        <v>379</v>
      </c>
      <c r="D161" s="115" t="s">
        <v>709</v>
      </c>
      <c r="E161" s="109" t="s">
        <v>815</v>
      </c>
      <c r="F161" s="109" t="s">
        <v>1180</v>
      </c>
      <c r="G161" s="110" t="s">
        <v>715</v>
      </c>
      <c r="H161" s="110">
        <v>1</v>
      </c>
      <c r="I161" s="99">
        <v>45111</v>
      </c>
      <c r="J161" s="100">
        <v>45291</v>
      </c>
      <c r="K161" s="112">
        <f t="shared" si="21"/>
        <v>25.714285714285715</v>
      </c>
      <c r="L161" s="98">
        <v>1</v>
      </c>
      <c r="M161" s="113">
        <f t="shared" si="19"/>
        <v>1</v>
      </c>
      <c r="N161" s="96">
        <f t="shared" si="20"/>
        <v>25.714285714285715</v>
      </c>
      <c r="O161" s="103">
        <f t="shared" si="22"/>
        <v>25.714285714285715</v>
      </c>
      <c r="P161" s="103">
        <f t="shared" si="23"/>
        <v>25.714285714285715</v>
      </c>
      <c r="Q161" s="103" t="s">
        <v>712</v>
      </c>
      <c r="R161" s="97" t="s">
        <v>816</v>
      </c>
      <c r="S161" s="114" t="s">
        <v>178</v>
      </c>
      <c r="T161" s="116">
        <v>2022</v>
      </c>
      <c r="U161" s="96">
        <v>1212</v>
      </c>
      <c r="V161" s="98">
        <v>4</v>
      </c>
      <c r="W161" s="96" t="s">
        <v>819</v>
      </c>
      <c r="X161" s="96" t="s">
        <v>48</v>
      </c>
    </row>
    <row r="162" spans="1:24" ht="181.5" customHeight="1" x14ac:dyDescent="0.2">
      <c r="A162" s="107">
        <v>152</v>
      </c>
      <c r="B162" s="151" t="s">
        <v>820</v>
      </c>
      <c r="C162" s="97" t="s">
        <v>821</v>
      </c>
      <c r="D162" s="97" t="s">
        <v>822</v>
      </c>
      <c r="E162" s="97" t="s">
        <v>619</v>
      </c>
      <c r="F162" s="97" t="s">
        <v>620</v>
      </c>
      <c r="G162" s="96" t="s">
        <v>62</v>
      </c>
      <c r="H162" s="98">
        <v>5</v>
      </c>
      <c r="I162" s="99">
        <v>45111</v>
      </c>
      <c r="J162" s="99">
        <v>45261</v>
      </c>
      <c r="K162" s="112">
        <f t="shared" si="21"/>
        <v>21.428571428571427</v>
      </c>
      <c r="L162" s="98">
        <v>5</v>
      </c>
      <c r="M162" s="113">
        <f t="shared" si="19"/>
        <v>1</v>
      </c>
      <c r="N162" s="96">
        <f t="shared" si="20"/>
        <v>21.428571428571427</v>
      </c>
      <c r="O162" s="103">
        <f t="shared" si="22"/>
        <v>21.428571428571427</v>
      </c>
      <c r="P162" s="103">
        <f t="shared" si="23"/>
        <v>21.428571428571427</v>
      </c>
      <c r="Q162" s="103" t="s">
        <v>615</v>
      </c>
      <c r="R162" s="97" t="s">
        <v>621</v>
      </c>
      <c r="S162" s="114" t="s">
        <v>178</v>
      </c>
      <c r="T162" s="116">
        <v>2022</v>
      </c>
      <c r="U162" s="96">
        <v>1133</v>
      </c>
      <c r="V162" s="98">
        <v>1</v>
      </c>
      <c r="W162" s="98" t="s">
        <v>823</v>
      </c>
      <c r="X162" s="114" t="s">
        <v>616</v>
      </c>
    </row>
    <row r="163" spans="1:24" ht="127.5" customHeight="1" x14ac:dyDescent="0.2">
      <c r="A163" s="107">
        <v>153</v>
      </c>
      <c r="B163" s="151" t="s">
        <v>824</v>
      </c>
      <c r="C163" s="97" t="s">
        <v>825</v>
      </c>
      <c r="D163" s="97" t="s">
        <v>826</v>
      </c>
      <c r="E163" s="97" t="s">
        <v>746</v>
      </c>
      <c r="F163" s="97" t="s">
        <v>827</v>
      </c>
      <c r="G163" s="96" t="s">
        <v>62</v>
      </c>
      <c r="H163" s="98">
        <v>5</v>
      </c>
      <c r="I163" s="99">
        <v>45111</v>
      </c>
      <c r="J163" s="99">
        <v>45261</v>
      </c>
      <c r="K163" s="112">
        <f t="shared" si="21"/>
        <v>21.428571428571427</v>
      </c>
      <c r="L163" s="98">
        <v>5</v>
      </c>
      <c r="M163" s="113">
        <f t="shared" si="19"/>
        <v>1</v>
      </c>
      <c r="N163" s="96">
        <f t="shared" si="20"/>
        <v>21.428571428571427</v>
      </c>
      <c r="O163" s="103">
        <f t="shared" si="22"/>
        <v>21.428571428571427</v>
      </c>
      <c r="P163" s="103">
        <f t="shared" si="23"/>
        <v>21.428571428571427</v>
      </c>
      <c r="Q163" s="103" t="s">
        <v>615</v>
      </c>
      <c r="R163" s="97" t="s">
        <v>828</v>
      </c>
      <c r="S163" s="114" t="s">
        <v>178</v>
      </c>
      <c r="T163" s="116">
        <v>2022</v>
      </c>
      <c r="U163" s="96">
        <v>1141</v>
      </c>
      <c r="V163" s="98">
        <v>1</v>
      </c>
      <c r="W163" s="96" t="s">
        <v>829</v>
      </c>
      <c r="X163" s="114" t="s">
        <v>616</v>
      </c>
    </row>
    <row r="164" spans="1:24" ht="106.5" customHeight="1" x14ac:dyDescent="0.2">
      <c r="A164" s="107">
        <v>154</v>
      </c>
      <c r="B164" s="151" t="s">
        <v>830</v>
      </c>
      <c r="C164" s="97" t="s">
        <v>831</v>
      </c>
      <c r="D164" s="97" t="s">
        <v>832</v>
      </c>
      <c r="E164" s="97" t="s">
        <v>833</v>
      </c>
      <c r="F164" s="97" t="s">
        <v>560</v>
      </c>
      <c r="G164" s="96" t="s">
        <v>561</v>
      </c>
      <c r="H164" s="98">
        <v>2</v>
      </c>
      <c r="I164" s="99">
        <v>45114</v>
      </c>
      <c r="J164" s="99">
        <v>45291</v>
      </c>
      <c r="K164" s="112">
        <f t="shared" si="21"/>
        <v>25.285714285714285</v>
      </c>
      <c r="L164" s="98">
        <v>2</v>
      </c>
      <c r="M164" s="113">
        <f t="shared" si="19"/>
        <v>1</v>
      </c>
      <c r="N164" s="96">
        <f t="shared" si="20"/>
        <v>25.285714285714285</v>
      </c>
      <c r="O164" s="103">
        <f t="shared" si="22"/>
        <v>25.285714285714285</v>
      </c>
      <c r="P164" s="103">
        <f t="shared" si="23"/>
        <v>25.285714285714285</v>
      </c>
      <c r="Q164" s="103" t="s">
        <v>701</v>
      </c>
      <c r="R164" s="97" t="s">
        <v>1182</v>
      </c>
      <c r="S164" s="114" t="s">
        <v>178</v>
      </c>
      <c r="T164" s="116">
        <v>2022</v>
      </c>
      <c r="U164" s="98">
        <v>1213</v>
      </c>
      <c r="V164" s="98">
        <v>1</v>
      </c>
      <c r="W164" s="98" t="s">
        <v>834</v>
      </c>
      <c r="X164" s="114" t="s">
        <v>616</v>
      </c>
    </row>
    <row r="165" spans="1:24" ht="106.5" customHeight="1" x14ac:dyDescent="0.2">
      <c r="A165" s="107">
        <v>155</v>
      </c>
      <c r="B165" s="151" t="s">
        <v>830</v>
      </c>
      <c r="C165" s="97" t="s">
        <v>831</v>
      </c>
      <c r="D165" s="97" t="s">
        <v>832</v>
      </c>
      <c r="E165" s="97" t="s">
        <v>835</v>
      </c>
      <c r="F165" s="97" t="s">
        <v>564</v>
      </c>
      <c r="G165" s="96" t="s">
        <v>565</v>
      </c>
      <c r="H165" s="98">
        <v>1</v>
      </c>
      <c r="I165" s="99">
        <v>45111</v>
      </c>
      <c r="J165" s="99">
        <v>45291</v>
      </c>
      <c r="K165" s="112">
        <f t="shared" si="21"/>
        <v>25.714285714285715</v>
      </c>
      <c r="L165" s="98">
        <v>1</v>
      </c>
      <c r="M165" s="113">
        <f t="shared" si="19"/>
        <v>1</v>
      </c>
      <c r="N165" s="96">
        <f t="shared" si="20"/>
        <v>25.714285714285715</v>
      </c>
      <c r="O165" s="103">
        <f t="shared" si="22"/>
        <v>25.714285714285715</v>
      </c>
      <c r="P165" s="103">
        <f t="shared" si="23"/>
        <v>25.714285714285715</v>
      </c>
      <c r="Q165" s="103" t="s">
        <v>701</v>
      </c>
      <c r="R165" s="115" t="s">
        <v>836</v>
      </c>
      <c r="S165" s="114" t="s">
        <v>178</v>
      </c>
      <c r="T165" s="116">
        <v>2022</v>
      </c>
      <c r="U165" s="98">
        <v>1213</v>
      </c>
      <c r="V165" s="98">
        <v>2</v>
      </c>
      <c r="W165" s="98" t="s">
        <v>837</v>
      </c>
      <c r="X165" s="114" t="s">
        <v>616</v>
      </c>
    </row>
    <row r="166" spans="1:24" ht="106.5" customHeight="1" x14ac:dyDescent="0.2">
      <c r="A166" s="107">
        <v>156</v>
      </c>
      <c r="B166" s="151" t="s">
        <v>838</v>
      </c>
      <c r="C166" s="97" t="s">
        <v>839</v>
      </c>
      <c r="D166" s="97" t="s">
        <v>840</v>
      </c>
      <c r="E166" s="97" t="s">
        <v>746</v>
      </c>
      <c r="F166" s="97" t="s">
        <v>747</v>
      </c>
      <c r="G166" s="96" t="s">
        <v>62</v>
      </c>
      <c r="H166" s="98">
        <v>5</v>
      </c>
      <c r="I166" s="99">
        <v>45114</v>
      </c>
      <c r="J166" s="99">
        <v>45261</v>
      </c>
      <c r="K166" s="112">
        <f t="shared" si="21"/>
        <v>21</v>
      </c>
      <c r="L166" s="98">
        <v>5</v>
      </c>
      <c r="M166" s="113">
        <f t="shared" si="19"/>
        <v>1</v>
      </c>
      <c r="N166" s="96">
        <f t="shared" si="20"/>
        <v>21</v>
      </c>
      <c r="O166" s="103">
        <f t="shared" si="22"/>
        <v>21</v>
      </c>
      <c r="P166" s="103">
        <f t="shared" si="23"/>
        <v>21</v>
      </c>
      <c r="Q166" s="103" t="s">
        <v>615</v>
      </c>
      <c r="R166" s="97" t="s">
        <v>828</v>
      </c>
      <c r="S166" s="114" t="s">
        <v>178</v>
      </c>
      <c r="T166" s="116">
        <v>2022</v>
      </c>
      <c r="U166" s="98">
        <v>1138</v>
      </c>
      <c r="V166" s="98">
        <v>1</v>
      </c>
      <c r="W166" s="96" t="s">
        <v>841</v>
      </c>
      <c r="X166" s="114" t="s">
        <v>616</v>
      </c>
    </row>
    <row r="167" spans="1:24" ht="106.5" customHeight="1" x14ac:dyDescent="0.2">
      <c r="A167" s="107">
        <v>157</v>
      </c>
      <c r="B167" s="151" t="s">
        <v>842</v>
      </c>
      <c r="C167" s="97" t="s">
        <v>843</v>
      </c>
      <c r="D167" s="97" t="s">
        <v>840</v>
      </c>
      <c r="E167" s="97" t="s">
        <v>619</v>
      </c>
      <c r="F167" s="97" t="s">
        <v>620</v>
      </c>
      <c r="G167" s="96" t="s">
        <v>62</v>
      </c>
      <c r="H167" s="98">
        <v>5</v>
      </c>
      <c r="I167" s="99">
        <v>45111</v>
      </c>
      <c r="J167" s="99">
        <v>45261</v>
      </c>
      <c r="K167" s="112">
        <f t="shared" si="21"/>
        <v>21.428571428571427</v>
      </c>
      <c r="L167" s="98">
        <v>5</v>
      </c>
      <c r="M167" s="113">
        <f t="shared" si="19"/>
        <v>1</v>
      </c>
      <c r="N167" s="96">
        <f t="shared" si="20"/>
        <v>21.428571428571427</v>
      </c>
      <c r="O167" s="103">
        <f t="shared" si="22"/>
        <v>21.428571428571427</v>
      </c>
      <c r="P167" s="103">
        <f t="shared" si="23"/>
        <v>21.428571428571427</v>
      </c>
      <c r="Q167" s="103" t="s">
        <v>615</v>
      </c>
      <c r="R167" s="97" t="s">
        <v>621</v>
      </c>
      <c r="S167" s="114" t="s">
        <v>178</v>
      </c>
      <c r="T167" s="116">
        <v>2022</v>
      </c>
      <c r="U167" s="98">
        <v>1133</v>
      </c>
      <c r="V167" s="98">
        <v>1</v>
      </c>
      <c r="W167" s="98" t="s">
        <v>844</v>
      </c>
      <c r="X167" s="114" t="s">
        <v>616</v>
      </c>
    </row>
    <row r="168" spans="1:24" ht="106.5" customHeight="1" x14ac:dyDescent="0.2">
      <c r="A168" s="107">
        <v>158</v>
      </c>
      <c r="B168" s="151" t="s">
        <v>845</v>
      </c>
      <c r="C168" s="97" t="s">
        <v>846</v>
      </c>
      <c r="D168" s="97" t="s">
        <v>847</v>
      </c>
      <c r="E168" s="97" t="s">
        <v>1183</v>
      </c>
      <c r="F168" s="97" t="s">
        <v>1184</v>
      </c>
      <c r="G168" s="96" t="s">
        <v>266</v>
      </c>
      <c r="H168" s="98">
        <v>1</v>
      </c>
      <c r="I168" s="99">
        <v>45111</v>
      </c>
      <c r="J168" s="99">
        <v>45291</v>
      </c>
      <c r="K168" s="112">
        <f t="shared" si="21"/>
        <v>25.714285714285715</v>
      </c>
      <c r="L168" s="98">
        <v>1</v>
      </c>
      <c r="M168" s="113">
        <f t="shared" si="19"/>
        <v>1</v>
      </c>
      <c r="N168" s="96">
        <f t="shared" si="20"/>
        <v>25.714285714285715</v>
      </c>
      <c r="O168" s="103">
        <f t="shared" si="22"/>
        <v>25.714285714285715</v>
      </c>
      <c r="P168" s="103">
        <f t="shared" si="23"/>
        <v>25.714285714285715</v>
      </c>
      <c r="Q168" s="103" t="s">
        <v>848</v>
      </c>
      <c r="R168" s="97" t="s">
        <v>849</v>
      </c>
      <c r="S168" s="114" t="s">
        <v>178</v>
      </c>
      <c r="T168" s="116">
        <v>2022</v>
      </c>
      <c r="U168" s="98">
        <v>1195</v>
      </c>
      <c r="V168" s="98">
        <v>1</v>
      </c>
      <c r="W168" s="98" t="s">
        <v>850</v>
      </c>
      <c r="X168" s="114" t="s">
        <v>616</v>
      </c>
    </row>
    <row r="169" spans="1:24" ht="106.5" customHeight="1" x14ac:dyDescent="0.2">
      <c r="A169" s="107">
        <v>159</v>
      </c>
      <c r="B169" s="151" t="s">
        <v>536</v>
      </c>
      <c r="C169" s="97" t="s">
        <v>386</v>
      </c>
      <c r="D169" s="97" t="s">
        <v>537</v>
      </c>
      <c r="E169" s="97" t="s">
        <v>547</v>
      </c>
      <c r="F169" s="97" t="s">
        <v>548</v>
      </c>
      <c r="G169" s="96" t="s">
        <v>62</v>
      </c>
      <c r="H169" s="98">
        <v>2</v>
      </c>
      <c r="I169" s="148">
        <v>45111</v>
      </c>
      <c r="J169" s="99">
        <v>45291</v>
      </c>
      <c r="K169" s="112">
        <f t="shared" si="21"/>
        <v>25.714285714285715</v>
      </c>
      <c r="L169" s="98">
        <v>2</v>
      </c>
      <c r="M169" s="113">
        <f t="shared" si="19"/>
        <v>1</v>
      </c>
      <c r="N169" s="96">
        <f t="shared" si="20"/>
        <v>25.714285714285715</v>
      </c>
      <c r="O169" s="103">
        <f t="shared" si="22"/>
        <v>25.714285714285715</v>
      </c>
      <c r="P169" s="103">
        <f t="shared" si="23"/>
        <v>25.714285714285715</v>
      </c>
      <c r="Q169" s="103" t="s">
        <v>411</v>
      </c>
      <c r="R169" s="115" t="s">
        <v>851</v>
      </c>
      <c r="S169" s="114" t="s">
        <v>178</v>
      </c>
      <c r="T169" s="116">
        <v>2022</v>
      </c>
      <c r="U169" s="98">
        <v>1058</v>
      </c>
      <c r="V169" s="98">
        <v>1</v>
      </c>
      <c r="W169" s="98" t="s">
        <v>852</v>
      </c>
      <c r="X169" s="114" t="s">
        <v>48</v>
      </c>
    </row>
    <row r="170" spans="1:24" ht="106.5" customHeight="1" x14ac:dyDescent="0.2">
      <c r="A170" s="107">
        <v>160</v>
      </c>
      <c r="B170" s="151" t="s">
        <v>536</v>
      </c>
      <c r="C170" s="97" t="s">
        <v>386</v>
      </c>
      <c r="D170" s="97" t="s">
        <v>537</v>
      </c>
      <c r="E170" s="97" t="s">
        <v>853</v>
      </c>
      <c r="F170" s="97" t="s">
        <v>552</v>
      </c>
      <c r="G170" s="96" t="s">
        <v>62</v>
      </c>
      <c r="H170" s="98">
        <v>2</v>
      </c>
      <c r="I170" s="148">
        <v>45111</v>
      </c>
      <c r="J170" s="99">
        <v>45291</v>
      </c>
      <c r="K170" s="112">
        <f t="shared" si="21"/>
        <v>25.714285714285715</v>
      </c>
      <c r="L170" s="98">
        <v>2</v>
      </c>
      <c r="M170" s="113">
        <f t="shared" si="19"/>
        <v>1</v>
      </c>
      <c r="N170" s="96">
        <f t="shared" si="20"/>
        <v>25.714285714285715</v>
      </c>
      <c r="O170" s="103">
        <f t="shared" si="22"/>
        <v>25.714285714285715</v>
      </c>
      <c r="P170" s="103">
        <f t="shared" si="23"/>
        <v>25.714285714285715</v>
      </c>
      <c r="Q170" s="103" t="s">
        <v>411</v>
      </c>
      <c r="R170" s="97" t="s">
        <v>854</v>
      </c>
      <c r="S170" s="114" t="s">
        <v>178</v>
      </c>
      <c r="T170" s="116">
        <v>2022</v>
      </c>
      <c r="U170" s="98">
        <v>1058</v>
      </c>
      <c r="V170" s="98">
        <v>2</v>
      </c>
      <c r="W170" s="98" t="s">
        <v>855</v>
      </c>
      <c r="X170" s="114" t="s">
        <v>48</v>
      </c>
    </row>
    <row r="171" spans="1:24" ht="106.5" customHeight="1" x14ac:dyDescent="0.2">
      <c r="A171" s="107">
        <v>161</v>
      </c>
      <c r="B171" s="151" t="s">
        <v>856</v>
      </c>
      <c r="C171" s="97" t="s">
        <v>857</v>
      </c>
      <c r="D171" s="97" t="s">
        <v>1185</v>
      </c>
      <c r="E171" s="137" t="s">
        <v>858</v>
      </c>
      <c r="F171" s="137" t="s">
        <v>859</v>
      </c>
      <c r="G171" s="138" t="s">
        <v>266</v>
      </c>
      <c r="H171" s="96">
        <v>1</v>
      </c>
      <c r="I171" s="99">
        <v>45111</v>
      </c>
      <c r="J171" s="100">
        <v>45230</v>
      </c>
      <c r="K171" s="112">
        <f t="shared" si="21"/>
        <v>17</v>
      </c>
      <c r="L171" s="98">
        <v>1</v>
      </c>
      <c r="M171" s="113">
        <f t="shared" ref="M171:M176" si="24">+L171/H171</f>
        <v>1</v>
      </c>
      <c r="N171" s="96">
        <f t="shared" ref="N171:N176" si="25">+M171*K171</f>
        <v>17</v>
      </c>
      <c r="O171" s="103">
        <f t="shared" si="22"/>
        <v>17</v>
      </c>
      <c r="P171" s="103">
        <f t="shared" si="23"/>
        <v>17</v>
      </c>
      <c r="Q171" s="103" t="s">
        <v>701</v>
      </c>
      <c r="R171" s="97" t="s">
        <v>860</v>
      </c>
      <c r="S171" s="114" t="s">
        <v>178</v>
      </c>
      <c r="T171" s="116">
        <v>2022</v>
      </c>
      <c r="U171" s="98">
        <v>1217</v>
      </c>
      <c r="V171" s="98">
        <v>1</v>
      </c>
      <c r="W171" s="98" t="s">
        <v>861</v>
      </c>
      <c r="X171" s="96" t="s">
        <v>48</v>
      </c>
    </row>
    <row r="172" spans="1:24" ht="106.5" customHeight="1" x14ac:dyDescent="0.2">
      <c r="A172" s="107">
        <v>162</v>
      </c>
      <c r="B172" s="151" t="s">
        <v>862</v>
      </c>
      <c r="C172" s="97" t="s">
        <v>397</v>
      </c>
      <c r="D172" s="97" t="s">
        <v>1186</v>
      </c>
      <c r="E172" s="137" t="s">
        <v>863</v>
      </c>
      <c r="F172" s="137" t="s">
        <v>863</v>
      </c>
      <c r="G172" s="138" t="s">
        <v>266</v>
      </c>
      <c r="H172" s="96">
        <v>1</v>
      </c>
      <c r="I172" s="99">
        <v>45111</v>
      </c>
      <c r="J172" s="100">
        <v>45230</v>
      </c>
      <c r="K172" s="112">
        <f t="shared" si="21"/>
        <v>17</v>
      </c>
      <c r="L172" s="98">
        <v>1</v>
      </c>
      <c r="M172" s="113">
        <f t="shared" si="24"/>
        <v>1</v>
      </c>
      <c r="N172" s="96">
        <f t="shared" si="25"/>
        <v>17</v>
      </c>
      <c r="O172" s="103">
        <f t="shared" si="22"/>
        <v>17</v>
      </c>
      <c r="P172" s="103">
        <f t="shared" si="23"/>
        <v>17</v>
      </c>
      <c r="Q172" s="103" t="s">
        <v>864</v>
      </c>
      <c r="R172" s="97" t="s">
        <v>865</v>
      </c>
      <c r="S172" s="114" t="s">
        <v>178</v>
      </c>
      <c r="T172" s="116">
        <v>2022</v>
      </c>
      <c r="U172" s="98">
        <v>1218</v>
      </c>
      <c r="V172" s="98">
        <v>1</v>
      </c>
      <c r="W172" s="96" t="s">
        <v>866</v>
      </c>
      <c r="X172" s="119" t="s">
        <v>48</v>
      </c>
    </row>
    <row r="173" spans="1:24" ht="200.25" customHeight="1" x14ac:dyDescent="0.2">
      <c r="A173" s="107">
        <v>163</v>
      </c>
      <c r="B173" s="151" t="s">
        <v>867</v>
      </c>
      <c r="C173" s="97" t="s">
        <v>868</v>
      </c>
      <c r="D173" s="97" t="s">
        <v>869</v>
      </c>
      <c r="E173" s="97" t="s">
        <v>870</v>
      </c>
      <c r="F173" s="97" t="s">
        <v>871</v>
      </c>
      <c r="G173" s="96" t="s">
        <v>266</v>
      </c>
      <c r="H173" s="98">
        <v>1</v>
      </c>
      <c r="I173" s="99">
        <v>45111</v>
      </c>
      <c r="J173" s="99">
        <v>45291</v>
      </c>
      <c r="K173" s="112">
        <f t="shared" si="21"/>
        <v>25.714285714285715</v>
      </c>
      <c r="L173" s="98">
        <v>1</v>
      </c>
      <c r="M173" s="113">
        <f>+L173/H173</f>
        <v>1</v>
      </c>
      <c r="N173" s="96">
        <f t="shared" si="25"/>
        <v>25.714285714285715</v>
      </c>
      <c r="O173" s="103">
        <f t="shared" si="22"/>
        <v>25.714285714285715</v>
      </c>
      <c r="P173" s="103">
        <f t="shared" si="23"/>
        <v>25.714285714285715</v>
      </c>
      <c r="Q173" s="103" t="s">
        <v>83</v>
      </c>
      <c r="R173" s="97" t="s">
        <v>872</v>
      </c>
      <c r="S173" s="114" t="s">
        <v>274</v>
      </c>
      <c r="T173" s="116">
        <v>2022</v>
      </c>
      <c r="U173" s="98">
        <v>1234</v>
      </c>
      <c r="V173" s="98">
        <v>1</v>
      </c>
      <c r="W173" s="96" t="s">
        <v>873</v>
      </c>
      <c r="X173" s="119" t="s">
        <v>48</v>
      </c>
    </row>
    <row r="174" spans="1:24" ht="106.5" customHeight="1" x14ac:dyDescent="0.2">
      <c r="A174" s="107">
        <v>164</v>
      </c>
      <c r="B174" s="150" t="s">
        <v>874</v>
      </c>
      <c r="C174" s="115" t="s">
        <v>875</v>
      </c>
      <c r="D174" s="126" t="s">
        <v>876</v>
      </c>
      <c r="E174" s="109" t="s">
        <v>877</v>
      </c>
      <c r="F174" s="109" t="s">
        <v>878</v>
      </c>
      <c r="G174" s="110" t="s">
        <v>266</v>
      </c>
      <c r="H174" s="98">
        <v>1</v>
      </c>
      <c r="I174" s="99">
        <v>45111</v>
      </c>
      <c r="J174" s="99">
        <v>45291</v>
      </c>
      <c r="K174" s="112">
        <f t="shared" si="21"/>
        <v>25.714285714285715</v>
      </c>
      <c r="L174" s="98">
        <v>1</v>
      </c>
      <c r="M174" s="113">
        <f t="shared" si="24"/>
        <v>1</v>
      </c>
      <c r="N174" s="102">
        <f>+M174*K174</f>
        <v>25.714285714285715</v>
      </c>
      <c r="O174" s="103">
        <f t="shared" si="22"/>
        <v>25.714285714285715</v>
      </c>
      <c r="P174" s="103">
        <f t="shared" si="23"/>
        <v>25.714285714285715</v>
      </c>
      <c r="Q174" s="103" t="s">
        <v>83</v>
      </c>
      <c r="R174" s="115" t="s">
        <v>879</v>
      </c>
      <c r="S174" s="114" t="s">
        <v>274</v>
      </c>
      <c r="T174" s="116">
        <v>2022</v>
      </c>
      <c r="U174" s="98">
        <v>1235</v>
      </c>
      <c r="V174" s="98">
        <v>1</v>
      </c>
      <c r="W174" s="96" t="s">
        <v>880</v>
      </c>
      <c r="X174" s="119" t="s">
        <v>48</v>
      </c>
    </row>
    <row r="175" spans="1:24" ht="106.5" customHeight="1" x14ac:dyDescent="0.2">
      <c r="A175" s="107">
        <v>165</v>
      </c>
      <c r="B175" s="151" t="s">
        <v>862</v>
      </c>
      <c r="C175" s="97" t="s">
        <v>881</v>
      </c>
      <c r="D175" s="97" t="s">
        <v>882</v>
      </c>
      <c r="E175" s="97" t="s">
        <v>883</v>
      </c>
      <c r="F175" s="97" t="s">
        <v>884</v>
      </c>
      <c r="G175" s="96" t="s">
        <v>266</v>
      </c>
      <c r="H175" s="98">
        <v>1</v>
      </c>
      <c r="I175" s="99">
        <v>45111</v>
      </c>
      <c r="J175" s="99">
        <v>45291</v>
      </c>
      <c r="K175" s="112">
        <f t="shared" si="21"/>
        <v>25.714285714285715</v>
      </c>
      <c r="L175" s="98">
        <v>1</v>
      </c>
      <c r="M175" s="113">
        <f t="shared" si="24"/>
        <v>1</v>
      </c>
      <c r="N175" s="96">
        <f t="shared" si="25"/>
        <v>25.714285714285715</v>
      </c>
      <c r="O175" s="103">
        <f t="shared" si="22"/>
        <v>25.714285714285715</v>
      </c>
      <c r="P175" s="103">
        <f t="shared" si="23"/>
        <v>25.714285714285715</v>
      </c>
      <c r="Q175" s="103" t="s">
        <v>83</v>
      </c>
      <c r="R175" s="115" t="s">
        <v>885</v>
      </c>
      <c r="S175" s="114" t="s">
        <v>274</v>
      </c>
      <c r="T175" s="116">
        <v>2022</v>
      </c>
      <c r="U175" s="98">
        <v>1236</v>
      </c>
      <c r="V175" s="98">
        <v>1</v>
      </c>
      <c r="W175" s="96" t="s">
        <v>886</v>
      </c>
      <c r="X175" s="119" t="s">
        <v>48</v>
      </c>
    </row>
    <row r="176" spans="1:24" ht="106.5" customHeight="1" x14ac:dyDescent="0.2">
      <c r="A176" s="107">
        <v>166</v>
      </c>
      <c r="B176" s="150" t="s">
        <v>887</v>
      </c>
      <c r="C176" s="115" t="s">
        <v>888</v>
      </c>
      <c r="D176" s="109" t="s">
        <v>889</v>
      </c>
      <c r="E176" s="109" t="s">
        <v>890</v>
      </c>
      <c r="F176" s="109" t="s">
        <v>891</v>
      </c>
      <c r="G176" s="110" t="s">
        <v>266</v>
      </c>
      <c r="H176" s="98">
        <v>1</v>
      </c>
      <c r="I176" s="99">
        <v>45111</v>
      </c>
      <c r="J176" s="99">
        <v>45291</v>
      </c>
      <c r="K176" s="112">
        <f t="shared" si="21"/>
        <v>25.714285714285715</v>
      </c>
      <c r="L176" s="98">
        <v>1</v>
      </c>
      <c r="M176" s="113">
        <f t="shared" si="24"/>
        <v>1</v>
      </c>
      <c r="N176" s="102">
        <f t="shared" si="25"/>
        <v>25.714285714285715</v>
      </c>
      <c r="O176" s="103">
        <f t="shared" si="22"/>
        <v>25.714285714285715</v>
      </c>
      <c r="P176" s="103">
        <f t="shared" si="23"/>
        <v>25.714285714285715</v>
      </c>
      <c r="Q176" s="103" t="s">
        <v>83</v>
      </c>
      <c r="R176" s="115" t="s">
        <v>892</v>
      </c>
      <c r="S176" s="114" t="s">
        <v>274</v>
      </c>
      <c r="T176" s="116">
        <v>2022</v>
      </c>
      <c r="U176" s="98">
        <v>1237</v>
      </c>
      <c r="V176" s="98">
        <v>1</v>
      </c>
      <c r="W176" s="96" t="s">
        <v>893</v>
      </c>
      <c r="X176" s="119" t="s">
        <v>48</v>
      </c>
    </row>
    <row r="177" spans="1:24" ht="106.5" customHeight="1" x14ac:dyDescent="0.2">
      <c r="A177" s="107">
        <v>167</v>
      </c>
      <c r="B177" s="150" t="s">
        <v>894</v>
      </c>
      <c r="C177" s="115" t="s">
        <v>895</v>
      </c>
      <c r="D177" s="109" t="s">
        <v>896</v>
      </c>
      <c r="E177" s="109" t="s">
        <v>897</v>
      </c>
      <c r="F177" s="109" t="s">
        <v>898</v>
      </c>
      <c r="G177" s="110" t="s">
        <v>266</v>
      </c>
      <c r="H177" s="98">
        <v>1</v>
      </c>
      <c r="I177" s="99">
        <v>45279</v>
      </c>
      <c r="J177" s="99">
        <v>45473</v>
      </c>
      <c r="K177" s="112">
        <f t="shared" ref="K177:K192" si="26">+(J177-I177)/7</f>
        <v>27.714285714285715</v>
      </c>
      <c r="L177" s="98">
        <v>0</v>
      </c>
      <c r="M177" s="113">
        <f t="shared" ref="M177:M192" si="27">+L177/H177</f>
        <v>0</v>
      </c>
      <c r="N177" s="102">
        <f t="shared" ref="N177:N192" si="28">+M177*K177</f>
        <v>0</v>
      </c>
      <c r="O177" s="103">
        <f t="shared" ref="O177:O192" si="29">+IF(J177&lt;=$C$6,N177,0)</f>
        <v>0</v>
      </c>
      <c r="P177" s="103">
        <f t="shared" ref="P177:P192" si="30">+IF($C$6&gt;=J177,K177,0)</f>
        <v>0</v>
      </c>
      <c r="Q177" s="103" t="s">
        <v>899</v>
      </c>
      <c r="R177" s="115" t="s">
        <v>900</v>
      </c>
      <c r="S177" s="114" t="s">
        <v>901</v>
      </c>
      <c r="T177" s="116">
        <v>2023</v>
      </c>
      <c r="U177" s="98">
        <v>1250</v>
      </c>
      <c r="V177" s="98"/>
      <c r="W177" s="96"/>
      <c r="X177" s="119" t="s">
        <v>900</v>
      </c>
    </row>
    <row r="178" spans="1:24" ht="106.5" customHeight="1" x14ac:dyDescent="0.2">
      <c r="A178" s="107">
        <v>168</v>
      </c>
      <c r="B178" s="150" t="s">
        <v>902</v>
      </c>
      <c r="C178" s="115" t="s">
        <v>903</v>
      </c>
      <c r="D178" s="109" t="s">
        <v>904</v>
      </c>
      <c r="E178" s="109" t="s">
        <v>905</v>
      </c>
      <c r="F178" s="109" t="s">
        <v>906</v>
      </c>
      <c r="G178" s="110" t="s">
        <v>266</v>
      </c>
      <c r="H178" s="98">
        <v>1</v>
      </c>
      <c r="I178" s="99">
        <v>45279</v>
      </c>
      <c r="J178" s="99">
        <v>45412</v>
      </c>
      <c r="K178" s="112">
        <f t="shared" si="26"/>
        <v>19</v>
      </c>
      <c r="L178" s="98">
        <v>0</v>
      </c>
      <c r="M178" s="113">
        <f t="shared" si="27"/>
        <v>0</v>
      </c>
      <c r="N178" s="102">
        <f t="shared" si="28"/>
        <v>0</v>
      </c>
      <c r="O178" s="103">
        <f t="shared" si="29"/>
        <v>0</v>
      </c>
      <c r="P178" s="103">
        <f t="shared" si="30"/>
        <v>0</v>
      </c>
      <c r="Q178" s="103" t="s">
        <v>899</v>
      </c>
      <c r="R178" s="115" t="s">
        <v>900</v>
      </c>
      <c r="S178" s="114" t="s">
        <v>901</v>
      </c>
      <c r="T178" s="116">
        <v>2023</v>
      </c>
      <c r="U178" s="98">
        <v>1251</v>
      </c>
      <c r="V178" s="98"/>
      <c r="W178" s="96"/>
      <c r="X178" s="119" t="s">
        <v>900</v>
      </c>
    </row>
    <row r="179" spans="1:24" ht="106.5" customHeight="1" x14ac:dyDescent="0.2">
      <c r="A179" s="107">
        <v>169</v>
      </c>
      <c r="B179" s="150" t="s">
        <v>907</v>
      </c>
      <c r="C179" s="115" t="s">
        <v>908</v>
      </c>
      <c r="D179" s="109" t="s">
        <v>909</v>
      </c>
      <c r="E179" s="109" t="s">
        <v>910</v>
      </c>
      <c r="F179" s="109" t="s">
        <v>911</v>
      </c>
      <c r="G179" s="110" t="s">
        <v>266</v>
      </c>
      <c r="H179" s="98">
        <v>1</v>
      </c>
      <c r="I179" s="99">
        <v>45279</v>
      </c>
      <c r="J179" s="99">
        <v>45412</v>
      </c>
      <c r="K179" s="112">
        <f t="shared" si="26"/>
        <v>19</v>
      </c>
      <c r="L179" s="98">
        <v>0</v>
      </c>
      <c r="M179" s="113">
        <f t="shared" si="27"/>
        <v>0</v>
      </c>
      <c r="N179" s="102">
        <f t="shared" si="28"/>
        <v>0</v>
      </c>
      <c r="O179" s="103">
        <f t="shared" si="29"/>
        <v>0</v>
      </c>
      <c r="P179" s="103">
        <f t="shared" si="30"/>
        <v>0</v>
      </c>
      <c r="Q179" s="103" t="s">
        <v>899</v>
      </c>
      <c r="R179" s="115" t="s">
        <v>900</v>
      </c>
      <c r="S179" s="114" t="s">
        <v>901</v>
      </c>
      <c r="T179" s="116">
        <v>2023</v>
      </c>
      <c r="U179" s="98">
        <v>1252</v>
      </c>
      <c r="V179" s="98"/>
      <c r="W179" s="96"/>
      <c r="X179" s="119" t="s">
        <v>900</v>
      </c>
    </row>
    <row r="180" spans="1:24" ht="106.5" customHeight="1" x14ac:dyDescent="0.2">
      <c r="A180" s="107">
        <v>170</v>
      </c>
      <c r="B180" s="150" t="s">
        <v>912</v>
      </c>
      <c r="C180" s="115" t="s">
        <v>913</v>
      </c>
      <c r="D180" s="109" t="s">
        <v>914</v>
      </c>
      <c r="E180" s="109" t="s">
        <v>905</v>
      </c>
      <c r="F180" s="109" t="s">
        <v>906</v>
      </c>
      <c r="G180" s="110" t="s">
        <v>266</v>
      </c>
      <c r="H180" s="98">
        <v>1</v>
      </c>
      <c r="I180" s="99">
        <v>45279</v>
      </c>
      <c r="J180" s="99">
        <v>45412</v>
      </c>
      <c r="K180" s="112">
        <f t="shared" si="26"/>
        <v>19</v>
      </c>
      <c r="L180" s="98">
        <v>0</v>
      </c>
      <c r="M180" s="113">
        <f t="shared" si="27"/>
        <v>0</v>
      </c>
      <c r="N180" s="102">
        <f t="shared" si="28"/>
        <v>0</v>
      </c>
      <c r="O180" s="103">
        <f t="shared" si="29"/>
        <v>0</v>
      </c>
      <c r="P180" s="103">
        <f t="shared" si="30"/>
        <v>0</v>
      </c>
      <c r="Q180" s="103" t="s">
        <v>899</v>
      </c>
      <c r="R180" s="115" t="s">
        <v>900</v>
      </c>
      <c r="S180" s="114" t="s">
        <v>901</v>
      </c>
      <c r="T180" s="116">
        <v>2023</v>
      </c>
      <c r="U180" s="98">
        <v>1253</v>
      </c>
      <c r="V180" s="98"/>
      <c r="W180" s="96"/>
      <c r="X180" s="119" t="s">
        <v>900</v>
      </c>
    </row>
    <row r="181" spans="1:24" ht="106.5" customHeight="1" x14ac:dyDescent="0.2">
      <c r="A181" s="107">
        <v>171</v>
      </c>
      <c r="B181" s="150" t="s">
        <v>915</v>
      </c>
      <c r="C181" s="115" t="s">
        <v>916</v>
      </c>
      <c r="D181" s="109" t="s">
        <v>917</v>
      </c>
      <c r="E181" s="109" t="s">
        <v>905</v>
      </c>
      <c r="F181" s="109" t="s">
        <v>906</v>
      </c>
      <c r="G181" s="110" t="s">
        <v>266</v>
      </c>
      <c r="H181" s="98">
        <v>1</v>
      </c>
      <c r="I181" s="99">
        <v>45279</v>
      </c>
      <c r="J181" s="99">
        <v>45412</v>
      </c>
      <c r="K181" s="112">
        <f t="shared" si="26"/>
        <v>19</v>
      </c>
      <c r="L181" s="98">
        <v>0</v>
      </c>
      <c r="M181" s="113">
        <f t="shared" si="27"/>
        <v>0</v>
      </c>
      <c r="N181" s="102">
        <f t="shared" si="28"/>
        <v>0</v>
      </c>
      <c r="O181" s="103">
        <f t="shared" si="29"/>
        <v>0</v>
      </c>
      <c r="P181" s="103">
        <f t="shared" si="30"/>
        <v>0</v>
      </c>
      <c r="Q181" s="103" t="s">
        <v>899</v>
      </c>
      <c r="R181" s="115" t="s">
        <v>900</v>
      </c>
      <c r="S181" s="114" t="s">
        <v>901</v>
      </c>
      <c r="T181" s="116">
        <v>2023</v>
      </c>
      <c r="U181" s="98">
        <v>1254</v>
      </c>
      <c r="V181" s="98"/>
      <c r="W181" s="96"/>
      <c r="X181" s="119" t="s">
        <v>900</v>
      </c>
    </row>
    <row r="182" spans="1:24" ht="106.5" customHeight="1" x14ac:dyDescent="0.2">
      <c r="A182" s="107">
        <v>172</v>
      </c>
      <c r="B182" s="150" t="s">
        <v>918</v>
      </c>
      <c r="C182" s="115" t="s">
        <v>919</v>
      </c>
      <c r="D182" s="109" t="s">
        <v>920</v>
      </c>
      <c r="E182" s="109" t="s">
        <v>905</v>
      </c>
      <c r="F182" s="109" t="s">
        <v>906</v>
      </c>
      <c r="G182" s="110" t="s">
        <v>266</v>
      </c>
      <c r="H182" s="98">
        <v>1</v>
      </c>
      <c r="I182" s="99">
        <v>45279</v>
      </c>
      <c r="J182" s="99">
        <v>45412</v>
      </c>
      <c r="K182" s="112">
        <f t="shared" si="26"/>
        <v>19</v>
      </c>
      <c r="L182" s="98">
        <v>0</v>
      </c>
      <c r="M182" s="113">
        <f t="shared" si="27"/>
        <v>0</v>
      </c>
      <c r="N182" s="102">
        <f t="shared" si="28"/>
        <v>0</v>
      </c>
      <c r="O182" s="103">
        <f t="shared" si="29"/>
        <v>0</v>
      </c>
      <c r="P182" s="103">
        <f t="shared" si="30"/>
        <v>0</v>
      </c>
      <c r="Q182" s="103" t="s">
        <v>899</v>
      </c>
      <c r="R182" s="115" t="s">
        <v>900</v>
      </c>
      <c r="S182" s="114" t="s">
        <v>901</v>
      </c>
      <c r="T182" s="116">
        <v>2023</v>
      </c>
      <c r="U182" s="98">
        <v>1255</v>
      </c>
      <c r="V182" s="98"/>
      <c r="W182" s="96"/>
      <c r="X182" s="119" t="s">
        <v>900</v>
      </c>
    </row>
    <row r="183" spans="1:24" ht="106.5" customHeight="1" x14ac:dyDescent="0.2">
      <c r="A183" s="107">
        <v>173</v>
      </c>
      <c r="B183" s="150" t="s">
        <v>921</v>
      </c>
      <c r="C183" s="115" t="s">
        <v>922</v>
      </c>
      <c r="D183" s="109" t="s">
        <v>923</v>
      </c>
      <c r="E183" s="109" t="s">
        <v>905</v>
      </c>
      <c r="F183" s="109" t="s">
        <v>906</v>
      </c>
      <c r="G183" s="110" t="s">
        <v>266</v>
      </c>
      <c r="H183" s="98">
        <v>1</v>
      </c>
      <c r="I183" s="99">
        <v>45279</v>
      </c>
      <c r="J183" s="99">
        <v>45412</v>
      </c>
      <c r="K183" s="112">
        <f t="shared" si="26"/>
        <v>19</v>
      </c>
      <c r="L183" s="98">
        <v>0</v>
      </c>
      <c r="M183" s="113">
        <f t="shared" si="27"/>
        <v>0</v>
      </c>
      <c r="N183" s="102">
        <f t="shared" si="28"/>
        <v>0</v>
      </c>
      <c r="O183" s="103">
        <f t="shared" si="29"/>
        <v>0</v>
      </c>
      <c r="P183" s="103">
        <f t="shared" si="30"/>
        <v>0</v>
      </c>
      <c r="Q183" s="103" t="s">
        <v>899</v>
      </c>
      <c r="R183" s="115" t="s">
        <v>900</v>
      </c>
      <c r="S183" s="114" t="s">
        <v>901</v>
      </c>
      <c r="T183" s="116">
        <v>2023</v>
      </c>
      <c r="U183" s="98">
        <v>1256</v>
      </c>
      <c r="V183" s="98"/>
      <c r="W183" s="96"/>
      <c r="X183" s="119" t="s">
        <v>900</v>
      </c>
    </row>
    <row r="184" spans="1:24" ht="106.5" customHeight="1" x14ac:dyDescent="0.2">
      <c r="A184" s="107">
        <v>174</v>
      </c>
      <c r="B184" s="150" t="s">
        <v>924</v>
      </c>
      <c r="C184" s="115" t="s">
        <v>925</v>
      </c>
      <c r="D184" s="109" t="s">
        <v>926</v>
      </c>
      <c r="E184" s="109" t="s">
        <v>927</v>
      </c>
      <c r="F184" s="109" t="s">
        <v>898</v>
      </c>
      <c r="G184" s="110" t="s">
        <v>266</v>
      </c>
      <c r="H184" s="98">
        <v>1</v>
      </c>
      <c r="I184" s="99">
        <v>45279</v>
      </c>
      <c r="J184" s="99">
        <v>45473</v>
      </c>
      <c r="K184" s="112">
        <f t="shared" si="26"/>
        <v>27.714285714285715</v>
      </c>
      <c r="L184" s="98">
        <v>0</v>
      </c>
      <c r="M184" s="113">
        <f t="shared" si="27"/>
        <v>0</v>
      </c>
      <c r="N184" s="102">
        <f t="shared" si="28"/>
        <v>0</v>
      </c>
      <c r="O184" s="103">
        <f t="shared" si="29"/>
        <v>0</v>
      </c>
      <c r="P184" s="103">
        <f t="shared" si="30"/>
        <v>0</v>
      </c>
      <c r="Q184" s="103" t="s">
        <v>899</v>
      </c>
      <c r="R184" s="115" t="s">
        <v>900</v>
      </c>
      <c r="S184" s="114" t="s">
        <v>901</v>
      </c>
      <c r="T184" s="116">
        <v>2023</v>
      </c>
      <c r="U184" s="98">
        <v>1257</v>
      </c>
      <c r="V184" s="98"/>
      <c r="W184" s="96"/>
      <c r="X184" s="119" t="s">
        <v>900</v>
      </c>
    </row>
    <row r="185" spans="1:24" ht="106.5" customHeight="1" x14ac:dyDescent="0.2">
      <c r="A185" s="107">
        <v>175</v>
      </c>
      <c r="B185" s="150" t="s">
        <v>928</v>
      </c>
      <c r="C185" s="115" t="s">
        <v>929</v>
      </c>
      <c r="D185" s="109" t="s">
        <v>930</v>
      </c>
      <c r="E185" s="109" t="s">
        <v>927</v>
      </c>
      <c r="F185" s="109" t="s">
        <v>898</v>
      </c>
      <c r="G185" s="110" t="s">
        <v>266</v>
      </c>
      <c r="H185" s="98">
        <v>1</v>
      </c>
      <c r="I185" s="99">
        <v>45279</v>
      </c>
      <c r="J185" s="99">
        <v>45473</v>
      </c>
      <c r="K185" s="112">
        <f t="shared" si="26"/>
        <v>27.714285714285715</v>
      </c>
      <c r="L185" s="98">
        <v>0</v>
      </c>
      <c r="M185" s="113">
        <f t="shared" si="27"/>
        <v>0</v>
      </c>
      <c r="N185" s="102">
        <f t="shared" si="28"/>
        <v>0</v>
      </c>
      <c r="O185" s="103">
        <f t="shared" si="29"/>
        <v>0</v>
      </c>
      <c r="P185" s="103">
        <f t="shared" si="30"/>
        <v>0</v>
      </c>
      <c r="Q185" s="103" t="s">
        <v>899</v>
      </c>
      <c r="R185" s="115" t="s">
        <v>900</v>
      </c>
      <c r="S185" s="114" t="s">
        <v>901</v>
      </c>
      <c r="T185" s="116">
        <v>2023</v>
      </c>
      <c r="U185" s="98">
        <v>1258</v>
      </c>
      <c r="V185" s="98"/>
      <c r="W185" s="96"/>
      <c r="X185" s="119" t="s">
        <v>900</v>
      </c>
    </row>
    <row r="186" spans="1:24" ht="106.5" customHeight="1" x14ac:dyDescent="0.2">
      <c r="A186" s="107">
        <v>176</v>
      </c>
      <c r="B186" s="150" t="s">
        <v>931</v>
      </c>
      <c r="C186" s="115" t="s">
        <v>932</v>
      </c>
      <c r="D186" s="109" t="s">
        <v>933</v>
      </c>
      <c r="E186" s="109" t="s">
        <v>934</v>
      </c>
      <c r="F186" s="109" t="s">
        <v>935</v>
      </c>
      <c r="G186" s="110" t="s">
        <v>266</v>
      </c>
      <c r="H186" s="98">
        <v>1</v>
      </c>
      <c r="I186" s="99">
        <v>45279</v>
      </c>
      <c r="J186" s="99">
        <v>45046</v>
      </c>
      <c r="K186" s="112">
        <f t="shared" si="26"/>
        <v>-33.285714285714285</v>
      </c>
      <c r="L186" s="98">
        <v>0</v>
      </c>
      <c r="M186" s="113">
        <f t="shared" si="27"/>
        <v>0</v>
      </c>
      <c r="N186" s="102">
        <f t="shared" si="28"/>
        <v>0</v>
      </c>
      <c r="O186" s="103">
        <f t="shared" si="29"/>
        <v>0</v>
      </c>
      <c r="P186" s="103">
        <f t="shared" si="30"/>
        <v>-33.285714285714285</v>
      </c>
      <c r="Q186" s="103" t="s">
        <v>899</v>
      </c>
      <c r="R186" s="115" t="s">
        <v>900</v>
      </c>
      <c r="S186" s="114" t="s">
        <v>901</v>
      </c>
      <c r="T186" s="116">
        <v>2023</v>
      </c>
      <c r="U186" s="98">
        <v>1259</v>
      </c>
      <c r="V186" s="98"/>
      <c r="W186" s="96"/>
      <c r="X186" s="119" t="s">
        <v>900</v>
      </c>
    </row>
    <row r="187" spans="1:24" ht="106.5" customHeight="1" x14ac:dyDescent="0.2">
      <c r="A187" s="107">
        <v>177</v>
      </c>
      <c r="B187" s="150" t="s">
        <v>936</v>
      </c>
      <c r="C187" s="115" t="s">
        <v>937</v>
      </c>
      <c r="D187" s="109" t="s">
        <v>938</v>
      </c>
      <c r="E187" s="109" t="s">
        <v>927</v>
      </c>
      <c r="F187" s="109" t="s">
        <v>898</v>
      </c>
      <c r="G187" s="110" t="s">
        <v>266</v>
      </c>
      <c r="H187" s="98">
        <v>1</v>
      </c>
      <c r="I187" s="99">
        <v>45279</v>
      </c>
      <c r="J187" s="99">
        <v>45473</v>
      </c>
      <c r="K187" s="112">
        <f t="shared" si="26"/>
        <v>27.714285714285715</v>
      </c>
      <c r="L187" s="98">
        <v>0</v>
      </c>
      <c r="M187" s="113">
        <f t="shared" si="27"/>
        <v>0</v>
      </c>
      <c r="N187" s="102">
        <f t="shared" si="28"/>
        <v>0</v>
      </c>
      <c r="O187" s="103">
        <f t="shared" si="29"/>
        <v>0</v>
      </c>
      <c r="P187" s="103">
        <f t="shared" si="30"/>
        <v>0</v>
      </c>
      <c r="Q187" s="103" t="s">
        <v>899</v>
      </c>
      <c r="R187" s="115" t="s">
        <v>900</v>
      </c>
      <c r="S187" s="114" t="s">
        <v>901</v>
      </c>
      <c r="T187" s="116">
        <v>2023</v>
      </c>
      <c r="U187" s="98">
        <v>1260</v>
      </c>
      <c r="V187" s="98"/>
      <c r="W187" s="96"/>
      <c r="X187" s="119" t="s">
        <v>900</v>
      </c>
    </row>
    <row r="188" spans="1:24" ht="106.5" customHeight="1" x14ac:dyDescent="0.2">
      <c r="A188" s="107">
        <v>178</v>
      </c>
      <c r="B188" s="150" t="s">
        <v>939</v>
      </c>
      <c r="C188" s="115" t="s">
        <v>940</v>
      </c>
      <c r="D188" s="109" t="s">
        <v>941</v>
      </c>
      <c r="E188" s="109" t="s">
        <v>927</v>
      </c>
      <c r="F188" s="109" t="s">
        <v>898</v>
      </c>
      <c r="G188" s="110" t="s">
        <v>266</v>
      </c>
      <c r="H188" s="98">
        <v>1</v>
      </c>
      <c r="I188" s="99">
        <v>45279</v>
      </c>
      <c r="J188" s="99">
        <v>45473</v>
      </c>
      <c r="K188" s="112">
        <f t="shared" si="26"/>
        <v>27.714285714285715</v>
      </c>
      <c r="L188" s="98">
        <v>0</v>
      </c>
      <c r="M188" s="113">
        <f t="shared" si="27"/>
        <v>0</v>
      </c>
      <c r="N188" s="102">
        <f t="shared" si="28"/>
        <v>0</v>
      </c>
      <c r="O188" s="103">
        <f t="shared" si="29"/>
        <v>0</v>
      </c>
      <c r="P188" s="103">
        <f t="shared" si="30"/>
        <v>0</v>
      </c>
      <c r="Q188" s="103" t="s">
        <v>899</v>
      </c>
      <c r="R188" s="115" t="s">
        <v>900</v>
      </c>
      <c r="S188" s="114" t="s">
        <v>901</v>
      </c>
      <c r="T188" s="116">
        <v>2023</v>
      </c>
      <c r="U188" s="98">
        <v>1261</v>
      </c>
      <c r="V188" s="98"/>
      <c r="W188" s="96"/>
      <c r="X188" s="119" t="s">
        <v>900</v>
      </c>
    </row>
    <row r="189" spans="1:24" ht="106.5" customHeight="1" x14ac:dyDescent="0.2">
      <c r="A189" s="107">
        <v>179</v>
      </c>
      <c r="B189" s="150" t="s">
        <v>942</v>
      </c>
      <c r="C189" s="115" t="s">
        <v>943</v>
      </c>
      <c r="D189" s="109" t="s">
        <v>944</v>
      </c>
      <c r="E189" s="109" t="s">
        <v>927</v>
      </c>
      <c r="F189" s="109" t="s">
        <v>898</v>
      </c>
      <c r="G189" s="110" t="s">
        <v>266</v>
      </c>
      <c r="H189" s="98">
        <v>1</v>
      </c>
      <c r="I189" s="99">
        <v>45279</v>
      </c>
      <c r="J189" s="99">
        <v>45473</v>
      </c>
      <c r="K189" s="112">
        <f t="shared" si="26"/>
        <v>27.714285714285715</v>
      </c>
      <c r="L189" s="98">
        <v>0</v>
      </c>
      <c r="M189" s="113">
        <f t="shared" si="27"/>
        <v>0</v>
      </c>
      <c r="N189" s="102">
        <f t="shared" si="28"/>
        <v>0</v>
      </c>
      <c r="O189" s="103">
        <f t="shared" si="29"/>
        <v>0</v>
      </c>
      <c r="P189" s="103">
        <f t="shared" si="30"/>
        <v>0</v>
      </c>
      <c r="Q189" s="103" t="s">
        <v>899</v>
      </c>
      <c r="R189" s="115" t="s">
        <v>900</v>
      </c>
      <c r="S189" s="114" t="s">
        <v>901</v>
      </c>
      <c r="T189" s="116">
        <v>2023</v>
      </c>
      <c r="U189" s="98">
        <v>1262</v>
      </c>
      <c r="V189" s="98"/>
      <c r="W189" s="96"/>
      <c r="X189" s="119" t="s">
        <v>900</v>
      </c>
    </row>
    <row r="190" spans="1:24" ht="106.5" customHeight="1" x14ac:dyDescent="0.2">
      <c r="A190" s="107">
        <v>180</v>
      </c>
      <c r="B190" s="150" t="s">
        <v>945</v>
      </c>
      <c r="C190" s="115" t="s">
        <v>946</v>
      </c>
      <c r="D190" s="109" t="s">
        <v>947</v>
      </c>
      <c r="E190" s="109" t="s">
        <v>927</v>
      </c>
      <c r="F190" s="109" t="s">
        <v>898</v>
      </c>
      <c r="G190" s="110" t="s">
        <v>266</v>
      </c>
      <c r="H190" s="98">
        <v>1</v>
      </c>
      <c r="I190" s="99">
        <v>45279</v>
      </c>
      <c r="J190" s="99">
        <v>45473</v>
      </c>
      <c r="K190" s="112">
        <f t="shared" si="26"/>
        <v>27.714285714285715</v>
      </c>
      <c r="L190" s="98">
        <v>0</v>
      </c>
      <c r="M190" s="113">
        <f t="shared" si="27"/>
        <v>0</v>
      </c>
      <c r="N190" s="102">
        <f t="shared" si="28"/>
        <v>0</v>
      </c>
      <c r="O190" s="103">
        <f t="shared" si="29"/>
        <v>0</v>
      </c>
      <c r="P190" s="103">
        <f t="shared" si="30"/>
        <v>0</v>
      </c>
      <c r="Q190" s="103" t="s">
        <v>899</v>
      </c>
      <c r="R190" s="115" t="s">
        <v>900</v>
      </c>
      <c r="S190" s="114" t="s">
        <v>901</v>
      </c>
      <c r="T190" s="116">
        <v>2023</v>
      </c>
      <c r="U190" s="98">
        <v>1263</v>
      </c>
      <c r="V190" s="98"/>
      <c r="W190" s="96"/>
      <c r="X190" s="119" t="s">
        <v>900</v>
      </c>
    </row>
    <row r="191" spans="1:24" ht="106.5" customHeight="1" x14ac:dyDescent="0.2">
      <c r="A191" s="107">
        <v>181</v>
      </c>
      <c r="B191" s="150" t="s">
        <v>948</v>
      </c>
      <c r="C191" s="115" t="s">
        <v>949</v>
      </c>
      <c r="D191" s="109" t="s">
        <v>950</v>
      </c>
      <c r="E191" s="109" t="s">
        <v>951</v>
      </c>
      <c r="F191" s="109" t="s">
        <v>952</v>
      </c>
      <c r="G191" s="110" t="s">
        <v>266</v>
      </c>
      <c r="H191" s="98">
        <v>1</v>
      </c>
      <c r="I191" s="99">
        <v>45279</v>
      </c>
      <c r="J191" s="99">
        <v>45046</v>
      </c>
      <c r="K191" s="112">
        <f t="shared" si="26"/>
        <v>-33.285714285714285</v>
      </c>
      <c r="L191" s="98">
        <v>0</v>
      </c>
      <c r="M191" s="113">
        <f t="shared" si="27"/>
        <v>0</v>
      </c>
      <c r="N191" s="102">
        <f t="shared" si="28"/>
        <v>0</v>
      </c>
      <c r="O191" s="103">
        <f t="shared" si="29"/>
        <v>0</v>
      </c>
      <c r="P191" s="103">
        <f t="shared" si="30"/>
        <v>-33.285714285714285</v>
      </c>
      <c r="Q191" s="103" t="s">
        <v>899</v>
      </c>
      <c r="R191" s="115" t="s">
        <v>900</v>
      </c>
      <c r="S191" s="114" t="s">
        <v>901</v>
      </c>
      <c r="T191" s="116">
        <v>2023</v>
      </c>
      <c r="U191" s="98">
        <v>1264</v>
      </c>
      <c r="V191" s="98"/>
      <c r="W191" s="96"/>
      <c r="X191" s="119" t="s">
        <v>900</v>
      </c>
    </row>
    <row r="192" spans="1:24" ht="106.5" customHeight="1" x14ac:dyDescent="0.2">
      <c r="A192" s="107">
        <v>182</v>
      </c>
      <c r="B192" s="150" t="s">
        <v>953</v>
      </c>
      <c r="C192" s="115" t="s">
        <v>954</v>
      </c>
      <c r="D192" s="109" t="s">
        <v>955</v>
      </c>
      <c r="E192" s="109" t="s">
        <v>927</v>
      </c>
      <c r="F192" s="109" t="s">
        <v>898</v>
      </c>
      <c r="G192" s="110" t="s">
        <v>266</v>
      </c>
      <c r="H192" s="98">
        <v>1</v>
      </c>
      <c r="I192" s="99">
        <v>45279</v>
      </c>
      <c r="J192" s="99">
        <v>45473</v>
      </c>
      <c r="K192" s="112">
        <f t="shared" si="26"/>
        <v>27.714285714285715</v>
      </c>
      <c r="L192" s="98">
        <v>0</v>
      </c>
      <c r="M192" s="113">
        <f t="shared" si="27"/>
        <v>0</v>
      </c>
      <c r="N192" s="102">
        <f t="shared" si="28"/>
        <v>0</v>
      </c>
      <c r="O192" s="103">
        <f t="shared" si="29"/>
        <v>0</v>
      </c>
      <c r="P192" s="103">
        <f t="shared" si="30"/>
        <v>0</v>
      </c>
      <c r="Q192" s="103" t="s">
        <v>899</v>
      </c>
      <c r="R192" s="115" t="s">
        <v>900</v>
      </c>
      <c r="S192" s="114" t="s">
        <v>901</v>
      </c>
      <c r="T192" s="116">
        <v>2023</v>
      </c>
      <c r="U192" s="98">
        <v>1265</v>
      </c>
      <c r="V192" s="98"/>
      <c r="W192" s="96"/>
      <c r="X192" s="119" t="s">
        <v>900</v>
      </c>
    </row>
    <row r="193" spans="1:24" ht="31.5" customHeight="1" x14ac:dyDescent="0.2">
      <c r="A193" s="105"/>
      <c r="B193" s="105"/>
      <c r="C193" s="105"/>
      <c r="D193" s="105"/>
      <c r="E193" s="105"/>
      <c r="F193" s="105"/>
      <c r="G193" s="105"/>
      <c r="H193" s="105"/>
      <c r="I193" s="105"/>
      <c r="J193" s="105"/>
      <c r="K193" s="139"/>
      <c r="L193" s="139"/>
      <c r="M193" s="140">
        <f>+AVERAGE(M11:M176)</f>
        <v>0.97951807228915655</v>
      </c>
      <c r="N193" s="141">
        <f>SUM(Q11:Q176)</f>
        <v>0</v>
      </c>
      <c r="O193" s="141">
        <f>SUM(O11:O176)</f>
        <v>3705.2857142857165</v>
      </c>
      <c r="P193" s="141">
        <f>SUM(P11:P176)</f>
        <v>3778.1428571428592</v>
      </c>
      <c r="Q193" s="105"/>
      <c r="R193" s="105"/>
      <c r="S193" s="105"/>
      <c r="T193" s="105"/>
      <c r="U193" s="105"/>
      <c r="V193" s="105"/>
      <c r="W193" s="105"/>
      <c r="X193" s="105"/>
    </row>
    <row r="194" spans="1:24" ht="30.75" customHeight="1" thickBot="1" x14ac:dyDescent="0.25">
      <c r="S194" s="1"/>
      <c r="W194" s="1"/>
    </row>
    <row r="195" spans="1:24" ht="15.75" thickBot="1" x14ac:dyDescent="0.25">
      <c r="G195" s="142" t="s">
        <v>956</v>
      </c>
      <c r="H195" s="143"/>
      <c r="I195" s="143"/>
      <c r="J195" s="143"/>
      <c r="K195" s="143"/>
      <c r="L195" s="143"/>
      <c r="M195" s="144"/>
      <c r="S195" s="1"/>
      <c r="W195" s="1"/>
    </row>
    <row r="196" spans="1:24" x14ac:dyDescent="0.25">
      <c r="G196" s="57"/>
      <c r="H196" s="57"/>
      <c r="I196" s="57"/>
      <c r="J196" s="57"/>
      <c r="K196" s="57"/>
      <c r="L196" s="57"/>
      <c r="M196" s="58"/>
      <c r="R196" s="62"/>
      <c r="S196" s="1"/>
      <c r="W196" s="1"/>
    </row>
    <row r="197" spans="1:24" ht="15.75" thickBot="1" x14ac:dyDescent="0.3">
      <c r="G197" s="23" t="s">
        <v>957</v>
      </c>
      <c r="H197" s="23"/>
      <c r="I197" s="23"/>
      <c r="J197" s="23"/>
      <c r="K197" s="23"/>
      <c r="L197" s="23"/>
      <c r="M197" s="58"/>
      <c r="S197" s="1"/>
      <c r="W197" s="1"/>
    </row>
    <row r="198" spans="1:24" ht="15.75" thickBot="1" x14ac:dyDescent="0.3">
      <c r="G198" s="145" t="s">
        <v>958</v>
      </c>
      <c r="H198" s="146"/>
      <c r="I198" s="146"/>
      <c r="J198" s="147"/>
      <c r="K198" s="59" t="s">
        <v>959</v>
      </c>
      <c r="L198" s="59"/>
      <c r="M198" s="60">
        <f>+O193/P193</f>
        <v>0.98071614927969153</v>
      </c>
      <c r="S198" s="1"/>
      <c r="W198" s="1"/>
    </row>
    <row r="199" spans="1:24" ht="15.75" thickBot="1" x14ac:dyDescent="0.3">
      <c r="G199" s="145" t="s">
        <v>960</v>
      </c>
      <c r="H199" s="146"/>
      <c r="I199" s="146"/>
      <c r="J199" s="147"/>
      <c r="K199" s="59" t="s">
        <v>961</v>
      </c>
      <c r="L199" s="59"/>
      <c r="M199" s="61">
        <f>+M193</f>
        <v>0.97951807228915655</v>
      </c>
      <c r="S199" s="1"/>
      <c r="W199" s="1"/>
    </row>
  </sheetData>
  <autoFilter ref="A10:X193" xr:uid="{00000000-0001-0000-0000-000000000000}"/>
  <mergeCells count="3">
    <mergeCell ref="G195:M195"/>
    <mergeCell ref="G198:J198"/>
    <mergeCell ref="G199:J199"/>
  </mergeCells>
  <pageMargins left="0.7" right="0.7" top="0.75" bottom="0.75" header="0.3" footer="0.3"/>
  <pageSetup orientation="portrait" r:id="rId1"/>
  <headerFooter>
    <oddFooter>&amp;L&amp;1#&amp;"Calibri"&amp;10&amp;K000000Pública</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ZM33"/>
  <sheetViews>
    <sheetView zoomScale="90" zoomScaleNormal="90" workbookViewId="0">
      <pane xSplit="3" ySplit="11" topLeftCell="S13" activePane="bottomRight" state="frozen"/>
      <selection pane="topRight" activeCell="C8" sqref="C8"/>
      <selection pane="bottomLeft" activeCell="A12" sqref="A12"/>
      <selection pane="bottomRight" activeCell="W13" sqref="W13"/>
    </sheetView>
  </sheetViews>
  <sheetFormatPr baseColWidth="10" defaultColWidth="11.42578125" defaultRowHeight="15" x14ac:dyDescent="0.2"/>
  <cols>
    <col min="1" max="1" width="6.140625" style="17" customWidth="1"/>
    <col min="2" max="2" width="10.5703125" style="17" customWidth="1"/>
    <col min="3" max="3" width="21.42578125" style="5" customWidth="1"/>
    <col min="4" max="4" width="23.7109375" style="5" customWidth="1"/>
    <col min="5" max="5" width="21.85546875" style="5" customWidth="1"/>
    <col min="6" max="6" width="29.42578125" style="5" customWidth="1"/>
    <col min="7" max="7" width="58.140625" style="54" customWidth="1"/>
    <col min="8" max="8" width="24.85546875" style="5" customWidth="1"/>
    <col min="9" max="9" width="14.5703125" style="5" customWidth="1"/>
    <col min="10" max="10" width="14.42578125" style="5" customWidth="1"/>
    <col min="11" max="11" width="16.7109375" style="5" customWidth="1"/>
    <col min="12" max="13" width="11.42578125" style="5" customWidth="1"/>
    <col min="14" max="14" width="13" style="5" customWidth="1"/>
    <col min="15" max="17" width="11.42578125" style="5" customWidth="1"/>
    <col min="18" max="19" width="29.7109375" style="5" customWidth="1"/>
    <col min="20" max="20" width="77.28515625" style="5" customWidth="1"/>
    <col min="21" max="21" width="29.5703125" style="5" customWidth="1"/>
    <col min="22" max="22" width="27.28515625" style="5" customWidth="1"/>
    <col min="23" max="23" width="16.140625" style="5" customWidth="1"/>
    <col min="24" max="24" width="20" style="18" customWidth="1"/>
    <col min="25" max="25" width="0" style="18" hidden="1" customWidth="1"/>
    <col min="26" max="26" width="51.7109375" style="5" customWidth="1"/>
    <col min="27" max="16384" width="11.42578125" style="5"/>
  </cols>
  <sheetData>
    <row r="1" spans="1:25" hidden="1" x14ac:dyDescent="0.2">
      <c r="C1" s="88" t="s">
        <v>0</v>
      </c>
      <c r="D1" s="88">
        <v>53</v>
      </c>
      <c r="E1" s="88" t="s">
        <v>1</v>
      </c>
    </row>
    <row r="2" spans="1:25" hidden="1" x14ac:dyDescent="0.2">
      <c r="C2" s="88" t="s">
        <v>2</v>
      </c>
      <c r="D2" s="88">
        <v>400</v>
      </c>
      <c r="E2" s="88" t="s">
        <v>3</v>
      </c>
    </row>
    <row r="3" spans="1:25" hidden="1" x14ac:dyDescent="0.25">
      <c r="C3" s="88" t="s">
        <v>962</v>
      </c>
      <c r="D3" s="88">
        <v>1</v>
      </c>
      <c r="E3" s="19"/>
    </row>
    <row r="4" spans="1:25" hidden="1" x14ac:dyDescent="0.2">
      <c r="C4" s="88" t="s">
        <v>4</v>
      </c>
      <c r="D4" s="88">
        <v>350</v>
      </c>
      <c r="E4" s="88" t="s">
        <v>963</v>
      </c>
    </row>
    <row r="5" spans="1:25" hidden="1" x14ac:dyDescent="0.25">
      <c r="C5" s="88" t="s">
        <v>964</v>
      </c>
      <c r="D5" s="20">
        <v>44344</v>
      </c>
      <c r="E5" s="19"/>
    </row>
    <row r="6" spans="1:25" hidden="1" x14ac:dyDescent="0.2">
      <c r="C6" s="88" t="s">
        <v>965</v>
      </c>
      <c r="D6" s="88" t="s">
        <v>966</v>
      </c>
      <c r="E6" s="21"/>
    </row>
    <row r="7" spans="1:25" hidden="1" x14ac:dyDescent="0.25">
      <c r="C7" s="88" t="s">
        <v>967</v>
      </c>
      <c r="D7" s="89" t="s">
        <v>968</v>
      </c>
      <c r="E7" s="22"/>
      <c r="F7" s="23"/>
      <c r="G7" s="55"/>
      <c r="H7" s="23"/>
      <c r="I7" s="23"/>
      <c r="J7" s="23"/>
      <c r="K7" s="23"/>
      <c r="L7" s="23"/>
      <c r="M7" s="23"/>
      <c r="N7" s="23"/>
      <c r="O7" s="23"/>
      <c r="P7" s="23"/>
      <c r="Q7" s="23"/>
      <c r="R7" s="23"/>
      <c r="S7" s="23"/>
      <c r="T7" s="24"/>
    </row>
    <row r="8" spans="1:25" hidden="1" x14ac:dyDescent="0.25">
      <c r="C8" s="86" t="s">
        <v>8</v>
      </c>
      <c r="D8" s="25">
        <v>44620</v>
      </c>
      <c r="E8" s="22"/>
      <c r="F8" s="23"/>
      <c r="G8" s="55"/>
      <c r="H8" s="23"/>
      <c r="I8" s="23"/>
      <c r="J8" s="23"/>
      <c r="K8" s="23"/>
      <c r="L8" s="23"/>
      <c r="M8" s="23"/>
      <c r="N8" s="23"/>
      <c r="O8" s="23"/>
      <c r="P8" s="23"/>
      <c r="Q8" s="23"/>
      <c r="R8" s="23"/>
      <c r="S8" s="23"/>
      <c r="T8" s="2"/>
    </row>
    <row r="9" spans="1:25" x14ac:dyDescent="0.25">
      <c r="C9" s="23"/>
      <c r="D9" s="23"/>
      <c r="E9" s="23"/>
      <c r="F9" s="23"/>
      <c r="G9" s="55"/>
      <c r="H9" s="23"/>
      <c r="I9" s="23"/>
      <c r="J9" s="23"/>
      <c r="K9" s="23"/>
      <c r="L9" s="23"/>
      <c r="M9" s="23"/>
      <c r="N9" s="23"/>
      <c r="O9" s="23"/>
      <c r="P9" s="23"/>
      <c r="Q9" s="23"/>
      <c r="R9" s="23"/>
      <c r="S9" s="23"/>
      <c r="T9" s="26"/>
    </row>
    <row r="10" spans="1:25" s="21" customFormat="1" ht="15.75" thickBot="1" x14ac:dyDescent="0.3">
      <c r="A10" s="27"/>
      <c r="B10" s="27"/>
      <c r="C10" s="90">
        <v>8</v>
      </c>
      <c r="D10" s="90">
        <v>12</v>
      </c>
      <c r="E10" s="90">
        <v>16</v>
      </c>
      <c r="F10" s="90">
        <v>20</v>
      </c>
      <c r="G10" s="91">
        <v>24</v>
      </c>
      <c r="H10" s="90">
        <v>28</v>
      </c>
      <c r="I10" s="90">
        <v>31</v>
      </c>
      <c r="J10" s="90">
        <v>32</v>
      </c>
      <c r="K10" s="90">
        <v>36</v>
      </c>
      <c r="L10" s="90">
        <v>40</v>
      </c>
      <c r="M10" s="90">
        <v>44</v>
      </c>
      <c r="N10" s="90"/>
      <c r="O10" s="90"/>
      <c r="P10" s="90"/>
      <c r="Q10" s="90"/>
      <c r="R10" s="90">
        <v>48</v>
      </c>
      <c r="S10" s="28"/>
      <c r="T10" s="28"/>
      <c r="X10" s="29"/>
      <c r="Y10" s="29"/>
    </row>
    <row r="11" spans="1:25" s="21" customFormat="1" ht="57" customHeight="1" thickBot="1" x14ac:dyDescent="0.3">
      <c r="A11" s="22"/>
      <c r="B11" s="22"/>
      <c r="C11" s="92" t="s">
        <v>21</v>
      </c>
      <c r="D11" s="92" t="s">
        <v>969</v>
      </c>
      <c r="E11" s="92" t="s">
        <v>23</v>
      </c>
      <c r="F11" s="92" t="s">
        <v>24</v>
      </c>
      <c r="G11" s="93" t="s">
        <v>970</v>
      </c>
      <c r="H11" s="92" t="s">
        <v>26</v>
      </c>
      <c r="I11" s="92" t="s">
        <v>27</v>
      </c>
      <c r="J11" s="92" t="s">
        <v>28</v>
      </c>
      <c r="K11" s="92" t="s">
        <v>29</v>
      </c>
      <c r="L11" s="92" t="s">
        <v>30</v>
      </c>
      <c r="M11" s="94" t="s">
        <v>31</v>
      </c>
      <c r="N11" s="95" t="s">
        <v>32</v>
      </c>
      <c r="O11" s="95" t="s">
        <v>33</v>
      </c>
      <c r="P11" s="95" t="s">
        <v>34</v>
      </c>
      <c r="Q11" s="95" t="s">
        <v>35</v>
      </c>
      <c r="R11" s="92" t="s">
        <v>36</v>
      </c>
      <c r="S11" s="30" t="s">
        <v>37</v>
      </c>
      <c r="T11" s="30" t="s">
        <v>38</v>
      </c>
      <c r="U11" s="31" t="s">
        <v>39</v>
      </c>
      <c r="V11" s="32" t="s">
        <v>40</v>
      </c>
      <c r="W11" s="33" t="s">
        <v>971</v>
      </c>
      <c r="X11" s="33" t="s">
        <v>42</v>
      </c>
      <c r="Y11" s="65" t="s">
        <v>43</v>
      </c>
    </row>
    <row r="12" spans="1:25" ht="30" customHeight="1" thickBot="1" x14ac:dyDescent="0.25">
      <c r="A12" s="34">
        <v>1</v>
      </c>
      <c r="B12" s="80">
        <v>174</v>
      </c>
      <c r="C12" s="35" t="s">
        <v>856</v>
      </c>
      <c r="D12" s="3" t="s">
        <v>972</v>
      </c>
      <c r="E12" s="3" t="s">
        <v>973</v>
      </c>
      <c r="F12" s="3" t="s">
        <v>974</v>
      </c>
      <c r="G12" s="3" t="s">
        <v>975</v>
      </c>
      <c r="H12" s="4" t="s">
        <v>976</v>
      </c>
      <c r="I12" s="4">
        <v>2</v>
      </c>
      <c r="J12" s="14">
        <v>44383</v>
      </c>
      <c r="K12" s="36">
        <v>44439</v>
      </c>
      <c r="L12" s="37">
        <f>+(K12-J12)/7</f>
        <v>8</v>
      </c>
      <c r="M12" s="13">
        <v>2</v>
      </c>
      <c r="N12" s="38">
        <f t="shared" ref="N12:N23" si="0">+M12/I12</f>
        <v>1</v>
      </c>
      <c r="O12" s="39">
        <f>+N12*L12</f>
        <v>8</v>
      </c>
      <c r="P12" s="39">
        <f t="shared" ref="P12:P23" si="1">+IF(K12&lt;=$D$8,O12,0)</f>
        <v>8</v>
      </c>
      <c r="Q12" s="39">
        <f t="shared" ref="Q12:Q23" si="2">+IF($D$8&gt;=K12,L12,0)</f>
        <v>8</v>
      </c>
      <c r="R12" s="4" t="s">
        <v>977</v>
      </c>
      <c r="S12" s="4" t="s">
        <v>616</v>
      </c>
      <c r="T12" s="3" t="s">
        <v>978</v>
      </c>
      <c r="U12" s="3" t="s">
        <v>979</v>
      </c>
      <c r="V12" s="40">
        <v>2020</v>
      </c>
      <c r="W12" s="41">
        <v>735</v>
      </c>
      <c r="X12" s="40" t="s">
        <v>980</v>
      </c>
      <c r="Y12" s="63">
        <v>1</v>
      </c>
    </row>
    <row r="13" spans="1:25" ht="30" customHeight="1" thickBot="1" x14ac:dyDescent="0.25">
      <c r="A13" s="34">
        <v>2</v>
      </c>
      <c r="B13" s="80">
        <v>175</v>
      </c>
      <c r="C13" s="35" t="s">
        <v>396</v>
      </c>
      <c r="D13" s="3" t="s">
        <v>981</v>
      </c>
      <c r="E13" s="15" t="s">
        <v>398</v>
      </c>
      <c r="F13" s="15" t="s">
        <v>982</v>
      </c>
      <c r="G13" s="15" t="s">
        <v>983</v>
      </c>
      <c r="H13" s="13" t="s">
        <v>266</v>
      </c>
      <c r="I13" s="4">
        <v>1</v>
      </c>
      <c r="J13" s="14">
        <v>44383</v>
      </c>
      <c r="K13" s="36">
        <v>44500</v>
      </c>
      <c r="L13" s="37">
        <f t="shared" ref="L13:L23" si="3">+(K13-J13)/7</f>
        <v>16.714285714285715</v>
      </c>
      <c r="M13" s="13">
        <v>1</v>
      </c>
      <c r="N13" s="38">
        <f t="shared" si="0"/>
        <v>1</v>
      </c>
      <c r="O13" s="39">
        <f t="shared" ref="O13:O23" si="4">+N13*L13</f>
        <v>16.714285714285715</v>
      </c>
      <c r="P13" s="39">
        <f t="shared" si="1"/>
        <v>16.714285714285715</v>
      </c>
      <c r="Q13" s="39">
        <f t="shared" si="2"/>
        <v>16.714285714285715</v>
      </c>
      <c r="R13" s="4" t="s">
        <v>864</v>
      </c>
      <c r="S13" s="4" t="s">
        <v>616</v>
      </c>
      <c r="T13" s="3" t="s">
        <v>984</v>
      </c>
      <c r="U13" s="3" t="s">
        <v>979</v>
      </c>
      <c r="V13" s="40">
        <v>2020</v>
      </c>
      <c r="W13" s="41">
        <v>736</v>
      </c>
      <c r="X13" s="40" t="s">
        <v>980</v>
      </c>
      <c r="Y13" s="63">
        <v>2</v>
      </c>
    </row>
    <row r="14" spans="1:25" ht="30" customHeight="1" thickBot="1" x14ac:dyDescent="0.25">
      <c r="A14" s="34">
        <v>3</v>
      </c>
      <c r="B14" s="80">
        <v>176</v>
      </c>
      <c r="C14" s="35" t="s">
        <v>396</v>
      </c>
      <c r="D14" s="3" t="s">
        <v>981</v>
      </c>
      <c r="E14" s="15" t="s">
        <v>398</v>
      </c>
      <c r="F14" s="15" t="s">
        <v>399</v>
      </c>
      <c r="G14" s="15" t="s">
        <v>400</v>
      </c>
      <c r="H14" s="13" t="s">
        <v>401</v>
      </c>
      <c r="I14" s="4">
        <v>1</v>
      </c>
      <c r="J14" s="14">
        <v>44383</v>
      </c>
      <c r="K14" s="36">
        <v>44561</v>
      </c>
      <c r="L14" s="37">
        <f t="shared" si="3"/>
        <v>25.428571428571427</v>
      </c>
      <c r="M14" s="13">
        <v>1</v>
      </c>
      <c r="N14" s="38">
        <f t="shared" si="0"/>
        <v>1</v>
      </c>
      <c r="O14" s="39">
        <f t="shared" si="4"/>
        <v>25.428571428571427</v>
      </c>
      <c r="P14" s="39">
        <f t="shared" si="1"/>
        <v>25.428571428571427</v>
      </c>
      <c r="Q14" s="39">
        <f t="shared" si="2"/>
        <v>25.428571428571427</v>
      </c>
      <c r="R14" s="4" t="s">
        <v>402</v>
      </c>
      <c r="S14" s="4" t="s">
        <v>616</v>
      </c>
      <c r="T14" s="3" t="s">
        <v>985</v>
      </c>
      <c r="U14" s="3" t="s">
        <v>979</v>
      </c>
      <c r="V14" s="40">
        <v>2020</v>
      </c>
      <c r="W14" s="41">
        <v>721</v>
      </c>
      <c r="X14" s="40" t="s">
        <v>986</v>
      </c>
      <c r="Y14" s="63">
        <v>2</v>
      </c>
    </row>
    <row r="15" spans="1:25" ht="30" customHeight="1" thickBot="1" x14ac:dyDescent="0.25">
      <c r="A15" s="34">
        <v>7</v>
      </c>
      <c r="B15" s="80">
        <v>180</v>
      </c>
      <c r="C15" s="35" t="s">
        <v>529</v>
      </c>
      <c r="D15" s="3" t="s">
        <v>987</v>
      </c>
      <c r="E15" s="3" t="s">
        <v>531</v>
      </c>
      <c r="F15" s="3" t="s">
        <v>532</v>
      </c>
      <c r="G15" s="3" t="s">
        <v>988</v>
      </c>
      <c r="H15" s="13" t="s">
        <v>989</v>
      </c>
      <c r="I15" s="4">
        <v>2</v>
      </c>
      <c r="J15" s="14">
        <v>44383</v>
      </c>
      <c r="K15" s="36">
        <v>44408</v>
      </c>
      <c r="L15" s="37">
        <f t="shared" si="3"/>
        <v>3.5714285714285716</v>
      </c>
      <c r="M15" s="13">
        <v>2</v>
      </c>
      <c r="N15" s="38">
        <f t="shared" si="0"/>
        <v>1</v>
      </c>
      <c r="O15" s="39">
        <f t="shared" si="4"/>
        <v>3.5714285714285716</v>
      </c>
      <c r="P15" s="39">
        <f t="shared" si="1"/>
        <v>3.5714285714285716</v>
      </c>
      <c r="Q15" s="39">
        <f t="shared" si="2"/>
        <v>3.5714285714285716</v>
      </c>
      <c r="R15" s="4" t="s">
        <v>411</v>
      </c>
      <c r="S15" s="4" t="s">
        <v>616</v>
      </c>
      <c r="T15" s="3" t="s">
        <v>990</v>
      </c>
      <c r="U15" s="3" t="s">
        <v>979</v>
      </c>
      <c r="V15" s="40">
        <v>2020</v>
      </c>
      <c r="W15" s="41">
        <v>682</v>
      </c>
      <c r="X15" s="40" t="s">
        <v>980</v>
      </c>
      <c r="Y15" s="63">
        <v>5</v>
      </c>
    </row>
    <row r="16" spans="1:25" ht="30" customHeight="1" thickBot="1" x14ac:dyDescent="0.25">
      <c r="A16" s="34">
        <v>8</v>
      </c>
      <c r="B16" s="80">
        <v>181</v>
      </c>
      <c r="C16" s="35" t="s">
        <v>405</v>
      </c>
      <c r="D16" s="3" t="s">
        <v>991</v>
      </c>
      <c r="E16" s="15" t="s">
        <v>407</v>
      </c>
      <c r="F16" s="15" t="s">
        <v>992</v>
      </c>
      <c r="G16" s="15" t="s">
        <v>993</v>
      </c>
      <c r="H16" s="13" t="s">
        <v>534</v>
      </c>
      <c r="I16" s="4">
        <v>1</v>
      </c>
      <c r="J16" s="14">
        <v>44383</v>
      </c>
      <c r="K16" s="36">
        <v>44408</v>
      </c>
      <c r="L16" s="37">
        <f t="shared" si="3"/>
        <v>3.5714285714285716</v>
      </c>
      <c r="M16" s="13">
        <v>1</v>
      </c>
      <c r="N16" s="38">
        <f t="shared" si="0"/>
        <v>1</v>
      </c>
      <c r="O16" s="39">
        <f t="shared" si="4"/>
        <v>3.5714285714285716</v>
      </c>
      <c r="P16" s="39">
        <f t="shared" si="1"/>
        <v>3.5714285714285716</v>
      </c>
      <c r="Q16" s="39">
        <f t="shared" si="2"/>
        <v>3.5714285714285716</v>
      </c>
      <c r="R16" s="4" t="s">
        <v>411</v>
      </c>
      <c r="S16" s="4" t="s">
        <v>616</v>
      </c>
      <c r="T16" s="3" t="s">
        <v>994</v>
      </c>
      <c r="U16" s="3" t="s">
        <v>979</v>
      </c>
      <c r="V16" s="40">
        <v>2020</v>
      </c>
      <c r="W16" s="41" t="s">
        <v>995</v>
      </c>
      <c r="X16" s="40" t="s">
        <v>980</v>
      </c>
      <c r="Y16" s="63">
        <v>8</v>
      </c>
    </row>
    <row r="17" spans="1:16237" ht="30" customHeight="1" thickBot="1" x14ac:dyDescent="0.25">
      <c r="A17" s="34">
        <v>9</v>
      </c>
      <c r="B17" s="80">
        <v>182</v>
      </c>
      <c r="C17" s="35" t="s">
        <v>405</v>
      </c>
      <c r="D17" s="3" t="s">
        <v>991</v>
      </c>
      <c r="E17" s="15" t="s">
        <v>407</v>
      </c>
      <c r="F17" s="15" t="s">
        <v>996</v>
      </c>
      <c r="G17" s="15" t="s">
        <v>997</v>
      </c>
      <c r="H17" s="13" t="s">
        <v>534</v>
      </c>
      <c r="I17" s="4">
        <v>1</v>
      </c>
      <c r="J17" s="14">
        <v>44383</v>
      </c>
      <c r="K17" s="36">
        <v>44469</v>
      </c>
      <c r="L17" s="37">
        <f t="shared" si="3"/>
        <v>12.285714285714286</v>
      </c>
      <c r="M17" s="13">
        <v>1</v>
      </c>
      <c r="N17" s="38">
        <f t="shared" si="0"/>
        <v>1</v>
      </c>
      <c r="O17" s="39">
        <f t="shared" si="4"/>
        <v>12.285714285714286</v>
      </c>
      <c r="P17" s="39">
        <f t="shared" si="1"/>
        <v>12.285714285714286</v>
      </c>
      <c r="Q17" s="39">
        <f t="shared" si="2"/>
        <v>12.285714285714286</v>
      </c>
      <c r="R17" s="4" t="s">
        <v>411</v>
      </c>
      <c r="S17" s="4" t="s">
        <v>616</v>
      </c>
      <c r="T17" s="3" t="s">
        <v>998</v>
      </c>
      <c r="U17" s="3" t="s">
        <v>979</v>
      </c>
      <c r="V17" s="40">
        <v>2020</v>
      </c>
      <c r="W17" s="41">
        <v>683</v>
      </c>
      <c r="X17" s="40" t="s">
        <v>986</v>
      </c>
      <c r="Y17" s="63">
        <v>8</v>
      </c>
    </row>
    <row r="18" spans="1:16237" ht="30" customHeight="1" thickBot="1" x14ac:dyDescent="0.25">
      <c r="A18" s="34">
        <v>10</v>
      </c>
      <c r="B18" s="80">
        <v>183</v>
      </c>
      <c r="C18" s="35" t="s">
        <v>405</v>
      </c>
      <c r="D18" s="3" t="s">
        <v>991</v>
      </c>
      <c r="E18" s="15" t="s">
        <v>407</v>
      </c>
      <c r="F18" s="15" t="s">
        <v>999</v>
      </c>
      <c r="G18" s="15" t="s">
        <v>1000</v>
      </c>
      <c r="H18" s="13" t="s">
        <v>2</v>
      </c>
      <c r="I18" s="4">
        <v>1</v>
      </c>
      <c r="J18" s="14">
        <v>44383</v>
      </c>
      <c r="K18" s="36">
        <v>44561</v>
      </c>
      <c r="L18" s="37">
        <f t="shared" si="3"/>
        <v>25.428571428571427</v>
      </c>
      <c r="M18" s="13">
        <v>1</v>
      </c>
      <c r="N18" s="38">
        <f t="shared" si="0"/>
        <v>1</v>
      </c>
      <c r="O18" s="39">
        <f t="shared" si="4"/>
        <v>25.428571428571427</v>
      </c>
      <c r="P18" s="39">
        <f t="shared" si="1"/>
        <v>25.428571428571427</v>
      </c>
      <c r="Q18" s="39">
        <f t="shared" si="2"/>
        <v>25.428571428571427</v>
      </c>
      <c r="R18" s="4" t="s">
        <v>411</v>
      </c>
      <c r="S18" s="4" t="s">
        <v>616</v>
      </c>
      <c r="T18" s="3" t="s">
        <v>1001</v>
      </c>
      <c r="U18" s="3" t="s">
        <v>979</v>
      </c>
      <c r="V18" s="40">
        <v>2020</v>
      </c>
      <c r="W18" s="41">
        <v>683</v>
      </c>
      <c r="X18" s="40" t="s">
        <v>1002</v>
      </c>
      <c r="Y18" s="63">
        <v>8</v>
      </c>
    </row>
    <row r="19" spans="1:16237" ht="30" customHeight="1" thickBot="1" x14ac:dyDescent="0.25">
      <c r="A19" s="34">
        <v>11</v>
      </c>
      <c r="B19" s="80">
        <v>184</v>
      </c>
      <c r="C19" s="35" t="s">
        <v>405</v>
      </c>
      <c r="D19" s="3" t="s">
        <v>991</v>
      </c>
      <c r="E19" s="15" t="s">
        <v>407</v>
      </c>
      <c r="F19" s="15" t="s">
        <v>1003</v>
      </c>
      <c r="G19" s="15" t="s">
        <v>1004</v>
      </c>
      <c r="H19" s="42" t="s">
        <v>266</v>
      </c>
      <c r="I19" s="43">
        <v>1</v>
      </c>
      <c r="J19" s="14">
        <v>44383</v>
      </c>
      <c r="K19" s="44">
        <v>44561</v>
      </c>
      <c r="L19" s="37">
        <f t="shared" si="3"/>
        <v>25.428571428571427</v>
      </c>
      <c r="M19" s="13">
        <v>1</v>
      </c>
      <c r="N19" s="38">
        <f t="shared" si="0"/>
        <v>1</v>
      </c>
      <c r="O19" s="39">
        <f t="shared" si="4"/>
        <v>25.428571428571427</v>
      </c>
      <c r="P19" s="39">
        <f t="shared" si="1"/>
        <v>25.428571428571427</v>
      </c>
      <c r="Q19" s="39">
        <f t="shared" si="2"/>
        <v>25.428571428571427</v>
      </c>
      <c r="R19" s="4" t="s">
        <v>411</v>
      </c>
      <c r="S19" s="4" t="s">
        <v>616</v>
      </c>
      <c r="T19" s="3" t="s">
        <v>1005</v>
      </c>
      <c r="U19" s="3" t="s">
        <v>979</v>
      </c>
      <c r="V19" s="40">
        <v>2020</v>
      </c>
      <c r="W19" s="41">
        <v>683</v>
      </c>
      <c r="X19" s="40" t="s">
        <v>1006</v>
      </c>
      <c r="Y19" s="63">
        <v>8</v>
      </c>
    </row>
    <row r="20" spans="1:16237" ht="30" customHeight="1" thickBot="1" x14ac:dyDescent="0.25">
      <c r="A20" s="34">
        <v>17</v>
      </c>
      <c r="B20" s="80">
        <v>190</v>
      </c>
      <c r="C20" s="35" t="s">
        <v>867</v>
      </c>
      <c r="D20" s="3" t="s">
        <v>1007</v>
      </c>
      <c r="E20" s="15" t="s">
        <v>869</v>
      </c>
      <c r="F20" s="15" t="s">
        <v>870</v>
      </c>
      <c r="G20" s="15" t="s">
        <v>871</v>
      </c>
      <c r="H20" s="13" t="s">
        <v>266</v>
      </c>
      <c r="I20" s="4">
        <v>1</v>
      </c>
      <c r="J20" s="14">
        <v>44383</v>
      </c>
      <c r="K20" s="36">
        <v>44530</v>
      </c>
      <c r="L20" s="37">
        <f t="shared" si="3"/>
        <v>21</v>
      </c>
      <c r="M20" s="13">
        <v>1</v>
      </c>
      <c r="N20" s="38">
        <f t="shared" si="0"/>
        <v>1</v>
      </c>
      <c r="O20" s="39">
        <f t="shared" si="4"/>
        <v>21</v>
      </c>
      <c r="P20" s="39">
        <f t="shared" si="1"/>
        <v>21</v>
      </c>
      <c r="Q20" s="39">
        <f t="shared" si="2"/>
        <v>21</v>
      </c>
      <c r="R20" s="4" t="s">
        <v>83</v>
      </c>
      <c r="S20" s="7" t="s">
        <v>616</v>
      </c>
      <c r="T20" s="3" t="s">
        <v>1008</v>
      </c>
      <c r="U20" s="3" t="s">
        <v>1009</v>
      </c>
      <c r="V20" s="40">
        <v>2020</v>
      </c>
      <c r="W20" s="41">
        <v>743</v>
      </c>
      <c r="X20" s="40" t="s">
        <v>980</v>
      </c>
      <c r="Y20" s="63">
        <v>11</v>
      </c>
    </row>
    <row r="21" spans="1:16237" ht="30" customHeight="1" thickBot="1" x14ac:dyDescent="0.25">
      <c r="A21" s="34">
        <v>18</v>
      </c>
      <c r="B21" s="80">
        <v>191</v>
      </c>
      <c r="C21" s="35" t="s">
        <v>1010</v>
      </c>
      <c r="D21" s="3" t="s">
        <v>875</v>
      </c>
      <c r="E21" s="15" t="s">
        <v>876</v>
      </c>
      <c r="F21" s="15" t="s">
        <v>877</v>
      </c>
      <c r="G21" s="15" t="s">
        <v>878</v>
      </c>
      <c r="H21" s="13" t="s">
        <v>266</v>
      </c>
      <c r="I21" s="4">
        <v>1</v>
      </c>
      <c r="J21" s="14">
        <v>44383</v>
      </c>
      <c r="K21" s="36">
        <v>44439</v>
      </c>
      <c r="L21" s="37">
        <f t="shared" si="3"/>
        <v>8</v>
      </c>
      <c r="M21" s="13">
        <v>1</v>
      </c>
      <c r="N21" s="38">
        <f t="shared" si="0"/>
        <v>1</v>
      </c>
      <c r="O21" s="39">
        <f t="shared" si="4"/>
        <v>8</v>
      </c>
      <c r="P21" s="39">
        <f t="shared" si="1"/>
        <v>8</v>
      </c>
      <c r="Q21" s="39">
        <f t="shared" si="2"/>
        <v>8</v>
      </c>
      <c r="R21" s="4" t="s">
        <v>83</v>
      </c>
      <c r="S21" s="4" t="s">
        <v>616</v>
      </c>
      <c r="T21" s="3" t="s">
        <v>1011</v>
      </c>
      <c r="U21" s="3" t="s">
        <v>1009</v>
      </c>
      <c r="V21" s="40">
        <v>2020</v>
      </c>
      <c r="W21" s="41">
        <v>744</v>
      </c>
      <c r="X21" s="40" t="s">
        <v>980</v>
      </c>
      <c r="Y21" s="63">
        <v>12</v>
      </c>
    </row>
    <row r="22" spans="1:16237" ht="30" customHeight="1" thickBot="1" x14ac:dyDescent="0.25">
      <c r="A22" s="34">
        <v>23</v>
      </c>
      <c r="B22" s="80">
        <v>196</v>
      </c>
      <c r="C22" s="35" t="s">
        <v>862</v>
      </c>
      <c r="D22" s="3" t="s">
        <v>1012</v>
      </c>
      <c r="E22" s="15" t="s">
        <v>882</v>
      </c>
      <c r="F22" s="15" t="s">
        <v>883</v>
      </c>
      <c r="G22" s="15" t="s">
        <v>884</v>
      </c>
      <c r="H22" s="13" t="s">
        <v>266</v>
      </c>
      <c r="I22" s="4">
        <v>1</v>
      </c>
      <c r="J22" s="14">
        <v>44383</v>
      </c>
      <c r="K22" s="36">
        <v>44530</v>
      </c>
      <c r="L22" s="37">
        <f t="shared" si="3"/>
        <v>21</v>
      </c>
      <c r="M22" s="13">
        <v>1</v>
      </c>
      <c r="N22" s="38">
        <f t="shared" si="0"/>
        <v>1</v>
      </c>
      <c r="O22" s="39">
        <f t="shared" si="4"/>
        <v>21</v>
      </c>
      <c r="P22" s="39">
        <f t="shared" si="1"/>
        <v>21</v>
      </c>
      <c r="Q22" s="39">
        <f t="shared" si="2"/>
        <v>21</v>
      </c>
      <c r="R22" s="4" t="s">
        <v>83</v>
      </c>
      <c r="S22" s="7" t="s">
        <v>616</v>
      </c>
      <c r="T22" s="3" t="s">
        <v>1013</v>
      </c>
      <c r="U22" s="3" t="s">
        <v>1014</v>
      </c>
      <c r="V22" s="40">
        <v>2020</v>
      </c>
      <c r="W22" s="41">
        <v>746</v>
      </c>
      <c r="X22" s="40" t="s">
        <v>980</v>
      </c>
      <c r="Y22" s="63">
        <v>14</v>
      </c>
    </row>
    <row r="23" spans="1:16237" ht="30" customHeight="1" thickBot="1" x14ac:dyDescent="0.25">
      <c r="A23" s="34">
        <v>24</v>
      </c>
      <c r="B23" s="80">
        <v>197</v>
      </c>
      <c r="C23" s="35" t="s">
        <v>1015</v>
      </c>
      <c r="D23" s="3" t="s">
        <v>888</v>
      </c>
      <c r="E23" s="15" t="s">
        <v>889</v>
      </c>
      <c r="F23" s="15" t="s">
        <v>890</v>
      </c>
      <c r="G23" s="15" t="s">
        <v>891</v>
      </c>
      <c r="H23" s="13" t="s">
        <v>266</v>
      </c>
      <c r="I23" s="4">
        <v>1</v>
      </c>
      <c r="J23" s="14">
        <v>44383</v>
      </c>
      <c r="K23" s="36">
        <v>44500</v>
      </c>
      <c r="L23" s="37">
        <f t="shared" si="3"/>
        <v>16.714285714285715</v>
      </c>
      <c r="M23" s="13">
        <v>1</v>
      </c>
      <c r="N23" s="38">
        <f t="shared" si="0"/>
        <v>1</v>
      </c>
      <c r="O23" s="39">
        <f t="shared" si="4"/>
        <v>16.714285714285715</v>
      </c>
      <c r="P23" s="39">
        <f t="shared" si="1"/>
        <v>16.714285714285715</v>
      </c>
      <c r="Q23" s="39">
        <f t="shared" si="2"/>
        <v>16.714285714285715</v>
      </c>
      <c r="R23" s="4" t="s">
        <v>83</v>
      </c>
      <c r="S23" s="4" t="s">
        <v>616</v>
      </c>
      <c r="T23" s="3" t="s">
        <v>1016</v>
      </c>
      <c r="U23" s="3" t="s">
        <v>1014</v>
      </c>
      <c r="V23" s="40">
        <v>2020</v>
      </c>
      <c r="W23" s="41">
        <v>747</v>
      </c>
      <c r="X23" s="40" t="s">
        <v>980</v>
      </c>
      <c r="Y23" s="63">
        <v>15</v>
      </c>
    </row>
    <row r="24" spans="1:16237" ht="44.25" customHeight="1" thickBot="1" x14ac:dyDescent="0.25">
      <c r="A24" s="34">
        <v>56</v>
      </c>
      <c r="B24" s="80">
        <v>229</v>
      </c>
      <c r="C24" s="45" t="s">
        <v>433</v>
      </c>
      <c r="D24" s="3" t="s">
        <v>1017</v>
      </c>
      <c r="E24" s="15" t="s">
        <v>435</v>
      </c>
      <c r="F24" s="15" t="s">
        <v>436</v>
      </c>
      <c r="G24" s="15" t="s">
        <v>437</v>
      </c>
      <c r="H24" s="13" t="s">
        <v>438</v>
      </c>
      <c r="I24" s="4">
        <v>2</v>
      </c>
      <c r="J24" s="14">
        <v>44389</v>
      </c>
      <c r="K24" s="36">
        <v>44561</v>
      </c>
      <c r="L24" s="37">
        <f t="shared" ref="L24:L25" si="5">+(K24-J24)/7</f>
        <v>24.571428571428573</v>
      </c>
      <c r="M24" s="13">
        <v>2</v>
      </c>
      <c r="N24" s="38">
        <f t="shared" ref="N24:N25" si="6">+M24/I24</f>
        <v>1</v>
      </c>
      <c r="O24" s="39">
        <f t="shared" ref="O24:O25" si="7">+N24*L24</f>
        <v>24.571428571428573</v>
      </c>
      <c r="P24" s="39">
        <f t="shared" ref="P24:P32" si="8">+IF(K24&lt;=$D$8,O24,0)</f>
        <v>24.571428571428573</v>
      </c>
      <c r="Q24" s="39">
        <f t="shared" ref="Q24:Q32" si="9">+IF($D$8&gt;=K24,L24,0)</f>
        <v>24.571428571428573</v>
      </c>
      <c r="R24" s="4" t="s">
        <v>1018</v>
      </c>
      <c r="S24" s="4" t="s">
        <v>616</v>
      </c>
      <c r="T24" s="3" t="s">
        <v>1019</v>
      </c>
      <c r="U24" s="4" t="s">
        <v>274</v>
      </c>
      <c r="V24" s="40">
        <v>2020</v>
      </c>
      <c r="W24" s="41">
        <v>691</v>
      </c>
      <c r="X24" s="40" t="s">
        <v>980</v>
      </c>
      <c r="Y24" s="63">
        <v>53</v>
      </c>
    </row>
    <row r="25" spans="1:16237" ht="44.25" customHeight="1" thickBot="1" x14ac:dyDescent="0.25">
      <c r="A25" s="34">
        <v>57</v>
      </c>
      <c r="B25" s="80">
        <v>230</v>
      </c>
      <c r="C25" s="45" t="s">
        <v>433</v>
      </c>
      <c r="D25" s="3" t="s">
        <v>1017</v>
      </c>
      <c r="E25" s="15" t="s">
        <v>440</v>
      </c>
      <c r="F25" s="15" t="s">
        <v>441</v>
      </c>
      <c r="G25" s="15" t="s">
        <v>442</v>
      </c>
      <c r="H25" s="13" t="s">
        <v>266</v>
      </c>
      <c r="I25" s="4">
        <v>1</v>
      </c>
      <c r="J25" s="14">
        <v>44389</v>
      </c>
      <c r="K25" s="36">
        <v>44561</v>
      </c>
      <c r="L25" s="37">
        <f t="shared" si="5"/>
        <v>24.571428571428573</v>
      </c>
      <c r="M25" s="13">
        <v>1</v>
      </c>
      <c r="N25" s="38">
        <f t="shared" si="6"/>
        <v>1</v>
      </c>
      <c r="O25" s="39">
        <f t="shared" si="7"/>
        <v>24.571428571428573</v>
      </c>
      <c r="P25" s="39">
        <f t="shared" si="8"/>
        <v>24.571428571428573</v>
      </c>
      <c r="Q25" s="39">
        <f t="shared" si="9"/>
        <v>24.571428571428573</v>
      </c>
      <c r="R25" s="4" t="s">
        <v>1018</v>
      </c>
      <c r="S25" s="4" t="s">
        <v>616</v>
      </c>
      <c r="T25" s="3" t="s">
        <v>1020</v>
      </c>
      <c r="U25" s="4" t="s">
        <v>274</v>
      </c>
      <c r="V25" s="40">
        <v>2020</v>
      </c>
      <c r="W25" s="41">
        <v>691</v>
      </c>
      <c r="X25" s="40" t="s">
        <v>986</v>
      </c>
      <c r="Y25" s="63">
        <v>53</v>
      </c>
    </row>
    <row r="26" spans="1:16237" ht="44.25" customHeight="1" thickBot="1" x14ac:dyDescent="0.25">
      <c r="A26" s="34">
        <v>59</v>
      </c>
      <c r="B26" s="80">
        <v>232</v>
      </c>
      <c r="C26" s="56" t="s">
        <v>1021</v>
      </c>
      <c r="D26" s="3" t="s">
        <v>1022</v>
      </c>
      <c r="E26" s="15" t="s">
        <v>1023</v>
      </c>
      <c r="F26" s="46" t="s">
        <v>1024</v>
      </c>
      <c r="G26" s="46" t="s">
        <v>1025</v>
      </c>
      <c r="H26" s="13" t="s">
        <v>266</v>
      </c>
      <c r="I26" s="43">
        <v>2</v>
      </c>
      <c r="J26" s="14">
        <v>44389</v>
      </c>
      <c r="K26" s="44">
        <v>44561</v>
      </c>
      <c r="L26" s="37">
        <f t="shared" ref="L26:L28" si="10">+(K26-J26)/7</f>
        <v>24.571428571428573</v>
      </c>
      <c r="M26" s="13">
        <v>2</v>
      </c>
      <c r="N26" s="38">
        <f t="shared" ref="N26:N30" si="11">+M26/I26</f>
        <v>1</v>
      </c>
      <c r="O26" s="39">
        <f t="shared" ref="O26:O31" si="12">+N26*L26</f>
        <v>24.571428571428573</v>
      </c>
      <c r="P26" s="39">
        <f t="shared" si="8"/>
        <v>24.571428571428573</v>
      </c>
      <c r="Q26" s="39">
        <f t="shared" si="9"/>
        <v>24.571428571428573</v>
      </c>
      <c r="R26" s="4" t="s">
        <v>382</v>
      </c>
      <c r="S26" s="4" t="s">
        <v>616</v>
      </c>
      <c r="T26" s="3" t="s">
        <v>1026</v>
      </c>
      <c r="U26" s="4" t="s">
        <v>178</v>
      </c>
      <c r="V26" s="40">
        <v>2020</v>
      </c>
      <c r="W26" s="81">
        <v>770</v>
      </c>
      <c r="X26" s="40" t="s">
        <v>1027</v>
      </c>
      <c r="Y26" s="63">
        <v>60</v>
      </c>
    </row>
    <row r="27" spans="1:16237" ht="30" customHeight="1" thickBot="1" x14ac:dyDescent="0.25">
      <c r="A27" s="34">
        <v>60</v>
      </c>
      <c r="B27" s="80">
        <v>233</v>
      </c>
      <c r="C27" s="47" t="s">
        <v>1028</v>
      </c>
      <c r="D27" s="3" t="s">
        <v>1029</v>
      </c>
      <c r="E27" s="15" t="s">
        <v>1030</v>
      </c>
      <c r="F27" s="15" t="s">
        <v>1031</v>
      </c>
      <c r="G27" s="15" t="s">
        <v>1032</v>
      </c>
      <c r="H27" s="13" t="s">
        <v>1033</v>
      </c>
      <c r="I27" s="13">
        <v>5</v>
      </c>
      <c r="J27" s="14">
        <v>44389</v>
      </c>
      <c r="K27" s="36">
        <v>44550</v>
      </c>
      <c r="L27" s="37">
        <f t="shared" si="10"/>
        <v>23</v>
      </c>
      <c r="M27" s="13">
        <v>5</v>
      </c>
      <c r="N27" s="38">
        <f t="shared" si="11"/>
        <v>1</v>
      </c>
      <c r="O27" s="39">
        <f t="shared" si="12"/>
        <v>23</v>
      </c>
      <c r="P27" s="39">
        <f t="shared" si="8"/>
        <v>23</v>
      </c>
      <c r="Q27" s="39">
        <f t="shared" si="9"/>
        <v>23</v>
      </c>
      <c r="R27" s="4" t="s">
        <v>402</v>
      </c>
      <c r="S27" s="4" t="s">
        <v>616</v>
      </c>
      <c r="T27" s="3" t="s">
        <v>1034</v>
      </c>
      <c r="U27" s="4" t="s">
        <v>178</v>
      </c>
      <c r="V27" s="40">
        <v>2020</v>
      </c>
      <c r="W27" s="41">
        <v>730</v>
      </c>
      <c r="X27" s="40" t="s">
        <v>980</v>
      </c>
      <c r="Y27" s="63">
        <v>68</v>
      </c>
    </row>
    <row r="28" spans="1:16237" ht="30" customHeight="1" thickBot="1" x14ac:dyDescent="0.25">
      <c r="A28" s="34">
        <v>61</v>
      </c>
      <c r="B28" s="80">
        <v>234</v>
      </c>
      <c r="C28" s="47" t="s">
        <v>1028</v>
      </c>
      <c r="D28" s="3" t="s">
        <v>1029</v>
      </c>
      <c r="E28" s="15" t="s">
        <v>1030</v>
      </c>
      <c r="F28" s="15" t="s">
        <v>1031</v>
      </c>
      <c r="G28" s="15" t="s">
        <v>1035</v>
      </c>
      <c r="H28" s="13" t="s">
        <v>1036</v>
      </c>
      <c r="I28" s="13">
        <v>5</v>
      </c>
      <c r="J28" s="14">
        <v>44389</v>
      </c>
      <c r="K28" s="36">
        <v>44550</v>
      </c>
      <c r="L28" s="37">
        <f t="shared" si="10"/>
        <v>23</v>
      </c>
      <c r="M28" s="13">
        <v>5</v>
      </c>
      <c r="N28" s="38">
        <f t="shared" si="11"/>
        <v>1</v>
      </c>
      <c r="O28" s="39">
        <f t="shared" si="12"/>
        <v>23</v>
      </c>
      <c r="P28" s="39">
        <f t="shared" si="8"/>
        <v>23</v>
      </c>
      <c r="Q28" s="39">
        <f t="shared" si="9"/>
        <v>23</v>
      </c>
      <c r="R28" s="4" t="s">
        <v>402</v>
      </c>
      <c r="S28" s="4" t="s">
        <v>616</v>
      </c>
      <c r="T28" s="3" t="s">
        <v>1034</v>
      </c>
      <c r="U28" s="4" t="s">
        <v>178</v>
      </c>
      <c r="V28" s="40">
        <v>2020</v>
      </c>
      <c r="W28" s="41">
        <v>731</v>
      </c>
      <c r="X28" s="40" t="s">
        <v>986</v>
      </c>
      <c r="Y28" s="63">
        <v>68</v>
      </c>
    </row>
    <row r="29" spans="1:16237" s="64" customFormat="1" ht="103.5" customHeight="1" thickBot="1" x14ac:dyDescent="0.25">
      <c r="A29" s="34">
        <v>68</v>
      </c>
      <c r="B29" s="80">
        <v>241</v>
      </c>
      <c r="C29" s="50" t="s">
        <v>385</v>
      </c>
      <c r="D29" s="51" t="s">
        <v>1037</v>
      </c>
      <c r="E29" s="15" t="s">
        <v>1038</v>
      </c>
      <c r="F29" s="15" t="s">
        <v>1039</v>
      </c>
      <c r="G29" s="15" t="s">
        <v>1040</v>
      </c>
      <c r="H29" s="42" t="s">
        <v>266</v>
      </c>
      <c r="I29" s="43">
        <v>1</v>
      </c>
      <c r="J29" s="48">
        <v>44008</v>
      </c>
      <c r="K29" s="44">
        <v>44165</v>
      </c>
      <c r="L29" s="49">
        <v>26.857142857142858</v>
      </c>
      <c r="M29" s="13">
        <v>1</v>
      </c>
      <c r="N29" s="38">
        <f t="shared" si="11"/>
        <v>1</v>
      </c>
      <c r="O29" s="39">
        <f t="shared" si="12"/>
        <v>26.857142857142858</v>
      </c>
      <c r="P29" s="39">
        <f t="shared" si="8"/>
        <v>26.857142857142858</v>
      </c>
      <c r="Q29" s="39">
        <f t="shared" si="9"/>
        <v>26.857142857142858</v>
      </c>
      <c r="R29" s="6" t="s">
        <v>83</v>
      </c>
      <c r="S29" s="4" t="s">
        <v>616</v>
      </c>
      <c r="T29" s="3" t="s">
        <v>1041</v>
      </c>
      <c r="U29" s="4" t="s">
        <v>49</v>
      </c>
      <c r="V29" s="7">
        <v>2019</v>
      </c>
      <c r="W29" s="52">
        <v>638</v>
      </c>
      <c r="X29" s="4" t="s">
        <v>1042</v>
      </c>
      <c r="Y29" s="1"/>
      <c r="Z29" s="67"/>
      <c r="AA29" s="1"/>
      <c r="AB29" s="1"/>
      <c r="AC29" s="17"/>
      <c r="AD29" s="68"/>
      <c r="AE29" s="69"/>
      <c r="AF29" s="70"/>
      <c r="AG29" s="70"/>
      <c r="AH29" s="70"/>
      <c r="AI29" s="71"/>
      <c r="AJ29" s="67"/>
      <c r="AK29" s="72"/>
      <c r="AL29" s="72"/>
      <c r="AM29" s="73"/>
      <c r="AN29" s="71"/>
      <c r="AO29" s="74"/>
      <c r="AP29" s="75"/>
      <c r="AQ29" s="75"/>
      <c r="AR29" s="75"/>
      <c r="AS29" s="8"/>
      <c r="AT29" s="67"/>
      <c r="AU29" s="24"/>
      <c r="AV29" s="67"/>
      <c r="AW29" s="2"/>
      <c r="AX29" s="67"/>
      <c r="AY29" s="67"/>
      <c r="AZ29" s="1"/>
      <c r="BA29" s="1"/>
      <c r="BB29" s="17"/>
      <c r="BC29" s="68"/>
      <c r="BD29" s="69"/>
      <c r="BE29" s="70"/>
      <c r="BF29" s="70"/>
      <c r="BG29" s="70"/>
      <c r="BH29" s="71"/>
      <c r="BI29" s="67"/>
      <c r="BJ29" s="72"/>
      <c r="BK29" s="72"/>
      <c r="BL29" s="73"/>
      <c r="BM29" s="71"/>
      <c r="BN29" s="74"/>
      <c r="BO29" s="75"/>
      <c r="BP29" s="75"/>
      <c r="BQ29" s="75"/>
      <c r="BR29" s="8"/>
      <c r="BS29" s="67"/>
      <c r="BT29" s="24"/>
      <c r="BU29" s="67"/>
      <c r="BV29" s="66"/>
      <c r="BW29" s="52"/>
      <c r="BX29" s="4"/>
      <c r="BY29" s="1"/>
      <c r="BZ29" s="1"/>
      <c r="CA29" s="34"/>
      <c r="CB29" s="50"/>
      <c r="CC29" s="51"/>
      <c r="CD29" s="15"/>
      <c r="CE29" s="15"/>
      <c r="CF29" s="15"/>
      <c r="CG29" s="42"/>
      <c r="CH29" s="43"/>
      <c r="CI29" s="48"/>
      <c r="CJ29" s="44"/>
      <c r="CK29" s="49"/>
      <c r="CL29" s="13"/>
      <c r="CM29" s="38"/>
      <c r="CN29" s="39"/>
      <c r="CO29" s="39"/>
      <c r="CP29" s="39"/>
      <c r="CQ29" s="6"/>
      <c r="CR29" s="4"/>
      <c r="CS29" s="3"/>
      <c r="CT29" s="4"/>
      <c r="CU29" s="7"/>
      <c r="CV29" s="52"/>
      <c r="CW29" s="4"/>
      <c r="CX29" s="1"/>
      <c r="CY29" s="1"/>
      <c r="CZ29" s="34"/>
      <c r="DA29" s="50"/>
      <c r="DB29" s="51"/>
      <c r="DC29" s="15"/>
      <c r="DD29" s="15"/>
      <c r="DE29" s="15"/>
      <c r="DF29" s="42"/>
      <c r="DG29" s="43"/>
      <c r="DH29" s="48"/>
      <c r="DI29" s="44"/>
      <c r="DJ29" s="49"/>
      <c r="DK29" s="13"/>
      <c r="DL29" s="38"/>
      <c r="DM29" s="39"/>
      <c r="DN29" s="39"/>
      <c r="DO29" s="39"/>
      <c r="DP29" s="6"/>
      <c r="DQ29" s="4"/>
      <c r="DR29" s="3"/>
      <c r="DS29" s="4"/>
      <c r="DT29" s="7"/>
      <c r="DU29" s="52"/>
      <c r="DV29" s="4"/>
      <c r="DW29" s="1"/>
      <c r="DX29" s="1"/>
      <c r="DY29" s="34"/>
      <c r="DZ29" s="50"/>
      <c r="EA29" s="51"/>
      <c r="EB29" s="15"/>
      <c r="EC29" s="15"/>
      <c r="ED29" s="15"/>
      <c r="EE29" s="42"/>
      <c r="EF29" s="43"/>
      <c r="EG29" s="48"/>
      <c r="EH29" s="44"/>
      <c r="EI29" s="49"/>
      <c r="EJ29" s="13"/>
      <c r="EK29" s="38"/>
      <c r="EL29" s="39"/>
      <c r="EM29" s="39"/>
      <c r="EN29" s="39"/>
      <c r="EO29" s="6"/>
      <c r="EP29" s="4"/>
      <c r="EQ29" s="3"/>
      <c r="ER29" s="4"/>
      <c r="ES29" s="7"/>
      <c r="ET29" s="52"/>
      <c r="EU29" s="4"/>
      <c r="EV29" s="1"/>
      <c r="EW29" s="1"/>
      <c r="EX29" s="34"/>
      <c r="EY29" s="50"/>
      <c r="EZ29" s="51"/>
      <c r="FA29" s="15"/>
      <c r="FB29" s="15"/>
      <c r="FC29" s="15"/>
      <c r="FD29" s="42"/>
      <c r="FE29" s="43"/>
      <c r="FF29" s="48"/>
      <c r="FG29" s="44"/>
      <c r="FH29" s="49"/>
      <c r="FI29" s="13"/>
      <c r="FJ29" s="38"/>
      <c r="FK29" s="39"/>
      <c r="FL29" s="39"/>
      <c r="FM29" s="39"/>
      <c r="FN29" s="6"/>
      <c r="FO29" s="4"/>
      <c r="FP29" s="3"/>
      <c r="FQ29" s="4"/>
      <c r="FR29" s="7"/>
      <c r="FS29" s="52"/>
      <c r="FT29" s="4"/>
      <c r="FU29" s="1"/>
      <c r="FV29" s="1"/>
      <c r="FW29" s="34"/>
      <c r="FX29" s="50"/>
      <c r="FY29" s="51"/>
      <c r="FZ29" s="15"/>
      <c r="GA29" s="15"/>
      <c r="GB29" s="15"/>
      <c r="GC29" s="42"/>
      <c r="GD29" s="43"/>
      <c r="GE29" s="48"/>
      <c r="GF29" s="44"/>
      <c r="GG29" s="49"/>
      <c r="GH29" s="13"/>
      <c r="GI29" s="38"/>
      <c r="GJ29" s="39"/>
      <c r="GK29" s="39"/>
      <c r="GL29" s="39"/>
      <c r="GM29" s="6"/>
      <c r="GN29" s="4"/>
      <c r="GO29" s="3"/>
      <c r="GP29" s="4"/>
      <c r="GQ29" s="7"/>
      <c r="GR29" s="52"/>
      <c r="GS29" s="4"/>
      <c r="GT29" s="1"/>
      <c r="GU29" s="1"/>
      <c r="GV29" s="34"/>
      <c r="GW29" s="50"/>
      <c r="GX29" s="51"/>
      <c r="GY29" s="15"/>
      <c r="GZ29" s="15"/>
      <c r="HA29" s="15"/>
      <c r="HB29" s="42"/>
      <c r="HC29" s="43"/>
      <c r="HD29" s="48"/>
      <c r="HE29" s="44"/>
      <c r="HF29" s="49"/>
      <c r="HG29" s="13"/>
      <c r="HH29" s="38"/>
      <c r="HI29" s="39"/>
      <c r="HJ29" s="39"/>
      <c r="HK29" s="39"/>
      <c r="HL29" s="6"/>
      <c r="HM29" s="4"/>
      <c r="HN29" s="3"/>
      <c r="HO29" s="4"/>
      <c r="HP29" s="7"/>
      <c r="HQ29" s="52"/>
      <c r="HR29" s="4"/>
      <c r="HS29" s="1"/>
      <c r="HT29" s="1"/>
      <c r="HU29" s="34"/>
      <c r="HV29" s="50"/>
      <c r="HW29" s="51"/>
      <c r="HX29" s="15"/>
      <c r="HY29" s="15"/>
      <c r="HZ29" s="15"/>
      <c r="IA29" s="42"/>
      <c r="IB29" s="43"/>
      <c r="IC29" s="48"/>
      <c r="ID29" s="44"/>
      <c r="IE29" s="49"/>
      <c r="IF29" s="13"/>
      <c r="IG29" s="38"/>
      <c r="IH29" s="39"/>
      <c r="II29" s="39"/>
      <c r="IJ29" s="39"/>
      <c r="IK29" s="6"/>
      <c r="IL29" s="4"/>
      <c r="IM29" s="3"/>
      <c r="IN29" s="4"/>
      <c r="IO29" s="7"/>
      <c r="IP29" s="52"/>
      <c r="IQ29" s="4"/>
      <c r="IR29" s="1"/>
      <c r="IS29" s="1"/>
      <c r="IT29" s="34"/>
      <c r="IU29" s="50"/>
      <c r="IV29" s="51"/>
      <c r="IW29" s="15"/>
      <c r="IX29" s="15"/>
      <c r="IY29" s="15"/>
      <c r="IZ29" s="42"/>
      <c r="JA29" s="43"/>
      <c r="JB29" s="48"/>
      <c r="JC29" s="44"/>
      <c r="JD29" s="49"/>
      <c r="JE29" s="13"/>
      <c r="JF29" s="38"/>
      <c r="JG29" s="39"/>
      <c r="JH29" s="39"/>
      <c r="JI29" s="39"/>
      <c r="JJ29" s="6"/>
      <c r="JK29" s="4"/>
      <c r="JL29" s="3"/>
      <c r="JM29" s="4"/>
      <c r="JN29" s="7"/>
      <c r="JO29" s="52"/>
      <c r="JP29" s="4"/>
      <c r="JQ29" s="1"/>
      <c r="JR29" s="1"/>
      <c r="JS29" s="34"/>
      <c r="JT29" s="50"/>
      <c r="JU29" s="51"/>
      <c r="JV29" s="15"/>
      <c r="JW29" s="15"/>
      <c r="JX29" s="15"/>
      <c r="JY29" s="42"/>
      <c r="JZ29" s="43"/>
      <c r="KA29" s="48"/>
      <c r="KB29" s="44"/>
      <c r="KC29" s="49"/>
      <c r="KD29" s="13"/>
      <c r="KE29" s="38"/>
      <c r="KF29" s="39"/>
      <c r="KG29" s="39"/>
      <c r="KH29" s="39"/>
      <c r="KI29" s="6"/>
      <c r="KJ29" s="4"/>
      <c r="KK29" s="3"/>
      <c r="KL29" s="4"/>
      <c r="KM29" s="7"/>
      <c r="KN29" s="52"/>
      <c r="KO29" s="4"/>
      <c r="KP29" s="1"/>
      <c r="KQ29" s="1"/>
      <c r="KR29" s="34"/>
      <c r="KS29" s="50"/>
      <c r="KT29" s="51"/>
      <c r="KU29" s="15"/>
      <c r="KV29" s="15"/>
      <c r="KW29" s="15"/>
      <c r="KX29" s="42"/>
      <c r="KY29" s="43"/>
      <c r="KZ29" s="48"/>
      <c r="LA29" s="44"/>
      <c r="LB29" s="49"/>
      <c r="LC29" s="13"/>
      <c r="LD29" s="38"/>
      <c r="LE29" s="39"/>
      <c r="LF29" s="39"/>
      <c r="LG29" s="39"/>
      <c r="LH29" s="6"/>
      <c r="LI29" s="4"/>
      <c r="LJ29" s="3"/>
      <c r="LK29" s="4"/>
      <c r="LL29" s="7"/>
      <c r="LM29" s="52"/>
      <c r="LN29" s="4"/>
      <c r="LO29" s="1"/>
      <c r="LP29" s="1"/>
      <c r="LQ29" s="34"/>
      <c r="LR29" s="50"/>
      <c r="LS29" s="51"/>
      <c r="LT29" s="15"/>
      <c r="LU29" s="15"/>
      <c r="LV29" s="15"/>
      <c r="LW29" s="42"/>
      <c r="LX29" s="43"/>
      <c r="LY29" s="48"/>
      <c r="LZ29" s="44"/>
      <c r="MA29" s="49"/>
      <c r="MB29" s="13"/>
      <c r="MC29" s="38"/>
      <c r="MD29" s="39"/>
      <c r="ME29" s="39"/>
      <c r="MF29" s="39"/>
      <c r="MG29" s="6"/>
      <c r="MH29" s="4"/>
      <c r="MI29" s="3"/>
      <c r="MJ29" s="4"/>
      <c r="MK29" s="7"/>
      <c r="ML29" s="52"/>
      <c r="MM29" s="4"/>
      <c r="MN29" s="1"/>
      <c r="MO29" s="1"/>
      <c r="MP29" s="34"/>
      <c r="MQ29" s="50"/>
      <c r="MR29" s="51"/>
      <c r="MS29" s="15"/>
      <c r="MT29" s="15"/>
      <c r="MU29" s="15"/>
      <c r="MV29" s="42"/>
      <c r="MW29" s="43"/>
      <c r="MX29" s="48"/>
      <c r="MY29" s="44"/>
      <c r="MZ29" s="49"/>
      <c r="NA29" s="13"/>
      <c r="NB29" s="38"/>
      <c r="NC29" s="39"/>
      <c r="ND29" s="39"/>
      <c r="NE29" s="39"/>
      <c r="NF29" s="6"/>
      <c r="NG29" s="4"/>
      <c r="NH29" s="3"/>
      <c r="NI29" s="4"/>
      <c r="NJ29" s="7"/>
      <c r="NK29" s="52"/>
      <c r="NL29" s="4"/>
      <c r="NM29" s="1"/>
      <c r="NN29" s="1"/>
      <c r="NO29" s="34"/>
      <c r="NP29" s="50"/>
      <c r="NQ29" s="51"/>
      <c r="NR29" s="15"/>
      <c r="NS29" s="15"/>
      <c r="NT29" s="15"/>
      <c r="NU29" s="42"/>
      <c r="NV29" s="43"/>
      <c r="NW29" s="48"/>
      <c r="NX29" s="44"/>
      <c r="NY29" s="49"/>
      <c r="NZ29" s="13"/>
      <c r="OA29" s="38"/>
      <c r="OB29" s="39"/>
      <c r="OC29" s="39"/>
      <c r="OD29" s="39"/>
      <c r="OE29" s="6"/>
      <c r="OF29" s="4"/>
      <c r="OG29" s="3"/>
      <c r="OH29" s="4"/>
      <c r="OI29" s="7"/>
      <c r="OJ29" s="52"/>
      <c r="OK29" s="4"/>
      <c r="OL29" s="1"/>
      <c r="OM29" s="1"/>
      <c r="ON29" s="34"/>
      <c r="OO29" s="50"/>
      <c r="OP29" s="51"/>
      <c r="OQ29" s="15"/>
      <c r="OR29" s="15"/>
      <c r="OS29" s="15"/>
      <c r="OT29" s="42"/>
      <c r="OU29" s="43"/>
      <c r="OV29" s="48"/>
      <c r="OW29" s="44"/>
      <c r="OX29" s="49"/>
      <c r="OY29" s="13"/>
      <c r="OZ29" s="38"/>
      <c r="PA29" s="39"/>
      <c r="PB29" s="39"/>
      <c r="PC29" s="39"/>
      <c r="PD29" s="6"/>
      <c r="PE29" s="4"/>
      <c r="PF29" s="3"/>
      <c r="PG29" s="4"/>
      <c r="PH29" s="7"/>
      <c r="PI29" s="52"/>
      <c r="PJ29" s="4"/>
      <c r="PK29" s="1"/>
      <c r="PL29" s="1"/>
      <c r="PM29" s="34"/>
      <c r="PN29" s="50"/>
      <c r="PO29" s="51"/>
      <c r="PP29" s="15"/>
      <c r="PQ29" s="15"/>
      <c r="PR29" s="15"/>
      <c r="PS29" s="42"/>
      <c r="PT29" s="43"/>
      <c r="PU29" s="48"/>
      <c r="PV29" s="44"/>
      <c r="PW29" s="49"/>
      <c r="PX29" s="13"/>
      <c r="PY29" s="38"/>
      <c r="PZ29" s="39"/>
      <c r="QA29" s="39"/>
      <c r="QB29" s="39"/>
      <c r="QC29" s="6"/>
      <c r="QD29" s="4"/>
      <c r="QE29" s="3"/>
      <c r="QF29" s="4"/>
      <c r="QG29" s="7"/>
      <c r="QH29" s="52"/>
      <c r="QI29" s="4"/>
      <c r="QJ29" s="1"/>
      <c r="QK29" s="1"/>
      <c r="QL29" s="34"/>
      <c r="QM29" s="50"/>
      <c r="QN29" s="51"/>
      <c r="QO29" s="15"/>
      <c r="QP29" s="15"/>
      <c r="QQ29" s="15"/>
      <c r="QR29" s="42"/>
      <c r="QS29" s="43"/>
      <c r="QT29" s="48"/>
      <c r="QU29" s="44"/>
      <c r="QV29" s="49"/>
      <c r="QW29" s="13"/>
      <c r="QX29" s="38"/>
      <c r="QY29" s="39"/>
      <c r="QZ29" s="39"/>
      <c r="RA29" s="39"/>
      <c r="RB29" s="6"/>
      <c r="RC29" s="4"/>
      <c r="RD29" s="3"/>
      <c r="RE29" s="4"/>
      <c r="RF29" s="7"/>
      <c r="RG29" s="52"/>
      <c r="RH29" s="4"/>
      <c r="RI29" s="1"/>
      <c r="RJ29" s="1"/>
      <c r="RK29" s="34"/>
      <c r="RL29" s="50"/>
      <c r="RM29" s="51"/>
      <c r="RN29" s="15"/>
      <c r="RO29" s="15"/>
      <c r="RP29" s="15"/>
      <c r="RQ29" s="42"/>
      <c r="RR29" s="43"/>
      <c r="RS29" s="48"/>
      <c r="RT29" s="44"/>
      <c r="RU29" s="49"/>
      <c r="RV29" s="13"/>
      <c r="RW29" s="38"/>
      <c r="RX29" s="39"/>
      <c r="RY29" s="39"/>
      <c r="RZ29" s="39"/>
      <c r="SA29" s="6"/>
      <c r="SB29" s="4"/>
      <c r="SC29" s="3"/>
      <c r="SD29" s="4"/>
      <c r="SE29" s="7"/>
      <c r="SF29" s="52"/>
      <c r="SG29" s="4"/>
      <c r="SH29" s="1"/>
      <c r="SI29" s="1"/>
      <c r="SJ29" s="34"/>
      <c r="SK29" s="50"/>
      <c r="SL29" s="51"/>
      <c r="SM29" s="15"/>
      <c r="SN29" s="15"/>
      <c r="SO29" s="15"/>
      <c r="SP29" s="42"/>
      <c r="SQ29" s="43"/>
      <c r="SR29" s="48"/>
      <c r="SS29" s="44"/>
      <c r="ST29" s="49"/>
      <c r="SU29" s="13"/>
      <c r="SV29" s="38"/>
      <c r="SW29" s="39"/>
      <c r="SX29" s="39"/>
      <c r="SY29" s="39"/>
      <c r="SZ29" s="6"/>
      <c r="TA29" s="4"/>
      <c r="TB29" s="3"/>
      <c r="TC29" s="4"/>
      <c r="TD29" s="7"/>
      <c r="TE29" s="52"/>
      <c r="TF29" s="4"/>
      <c r="TG29" s="1"/>
      <c r="TH29" s="1"/>
      <c r="TI29" s="34"/>
      <c r="TJ29" s="50"/>
      <c r="TK29" s="51"/>
      <c r="TL29" s="15"/>
      <c r="TM29" s="15"/>
      <c r="TN29" s="15"/>
      <c r="TO29" s="42"/>
      <c r="TP29" s="43"/>
      <c r="TQ29" s="48"/>
      <c r="TR29" s="44"/>
      <c r="TS29" s="49"/>
      <c r="TT29" s="13"/>
      <c r="TU29" s="38"/>
      <c r="TV29" s="39"/>
      <c r="TW29" s="39"/>
      <c r="TX29" s="39"/>
      <c r="TY29" s="6"/>
      <c r="TZ29" s="4"/>
      <c r="UA29" s="3"/>
      <c r="UB29" s="4"/>
      <c r="UC29" s="7"/>
      <c r="UD29" s="52"/>
      <c r="UE29" s="4"/>
      <c r="UF29" s="1"/>
      <c r="UG29" s="1"/>
      <c r="UH29" s="34"/>
      <c r="UI29" s="50"/>
      <c r="UJ29" s="51"/>
      <c r="UK29" s="15"/>
      <c r="UL29" s="15"/>
      <c r="UM29" s="15"/>
      <c r="UN29" s="42"/>
      <c r="UO29" s="43"/>
      <c r="UP29" s="48"/>
      <c r="UQ29" s="44"/>
      <c r="UR29" s="49"/>
      <c r="US29" s="13"/>
      <c r="UT29" s="38"/>
      <c r="UU29" s="39"/>
      <c r="UV29" s="39"/>
      <c r="UW29" s="39"/>
      <c r="UX29" s="6"/>
      <c r="UY29" s="4"/>
      <c r="UZ29" s="3"/>
      <c r="VA29" s="4"/>
      <c r="VB29" s="7"/>
      <c r="VC29" s="52"/>
      <c r="VD29" s="4"/>
      <c r="VE29" s="1"/>
      <c r="VF29" s="1"/>
      <c r="VG29" s="34"/>
      <c r="VH29" s="50"/>
      <c r="VI29" s="51"/>
      <c r="VJ29" s="15"/>
      <c r="VK29" s="15"/>
      <c r="VL29" s="15"/>
      <c r="VM29" s="42"/>
      <c r="VN29" s="43"/>
      <c r="VO29" s="48"/>
      <c r="VP29" s="44"/>
      <c r="VQ29" s="49"/>
      <c r="VR29" s="13"/>
      <c r="VS29" s="38"/>
      <c r="VT29" s="39"/>
      <c r="VU29" s="39"/>
      <c r="VV29" s="39"/>
      <c r="VW29" s="6"/>
      <c r="VX29" s="4"/>
      <c r="VY29" s="3"/>
      <c r="VZ29" s="4"/>
      <c r="WA29" s="7"/>
      <c r="WB29" s="52"/>
      <c r="WC29" s="4"/>
      <c r="WD29" s="1"/>
      <c r="WE29" s="1"/>
      <c r="WF29" s="34"/>
      <c r="WG29" s="50"/>
      <c r="WH29" s="51"/>
      <c r="WI29" s="15"/>
      <c r="WJ29" s="15"/>
      <c r="WK29" s="15"/>
      <c r="WL29" s="42"/>
      <c r="WM29" s="43"/>
      <c r="WN29" s="48"/>
      <c r="WO29" s="44"/>
      <c r="WP29" s="49"/>
      <c r="WQ29" s="13"/>
      <c r="WR29" s="38"/>
      <c r="WS29" s="39"/>
      <c r="WT29" s="39"/>
      <c r="WU29" s="39"/>
      <c r="WV29" s="6"/>
      <c r="WW29" s="4"/>
      <c r="WX29" s="3"/>
      <c r="WY29" s="4"/>
      <c r="WZ29" s="7"/>
      <c r="XA29" s="52"/>
      <c r="XB29" s="4"/>
      <c r="XC29" s="1"/>
      <c r="XD29" s="1"/>
      <c r="XE29" s="34"/>
      <c r="XF29" s="50"/>
      <c r="XG29" s="51"/>
      <c r="XH29" s="15"/>
      <c r="XI29" s="15"/>
      <c r="XJ29" s="15"/>
      <c r="XK29" s="42"/>
      <c r="XL29" s="43"/>
      <c r="XM29" s="48"/>
      <c r="XN29" s="44"/>
      <c r="XO29" s="49"/>
      <c r="XP29" s="13"/>
      <c r="XQ29" s="38"/>
      <c r="XR29" s="39"/>
      <c r="XS29" s="39"/>
      <c r="XT29" s="39"/>
      <c r="XU29" s="6"/>
      <c r="XV29" s="4"/>
      <c r="XW29" s="3"/>
      <c r="XX29" s="4"/>
      <c r="XY29" s="7"/>
      <c r="XZ29" s="52"/>
      <c r="YA29" s="4"/>
      <c r="YB29" s="1"/>
      <c r="YC29" s="1"/>
      <c r="YD29" s="34"/>
      <c r="YE29" s="50"/>
      <c r="YF29" s="51"/>
      <c r="YG29" s="15"/>
      <c r="YH29" s="15"/>
      <c r="YI29" s="15"/>
      <c r="YJ29" s="42"/>
      <c r="YK29" s="43"/>
      <c r="YL29" s="48"/>
      <c r="YM29" s="44"/>
      <c r="YN29" s="49"/>
      <c r="YO29" s="13"/>
      <c r="YP29" s="38"/>
      <c r="YQ29" s="39"/>
      <c r="YR29" s="39"/>
      <c r="YS29" s="39"/>
      <c r="YT29" s="6"/>
      <c r="YU29" s="4"/>
      <c r="YV29" s="3"/>
      <c r="YW29" s="4"/>
      <c r="YX29" s="7"/>
      <c r="YY29" s="52"/>
      <c r="YZ29" s="4"/>
      <c r="ZA29" s="1"/>
      <c r="ZB29" s="1"/>
      <c r="ZC29" s="34"/>
      <c r="ZD29" s="50"/>
      <c r="ZE29" s="51"/>
      <c r="ZF29" s="15"/>
      <c r="ZG29" s="15"/>
      <c r="ZH29" s="15"/>
      <c r="ZI29" s="42"/>
      <c r="ZJ29" s="43"/>
      <c r="ZK29" s="48"/>
      <c r="ZL29" s="44"/>
      <c r="ZM29" s="49"/>
      <c r="ZN29" s="13"/>
      <c r="ZO29" s="38"/>
      <c r="ZP29" s="39"/>
      <c r="ZQ29" s="39"/>
      <c r="ZR29" s="39"/>
      <c r="ZS29" s="6"/>
      <c r="ZT29" s="4"/>
      <c r="ZU29" s="3"/>
      <c r="ZV29" s="4"/>
      <c r="ZW29" s="7"/>
      <c r="ZX29" s="52"/>
      <c r="ZY29" s="4"/>
      <c r="ZZ29" s="1"/>
      <c r="AAA29" s="1"/>
      <c r="AAB29" s="34"/>
      <c r="AAC29" s="50"/>
      <c r="AAD29" s="51"/>
      <c r="AAE29" s="15"/>
      <c r="AAF29" s="15"/>
      <c r="AAG29" s="15"/>
      <c r="AAH29" s="42"/>
      <c r="AAI29" s="43"/>
      <c r="AAJ29" s="48"/>
      <c r="AAK29" s="44"/>
      <c r="AAL29" s="49"/>
      <c r="AAM29" s="13"/>
      <c r="AAN29" s="38"/>
      <c r="AAO29" s="39"/>
      <c r="AAP29" s="39"/>
      <c r="AAQ29" s="39"/>
      <c r="AAR29" s="6"/>
      <c r="AAS29" s="4"/>
      <c r="AAT29" s="3"/>
      <c r="AAU29" s="4"/>
      <c r="AAV29" s="7"/>
      <c r="AAW29" s="52"/>
      <c r="AAX29" s="4"/>
      <c r="AAY29" s="1"/>
      <c r="AAZ29" s="1"/>
      <c r="ABA29" s="34"/>
      <c r="ABB29" s="50"/>
      <c r="ABC29" s="51"/>
      <c r="ABD29" s="15"/>
      <c r="ABE29" s="15"/>
      <c r="ABF29" s="15"/>
      <c r="ABG29" s="42"/>
      <c r="ABH29" s="43"/>
      <c r="ABI29" s="48"/>
      <c r="ABJ29" s="44"/>
      <c r="ABK29" s="49"/>
      <c r="ABL29" s="13"/>
      <c r="ABM29" s="38"/>
      <c r="ABN29" s="39"/>
      <c r="ABO29" s="39"/>
      <c r="ABP29" s="39"/>
      <c r="ABQ29" s="6"/>
      <c r="ABR29" s="4"/>
      <c r="ABS29" s="3"/>
      <c r="ABT29" s="4"/>
      <c r="ABU29" s="7"/>
      <c r="ABV29" s="52"/>
      <c r="ABW29" s="4"/>
      <c r="ABX29" s="1"/>
      <c r="ABY29" s="1"/>
      <c r="ABZ29" s="34"/>
      <c r="ACA29" s="50"/>
      <c r="ACB29" s="51"/>
      <c r="ACC29" s="15"/>
      <c r="ACD29" s="15"/>
      <c r="ACE29" s="15"/>
      <c r="ACF29" s="42"/>
      <c r="ACG29" s="43"/>
      <c r="ACH29" s="48"/>
      <c r="ACI29" s="44"/>
      <c r="ACJ29" s="49"/>
      <c r="ACK29" s="13"/>
      <c r="ACL29" s="38"/>
      <c r="ACM29" s="39"/>
      <c r="ACN29" s="39"/>
      <c r="ACO29" s="39"/>
      <c r="ACP29" s="6"/>
      <c r="ACQ29" s="4"/>
      <c r="ACR29" s="3"/>
      <c r="ACS29" s="4"/>
      <c r="ACT29" s="7"/>
      <c r="ACU29" s="52"/>
      <c r="ACV29" s="4"/>
      <c r="ACW29" s="1"/>
      <c r="ACX29" s="1"/>
      <c r="ACY29" s="34"/>
      <c r="ACZ29" s="50"/>
      <c r="ADA29" s="51"/>
      <c r="ADB29" s="15"/>
      <c r="ADC29" s="15"/>
      <c r="ADD29" s="15"/>
      <c r="ADE29" s="42"/>
      <c r="ADF29" s="43"/>
      <c r="ADG29" s="48"/>
      <c r="ADH29" s="44"/>
      <c r="ADI29" s="49"/>
      <c r="ADJ29" s="13"/>
      <c r="ADK29" s="38"/>
      <c r="ADL29" s="39"/>
      <c r="ADM29" s="39"/>
      <c r="ADN29" s="39"/>
      <c r="ADO29" s="6"/>
      <c r="ADP29" s="4"/>
      <c r="ADQ29" s="3"/>
      <c r="ADR29" s="4"/>
      <c r="ADS29" s="7"/>
      <c r="ADT29" s="52"/>
      <c r="ADU29" s="4"/>
      <c r="ADV29" s="1"/>
      <c r="ADW29" s="1"/>
      <c r="ADX29" s="34"/>
      <c r="ADY29" s="50"/>
      <c r="ADZ29" s="51"/>
      <c r="AEA29" s="15"/>
      <c r="AEB29" s="15"/>
      <c r="AEC29" s="15"/>
      <c r="AED29" s="42"/>
      <c r="AEE29" s="43"/>
      <c r="AEF29" s="48"/>
      <c r="AEG29" s="44"/>
      <c r="AEH29" s="49"/>
      <c r="AEI29" s="13"/>
      <c r="AEJ29" s="38"/>
      <c r="AEK29" s="39"/>
      <c r="AEL29" s="39"/>
      <c r="AEM29" s="39"/>
      <c r="AEN29" s="6"/>
      <c r="AEO29" s="4"/>
      <c r="AEP29" s="3"/>
      <c r="AEQ29" s="4"/>
      <c r="AER29" s="7"/>
      <c r="AES29" s="52"/>
      <c r="AET29" s="4"/>
      <c r="AEU29" s="1"/>
      <c r="AEV29" s="1"/>
      <c r="AEW29" s="34"/>
      <c r="AEX29" s="50"/>
      <c r="AEY29" s="51"/>
      <c r="AEZ29" s="15"/>
      <c r="AFA29" s="15"/>
      <c r="AFB29" s="15"/>
      <c r="AFC29" s="42"/>
      <c r="AFD29" s="43"/>
      <c r="AFE29" s="48"/>
      <c r="AFF29" s="44"/>
      <c r="AFG29" s="49"/>
      <c r="AFH29" s="13"/>
      <c r="AFI29" s="38"/>
      <c r="AFJ29" s="39"/>
      <c r="AFK29" s="39"/>
      <c r="AFL29" s="39"/>
      <c r="AFM29" s="6"/>
      <c r="AFN29" s="4"/>
      <c r="AFO29" s="3"/>
      <c r="AFP29" s="4"/>
      <c r="AFQ29" s="7"/>
      <c r="AFR29" s="52"/>
      <c r="AFS29" s="4"/>
      <c r="AFT29" s="1"/>
      <c r="AFU29" s="1"/>
      <c r="AFV29" s="34"/>
      <c r="AFW29" s="50"/>
      <c r="AFX29" s="51"/>
      <c r="AFY29" s="15"/>
      <c r="AFZ29" s="15"/>
      <c r="AGA29" s="15"/>
      <c r="AGB29" s="42"/>
      <c r="AGC29" s="43"/>
      <c r="AGD29" s="48"/>
      <c r="AGE29" s="44"/>
      <c r="AGF29" s="49"/>
      <c r="AGG29" s="13"/>
      <c r="AGH29" s="38"/>
      <c r="AGI29" s="39"/>
      <c r="AGJ29" s="39"/>
      <c r="AGK29" s="39"/>
      <c r="AGL29" s="6"/>
      <c r="AGM29" s="4"/>
      <c r="AGN29" s="3"/>
      <c r="AGO29" s="4"/>
      <c r="AGP29" s="7"/>
      <c r="AGQ29" s="52"/>
      <c r="AGR29" s="4"/>
      <c r="AGS29" s="1"/>
      <c r="AGT29" s="1"/>
      <c r="AGU29" s="34"/>
      <c r="AGV29" s="50"/>
      <c r="AGW29" s="51"/>
      <c r="AGX29" s="15"/>
      <c r="AGY29" s="15"/>
      <c r="AGZ29" s="15"/>
      <c r="AHA29" s="42"/>
      <c r="AHB29" s="43"/>
      <c r="AHC29" s="48"/>
      <c r="AHD29" s="44"/>
      <c r="AHE29" s="49"/>
      <c r="AHF29" s="13"/>
      <c r="AHG29" s="38"/>
      <c r="AHH29" s="39"/>
      <c r="AHI29" s="39"/>
      <c r="AHJ29" s="39"/>
      <c r="AHK29" s="6"/>
      <c r="AHL29" s="4"/>
      <c r="AHM29" s="3"/>
      <c r="AHN29" s="4"/>
      <c r="AHO29" s="7"/>
      <c r="AHP29" s="52"/>
      <c r="AHQ29" s="4"/>
      <c r="AHR29" s="1"/>
      <c r="AHS29" s="1"/>
      <c r="AHT29" s="34"/>
      <c r="AHU29" s="50"/>
      <c r="AHV29" s="51"/>
      <c r="AHW29" s="15"/>
      <c r="AHX29" s="15"/>
      <c r="AHY29" s="15"/>
      <c r="AHZ29" s="42"/>
      <c r="AIA29" s="43"/>
      <c r="AIB29" s="48"/>
      <c r="AIC29" s="44"/>
      <c r="AID29" s="49"/>
      <c r="AIE29" s="13"/>
      <c r="AIF29" s="38"/>
      <c r="AIG29" s="39"/>
      <c r="AIH29" s="39"/>
      <c r="AII29" s="39"/>
      <c r="AIJ29" s="6"/>
      <c r="AIK29" s="4"/>
      <c r="AIL29" s="3"/>
      <c r="AIM29" s="4"/>
      <c r="AIN29" s="7"/>
      <c r="AIO29" s="52"/>
      <c r="AIP29" s="4"/>
      <c r="AIQ29" s="1"/>
      <c r="AIR29" s="1"/>
      <c r="AIS29" s="34"/>
      <c r="AIT29" s="50"/>
      <c r="AIU29" s="51"/>
      <c r="AIV29" s="15"/>
      <c r="AIW29" s="15"/>
      <c r="AIX29" s="15"/>
      <c r="AIY29" s="42"/>
      <c r="AIZ29" s="43"/>
      <c r="AJA29" s="48"/>
      <c r="AJB29" s="44"/>
      <c r="AJC29" s="49"/>
      <c r="AJD29" s="13"/>
      <c r="AJE29" s="38"/>
      <c r="AJF29" s="39"/>
      <c r="AJG29" s="39"/>
      <c r="AJH29" s="39"/>
      <c r="AJI29" s="6"/>
      <c r="AJJ29" s="4"/>
      <c r="AJK29" s="3"/>
      <c r="AJL29" s="4"/>
      <c r="AJM29" s="7"/>
      <c r="AJN29" s="52"/>
      <c r="AJO29" s="4"/>
      <c r="AJP29" s="1"/>
      <c r="AJQ29" s="1"/>
      <c r="AJR29" s="34"/>
      <c r="AJS29" s="50"/>
      <c r="AJT29" s="51"/>
      <c r="AJU29" s="15"/>
      <c r="AJV29" s="15"/>
      <c r="AJW29" s="15"/>
      <c r="AJX29" s="42"/>
      <c r="AJY29" s="43"/>
      <c r="AJZ29" s="48"/>
      <c r="AKA29" s="44"/>
      <c r="AKB29" s="49"/>
      <c r="AKC29" s="13"/>
      <c r="AKD29" s="38"/>
      <c r="AKE29" s="39"/>
      <c r="AKF29" s="39"/>
      <c r="AKG29" s="39"/>
      <c r="AKH29" s="6"/>
      <c r="AKI29" s="4"/>
      <c r="AKJ29" s="3"/>
      <c r="AKK29" s="4"/>
      <c r="AKL29" s="7"/>
      <c r="AKM29" s="52"/>
      <c r="AKN29" s="4"/>
      <c r="AKO29" s="1"/>
      <c r="AKP29" s="1"/>
      <c r="AKQ29" s="34"/>
      <c r="AKR29" s="50"/>
      <c r="AKS29" s="51"/>
      <c r="AKT29" s="15"/>
      <c r="AKU29" s="15"/>
      <c r="AKV29" s="15"/>
      <c r="AKW29" s="42"/>
      <c r="AKX29" s="43"/>
      <c r="AKY29" s="48"/>
      <c r="AKZ29" s="44"/>
      <c r="ALA29" s="49"/>
      <c r="ALB29" s="13"/>
      <c r="ALC29" s="38"/>
      <c r="ALD29" s="39"/>
      <c r="ALE29" s="39"/>
      <c r="ALF29" s="39"/>
      <c r="ALG29" s="6"/>
      <c r="ALH29" s="4"/>
      <c r="ALI29" s="3"/>
      <c r="ALJ29" s="4"/>
      <c r="ALK29" s="7"/>
      <c r="ALL29" s="52"/>
      <c r="ALM29" s="4"/>
      <c r="ALN29" s="1"/>
      <c r="ALO29" s="1"/>
      <c r="ALP29" s="34"/>
      <c r="ALQ29" s="50"/>
      <c r="ALR29" s="51"/>
      <c r="ALS29" s="15"/>
      <c r="ALT29" s="15"/>
      <c r="ALU29" s="15"/>
      <c r="ALV29" s="42"/>
      <c r="ALW29" s="43"/>
      <c r="ALX29" s="48"/>
      <c r="ALY29" s="44"/>
      <c r="ALZ29" s="49"/>
      <c r="AMA29" s="13"/>
      <c r="AMB29" s="38"/>
      <c r="AMC29" s="39"/>
      <c r="AMD29" s="39"/>
      <c r="AME29" s="39"/>
      <c r="AMF29" s="6"/>
      <c r="AMG29" s="4"/>
      <c r="AMH29" s="3"/>
      <c r="AMI29" s="4"/>
      <c r="AMJ29" s="7"/>
      <c r="AMK29" s="52"/>
      <c r="AML29" s="4"/>
      <c r="AMM29" s="1"/>
      <c r="AMN29" s="1"/>
      <c r="AMO29" s="34"/>
      <c r="AMP29" s="50"/>
      <c r="AMQ29" s="51"/>
      <c r="AMR29" s="15"/>
      <c r="AMS29" s="15"/>
      <c r="AMT29" s="15"/>
      <c r="AMU29" s="42"/>
      <c r="AMV29" s="43"/>
      <c r="AMW29" s="48"/>
      <c r="AMX29" s="44"/>
      <c r="AMY29" s="49"/>
      <c r="AMZ29" s="13"/>
      <c r="ANA29" s="38"/>
      <c r="ANB29" s="39"/>
      <c r="ANC29" s="39"/>
      <c r="AND29" s="39"/>
      <c r="ANE29" s="6"/>
      <c r="ANF29" s="4"/>
      <c r="ANG29" s="3"/>
      <c r="ANH29" s="4"/>
      <c r="ANI29" s="7"/>
      <c r="ANJ29" s="52"/>
      <c r="ANK29" s="4"/>
      <c r="ANL29" s="1"/>
      <c r="ANM29" s="1"/>
      <c r="ANN29" s="34"/>
      <c r="ANO29" s="50"/>
      <c r="ANP29" s="51"/>
      <c r="ANQ29" s="15"/>
      <c r="ANR29" s="15"/>
      <c r="ANS29" s="15"/>
      <c r="ANT29" s="42"/>
      <c r="ANU29" s="43"/>
      <c r="ANV29" s="48"/>
      <c r="ANW29" s="44"/>
      <c r="ANX29" s="49"/>
      <c r="ANY29" s="13"/>
      <c r="ANZ29" s="38"/>
      <c r="AOA29" s="39"/>
      <c r="AOB29" s="39"/>
      <c r="AOC29" s="39"/>
      <c r="AOD29" s="6"/>
      <c r="AOE29" s="4"/>
      <c r="AOF29" s="3"/>
      <c r="AOG29" s="4"/>
      <c r="AOH29" s="7"/>
      <c r="AOI29" s="52"/>
      <c r="AOJ29" s="4"/>
      <c r="AOK29" s="1"/>
      <c r="AOL29" s="1"/>
      <c r="AOM29" s="34"/>
      <c r="AON29" s="50"/>
      <c r="AOO29" s="51"/>
      <c r="AOP29" s="15"/>
      <c r="AOQ29" s="15"/>
      <c r="AOR29" s="15"/>
      <c r="AOS29" s="42"/>
      <c r="AOT29" s="43"/>
      <c r="AOU29" s="48"/>
      <c r="AOV29" s="44"/>
      <c r="AOW29" s="49"/>
      <c r="AOX29" s="13"/>
      <c r="AOY29" s="38"/>
      <c r="AOZ29" s="39"/>
      <c r="APA29" s="39"/>
      <c r="APB29" s="39"/>
      <c r="APC29" s="6"/>
      <c r="APD29" s="4"/>
      <c r="APE29" s="3"/>
      <c r="APF29" s="4"/>
      <c r="APG29" s="7"/>
      <c r="APH29" s="52"/>
      <c r="API29" s="4"/>
      <c r="APJ29" s="1"/>
      <c r="APK29" s="1"/>
      <c r="APL29" s="34"/>
      <c r="APM29" s="50"/>
      <c r="APN29" s="51"/>
      <c r="APO29" s="15"/>
      <c r="APP29" s="15"/>
      <c r="APQ29" s="15"/>
      <c r="APR29" s="42"/>
      <c r="APS29" s="43"/>
      <c r="APT29" s="48"/>
      <c r="APU29" s="44"/>
      <c r="APV29" s="49"/>
      <c r="APW29" s="13"/>
      <c r="APX29" s="38"/>
      <c r="APY29" s="39"/>
      <c r="APZ29" s="39"/>
      <c r="AQA29" s="39"/>
      <c r="AQB29" s="6"/>
      <c r="AQC29" s="4"/>
      <c r="AQD29" s="3"/>
      <c r="AQE29" s="4"/>
      <c r="AQF29" s="7"/>
      <c r="AQG29" s="52"/>
      <c r="AQH29" s="4"/>
      <c r="AQI29" s="1"/>
      <c r="AQJ29" s="1"/>
      <c r="AQK29" s="34"/>
      <c r="AQL29" s="50"/>
      <c r="AQM29" s="51"/>
      <c r="AQN29" s="15"/>
      <c r="AQO29" s="15"/>
      <c r="AQP29" s="15"/>
      <c r="AQQ29" s="42"/>
      <c r="AQR29" s="43"/>
      <c r="AQS29" s="48"/>
      <c r="AQT29" s="44"/>
      <c r="AQU29" s="49"/>
      <c r="AQV29" s="13"/>
      <c r="AQW29" s="38"/>
      <c r="AQX29" s="39"/>
      <c r="AQY29" s="39"/>
      <c r="AQZ29" s="39"/>
      <c r="ARA29" s="6"/>
      <c r="ARB29" s="4"/>
      <c r="ARC29" s="3"/>
      <c r="ARD29" s="4"/>
      <c r="ARE29" s="7"/>
      <c r="ARF29" s="52"/>
      <c r="ARG29" s="4"/>
      <c r="ARH29" s="1"/>
      <c r="ARI29" s="1"/>
      <c r="ARJ29" s="34"/>
      <c r="ARK29" s="50"/>
      <c r="ARL29" s="51"/>
      <c r="ARM29" s="15"/>
      <c r="ARN29" s="15"/>
      <c r="ARO29" s="15"/>
      <c r="ARP29" s="42"/>
      <c r="ARQ29" s="43"/>
      <c r="ARR29" s="48"/>
      <c r="ARS29" s="44"/>
      <c r="ART29" s="49"/>
      <c r="ARU29" s="13"/>
      <c r="ARV29" s="38"/>
      <c r="ARW29" s="39"/>
      <c r="ARX29" s="39"/>
      <c r="ARY29" s="39"/>
      <c r="ARZ29" s="6"/>
      <c r="ASA29" s="4"/>
      <c r="ASB29" s="3"/>
      <c r="ASC29" s="4"/>
      <c r="ASD29" s="7"/>
      <c r="ASE29" s="52"/>
      <c r="ASF29" s="4"/>
      <c r="ASG29" s="1"/>
      <c r="ASH29" s="1"/>
      <c r="ASI29" s="34"/>
      <c r="ASJ29" s="50"/>
      <c r="ASK29" s="51"/>
      <c r="ASL29" s="15"/>
      <c r="ASM29" s="15"/>
      <c r="ASN29" s="15"/>
      <c r="ASO29" s="42"/>
      <c r="ASP29" s="43"/>
      <c r="ASQ29" s="48"/>
      <c r="ASR29" s="44"/>
      <c r="ASS29" s="49"/>
      <c r="AST29" s="13"/>
      <c r="ASU29" s="38"/>
      <c r="ASV29" s="39"/>
      <c r="ASW29" s="39"/>
      <c r="ASX29" s="39"/>
      <c r="ASY29" s="6"/>
      <c r="ASZ29" s="4"/>
      <c r="ATA29" s="3"/>
      <c r="ATB29" s="4"/>
      <c r="ATC29" s="7"/>
      <c r="ATD29" s="52"/>
      <c r="ATE29" s="4"/>
      <c r="ATF29" s="1"/>
      <c r="ATG29" s="1"/>
      <c r="ATH29" s="34"/>
      <c r="ATI29" s="50"/>
      <c r="ATJ29" s="51"/>
      <c r="ATK29" s="15"/>
      <c r="ATL29" s="15"/>
      <c r="ATM29" s="15"/>
      <c r="ATN29" s="42"/>
      <c r="ATO29" s="43"/>
      <c r="ATP29" s="48"/>
      <c r="ATQ29" s="44"/>
      <c r="ATR29" s="49"/>
      <c r="ATS29" s="13"/>
      <c r="ATT29" s="38"/>
      <c r="ATU29" s="39"/>
      <c r="ATV29" s="39"/>
      <c r="ATW29" s="39"/>
      <c r="ATX29" s="6"/>
      <c r="ATY29" s="4"/>
      <c r="ATZ29" s="3"/>
      <c r="AUA29" s="4"/>
      <c r="AUB29" s="7"/>
      <c r="AUC29" s="52"/>
      <c r="AUD29" s="4"/>
      <c r="AUE29" s="1"/>
      <c r="AUF29" s="1"/>
      <c r="AUG29" s="34"/>
      <c r="AUH29" s="50"/>
      <c r="AUI29" s="51"/>
      <c r="AUJ29" s="15"/>
      <c r="AUK29" s="15"/>
      <c r="AUL29" s="15"/>
      <c r="AUM29" s="42"/>
      <c r="AUN29" s="43"/>
      <c r="AUO29" s="48"/>
      <c r="AUP29" s="44"/>
      <c r="AUQ29" s="49"/>
      <c r="AUR29" s="13"/>
      <c r="AUS29" s="38"/>
      <c r="AUT29" s="39"/>
      <c r="AUU29" s="39"/>
      <c r="AUV29" s="39"/>
      <c r="AUW29" s="6"/>
      <c r="AUX29" s="4"/>
      <c r="AUY29" s="3"/>
      <c r="AUZ29" s="4"/>
      <c r="AVA29" s="7"/>
      <c r="AVB29" s="52"/>
      <c r="AVC29" s="4"/>
      <c r="AVD29" s="1"/>
      <c r="AVE29" s="1"/>
      <c r="AVF29" s="34"/>
      <c r="AVG29" s="50"/>
      <c r="AVH29" s="51"/>
      <c r="AVI29" s="15"/>
      <c r="AVJ29" s="15"/>
      <c r="AVK29" s="15"/>
      <c r="AVL29" s="42"/>
      <c r="AVM29" s="43"/>
      <c r="AVN29" s="48"/>
      <c r="AVO29" s="44"/>
      <c r="AVP29" s="49"/>
      <c r="AVQ29" s="13"/>
      <c r="AVR29" s="38"/>
      <c r="AVS29" s="39"/>
      <c r="AVT29" s="39"/>
      <c r="AVU29" s="39"/>
      <c r="AVV29" s="6"/>
      <c r="AVW29" s="4"/>
      <c r="AVX29" s="3"/>
      <c r="AVY29" s="4"/>
      <c r="AVZ29" s="7"/>
      <c r="AWA29" s="52"/>
      <c r="AWB29" s="4"/>
      <c r="AWC29" s="1"/>
      <c r="AWD29" s="1"/>
      <c r="AWE29" s="34"/>
      <c r="AWF29" s="50"/>
      <c r="AWG29" s="51"/>
      <c r="AWH29" s="15"/>
      <c r="AWI29" s="15"/>
      <c r="AWJ29" s="15"/>
      <c r="AWK29" s="42"/>
      <c r="AWL29" s="43"/>
      <c r="AWM29" s="48"/>
      <c r="AWN29" s="44"/>
      <c r="AWO29" s="49"/>
      <c r="AWP29" s="13"/>
      <c r="AWQ29" s="38"/>
      <c r="AWR29" s="39"/>
      <c r="AWS29" s="39"/>
      <c r="AWT29" s="39"/>
      <c r="AWU29" s="6"/>
      <c r="AWV29" s="4"/>
      <c r="AWW29" s="3"/>
      <c r="AWX29" s="4"/>
      <c r="AWY29" s="7"/>
      <c r="AWZ29" s="52"/>
      <c r="AXA29" s="4"/>
      <c r="AXB29" s="1"/>
      <c r="AXC29" s="1"/>
      <c r="AXD29" s="34"/>
      <c r="AXE29" s="50"/>
      <c r="AXF29" s="51"/>
      <c r="AXG29" s="15"/>
      <c r="AXH29" s="15"/>
      <c r="AXI29" s="15"/>
      <c r="AXJ29" s="42"/>
      <c r="AXK29" s="43"/>
      <c r="AXL29" s="48"/>
      <c r="AXM29" s="44"/>
      <c r="AXN29" s="49"/>
      <c r="AXO29" s="13"/>
      <c r="AXP29" s="38"/>
      <c r="AXQ29" s="39"/>
      <c r="AXR29" s="39"/>
      <c r="AXS29" s="39"/>
      <c r="AXT29" s="6"/>
      <c r="AXU29" s="4"/>
      <c r="AXV29" s="3"/>
      <c r="AXW29" s="4"/>
      <c r="AXX29" s="7"/>
      <c r="AXY29" s="52"/>
      <c r="AXZ29" s="4"/>
      <c r="AYA29" s="1"/>
      <c r="AYB29" s="1"/>
      <c r="AYC29" s="34"/>
      <c r="AYD29" s="50"/>
      <c r="AYE29" s="51"/>
      <c r="AYF29" s="15"/>
      <c r="AYG29" s="15"/>
      <c r="AYH29" s="15"/>
      <c r="AYI29" s="42"/>
      <c r="AYJ29" s="43"/>
      <c r="AYK29" s="48"/>
      <c r="AYL29" s="44"/>
      <c r="AYM29" s="49"/>
      <c r="AYN29" s="13"/>
      <c r="AYO29" s="38"/>
      <c r="AYP29" s="39"/>
      <c r="AYQ29" s="39"/>
      <c r="AYR29" s="39"/>
      <c r="AYS29" s="6"/>
      <c r="AYT29" s="4"/>
      <c r="AYU29" s="3"/>
      <c r="AYV29" s="4"/>
      <c r="AYW29" s="7"/>
      <c r="AYX29" s="52"/>
      <c r="AYY29" s="4"/>
      <c r="AYZ29" s="1"/>
      <c r="AZA29" s="1"/>
      <c r="AZB29" s="34"/>
      <c r="AZC29" s="50"/>
      <c r="AZD29" s="51"/>
      <c r="AZE29" s="15"/>
      <c r="AZF29" s="15"/>
      <c r="AZG29" s="15"/>
      <c r="AZH29" s="42"/>
      <c r="AZI29" s="43"/>
      <c r="AZJ29" s="48"/>
      <c r="AZK29" s="44"/>
      <c r="AZL29" s="49"/>
      <c r="AZM29" s="13"/>
      <c r="AZN29" s="38"/>
      <c r="AZO29" s="39"/>
      <c r="AZP29" s="39"/>
      <c r="AZQ29" s="39"/>
      <c r="AZR29" s="6"/>
      <c r="AZS29" s="4"/>
      <c r="AZT29" s="3"/>
      <c r="AZU29" s="4"/>
      <c r="AZV29" s="7"/>
      <c r="AZW29" s="52"/>
      <c r="AZX29" s="4"/>
      <c r="AZY29" s="1"/>
      <c r="AZZ29" s="1"/>
      <c r="BAA29" s="34"/>
      <c r="BAB29" s="50"/>
      <c r="BAC29" s="51"/>
      <c r="BAD29" s="15"/>
      <c r="BAE29" s="15"/>
      <c r="BAF29" s="15"/>
      <c r="BAG29" s="42"/>
      <c r="BAH29" s="43"/>
      <c r="BAI29" s="48"/>
      <c r="BAJ29" s="44"/>
      <c r="BAK29" s="49"/>
      <c r="BAL29" s="13"/>
      <c r="BAM29" s="38"/>
      <c r="BAN29" s="39"/>
      <c r="BAO29" s="39"/>
      <c r="BAP29" s="39"/>
      <c r="BAQ29" s="6"/>
      <c r="BAR29" s="4"/>
      <c r="BAS29" s="3"/>
      <c r="BAT29" s="4"/>
      <c r="BAU29" s="7"/>
      <c r="BAV29" s="52"/>
      <c r="BAW29" s="4"/>
      <c r="BAX29" s="1"/>
      <c r="BAY29" s="1"/>
      <c r="BAZ29" s="34"/>
      <c r="BBA29" s="50"/>
      <c r="BBB29" s="51"/>
      <c r="BBC29" s="15"/>
      <c r="BBD29" s="15"/>
      <c r="BBE29" s="15"/>
      <c r="BBF29" s="42"/>
      <c r="BBG29" s="43"/>
      <c r="BBH29" s="48"/>
      <c r="BBI29" s="44"/>
      <c r="BBJ29" s="49"/>
      <c r="BBK29" s="13"/>
      <c r="BBL29" s="38"/>
      <c r="BBM29" s="39"/>
      <c r="BBN29" s="39"/>
      <c r="BBO29" s="39"/>
      <c r="BBP29" s="6"/>
      <c r="BBQ29" s="4"/>
      <c r="BBR29" s="3"/>
      <c r="BBS29" s="4"/>
      <c r="BBT29" s="7"/>
      <c r="BBU29" s="52"/>
      <c r="BBV29" s="4"/>
      <c r="BBW29" s="1"/>
      <c r="BBX29" s="1"/>
      <c r="BBY29" s="34"/>
      <c r="BBZ29" s="50"/>
      <c r="BCA29" s="51"/>
      <c r="BCB29" s="15"/>
      <c r="BCC29" s="15"/>
      <c r="BCD29" s="15"/>
      <c r="BCE29" s="42"/>
      <c r="BCF29" s="43"/>
      <c r="BCG29" s="48"/>
      <c r="BCH29" s="44"/>
      <c r="BCI29" s="49"/>
      <c r="BCJ29" s="13"/>
      <c r="BCK29" s="38"/>
      <c r="BCL29" s="39"/>
      <c r="BCM29" s="39"/>
      <c r="BCN29" s="39"/>
      <c r="BCO29" s="6"/>
      <c r="BCP29" s="4"/>
      <c r="BCQ29" s="3"/>
      <c r="BCR29" s="4"/>
      <c r="BCS29" s="7"/>
      <c r="BCT29" s="52"/>
      <c r="BCU29" s="4"/>
      <c r="BCV29" s="1"/>
      <c r="BCW29" s="1"/>
      <c r="BCX29" s="34"/>
      <c r="BCY29" s="50"/>
      <c r="BCZ29" s="51"/>
      <c r="BDA29" s="15"/>
      <c r="BDB29" s="15"/>
      <c r="BDC29" s="15"/>
      <c r="BDD29" s="42"/>
      <c r="BDE29" s="43"/>
      <c r="BDF29" s="48"/>
      <c r="BDG29" s="44"/>
      <c r="BDH29" s="49"/>
      <c r="BDI29" s="13"/>
      <c r="BDJ29" s="38"/>
      <c r="BDK29" s="39"/>
      <c r="BDL29" s="39"/>
      <c r="BDM29" s="39"/>
      <c r="BDN29" s="6"/>
      <c r="BDO29" s="4"/>
      <c r="BDP29" s="3"/>
      <c r="BDQ29" s="4"/>
      <c r="BDR29" s="7"/>
      <c r="BDS29" s="52"/>
      <c r="BDT29" s="4"/>
      <c r="BDU29" s="1"/>
      <c r="BDV29" s="1"/>
      <c r="BDW29" s="34"/>
      <c r="BDX29" s="50"/>
      <c r="BDY29" s="51"/>
      <c r="BDZ29" s="15"/>
      <c r="BEA29" s="15"/>
      <c r="BEB29" s="15"/>
      <c r="BEC29" s="42"/>
      <c r="BED29" s="43"/>
      <c r="BEE29" s="48"/>
      <c r="BEF29" s="44"/>
      <c r="BEG29" s="49"/>
      <c r="BEH29" s="13"/>
      <c r="BEI29" s="38"/>
      <c r="BEJ29" s="39"/>
      <c r="BEK29" s="39"/>
      <c r="BEL29" s="39"/>
      <c r="BEM29" s="6"/>
      <c r="BEN29" s="4"/>
      <c r="BEO29" s="3"/>
      <c r="BEP29" s="4"/>
      <c r="BEQ29" s="7"/>
      <c r="BER29" s="52"/>
      <c r="BES29" s="4"/>
      <c r="BET29" s="1"/>
      <c r="BEU29" s="1"/>
      <c r="BEV29" s="34"/>
      <c r="BEW29" s="50"/>
      <c r="BEX29" s="51"/>
      <c r="BEY29" s="15"/>
      <c r="BEZ29" s="15"/>
      <c r="BFA29" s="15"/>
      <c r="BFB29" s="42"/>
      <c r="BFC29" s="43"/>
      <c r="BFD29" s="48"/>
      <c r="BFE29" s="44"/>
      <c r="BFF29" s="49"/>
      <c r="BFG29" s="13"/>
      <c r="BFH29" s="38"/>
      <c r="BFI29" s="39"/>
      <c r="BFJ29" s="39"/>
      <c r="BFK29" s="39"/>
      <c r="BFL29" s="6"/>
      <c r="BFM29" s="4"/>
      <c r="BFN29" s="3"/>
      <c r="BFO29" s="4"/>
      <c r="BFP29" s="7"/>
      <c r="BFQ29" s="52"/>
      <c r="BFR29" s="4"/>
      <c r="BFS29" s="1"/>
      <c r="BFT29" s="1"/>
      <c r="BFU29" s="34"/>
      <c r="BFV29" s="50"/>
      <c r="BFW29" s="51"/>
      <c r="BFX29" s="15"/>
      <c r="BFY29" s="15"/>
      <c r="BFZ29" s="15"/>
      <c r="BGA29" s="42"/>
      <c r="BGB29" s="43"/>
      <c r="BGC29" s="48"/>
      <c r="BGD29" s="44"/>
      <c r="BGE29" s="49"/>
      <c r="BGF29" s="13"/>
      <c r="BGG29" s="38"/>
      <c r="BGH29" s="39"/>
      <c r="BGI29" s="39"/>
      <c r="BGJ29" s="39"/>
      <c r="BGK29" s="6"/>
      <c r="BGL29" s="4"/>
      <c r="BGM29" s="3"/>
      <c r="BGN29" s="4"/>
      <c r="BGO29" s="7"/>
      <c r="BGP29" s="52"/>
      <c r="BGQ29" s="4"/>
      <c r="BGR29" s="1"/>
      <c r="BGS29" s="1"/>
      <c r="BGT29" s="34"/>
      <c r="BGU29" s="50"/>
      <c r="BGV29" s="51"/>
      <c r="BGW29" s="15"/>
      <c r="BGX29" s="15"/>
      <c r="BGY29" s="15"/>
      <c r="BGZ29" s="42"/>
      <c r="BHA29" s="43"/>
      <c r="BHB29" s="48"/>
      <c r="BHC29" s="44"/>
      <c r="BHD29" s="49"/>
      <c r="BHE29" s="13"/>
      <c r="BHF29" s="38"/>
      <c r="BHG29" s="39"/>
      <c r="BHH29" s="39"/>
      <c r="BHI29" s="39"/>
      <c r="BHJ29" s="6"/>
      <c r="BHK29" s="4"/>
      <c r="BHL29" s="3"/>
      <c r="BHM29" s="4"/>
      <c r="BHN29" s="7"/>
      <c r="BHO29" s="52"/>
      <c r="BHP29" s="4"/>
      <c r="BHQ29" s="1"/>
      <c r="BHR29" s="1"/>
      <c r="BHS29" s="34"/>
      <c r="BHT29" s="50"/>
      <c r="BHU29" s="51"/>
      <c r="BHV29" s="15"/>
      <c r="BHW29" s="15"/>
      <c r="BHX29" s="15"/>
      <c r="BHY29" s="42"/>
      <c r="BHZ29" s="43"/>
      <c r="BIA29" s="48"/>
      <c r="BIB29" s="44"/>
      <c r="BIC29" s="49"/>
      <c r="BID29" s="13"/>
      <c r="BIE29" s="38"/>
      <c r="BIF29" s="39"/>
      <c r="BIG29" s="39"/>
      <c r="BIH29" s="39"/>
      <c r="BII29" s="6"/>
      <c r="BIJ29" s="4"/>
      <c r="BIK29" s="3"/>
      <c r="BIL29" s="4"/>
      <c r="BIM29" s="7"/>
      <c r="BIN29" s="52"/>
      <c r="BIO29" s="4"/>
      <c r="BIP29" s="1"/>
      <c r="BIQ29" s="1"/>
      <c r="BIR29" s="34"/>
      <c r="BIS29" s="50"/>
      <c r="BIT29" s="51"/>
      <c r="BIU29" s="15"/>
      <c r="BIV29" s="15"/>
      <c r="BIW29" s="15"/>
      <c r="BIX29" s="42"/>
      <c r="BIY29" s="43"/>
      <c r="BIZ29" s="48"/>
      <c r="BJA29" s="44"/>
      <c r="BJB29" s="49"/>
      <c r="BJC29" s="13"/>
      <c r="BJD29" s="38"/>
      <c r="BJE29" s="39"/>
      <c r="BJF29" s="39"/>
      <c r="BJG29" s="39"/>
      <c r="BJH29" s="6"/>
      <c r="BJI29" s="4"/>
      <c r="BJJ29" s="3"/>
      <c r="BJK29" s="4"/>
      <c r="BJL29" s="7"/>
      <c r="BJM29" s="52"/>
      <c r="BJN29" s="4"/>
      <c r="BJO29" s="1"/>
      <c r="BJP29" s="1"/>
      <c r="BJQ29" s="34"/>
      <c r="BJR29" s="50"/>
      <c r="BJS29" s="51"/>
      <c r="BJT29" s="15"/>
      <c r="BJU29" s="15"/>
      <c r="BJV29" s="15"/>
      <c r="BJW29" s="42"/>
      <c r="BJX29" s="43"/>
      <c r="BJY29" s="48"/>
      <c r="BJZ29" s="44"/>
      <c r="BKA29" s="49"/>
      <c r="BKB29" s="13"/>
      <c r="BKC29" s="38"/>
      <c r="BKD29" s="39"/>
      <c r="BKE29" s="39"/>
      <c r="BKF29" s="39"/>
      <c r="BKG29" s="6"/>
      <c r="BKH29" s="4"/>
      <c r="BKI29" s="3"/>
      <c r="BKJ29" s="4"/>
      <c r="BKK29" s="7"/>
      <c r="BKL29" s="52"/>
      <c r="BKM29" s="4"/>
      <c r="BKN29" s="1"/>
      <c r="BKO29" s="1"/>
      <c r="BKP29" s="34"/>
      <c r="BKQ29" s="50"/>
      <c r="BKR29" s="51"/>
      <c r="BKS29" s="15"/>
      <c r="BKT29" s="15"/>
      <c r="BKU29" s="15"/>
      <c r="BKV29" s="42"/>
      <c r="BKW29" s="43"/>
      <c r="BKX29" s="48"/>
      <c r="BKY29" s="44"/>
      <c r="BKZ29" s="49"/>
      <c r="BLA29" s="13"/>
      <c r="BLB29" s="38"/>
      <c r="BLC29" s="39"/>
      <c r="BLD29" s="39"/>
      <c r="BLE29" s="39"/>
      <c r="BLF29" s="6"/>
      <c r="BLG29" s="4"/>
      <c r="BLH29" s="3"/>
      <c r="BLI29" s="4"/>
      <c r="BLJ29" s="7"/>
      <c r="BLK29" s="52"/>
      <c r="BLL29" s="4"/>
      <c r="BLM29" s="1"/>
      <c r="BLN29" s="1"/>
      <c r="BLO29" s="34"/>
      <c r="BLP29" s="50"/>
      <c r="BLQ29" s="51"/>
      <c r="BLR29" s="15"/>
      <c r="BLS29" s="15"/>
      <c r="BLT29" s="15"/>
      <c r="BLU29" s="42"/>
      <c r="BLV29" s="43"/>
      <c r="BLW29" s="48"/>
      <c r="BLX29" s="44"/>
      <c r="BLY29" s="49"/>
      <c r="BLZ29" s="13"/>
      <c r="BMA29" s="38"/>
      <c r="BMB29" s="39"/>
      <c r="BMC29" s="39"/>
      <c r="BMD29" s="39"/>
      <c r="BME29" s="6"/>
      <c r="BMF29" s="4"/>
      <c r="BMG29" s="3"/>
      <c r="BMH29" s="4"/>
      <c r="BMI29" s="7"/>
      <c r="BMJ29" s="52"/>
      <c r="BMK29" s="4"/>
      <c r="BML29" s="1"/>
      <c r="BMM29" s="1"/>
      <c r="BMN29" s="34"/>
      <c r="BMO29" s="50"/>
      <c r="BMP29" s="51"/>
      <c r="BMQ29" s="15"/>
      <c r="BMR29" s="15"/>
      <c r="BMS29" s="15"/>
      <c r="BMT29" s="42"/>
      <c r="BMU29" s="43"/>
      <c r="BMV29" s="48"/>
      <c r="BMW29" s="44"/>
      <c r="BMX29" s="49"/>
      <c r="BMY29" s="13"/>
      <c r="BMZ29" s="38"/>
      <c r="BNA29" s="39"/>
      <c r="BNB29" s="39"/>
      <c r="BNC29" s="39"/>
      <c r="BND29" s="6"/>
      <c r="BNE29" s="4"/>
      <c r="BNF29" s="3"/>
      <c r="BNG29" s="4"/>
      <c r="BNH29" s="7"/>
      <c r="BNI29" s="52"/>
      <c r="BNJ29" s="4"/>
      <c r="BNK29" s="1"/>
      <c r="BNL29" s="1"/>
      <c r="BNM29" s="34"/>
      <c r="BNN29" s="50"/>
      <c r="BNO29" s="51"/>
      <c r="BNP29" s="15"/>
      <c r="BNQ29" s="15"/>
      <c r="BNR29" s="15"/>
      <c r="BNS29" s="42"/>
      <c r="BNT29" s="43"/>
      <c r="BNU29" s="48"/>
      <c r="BNV29" s="44"/>
      <c r="BNW29" s="49"/>
      <c r="BNX29" s="13"/>
      <c r="BNY29" s="38"/>
      <c r="BNZ29" s="39"/>
      <c r="BOA29" s="39"/>
      <c r="BOB29" s="39"/>
      <c r="BOC29" s="6"/>
      <c r="BOD29" s="4"/>
      <c r="BOE29" s="3"/>
      <c r="BOF29" s="4"/>
      <c r="BOG29" s="7"/>
      <c r="BOH29" s="52"/>
      <c r="BOI29" s="4"/>
      <c r="BOJ29" s="1"/>
      <c r="BOK29" s="1"/>
      <c r="BOL29" s="34"/>
      <c r="BOM29" s="50"/>
      <c r="BON29" s="51"/>
      <c r="BOO29" s="15"/>
      <c r="BOP29" s="15"/>
      <c r="BOQ29" s="15"/>
      <c r="BOR29" s="42"/>
      <c r="BOS29" s="43"/>
      <c r="BOT29" s="48"/>
      <c r="BOU29" s="44"/>
      <c r="BOV29" s="49"/>
      <c r="BOW29" s="13"/>
      <c r="BOX29" s="38"/>
      <c r="BOY29" s="39"/>
      <c r="BOZ29" s="39"/>
      <c r="BPA29" s="39"/>
      <c r="BPB29" s="6"/>
      <c r="BPC29" s="4"/>
      <c r="BPD29" s="3"/>
      <c r="BPE29" s="4"/>
      <c r="BPF29" s="7"/>
      <c r="BPG29" s="52"/>
      <c r="BPH29" s="4"/>
      <c r="BPI29" s="1"/>
      <c r="BPJ29" s="1"/>
      <c r="BPK29" s="34"/>
      <c r="BPL29" s="50"/>
      <c r="BPM29" s="51"/>
      <c r="BPN29" s="15"/>
      <c r="BPO29" s="15"/>
      <c r="BPP29" s="15"/>
      <c r="BPQ29" s="42"/>
      <c r="BPR29" s="43"/>
      <c r="BPS29" s="48"/>
      <c r="BPT29" s="44"/>
      <c r="BPU29" s="49"/>
      <c r="BPV29" s="13"/>
      <c r="BPW29" s="38"/>
      <c r="BPX29" s="39"/>
      <c r="BPY29" s="39"/>
      <c r="BPZ29" s="39"/>
      <c r="BQA29" s="6"/>
      <c r="BQB29" s="4"/>
      <c r="BQC29" s="3"/>
      <c r="BQD29" s="4"/>
      <c r="BQE29" s="7"/>
      <c r="BQF29" s="52"/>
      <c r="BQG29" s="4"/>
      <c r="BQH29" s="1"/>
      <c r="BQI29" s="1"/>
      <c r="BQJ29" s="34"/>
      <c r="BQK29" s="50"/>
      <c r="BQL29" s="51"/>
      <c r="BQM29" s="15"/>
      <c r="BQN29" s="15"/>
      <c r="BQO29" s="15"/>
      <c r="BQP29" s="42"/>
      <c r="BQQ29" s="43"/>
      <c r="BQR29" s="48"/>
      <c r="BQS29" s="44"/>
      <c r="BQT29" s="49"/>
      <c r="BQU29" s="13"/>
      <c r="BQV29" s="38"/>
      <c r="BQW29" s="39"/>
      <c r="BQX29" s="39"/>
      <c r="BQY29" s="39"/>
      <c r="BQZ29" s="6"/>
      <c r="BRA29" s="4"/>
      <c r="BRB29" s="3"/>
      <c r="BRC29" s="4"/>
      <c r="BRD29" s="7"/>
      <c r="BRE29" s="52"/>
      <c r="BRF29" s="4"/>
      <c r="BRG29" s="1"/>
      <c r="BRH29" s="1"/>
      <c r="BRI29" s="34"/>
      <c r="BRJ29" s="50"/>
      <c r="BRK29" s="51"/>
      <c r="BRL29" s="15"/>
      <c r="BRM29" s="15"/>
      <c r="BRN29" s="15"/>
      <c r="BRO29" s="42"/>
      <c r="BRP29" s="43"/>
      <c r="BRQ29" s="48"/>
      <c r="BRR29" s="44"/>
      <c r="BRS29" s="49"/>
      <c r="BRT29" s="13"/>
      <c r="BRU29" s="38"/>
      <c r="BRV29" s="39"/>
      <c r="BRW29" s="39"/>
      <c r="BRX29" s="39"/>
      <c r="BRY29" s="6"/>
      <c r="BRZ29" s="4"/>
      <c r="BSA29" s="3"/>
      <c r="BSB29" s="4"/>
      <c r="BSC29" s="7"/>
      <c r="BSD29" s="52"/>
      <c r="BSE29" s="4"/>
      <c r="BSF29" s="1"/>
      <c r="BSG29" s="1"/>
      <c r="BSH29" s="34"/>
      <c r="BSI29" s="50"/>
      <c r="BSJ29" s="51"/>
      <c r="BSK29" s="15"/>
      <c r="BSL29" s="15"/>
      <c r="BSM29" s="15"/>
      <c r="BSN29" s="42"/>
      <c r="BSO29" s="43"/>
      <c r="BSP29" s="48"/>
      <c r="BSQ29" s="44"/>
      <c r="BSR29" s="49"/>
      <c r="BSS29" s="13"/>
      <c r="BST29" s="38"/>
      <c r="BSU29" s="39"/>
      <c r="BSV29" s="39"/>
      <c r="BSW29" s="39"/>
      <c r="BSX29" s="6"/>
      <c r="BSY29" s="4"/>
      <c r="BSZ29" s="3"/>
      <c r="BTA29" s="4"/>
      <c r="BTB29" s="7"/>
      <c r="BTC29" s="52"/>
      <c r="BTD29" s="4"/>
      <c r="BTE29" s="1"/>
      <c r="BTF29" s="1"/>
      <c r="BTG29" s="34"/>
      <c r="BTH29" s="50"/>
      <c r="BTI29" s="51"/>
      <c r="BTJ29" s="15"/>
      <c r="BTK29" s="15"/>
      <c r="BTL29" s="15"/>
      <c r="BTM29" s="42"/>
      <c r="BTN29" s="43"/>
      <c r="BTO29" s="48"/>
      <c r="BTP29" s="44"/>
      <c r="BTQ29" s="49"/>
      <c r="BTR29" s="13"/>
      <c r="BTS29" s="38"/>
      <c r="BTT29" s="39"/>
      <c r="BTU29" s="39"/>
      <c r="BTV29" s="39"/>
      <c r="BTW29" s="6"/>
      <c r="BTX29" s="4"/>
      <c r="BTY29" s="3"/>
      <c r="BTZ29" s="4"/>
      <c r="BUA29" s="7"/>
      <c r="BUB29" s="52"/>
      <c r="BUC29" s="4"/>
      <c r="BUD29" s="1"/>
      <c r="BUE29" s="1"/>
      <c r="BUF29" s="34"/>
      <c r="BUG29" s="50"/>
      <c r="BUH29" s="51"/>
      <c r="BUI29" s="15"/>
      <c r="BUJ29" s="15"/>
      <c r="BUK29" s="15"/>
      <c r="BUL29" s="42"/>
      <c r="BUM29" s="43"/>
      <c r="BUN29" s="48"/>
      <c r="BUO29" s="44"/>
      <c r="BUP29" s="49"/>
      <c r="BUQ29" s="13"/>
      <c r="BUR29" s="38"/>
      <c r="BUS29" s="39"/>
      <c r="BUT29" s="39"/>
      <c r="BUU29" s="39"/>
      <c r="BUV29" s="6"/>
      <c r="BUW29" s="4"/>
      <c r="BUX29" s="3"/>
      <c r="BUY29" s="4"/>
      <c r="BUZ29" s="7"/>
      <c r="BVA29" s="52"/>
      <c r="BVB29" s="4"/>
      <c r="BVC29" s="1"/>
      <c r="BVD29" s="1"/>
      <c r="BVE29" s="34"/>
      <c r="BVF29" s="50"/>
      <c r="BVG29" s="51"/>
      <c r="BVH29" s="15"/>
      <c r="BVI29" s="15"/>
      <c r="BVJ29" s="15"/>
      <c r="BVK29" s="42"/>
      <c r="BVL29" s="43"/>
      <c r="BVM29" s="48"/>
      <c r="BVN29" s="44"/>
      <c r="BVO29" s="49"/>
      <c r="BVP29" s="13"/>
      <c r="BVQ29" s="38"/>
      <c r="BVR29" s="39"/>
      <c r="BVS29" s="39"/>
      <c r="BVT29" s="39"/>
      <c r="BVU29" s="6"/>
      <c r="BVV29" s="4"/>
      <c r="BVW29" s="3"/>
      <c r="BVX29" s="4"/>
      <c r="BVY29" s="7"/>
      <c r="BVZ29" s="52"/>
      <c r="BWA29" s="4"/>
      <c r="BWB29" s="1"/>
      <c r="BWC29" s="1"/>
      <c r="BWD29" s="34"/>
      <c r="BWE29" s="50"/>
      <c r="BWF29" s="51"/>
      <c r="BWG29" s="15"/>
      <c r="BWH29" s="15"/>
      <c r="BWI29" s="15"/>
      <c r="BWJ29" s="42"/>
      <c r="BWK29" s="43"/>
      <c r="BWL29" s="48"/>
      <c r="BWM29" s="44"/>
      <c r="BWN29" s="49"/>
      <c r="BWO29" s="13"/>
      <c r="BWP29" s="38"/>
      <c r="BWQ29" s="39"/>
      <c r="BWR29" s="39"/>
      <c r="BWS29" s="39"/>
      <c r="BWT29" s="6"/>
      <c r="BWU29" s="4"/>
      <c r="BWV29" s="3"/>
      <c r="BWW29" s="4"/>
      <c r="BWX29" s="7"/>
      <c r="BWY29" s="52"/>
      <c r="BWZ29" s="4"/>
      <c r="BXA29" s="1"/>
      <c r="BXB29" s="1"/>
      <c r="BXC29" s="34"/>
      <c r="BXD29" s="50"/>
      <c r="BXE29" s="51"/>
      <c r="BXF29" s="15"/>
      <c r="BXG29" s="15"/>
      <c r="BXH29" s="15"/>
      <c r="BXI29" s="42"/>
      <c r="BXJ29" s="43"/>
      <c r="BXK29" s="48"/>
      <c r="BXL29" s="44"/>
      <c r="BXM29" s="49"/>
      <c r="BXN29" s="13"/>
      <c r="BXO29" s="38"/>
      <c r="BXP29" s="39"/>
      <c r="BXQ29" s="39"/>
      <c r="BXR29" s="39"/>
      <c r="BXS29" s="6"/>
      <c r="BXT29" s="4"/>
      <c r="BXU29" s="3"/>
      <c r="BXV29" s="4"/>
      <c r="BXW29" s="7"/>
      <c r="BXX29" s="52"/>
      <c r="BXY29" s="4"/>
      <c r="BXZ29" s="1"/>
      <c r="BYA29" s="1"/>
      <c r="BYB29" s="34"/>
      <c r="BYC29" s="50"/>
      <c r="BYD29" s="51"/>
      <c r="BYE29" s="15"/>
      <c r="BYF29" s="15"/>
      <c r="BYG29" s="15"/>
      <c r="BYH29" s="42"/>
      <c r="BYI29" s="43"/>
      <c r="BYJ29" s="48"/>
      <c r="BYK29" s="44"/>
      <c r="BYL29" s="49"/>
      <c r="BYM29" s="13"/>
      <c r="BYN29" s="38"/>
      <c r="BYO29" s="39"/>
      <c r="BYP29" s="39"/>
      <c r="BYQ29" s="39"/>
      <c r="BYR29" s="6"/>
      <c r="BYS29" s="4"/>
      <c r="BYT29" s="3"/>
      <c r="BYU29" s="4"/>
      <c r="BYV29" s="7"/>
      <c r="BYW29" s="52"/>
      <c r="BYX29" s="4"/>
      <c r="BYY29" s="1"/>
      <c r="BYZ29" s="1"/>
      <c r="BZA29" s="34"/>
      <c r="BZB29" s="50"/>
      <c r="BZC29" s="51"/>
      <c r="BZD29" s="15"/>
      <c r="BZE29" s="15"/>
      <c r="BZF29" s="15"/>
      <c r="BZG29" s="42"/>
      <c r="BZH29" s="43"/>
      <c r="BZI29" s="48"/>
      <c r="BZJ29" s="44"/>
      <c r="BZK29" s="49"/>
      <c r="BZL29" s="13"/>
      <c r="BZM29" s="38"/>
      <c r="BZN29" s="39"/>
      <c r="BZO29" s="39"/>
      <c r="BZP29" s="39"/>
      <c r="BZQ29" s="6"/>
      <c r="BZR29" s="4"/>
      <c r="BZS29" s="3"/>
      <c r="BZT29" s="4"/>
      <c r="BZU29" s="7"/>
      <c r="BZV29" s="52"/>
      <c r="BZW29" s="4"/>
      <c r="BZX29" s="1"/>
      <c r="BZY29" s="1"/>
      <c r="BZZ29" s="34"/>
      <c r="CAA29" s="50"/>
      <c r="CAB29" s="51"/>
      <c r="CAC29" s="15"/>
      <c r="CAD29" s="15"/>
      <c r="CAE29" s="15"/>
      <c r="CAF29" s="42"/>
      <c r="CAG29" s="43"/>
      <c r="CAH29" s="48"/>
      <c r="CAI29" s="44"/>
      <c r="CAJ29" s="49"/>
      <c r="CAK29" s="13"/>
      <c r="CAL29" s="38"/>
      <c r="CAM29" s="39"/>
      <c r="CAN29" s="39"/>
      <c r="CAO29" s="39"/>
      <c r="CAP29" s="6"/>
      <c r="CAQ29" s="4"/>
      <c r="CAR29" s="3"/>
      <c r="CAS29" s="4"/>
      <c r="CAT29" s="7"/>
      <c r="CAU29" s="52"/>
      <c r="CAV29" s="4"/>
      <c r="CAW29" s="1"/>
      <c r="CAX29" s="1"/>
      <c r="CAY29" s="34"/>
      <c r="CAZ29" s="50"/>
      <c r="CBA29" s="51"/>
      <c r="CBB29" s="15"/>
      <c r="CBC29" s="15"/>
      <c r="CBD29" s="15"/>
      <c r="CBE29" s="42"/>
      <c r="CBF29" s="43"/>
      <c r="CBG29" s="48"/>
      <c r="CBH29" s="44"/>
      <c r="CBI29" s="49"/>
      <c r="CBJ29" s="13"/>
      <c r="CBK29" s="38"/>
      <c r="CBL29" s="39"/>
      <c r="CBM29" s="39"/>
      <c r="CBN29" s="39"/>
      <c r="CBO29" s="6"/>
      <c r="CBP29" s="4"/>
      <c r="CBQ29" s="3"/>
      <c r="CBR29" s="4"/>
      <c r="CBS29" s="7"/>
      <c r="CBT29" s="52"/>
      <c r="CBU29" s="4"/>
      <c r="CBV29" s="1"/>
      <c r="CBW29" s="1"/>
      <c r="CBX29" s="34"/>
      <c r="CBY29" s="50"/>
      <c r="CBZ29" s="51"/>
      <c r="CCA29" s="15"/>
      <c r="CCB29" s="15"/>
      <c r="CCC29" s="15"/>
      <c r="CCD29" s="42"/>
      <c r="CCE29" s="43"/>
      <c r="CCF29" s="48"/>
      <c r="CCG29" s="44"/>
      <c r="CCH29" s="49"/>
      <c r="CCI29" s="13"/>
      <c r="CCJ29" s="38"/>
      <c r="CCK29" s="39"/>
      <c r="CCL29" s="39"/>
      <c r="CCM29" s="39"/>
      <c r="CCN29" s="6"/>
      <c r="CCO29" s="4"/>
      <c r="CCP29" s="3"/>
      <c r="CCQ29" s="4"/>
      <c r="CCR29" s="7"/>
      <c r="CCS29" s="52"/>
      <c r="CCT29" s="4"/>
      <c r="CCU29" s="1"/>
      <c r="CCV29" s="1"/>
      <c r="CCW29" s="34"/>
      <c r="CCX29" s="50"/>
      <c r="CCY29" s="51"/>
      <c r="CCZ29" s="15"/>
      <c r="CDA29" s="15"/>
      <c r="CDB29" s="15"/>
      <c r="CDC29" s="42"/>
      <c r="CDD29" s="43"/>
      <c r="CDE29" s="48"/>
      <c r="CDF29" s="44"/>
      <c r="CDG29" s="49"/>
      <c r="CDH29" s="13"/>
      <c r="CDI29" s="38"/>
      <c r="CDJ29" s="39"/>
      <c r="CDK29" s="39"/>
      <c r="CDL29" s="39"/>
      <c r="CDM29" s="6"/>
      <c r="CDN29" s="4"/>
      <c r="CDO29" s="3"/>
      <c r="CDP29" s="4"/>
      <c r="CDQ29" s="7"/>
      <c r="CDR29" s="52"/>
      <c r="CDS29" s="4"/>
      <c r="CDT29" s="1"/>
      <c r="CDU29" s="1"/>
      <c r="CDV29" s="34"/>
      <c r="CDW29" s="50"/>
      <c r="CDX29" s="51"/>
      <c r="CDY29" s="15"/>
      <c r="CDZ29" s="15"/>
      <c r="CEA29" s="15"/>
      <c r="CEB29" s="42"/>
      <c r="CEC29" s="43"/>
      <c r="CED29" s="48"/>
      <c r="CEE29" s="44"/>
      <c r="CEF29" s="49"/>
      <c r="CEG29" s="13"/>
      <c r="CEH29" s="38"/>
      <c r="CEI29" s="39"/>
      <c r="CEJ29" s="39"/>
      <c r="CEK29" s="39"/>
      <c r="CEL29" s="6"/>
      <c r="CEM29" s="4"/>
      <c r="CEN29" s="3"/>
      <c r="CEO29" s="4"/>
      <c r="CEP29" s="7"/>
      <c r="CEQ29" s="52"/>
      <c r="CER29" s="4"/>
      <c r="CES29" s="1"/>
      <c r="CET29" s="1"/>
      <c r="CEU29" s="34"/>
      <c r="CEV29" s="50"/>
      <c r="CEW29" s="51"/>
      <c r="CEX29" s="15"/>
      <c r="CEY29" s="15"/>
      <c r="CEZ29" s="15"/>
      <c r="CFA29" s="42"/>
      <c r="CFB29" s="43"/>
      <c r="CFC29" s="48"/>
      <c r="CFD29" s="44"/>
      <c r="CFE29" s="49"/>
      <c r="CFF29" s="13"/>
      <c r="CFG29" s="38"/>
      <c r="CFH29" s="39"/>
      <c r="CFI29" s="39"/>
      <c r="CFJ29" s="39"/>
      <c r="CFK29" s="6"/>
      <c r="CFL29" s="4"/>
      <c r="CFM29" s="3"/>
      <c r="CFN29" s="4"/>
      <c r="CFO29" s="7"/>
      <c r="CFP29" s="52"/>
      <c r="CFQ29" s="4"/>
      <c r="CFR29" s="1"/>
      <c r="CFS29" s="1"/>
      <c r="CFT29" s="34"/>
      <c r="CFU29" s="50"/>
      <c r="CFV29" s="51"/>
      <c r="CFW29" s="15"/>
      <c r="CFX29" s="15"/>
      <c r="CFY29" s="15"/>
      <c r="CFZ29" s="42"/>
      <c r="CGA29" s="43"/>
      <c r="CGB29" s="48"/>
      <c r="CGC29" s="44"/>
      <c r="CGD29" s="49"/>
      <c r="CGE29" s="13"/>
      <c r="CGF29" s="38"/>
      <c r="CGG29" s="39"/>
      <c r="CGH29" s="39"/>
      <c r="CGI29" s="39"/>
      <c r="CGJ29" s="6"/>
      <c r="CGK29" s="4"/>
      <c r="CGL29" s="3"/>
      <c r="CGM29" s="4"/>
      <c r="CGN29" s="7"/>
      <c r="CGO29" s="52"/>
      <c r="CGP29" s="4"/>
      <c r="CGQ29" s="1"/>
      <c r="CGR29" s="1"/>
      <c r="CGS29" s="34"/>
      <c r="CGT29" s="50"/>
      <c r="CGU29" s="51"/>
      <c r="CGV29" s="15"/>
      <c r="CGW29" s="15"/>
      <c r="CGX29" s="15"/>
      <c r="CGY29" s="42"/>
      <c r="CGZ29" s="43"/>
      <c r="CHA29" s="48"/>
      <c r="CHB29" s="44"/>
      <c r="CHC29" s="49"/>
      <c r="CHD29" s="13"/>
      <c r="CHE29" s="38"/>
      <c r="CHF29" s="39"/>
      <c r="CHG29" s="39"/>
      <c r="CHH29" s="39"/>
      <c r="CHI29" s="6"/>
      <c r="CHJ29" s="4"/>
      <c r="CHK29" s="3"/>
      <c r="CHL29" s="4"/>
      <c r="CHM29" s="7"/>
      <c r="CHN29" s="52"/>
      <c r="CHO29" s="4"/>
      <c r="CHP29" s="1"/>
      <c r="CHQ29" s="1"/>
      <c r="CHR29" s="34"/>
      <c r="CHS29" s="50"/>
      <c r="CHT29" s="51"/>
      <c r="CHU29" s="15"/>
      <c r="CHV29" s="15"/>
      <c r="CHW29" s="15"/>
      <c r="CHX29" s="42"/>
      <c r="CHY29" s="43"/>
      <c r="CHZ29" s="48"/>
      <c r="CIA29" s="44"/>
      <c r="CIB29" s="49"/>
      <c r="CIC29" s="13"/>
      <c r="CID29" s="38"/>
      <c r="CIE29" s="39"/>
      <c r="CIF29" s="39"/>
      <c r="CIG29" s="39"/>
      <c r="CIH29" s="6"/>
      <c r="CII29" s="4"/>
      <c r="CIJ29" s="3"/>
      <c r="CIK29" s="4"/>
      <c r="CIL29" s="7"/>
      <c r="CIM29" s="52"/>
      <c r="CIN29" s="4"/>
      <c r="CIO29" s="1"/>
      <c r="CIP29" s="1"/>
      <c r="CIQ29" s="34"/>
      <c r="CIR29" s="50"/>
      <c r="CIS29" s="51"/>
      <c r="CIT29" s="15"/>
      <c r="CIU29" s="15"/>
      <c r="CIV29" s="15"/>
      <c r="CIW29" s="42"/>
      <c r="CIX29" s="43"/>
      <c r="CIY29" s="48"/>
      <c r="CIZ29" s="44"/>
      <c r="CJA29" s="49"/>
      <c r="CJB29" s="13"/>
      <c r="CJC29" s="38"/>
      <c r="CJD29" s="39"/>
      <c r="CJE29" s="39"/>
      <c r="CJF29" s="39"/>
      <c r="CJG29" s="6"/>
      <c r="CJH29" s="4"/>
      <c r="CJI29" s="3"/>
      <c r="CJJ29" s="4"/>
      <c r="CJK29" s="7"/>
      <c r="CJL29" s="52"/>
      <c r="CJM29" s="4"/>
      <c r="CJN29" s="1"/>
      <c r="CJO29" s="1"/>
      <c r="CJP29" s="34"/>
      <c r="CJQ29" s="50"/>
      <c r="CJR29" s="51"/>
      <c r="CJS29" s="15"/>
      <c r="CJT29" s="15"/>
      <c r="CJU29" s="15"/>
      <c r="CJV29" s="42"/>
      <c r="CJW29" s="43"/>
      <c r="CJX29" s="48"/>
      <c r="CJY29" s="44"/>
      <c r="CJZ29" s="49"/>
      <c r="CKA29" s="13"/>
      <c r="CKB29" s="38"/>
      <c r="CKC29" s="39"/>
      <c r="CKD29" s="39"/>
      <c r="CKE29" s="39"/>
      <c r="CKF29" s="6"/>
      <c r="CKG29" s="4"/>
      <c r="CKH29" s="3"/>
      <c r="CKI29" s="4"/>
      <c r="CKJ29" s="7"/>
      <c r="CKK29" s="52"/>
      <c r="CKL29" s="4"/>
      <c r="CKM29" s="1"/>
      <c r="CKN29" s="1"/>
      <c r="CKO29" s="34"/>
      <c r="CKP29" s="50"/>
      <c r="CKQ29" s="51"/>
      <c r="CKR29" s="15"/>
      <c r="CKS29" s="15"/>
      <c r="CKT29" s="15"/>
      <c r="CKU29" s="42"/>
      <c r="CKV29" s="43"/>
      <c r="CKW29" s="48"/>
      <c r="CKX29" s="44"/>
      <c r="CKY29" s="49"/>
      <c r="CKZ29" s="13"/>
      <c r="CLA29" s="38"/>
      <c r="CLB29" s="39"/>
      <c r="CLC29" s="39"/>
      <c r="CLD29" s="39"/>
      <c r="CLE29" s="6"/>
      <c r="CLF29" s="4"/>
      <c r="CLG29" s="3"/>
      <c r="CLH29" s="4"/>
      <c r="CLI29" s="7"/>
      <c r="CLJ29" s="52"/>
      <c r="CLK29" s="4"/>
      <c r="CLL29" s="1"/>
      <c r="CLM29" s="1"/>
      <c r="CLN29" s="34"/>
      <c r="CLO29" s="50"/>
      <c r="CLP29" s="51"/>
      <c r="CLQ29" s="15"/>
      <c r="CLR29" s="15"/>
      <c r="CLS29" s="15"/>
      <c r="CLT29" s="42"/>
      <c r="CLU29" s="43"/>
      <c r="CLV29" s="48"/>
      <c r="CLW29" s="44"/>
      <c r="CLX29" s="49"/>
      <c r="CLY29" s="13"/>
      <c r="CLZ29" s="38"/>
      <c r="CMA29" s="39"/>
      <c r="CMB29" s="39"/>
      <c r="CMC29" s="39"/>
      <c r="CMD29" s="6"/>
      <c r="CME29" s="4"/>
      <c r="CMF29" s="3"/>
      <c r="CMG29" s="4"/>
      <c r="CMH29" s="7"/>
      <c r="CMI29" s="52"/>
      <c r="CMJ29" s="4"/>
      <c r="CMK29" s="1"/>
      <c r="CML29" s="1"/>
      <c r="CMM29" s="34"/>
      <c r="CMN29" s="50"/>
      <c r="CMO29" s="51"/>
      <c r="CMP29" s="15"/>
      <c r="CMQ29" s="15"/>
      <c r="CMR29" s="15"/>
      <c r="CMS29" s="42"/>
      <c r="CMT29" s="43"/>
      <c r="CMU29" s="48"/>
      <c r="CMV29" s="44"/>
      <c r="CMW29" s="49"/>
      <c r="CMX29" s="13"/>
      <c r="CMY29" s="38"/>
      <c r="CMZ29" s="39"/>
      <c r="CNA29" s="39"/>
      <c r="CNB29" s="39"/>
      <c r="CNC29" s="6"/>
      <c r="CND29" s="4"/>
      <c r="CNE29" s="3"/>
      <c r="CNF29" s="4"/>
      <c r="CNG29" s="7"/>
      <c r="CNH29" s="52"/>
      <c r="CNI29" s="4"/>
      <c r="CNJ29" s="1"/>
      <c r="CNK29" s="1"/>
      <c r="CNL29" s="34"/>
      <c r="CNM29" s="50"/>
      <c r="CNN29" s="51"/>
      <c r="CNO29" s="15"/>
      <c r="CNP29" s="15"/>
      <c r="CNQ29" s="15"/>
      <c r="CNR29" s="42"/>
      <c r="CNS29" s="43"/>
      <c r="CNT29" s="48"/>
      <c r="CNU29" s="44"/>
      <c r="CNV29" s="49"/>
      <c r="CNW29" s="13"/>
      <c r="CNX29" s="38"/>
      <c r="CNY29" s="39"/>
      <c r="CNZ29" s="39"/>
      <c r="COA29" s="39"/>
      <c r="COB29" s="6"/>
      <c r="COC29" s="4"/>
      <c r="COD29" s="3"/>
      <c r="COE29" s="4"/>
      <c r="COF29" s="7"/>
      <c r="COG29" s="52"/>
      <c r="COH29" s="4"/>
      <c r="COI29" s="1"/>
      <c r="COJ29" s="1"/>
      <c r="COK29" s="34"/>
      <c r="COL29" s="50"/>
      <c r="COM29" s="51"/>
      <c r="CON29" s="15"/>
      <c r="COO29" s="15"/>
      <c r="COP29" s="15"/>
      <c r="COQ29" s="42"/>
      <c r="COR29" s="43"/>
      <c r="COS29" s="48"/>
      <c r="COT29" s="44"/>
      <c r="COU29" s="49"/>
      <c r="COV29" s="13"/>
      <c r="COW29" s="38"/>
      <c r="COX29" s="39"/>
      <c r="COY29" s="39"/>
      <c r="COZ29" s="39"/>
      <c r="CPA29" s="6"/>
      <c r="CPB29" s="4"/>
      <c r="CPC29" s="3"/>
      <c r="CPD29" s="4"/>
      <c r="CPE29" s="7"/>
      <c r="CPF29" s="52"/>
      <c r="CPG29" s="4"/>
      <c r="CPH29" s="1"/>
      <c r="CPI29" s="1"/>
      <c r="CPJ29" s="34"/>
      <c r="CPK29" s="50"/>
      <c r="CPL29" s="51"/>
      <c r="CPM29" s="15"/>
      <c r="CPN29" s="15"/>
      <c r="CPO29" s="15"/>
      <c r="CPP29" s="42"/>
      <c r="CPQ29" s="43"/>
      <c r="CPR29" s="48"/>
      <c r="CPS29" s="44"/>
      <c r="CPT29" s="49"/>
      <c r="CPU29" s="13"/>
      <c r="CPV29" s="38"/>
      <c r="CPW29" s="39"/>
      <c r="CPX29" s="39"/>
      <c r="CPY29" s="39"/>
      <c r="CPZ29" s="6"/>
      <c r="CQA29" s="4"/>
      <c r="CQB29" s="3"/>
      <c r="CQC29" s="4"/>
      <c r="CQD29" s="7"/>
      <c r="CQE29" s="52"/>
      <c r="CQF29" s="4"/>
      <c r="CQG29" s="1"/>
      <c r="CQH29" s="1"/>
      <c r="CQI29" s="34"/>
      <c r="CQJ29" s="50"/>
      <c r="CQK29" s="51"/>
      <c r="CQL29" s="15"/>
      <c r="CQM29" s="15"/>
      <c r="CQN29" s="15"/>
      <c r="CQO29" s="42"/>
      <c r="CQP29" s="43"/>
      <c r="CQQ29" s="48"/>
      <c r="CQR29" s="44"/>
      <c r="CQS29" s="49"/>
      <c r="CQT29" s="13"/>
      <c r="CQU29" s="38"/>
      <c r="CQV29" s="39"/>
      <c r="CQW29" s="39"/>
      <c r="CQX29" s="39"/>
      <c r="CQY29" s="6"/>
      <c r="CQZ29" s="4"/>
      <c r="CRA29" s="3"/>
      <c r="CRB29" s="4"/>
      <c r="CRC29" s="7"/>
      <c r="CRD29" s="52"/>
      <c r="CRE29" s="4"/>
      <c r="CRF29" s="1"/>
      <c r="CRG29" s="1"/>
      <c r="CRH29" s="34"/>
      <c r="CRI29" s="50"/>
      <c r="CRJ29" s="51"/>
      <c r="CRK29" s="15"/>
      <c r="CRL29" s="15"/>
      <c r="CRM29" s="15"/>
      <c r="CRN29" s="42"/>
      <c r="CRO29" s="43"/>
      <c r="CRP29" s="48"/>
      <c r="CRQ29" s="44"/>
      <c r="CRR29" s="49"/>
      <c r="CRS29" s="13"/>
      <c r="CRT29" s="38"/>
      <c r="CRU29" s="39"/>
      <c r="CRV29" s="39"/>
      <c r="CRW29" s="39"/>
      <c r="CRX29" s="6"/>
      <c r="CRY29" s="4"/>
      <c r="CRZ29" s="3"/>
      <c r="CSA29" s="4"/>
      <c r="CSB29" s="7"/>
      <c r="CSC29" s="52"/>
      <c r="CSD29" s="4"/>
      <c r="CSE29" s="1"/>
      <c r="CSF29" s="1"/>
      <c r="CSG29" s="34"/>
      <c r="CSH29" s="50"/>
      <c r="CSI29" s="51"/>
      <c r="CSJ29" s="15"/>
      <c r="CSK29" s="15"/>
      <c r="CSL29" s="15"/>
      <c r="CSM29" s="42"/>
      <c r="CSN29" s="43"/>
      <c r="CSO29" s="48"/>
      <c r="CSP29" s="44"/>
      <c r="CSQ29" s="49"/>
      <c r="CSR29" s="13"/>
      <c r="CSS29" s="38"/>
      <c r="CST29" s="39"/>
      <c r="CSU29" s="39"/>
      <c r="CSV29" s="39"/>
      <c r="CSW29" s="6"/>
      <c r="CSX29" s="4"/>
      <c r="CSY29" s="3"/>
      <c r="CSZ29" s="4"/>
      <c r="CTA29" s="7"/>
      <c r="CTB29" s="52"/>
      <c r="CTC29" s="4"/>
      <c r="CTD29" s="1"/>
      <c r="CTE29" s="1"/>
      <c r="CTF29" s="34"/>
      <c r="CTG29" s="50"/>
      <c r="CTH29" s="51"/>
      <c r="CTI29" s="15"/>
      <c r="CTJ29" s="15"/>
      <c r="CTK29" s="15"/>
      <c r="CTL29" s="42"/>
      <c r="CTM29" s="43"/>
      <c r="CTN29" s="48"/>
      <c r="CTO29" s="44"/>
      <c r="CTP29" s="49"/>
      <c r="CTQ29" s="13"/>
      <c r="CTR29" s="38"/>
      <c r="CTS29" s="39"/>
      <c r="CTT29" s="39"/>
      <c r="CTU29" s="39"/>
      <c r="CTV29" s="6"/>
      <c r="CTW29" s="4"/>
      <c r="CTX29" s="3"/>
      <c r="CTY29" s="4"/>
      <c r="CTZ29" s="7"/>
      <c r="CUA29" s="52"/>
      <c r="CUB29" s="4"/>
      <c r="CUC29" s="1"/>
      <c r="CUD29" s="1"/>
      <c r="CUE29" s="34"/>
      <c r="CUF29" s="50"/>
      <c r="CUG29" s="51"/>
      <c r="CUH29" s="15"/>
      <c r="CUI29" s="15"/>
      <c r="CUJ29" s="15"/>
      <c r="CUK29" s="42"/>
      <c r="CUL29" s="43"/>
      <c r="CUM29" s="48"/>
      <c r="CUN29" s="44"/>
      <c r="CUO29" s="49"/>
      <c r="CUP29" s="13"/>
      <c r="CUQ29" s="38"/>
      <c r="CUR29" s="39"/>
      <c r="CUS29" s="39"/>
      <c r="CUT29" s="39"/>
      <c r="CUU29" s="6"/>
      <c r="CUV29" s="4"/>
      <c r="CUW29" s="3"/>
      <c r="CUX29" s="4"/>
      <c r="CUY29" s="7"/>
      <c r="CUZ29" s="52"/>
      <c r="CVA29" s="4"/>
      <c r="CVB29" s="1"/>
      <c r="CVC29" s="1"/>
      <c r="CVD29" s="34"/>
      <c r="CVE29" s="50"/>
      <c r="CVF29" s="51"/>
      <c r="CVG29" s="15"/>
      <c r="CVH29" s="15"/>
      <c r="CVI29" s="15"/>
      <c r="CVJ29" s="42"/>
      <c r="CVK29" s="43"/>
      <c r="CVL29" s="48"/>
      <c r="CVM29" s="44"/>
      <c r="CVN29" s="49"/>
      <c r="CVO29" s="13"/>
      <c r="CVP29" s="38"/>
      <c r="CVQ29" s="39"/>
      <c r="CVR29" s="39"/>
      <c r="CVS29" s="39"/>
      <c r="CVT29" s="6"/>
      <c r="CVU29" s="4"/>
      <c r="CVV29" s="3"/>
      <c r="CVW29" s="4"/>
      <c r="CVX29" s="7"/>
      <c r="CVY29" s="52"/>
      <c r="CVZ29" s="4"/>
      <c r="CWA29" s="1"/>
      <c r="CWB29" s="1"/>
      <c r="CWC29" s="34"/>
      <c r="CWD29" s="50"/>
      <c r="CWE29" s="51"/>
      <c r="CWF29" s="15"/>
      <c r="CWG29" s="15"/>
      <c r="CWH29" s="15"/>
      <c r="CWI29" s="42"/>
      <c r="CWJ29" s="43"/>
      <c r="CWK29" s="48"/>
      <c r="CWL29" s="44"/>
      <c r="CWM29" s="49"/>
      <c r="CWN29" s="13"/>
      <c r="CWO29" s="38"/>
      <c r="CWP29" s="39"/>
      <c r="CWQ29" s="39"/>
      <c r="CWR29" s="39"/>
      <c r="CWS29" s="6"/>
      <c r="CWT29" s="4"/>
      <c r="CWU29" s="3"/>
      <c r="CWV29" s="4"/>
      <c r="CWW29" s="7"/>
      <c r="CWX29" s="52"/>
      <c r="CWY29" s="4"/>
      <c r="CWZ29" s="1"/>
      <c r="CXA29" s="1"/>
      <c r="CXB29" s="34"/>
      <c r="CXC29" s="50"/>
      <c r="CXD29" s="51"/>
      <c r="CXE29" s="15"/>
      <c r="CXF29" s="15"/>
      <c r="CXG29" s="15"/>
      <c r="CXH29" s="42"/>
      <c r="CXI29" s="43"/>
      <c r="CXJ29" s="48"/>
      <c r="CXK29" s="44"/>
      <c r="CXL29" s="49"/>
      <c r="CXM29" s="13"/>
      <c r="CXN29" s="38"/>
      <c r="CXO29" s="39"/>
      <c r="CXP29" s="39"/>
      <c r="CXQ29" s="39"/>
      <c r="CXR29" s="6"/>
      <c r="CXS29" s="4"/>
      <c r="CXT29" s="3"/>
      <c r="CXU29" s="4"/>
      <c r="CXV29" s="7"/>
      <c r="CXW29" s="52"/>
      <c r="CXX29" s="4"/>
      <c r="CXY29" s="1"/>
      <c r="CXZ29" s="1"/>
      <c r="CYA29" s="34"/>
      <c r="CYB29" s="50"/>
      <c r="CYC29" s="51"/>
      <c r="CYD29" s="15"/>
      <c r="CYE29" s="15"/>
      <c r="CYF29" s="15"/>
      <c r="CYG29" s="42"/>
      <c r="CYH29" s="43"/>
      <c r="CYI29" s="48"/>
      <c r="CYJ29" s="44"/>
      <c r="CYK29" s="49"/>
      <c r="CYL29" s="13"/>
      <c r="CYM29" s="38"/>
      <c r="CYN29" s="39"/>
      <c r="CYO29" s="39"/>
      <c r="CYP29" s="39"/>
      <c r="CYQ29" s="6"/>
      <c r="CYR29" s="4"/>
      <c r="CYS29" s="3"/>
      <c r="CYT29" s="4"/>
      <c r="CYU29" s="7"/>
      <c r="CYV29" s="52"/>
      <c r="CYW29" s="4"/>
      <c r="CYX29" s="1"/>
      <c r="CYY29" s="1"/>
      <c r="CYZ29" s="34"/>
      <c r="CZA29" s="50"/>
      <c r="CZB29" s="51"/>
      <c r="CZC29" s="15"/>
      <c r="CZD29" s="15"/>
      <c r="CZE29" s="15"/>
      <c r="CZF29" s="42"/>
      <c r="CZG29" s="43"/>
      <c r="CZH29" s="48"/>
      <c r="CZI29" s="44"/>
      <c r="CZJ29" s="49"/>
      <c r="CZK29" s="13"/>
      <c r="CZL29" s="38"/>
      <c r="CZM29" s="39"/>
      <c r="CZN29" s="39"/>
      <c r="CZO29" s="39"/>
      <c r="CZP29" s="6"/>
      <c r="CZQ29" s="4"/>
      <c r="CZR29" s="3"/>
      <c r="CZS29" s="4"/>
      <c r="CZT29" s="7"/>
      <c r="CZU29" s="52"/>
      <c r="CZV29" s="4"/>
      <c r="CZW29" s="1"/>
      <c r="CZX29" s="1"/>
      <c r="CZY29" s="34"/>
      <c r="CZZ29" s="50"/>
      <c r="DAA29" s="51"/>
      <c r="DAB29" s="15"/>
      <c r="DAC29" s="15"/>
      <c r="DAD29" s="15"/>
      <c r="DAE29" s="42"/>
      <c r="DAF29" s="43"/>
      <c r="DAG29" s="48"/>
      <c r="DAH29" s="44"/>
      <c r="DAI29" s="49"/>
      <c r="DAJ29" s="13"/>
      <c r="DAK29" s="38"/>
      <c r="DAL29" s="39"/>
      <c r="DAM29" s="39"/>
      <c r="DAN29" s="39"/>
      <c r="DAO29" s="6"/>
      <c r="DAP29" s="4"/>
      <c r="DAQ29" s="3"/>
      <c r="DAR29" s="4"/>
      <c r="DAS29" s="7"/>
      <c r="DAT29" s="52"/>
      <c r="DAU29" s="4"/>
      <c r="DAV29" s="1"/>
      <c r="DAW29" s="1"/>
      <c r="DAX29" s="34"/>
      <c r="DAY29" s="50"/>
      <c r="DAZ29" s="51"/>
      <c r="DBA29" s="15"/>
      <c r="DBB29" s="15"/>
      <c r="DBC29" s="15"/>
      <c r="DBD29" s="42"/>
      <c r="DBE29" s="43"/>
      <c r="DBF29" s="48"/>
      <c r="DBG29" s="44"/>
      <c r="DBH29" s="49"/>
      <c r="DBI29" s="13"/>
      <c r="DBJ29" s="38"/>
      <c r="DBK29" s="39"/>
      <c r="DBL29" s="39"/>
      <c r="DBM29" s="39"/>
      <c r="DBN29" s="6"/>
      <c r="DBO29" s="4"/>
      <c r="DBP29" s="3"/>
      <c r="DBQ29" s="4"/>
      <c r="DBR29" s="7"/>
      <c r="DBS29" s="52"/>
      <c r="DBT29" s="4"/>
      <c r="DBU29" s="1"/>
      <c r="DBV29" s="1"/>
      <c r="DBW29" s="34"/>
      <c r="DBX29" s="50"/>
      <c r="DBY29" s="51"/>
      <c r="DBZ29" s="15"/>
      <c r="DCA29" s="15"/>
      <c r="DCB29" s="15"/>
      <c r="DCC29" s="42"/>
      <c r="DCD29" s="43"/>
      <c r="DCE29" s="48"/>
      <c r="DCF29" s="44"/>
      <c r="DCG29" s="49"/>
      <c r="DCH29" s="13"/>
      <c r="DCI29" s="38"/>
      <c r="DCJ29" s="39"/>
      <c r="DCK29" s="39"/>
      <c r="DCL29" s="39"/>
      <c r="DCM29" s="6"/>
      <c r="DCN29" s="4"/>
      <c r="DCO29" s="3"/>
      <c r="DCP29" s="4"/>
      <c r="DCQ29" s="7"/>
      <c r="DCR29" s="52"/>
      <c r="DCS29" s="4"/>
      <c r="DCT29" s="1"/>
      <c r="DCU29" s="1"/>
      <c r="DCV29" s="34"/>
      <c r="DCW29" s="50"/>
      <c r="DCX29" s="51"/>
      <c r="DCY29" s="15"/>
      <c r="DCZ29" s="15"/>
      <c r="DDA29" s="15"/>
      <c r="DDB29" s="42"/>
      <c r="DDC29" s="43"/>
      <c r="DDD29" s="48"/>
      <c r="DDE29" s="44"/>
      <c r="DDF29" s="49"/>
      <c r="DDG29" s="13"/>
      <c r="DDH29" s="38"/>
      <c r="DDI29" s="39"/>
      <c r="DDJ29" s="39"/>
      <c r="DDK29" s="39"/>
      <c r="DDL29" s="6"/>
      <c r="DDM29" s="4"/>
      <c r="DDN29" s="3"/>
      <c r="DDO29" s="4"/>
      <c r="DDP29" s="7"/>
      <c r="DDQ29" s="52"/>
      <c r="DDR29" s="4"/>
      <c r="DDS29" s="1"/>
      <c r="DDT29" s="1"/>
      <c r="DDU29" s="34"/>
      <c r="DDV29" s="50"/>
      <c r="DDW29" s="51"/>
      <c r="DDX29" s="15"/>
      <c r="DDY29" s="15"/>
      <c r="DDZ29" s="15"/>
      <c r="DEA29" s="42"/>
      <c r="DEB29" s="43"/>
      <c r="DEC29" s="48"/>
      <c r="DED29" s="44"/>
      <c r="DEE29" s="49"/>
      <c r="DEF29" s="13"/>
      <c r="DEG29" s="38"/>
      <c r="DEH29" s="39"/>
      <c r="DEI29" s="39"/>
      <c r="DEJ29" s="39"/>
      <c r="DEK29" s="6"/>
      <c r="DEL29" s="4"/>
      <c r="DEM29" s="3"/>
      <c r="DEN29" s="4"/>
      <c r="DEO29" s="7"/>
      <c r="DEP29" s="52"/>
      <c r="DEQ29" s="4"/>
      <c r="DER29" s="1"/>
      <c r="DES29" s="1"/>
      <c r="DET29" s="34"/>
      <c r="DEU29" s="50"/>
      <c r="DEV29" s="51"/>
      <c r="DEW29" s="15"/>
      <c r="DEX29" s="15"/>
      <c r="DEY29" s="15"/>
      <c r="DEZ29" s="42"/>
      <c r="DFA29" s="43"/>
      <c r="DFB29" s="48"/>
      <c r="DFC29" s="44"/>
      <c r="DFD29" s="49"/>
      <c r="DFE29" s="13"/>
      <c r="DFF29" s="38"/>
      <c r="DFG29" s="39"/>
      <c r="DFH29" s="39"/>
      <c r="DFI29" s="39"/>
      <c r="DFJ29" s="6"/>
      <c r="DFK29" s="4"/>
      <c r="DFL29" s="3"/>
      <c r="DFM29" s="4"/>
      <c r="DFN29" s="7"/>
      <c r="DFO29" s="52"/>
      <c r="DFP29" s="4"/>
      <c r="DFQ29" s="1"/>
      <c r="DFR29" s="1"/>
      <c r="DFS29" s="34"/>
      <c r="DFT29" s="50"/>
      <c r="DFU29" s="51"/>
      <c r="DFV29" s="15"/>
      <c r="DFW29" s="15"/>
      <c r="DFX29" s="15"/>
      <c r="DFY29" s="42"/>
      <c r="DFZ29" s="43"/>
      <c r="DGA29" s="48"/>
      <c r="DGB29" s="44"/>
      <c r="DGC29" s="49"/>
      <c r="DGD29" s="13"/>
      <c r="DGE29" s="38"/>
      <c r="DGF29" s="39"/>
      <c r="DGG29" s="39"/>
      <c r="DGH29" s="39"/>
      <c r="DGI29" s="6"/>
      <c r="DGJ29" s="4"/>
      <c r="DGK29" s="3"/>
      <c r="DGL29" s="4"/>
      <c r="DGM29" s="7"/>
      <c r="DGN29" s="52"/>
      <c r="DGO29" s="4"/>
      <c r="DGP29" s="1"/>
      <c r="DGQ29" s="1"/>
      <c r="DGR29" s="34"/>
      <c r="DGS29" s="50"/>
      <c r="DGT29" s="51"/>
      <c r="DGU29" s="15"/>
      <c r="DGV29" s="15"/>
      <c r="DGW29" s="15"/>
      <c r="DGX29" s="42"/>
      <c r="DGY29" s="43"/>
      <c r="DGZ29" s="48"/>
      <c r="DHA29" s="44"/>
      <c r="DHB29" s="49"/>
      <c r="DHC29" s="13"/>
      <c r="DHD29" s="38"/>
      <c r="DHE29" s="39"/>
      <c r="DHF29" s="39"/>
      <c r="DHG29" s="39"/>
      <c r="DHH29" s="6"/>
      <c r="DHI29" s="4"/>
      <c r="DHJ29" s="3"/>
      <c r="DHK29" s="4"/>
      <c r="DHL29" s="7"/>
      <c r="DHM29" s="52"/>
      <c r="DHN29" s="4"/>
      <c r="DHO29" s="1"/>
      <c r="DHP29" s="1"/>
      <c r="DHQ29" s="34"/>
      <c r="DHR29" s="50"/>
      <c r="DHS29" s="51"/>
      <c r="DHT29" s="15"/>
      <c r="DHU29" s="15"/>
      <c r="DHV29" s="15"/>
      <c r="DHW29" s="42"/>
      <c r="DHX29" s="43"/>
      <c r="DHY29" s="48"/>
      <c r="DHZ29" s="44"/>
      <c r="DIA29" s="49"/>
      <c r="DIB29" s="13"/>
      <c r="DIC29" s="38"/>
      <c r="DID29" s="39"/>
      <c r="DIE29" s="39"/>
      <c r="DIF29" s="39"/>
      <c r="DIG29" s="6"/>
      <c r="DIH29" s="4"/>
      <c r="DII29" s="3"/>
      <c r="DIJ29" s="4"/>
      <c r="DIK29" s="7"/>
      <c r="DIL29" s="52"/>
      <c r="DIM29" s="4"/>
      <c r="DIN29" s="1"/>
      <c r="DIO29" s="1"/>
      <c r="DIP29" s="34"/>
      <c r="DIQ29" s="50"/>
      <c r="DIR29" s="51"/>
      <c r="DIS29" s="15"/>
      <c r="DIT29" s="15"/>
      <c r="DIU29" s="15"/>
      <c r="DIV29" s="42"/>
      <c r="DIW29" s="43"/>
      <c r="DIX29" s="48"/>
      <c r="DIY29" s="44"/>
      <c r="DIZ29" s="49"/>
      <c r="DJA29" s="13"/>
      <c r="DJB29" s="38"/>
      <c r="DJC29" s="39"/>
      <c r="DJD29" s="39"/>
      <c r="DJE29" s="39"/>
      <c r="DJF29" s="6"/>
      <c r="DJG29" s="4"/>
      <c r="DJH29" s="3"/>
      <c r="DJI29" s="4"/>
      <c r="DJJ29" s="7"/>
      <c r="DJK29" s="52"/>
      <c r="DJL29" s="4"/>
      <c r="DJM29" s="1"/>
      <c r="DJN29" s="1"/>
      <c r="DJO29" s="34"/>
      <c r="DJP29" s="50"/>
      <c r="DJQ29" s="51"/>
      <c r="DJR29" s="15"/>
      <c r="DJS29" s="15"/>
      <c r="DJT29" s="15"/>
      <c r="DJU29" s="42"/>
      <c r="DJV29" s="43"/>
      <c r="DJW29" s="48"/>
      <c r="DJX29" s="44"/>
      <c r="DJY29" s="49"/>
      <c r="DJZ29" s="13"/>
      <c r="DKA29" s="38"/>
      <c r="DKB29" s="39"/>
      <c r="DKC29" s="39"/>
      <c r="DKD29" s="39"/>
      <c r="DKE29" s="6"/>
      <c r="DKF29" s="4"/>
      <c r="DKG29" s="3"/>
      <c r="DKH29" s="4"/>
      <c r="DKI29" s="7"/>
      <c r="DKJ29" s="52"/>
      <c r="DKK29" s="4"/>
      <c r="DKL29" s="1"/>
      <c r="DKM29" s="1"/>
      <c r="DKN29" s="34"/>
      <c r="DKO29" s="50"/>
      <c r="DKP29" s="51"/>
      <c r="DKQ29" s="15"/>
      <c r="DKR29" s="15"/>
      <c r="DKS29" s="15"/>
      <c r="DKT29" s="42"/>
      <c r="DKU29" s="43"/>
      <c r="DKV29" s="48"/>
      <c r="DKW29" s="44"/>
      <c r="DKX29" s="49"/>
      <c r="DKY29" s="13"/>
      <c r="DKZ29" s="38"/>
      <c r="DLA29" s="39"/>
      <c r="DLB29" s="39"/>
      <c r="DLC29" s="39"/>
      <c r="DLD29" s="6"/>
      <c r="DLE29" s="4"/>
      <c r="DLF29" s="3"/>
      <c r="DLG29" s="4"/>
      <c r="DLH29" s="7"/>
      <c r="DLI29" s="52"/>
      <c r="DLJ29" s="4"/>
      <c r="DLK29" s="1"/>
      <c r="DLL29" s="1"/>
      <c r="DLM29" s="34"/>
      <c r="DLN29" s="50"/>
      <c r="DLO29" s="51"/>
      <c r="DLP29" s="15"/>
      <c r="DLQ29" s="15"/>
      <c r="DLR29" s="15"/>
      <c r="DLS29" s="42"/>
      <c r="DLT29" s="43"/>
      <c r="DLU29" s="48"/>
      <c r="DLV29" s="44"/>
      <c r="DLW29" s="49"/>
      <c r="DLX29" s="13"/>
      <c r="DLY29" s="38"/>
      <c r="DLZ29" s="39"/>
      <c r="DMA29" s="39"/>
      <c r="DMB29" s="39"/>
      <c r="DMC29" s="6"/>
      <c r="DMD29" s="4"/>
      <c r="DME29" s="3"/>
      <c r="DMF29" s="4"/>
      <c r="DMG29" s="7"/>
      <c r="DMH29" s="52"/>
      <c r="DMI29" s="4"/>
      <c r="DMJ29" s="1"/>
      <c r="DMK29" s="1"/>
      <c r="DML29" s="34"/>
      <c r="DMM29" s="50"/>
      <c r="DMN29" s="51"/>
      <c r="DMO29" s="15"/>
      <c r="DMP29" s="15"/>
      <c r="DMQ29" s="15"/>
      <c r="DMR29" s="42"/>
      <c r="DMS29" s="43"/>
      <c r="DMT29" s="48"/>
      <c r="DMU29" s="44"/>
      <c r="DMV29" s="49"/>
      <c r="DMW29" s="13"/>
      <c r="DMX29" s="38"/>
      <c r="DMY29" s="39"/>
      <c r="DMZ29" s="39"/>
      <c r="DNA29" s="39"/>
      <c r="DNB29" s="6"/>
      <c r="DNC29" s="4"/>
      <c r="DND29" s="3"/>
      <c r="DNE29" s="4"/>
      <c r="DNF29" s="7"/>
      <c r="DNG29" s="52"/>
      <c r="DNH29" s="4"/>
      <c r="DNI29" s="1"/>
      <c r="DNJ29" s="1"/>
      <c r="DNK29" s="34"/>
      <c r="DNL29" s="50"/>
      <c r="DNM29" s="51"/>
      <c r="DNN29" s="15"/>
      <c r="DNO29" s="15"/>
      <c r="DNP29" s="15"/>
      <c r="DNQ29" s="42"/>
      <c r="DNR29" s="43"/>
      <c r="DNS29" s="48"/>
      <c r="DNT29" s="44"/>
      <c r="DNU29" s="49"/>
      <c r="DNV29" s="13"/>
      <c r="DNW29" s="38"/>
      <c r="DNX29" s="39"/>
      <c r="DNY29" s="39"/>
      <c r="DNZ29" s="39"/>
      <c r="DOA29" s="6"/>
      <c r="DOB29" s="4"/>
      <c r="DOC29" s="3"/>
      <c r="DOD29" s="4"/>
      <c r="DOE29" s="7"/>
      <c r="DOF29" s="52"/>
      <c r="DOG29" s="4"/>
      <c r="DOH29" s="1"/>
      <c r="DOI29" s="1"/>
      <c r="DOJ29" s="34"/>
      <c r="DOK29" s="50"/>
      <c r="DOL29" s="51"/>
      <c r="DOM29" s="15"/>
      <c r="DON29" s="15"/>
      <c r="DOO29" s="15"/>
      <c r="DOP29" s="42"/>
      <c r="DOQ29" s="43"/>
      <c r="DOR29" s="48"/>
      <c r="DOS29" s="44"/>
      <c r="DOT29" s="49"/>
      <c r="DOU29" s="13"/>
      <c r="DOV29" s="38"/>
      <c r="DOW29" s="39"/>
      <c r="DOX29" s="39"/>
      <c r="DOY29" s="39"/>
      <c r="DOZ29" s="6"/>
      <c r="DPA29" s="4"/>
      <c r="DPB29" s="3"/>
      <c r="DPC29" s="4"/>
      <c r="DPD29" s="7"/>
      <c r="DPE29" s="52"/>
      <c r="DPF29" s="4"/>
      <c r="DPG29" s="1"/>
      <c r="DPH29" s="1"/>
      <c r="DPI29" s="34"/>
      <c r="DPJ29" s="50"/>
      <c r="DPK29" s="51"/>
      <c r="DPL29" s="15"/>
      <c r="DPM29" s="15"/>
      <c r="DPN29" s="15"/>
      <c r="DPO29" s="42"/>
      <c r="DPP29" s="43"/>
      <c r="DPQ29" s="48"/>
      <c r="DPR29" s="44"/>
      <c r="DPS29" s="49"/>
      <c r="DPT29" s="13"/>
      <c r="DPU29" s="38"/>
      <c r="DPV29" s="39"/>
      <c r="DPW29" s="39"/>
      <c r="DPX29" s="39"/>
      <c r="DPY29" s="6"/>
      <c r="DPZ29" s="4"/>
      <c r="DQA29" s="3"/>
      <c r="DQB29" s="4"/>
      <c r="DQC29" s="7"/>
      <c r="DQD29" s="52"/>
      <c r="DQE29" s="4"/>
      <c r="DQF29" s="1"/>
      <c r="DQG29" s="1"/>
      <c r="DQH29" s="34"/>
      <c r="DQI29" s="50"/>
      <c r="DQJ29" s="51"/>
      <c r="DQK29" s="15"/>
      <c r="DQL29" s="15"/>
      <c r="DQM29" s="15"/>
      <c r="DQN29" s="42"/>
      <c r="DQO29" s="43"/>
      <c r="DQP29" s="48"/>
      <c r="DQQ29" s="44"/>
      <c r="DQR29" s="49"/>
      <c r="DQS29" s="13"/>
      <c r="DQT29" s="38"/>
      <c r="DQU29" s="39"/>
      <c r="DQV29" s="39"/>
      <c r="DQW29" s="39"/>
      <c r="DQX29" s="6"/>
      <c r="DQY29" s="4"/>
      <c r="DQZ29" s="3"/>
      <c r="DRA29" s="4"/>
      <c r="DRB29" s="7"/>
      <c r="DRC29" s="52"/>
      <c r="DRD29" s="4"/>
      <c r="DRE29" s="1"/>
      <c r="DRF29" s="1"/>
      <c r="DRG29" s="34"/>
      <c r="DRH29" s="50"/>
      <c r="DRI29" s="51"/>
      <c r="DRJ29" s="15"/>
      <c r="DRK29" s="15"/>
      <c r="DRL29" s="15"/>
      <c r="DRM29" s="42"/>
      <c r="DRN29" s="43"/>
      <c r="DRO29" s="48"/>
      <c r="DRP29" s="44"/>
      <c r="DRQ29" s="49"/>
      <c r="DRR29" s="13"/>
      <c r="DRS29" s="38"/>
      <c r="DRT29" s="39"/>
      <c r="DRU29" s="39"/>
      <c r="DRV29" s="39"/>
      <c r="DRW29" s="6"/>
      <c r="DRX29" s="4"/>
      <c r="DRY29" s="3"/>
      <c r="DRZ29" s="4"/>
      <c r="DSA29" s="7"/>
      <c r="DSB29" s="52"/>
      <c r="DSC29" s="4"/>
      <c r="DSD29" s="1"/>
      <c r="DSE29" s="1"/>
      <c r="DSF29" s="34"/>
      <c r="DSG29" s="50"/>
      <c r="DSH29" s="51"/>
      <c r="DSI29" s="15"/>
      <c r="DSJ29" s="15"/>
      <c r="DSK29" s="15"/>
      <c r="DSL29" s="42"/>
      <c r="DSM29" s="43"/>
      <c r="DSN29" s="48"/>
      <c r="DSO29" s="44"/>
      <c r="DSP29" s="49"/>
      <c r="DSQ29" s="13"/>
      <c r="DSR29" s="38"/>
      <c r="DSS29" s="39"/>
      <c r="DST29" s="39"/>
      <c r="DSU29" s="39"/>
      <c r="DSV29" s="6"/>
      <c r="DSW29" s="4"/>
      <c r="DSX29" s="3"/>
      <c r="DSY29" s="4"/>
      <c r="DSZ29" s="7"/>
      <c r="DTA29" s="52"/>
      <c r="DTB29" s="4"/>
      <c r="DTC29" s="1"/>
      <c r="DTD29" s="1"/>
      <c r="DTE29" s="34"/>
      <c r="DTF29" s="50"/>
      <c r="DTG29" s="51"/>
      <c r="DTH29" s="15"/>
      <c r="DTI29" s="15"/>
      <c r="DTJ29" s="15"/>
      <c r="DTK29" s="42"/>
      <c r="DTL29" s="43"/>
      <c r="DTM29" s="48"/>
      <c r="DTN29" s="44"/>
      <c r="DTO29" s="49"/>
      <c r="DTP29" s="13"/>
      <c r="DTQ29" s="38"/>
      <c r="DTR29" s="39"/>
      <c r="DTS29" s="39"/>
      <c r="DTT29" s="39"/>
      <c r="DTU29" s="6"/>
      <c r="DTV29" s="4"/>
      <c r="DTW29" s="3"/>
      <c r="DTX29" s="4"/>
      <c r="DTY29" s="7"/>
      <c r="DTZ29" s="52"/>
      <c r="DUA29" s="4"/>
      <c r="DUB29" s="1"/>
      <c r="DUC29" s="1"/>
      <c r="DUD29" s="34"/>
      <c r="DUE29" s="50"/>
      <c r="DUF29" s="51"/>
      <c r="DUG29" s="15"/>
      <c r="DUH29" s="15"/>
      <c r="DUI29" s="15"/>
      <c r="DUJ29" s="42"/>
      <c r="DUK29" s="43"/>
      <c r="DUL29" s="48"/>
      <c r="DUM29" s="44"/>
      <c r="DUN29" s="49"/>
      <c r="DUO29" s="13"/>
      <c r="DUP29" s="38"/>
      <c r="DUQ29" s="39"/>
      <c r="DUR29" s="39"/>
      <c r="DUS29" s="39"/>
      <c r="DUT29" s="6"/>
      <c r="DUU29" s="4"/>
      <c r="DUV29" s="3"/>
      <c r="DUW29" s="4"/>
      <c r="DUX29" s="7"/>
      <c r="DUY29" s="52"/>
      <c r="DUZ29" s="4"/>
      <c r="DVA29" s="1"/>
      <c r="DVB29" s="1"/>
      <c r="DVC29" s="34"/>
      <c r="DVD29" s="50"/>
      <c r="DVE29" s="51"/>
      <c r="DVF29" s="15"/>
      <c r="DVG29" s="15"/>
      <c r="DVH29" s="15"/>
      <c r="DVI29" s="42"/>
      <c r="DVJ29" s="43"/>
      <c r="DVK29" s="48"/>
      <c r="DVL29" s="44"/>
      <c r="DVM29" s="49"/>
      <c r="DVN29" s="13"/>
      <c r="DVO29" s="38"/>
      <c r="DVP29" s="39"/>
      <c r="DVQ29" s="39"/>
      <c r="DVR29" s="39"/>
      <c r="DVS29" s="6"/>
      <c r="DVT29" s="4"/>
      <c r="DVU29" s="3"/>
      <c r="DVV29" s="4"/>
      <c r="DVW29" s="7"/>
      <c r="DVX29" s="52"/>
      <c r="DVY29" s="4"/>
      <c r="DVZ29" s="1"/>
      <c r="DWA29" s="1"/>
      <c r="DWB29" s="34"/>
      <c r="DWC29" s="50"/>
      <c r="DWD29" s="51"/>
      <c r="DWE29" s="15"/>
      <c r="DWF29" s="15"/>
      <c r="DWG29" s="15"/>
      <c r="DWH29" s="42"/>
      <c r="DWI29" s="43"/>
      <c r="DWJ29" s="48"/>
      <c r="DWK29" s="44"/>
      <c r="DWL29" s="49"/>
      <c r="DWM29" s="13"/>
      <c r="DWN29" s="38"/>
      <c r="DWO29" s="39"/>
      <c r="DWP29" s="39"/>
      <c r="DWQ29" s="39"/>
      <c r="DWR29" s="6"/>
      <c r="DWS29" s="4"/>
      <c r="DWT29" s="3"/>
      <c r="DWU29" s="4"/>
      <c r="DWV29" s="7"/>
      <c r="DWW29" s="52"/>
      <c r="DWX29" s="4"/>
      <c r="DWY29" s="1"/>
      <c r="DWZ29" s="1"/>
      <c r="DXA29" s="34"/>
      <c r="DXB29" s="50"/>
      <c r="DXC29" s="51"/>
      <c r="DXD29" s="15"/>
      <c r="DXE29" s="15"/>
      <c r="DXF29" s="15"/>
      <c r="DXG29" s="42"/>
      <c r="DXH29" s="43"/>
      <c r="DXI29" s="48"/>
      <c r="DXJ29" s="44"/>
      <c r="DXK29" s="49"/>
      <c r="DXL29" s="13"/>
      <c r="DXM29" s="38"/>
      <c r="DXN29" s="39"/>
      <c r="DXO29" s="39"/>
      <c r="DXP29" s="39"/>
      <c r="DXQ29" s="6"/>
      <c r="DXR29" s="4"/>
      <c r="DXS29" s="3"/>
      <c r="DXT29" s="4"/>
      <c r="DXU29" s="7"/>
      <c r="DXV29" s="52"/>
      <c r="DXW29" s="4"/>
      <c r="DXX29" s="1"/>
      <c r="DXY29" s="1"/>
      <c r="DXZ29" s="34"/>
      <c r="DYA29" s="50"/>
      <c r="DYB29" s="51"/>
      <c r="DYC29" s="15"/>
      <c r="DYD29" s="15"/>
      <c r="DYE29" s="15"/>
      <c r="DYF29" s="42"/>
      <c r="DYG29" s="43"/>
      <c r="DYH29" s="48"/>
      <c r="DYI29" s="44"/>
      <c r="DYJ29" s="49"/>
      <c r="DYK29" s="13"/>
      <c r="DYL29" s="38"/>
      <c r="DYM29" s="39"/>
      <c r="DYN29" s="39"/>
      <c r="DYO29" s="39"/>
      <c r="DYP29" s="6"/>
      <c r="DYQ29" s="4"/>
      <c r="DYR29" s="3"/>
      <c r="DYS29" s="4"/>
      <c r="DYT29" s="7"/>
      <c r="DYU29" s="52"/>
      <c r="DYV29" s="4"/>
      <c r="DYW29" s="1"/>
      <c r="DYX29" s="1"/>
      <c r="DYY29" s="34"/>
      <c r="DYZ29" s="50"/>
      <c r="DZA29" s="51"/>
      <c r="DZB29" s="15"/>
      <c r="DZC29" s="15"/>
      <c r="DZD29" s="15"/>
      <c r="DZE29" s="42"/>
      <c r="DZF29" s="43"/>
      <c r="DZG29" s="48"/>
      <c r="DZH29" s="44"/>
      <c r="DZI29" s="49"/>
      <c r="DZJ29" s="13"/>
      <c r="DZK29" s="38"/>
      <c r="DZL29" s="39"/>
      <c r="DZM29" s="39"/>
      <c r="DZN29" s="39"/>
      <c r="DZO29" s="6"/>
      <c r="DZP29" s="4"/>
      <c r="DZQ29" s="3"/>
      <c r="DZR29" s="4"/>
      <c r="DZS29" s="7"/>
      <c r="DZT29" s="52"/>
      <c r="DZU29" s="4"/>
      <c r="DZV29" s="1"/>
      <c r="DZW29" s="1"/>
      <c r="DZX29" s="34"/>
      <c r="DZY29" s="50"/>
      <c r="DZZ29" s="51"/>
      <c r="EAA29" s="15"/>
      <c r="EAB29" s="15"/>
      <c r="EAC29" s="15"/>
      <c r="EAD29" s="42"/>
      <c r="EAE29" s="43"/>
      <c r="EAF29" s="48"/>
      <c r="EAG29" s="44"/>
      <c r="EAH29" s="49"/>
      <c r="EAI29" s="13"/>
      <c r="EAJ29" s="38"/>
      <c r="EAK29" s="39"/>
      <c r="EAL29" s="39"/>
      <c r="EAM29" s="39"/>
      <c r="EAN29" s="6"/>
      <c r="EAO29" s="4"/>
      <c r="EAP29" s="3"/>
      <c r="EAQ29" s="4"/>
      <c r="EAR29" s="7"/>
      <c r="EAS29" s="52"/>
      <c r="EAT29" s="4"/>
      <c r="EAU29" s="1"/>
      <c r="EAV29" s="1"/>
      <c r="EAW29" s="34"/>
      <c r="EAX29" s="50"/>
      <c r="EAY29" s="51"/>
      <c r="EAZ29" s="15"/>
      <c r="EBA29" s="15"/>
      <c r="EBB29" s="15"/>
      <c r="EBC29" s="42"/>
      <c r="EBD29" s="43"/>
      <c r="EBE29" s="48"/>
      <c r="EBF29" s="44"/>
      <c r="EBG29" s="49"/>
      <c r="EBH29" s="13"/>
      <c r="EBI29" s="38"/>
      <c r="EBJ29" s="39"/>
      <c r="EBK29" s="39"/>
      <c r="EBL29" s="39"/>
      <c r="EBM29" s="6"/>
      <c r="EBN29" s="4"/>
      <c r="EBO29" s="3"/>
      <c r="EBP29" s="4"/>
      <c r="EBQ29" s="7"/>
      <c r="EBR29" s="52"/>
      <c r="EBS29" s="4"/>
      <c r="EBT29" s="1"/>
      <c r="EBU29" s="1"/>
      <c r="EBV29" s="34"/>
      <c r="EBW29" s="50"/>
      <c r="EBX29" s="51"/>
      <c r="EBY29" s="15"/>
      <c r="EBZ29" s="15"/>
      <c r="ECA29" s="15"/>
      <c r="ECB29" s="42"/>
      <c r="ECC29" s="43"/>
      <c r="ECD29" s="48"/>
      <c r="ECE29" s="44"/>
      <c r="ECF29" s="49"/>
      <c r="ECG29" s="13"/>
      <c r="ECH29" s="38"/>
      <c r="ECI29" s="39"/>
      <c r="ECJ29" s="39"/>
      <c r="ECK29" s="39"/>
      <c r="ECL29" s="6"/>
      <c r="ECM29" s="4"/>
      <c r="ECN29" s="3"/>
      <c r="ECO29" s="4"/>
      <c r="ECP29" s="7"/>
      <c r="ECQ29" s="52"/>
      <c r="ECR29" s="4"/>
      <c r="ECS29" s="1"/>
      <c r="ECT29" s="1"/>
      <c r="ECU29" s="34"/>
      <c r="ECV29" s="50"/>
      <c r="ECW29" s="51"/>
      <c r="ECX29" s="15"/>
      <c r="ECY29" s="15"/>
      <c r="ECZ29" s="15"/>
      <c r="EDA29" s="42"/>
      <c r="EDB29" s="43"/>
      <c r="EDC29" s="48"/>
      <c r="EDD29" s="44"/>
      <c r="EDE29" s="49"/>
      <c r="EDF29" s="13"/>
      <c r="EDG29" s="38"/>
      <c r="EDH29" s="39"/>
      <c r="EDI29" s="39"/>
      <c r="EDJ29" s="39"/>
      <c r="EDK29" s="6"/>
      <c r="EDL29" s="4"/>
      <c r="EDM29" s="3"/>
      <c r="EDN29" s="4"/>
      <c r="EDO29" s="7"/>
      <c r="EDP29" s="52"/>
      <c r="EDQ29" s="4"/>
      <c r="EDR29" s="1"/>
      <c r="EDS29" s="1"/>
      <c r="EDT29" s="34"/>
      <c r="EDU29" s="50"/>
      <c r="EDV29" s="51"/>
      <c r="EDW29" s="15"/>
      <c r="EDX29" s="15"/>
      <c r="EDY29" s="15"/>
      <c r="EDZ29" s="42"/>
      <c r="EEA29" s="43"/>
      <c r="EEB29" s="48"/>
      <c r="EEC29" s="44"/>
      <c r="EED29" s="49"/>
      <c r="EEE29" s="13"/>
      <c r="EEF29" s="38"/>
      <c r="EEG29" s="39"/>
      <c r="EEH29" s="39"/>
      <c r="EEI29" s="39"/>
      <c r="EEJ29" s="6"/>
      <c r="EEK29" s="4"/>
      <c r="EEL29" s="3"/>
      <c r="EEM29" s="4"/>
      <c r="EEN29" s="7"/>
      <c r="EEO29" s="52"/>
      <c r="EEP29" s="4"/>
      <c r="EEQ29" s="1"/>
      <c r="EER29" s="1"/>
      <c r="EES29" s="34"/>
      <c r="EET29" s="50"/>
      <c r="EEU29" s="51"/>
      <c r="EEV29" s="15"/>
      <c r="EEW29" s="15"/>
      <c r="EEX29" s="15"/>
      <c r="EEY29" s="42"/>
      <c r="EEZ29" s="43"/>
      <c r="EFA29" s="48"/>
      <c r="EFB29" s="44"/>
      <c r="EFC29" s="49"/>
      <c r="EFD29" s="13"/>
      <c r="EFE29" s="38"/>
      <c r="EFF29" s="39"/>
      <c r="EFG29" s="39"/>
      <c r="EFH29" s="39"/>
      <c r="EFI29" s="6"/>
      <c r="EFJ29" s="4"/>
      <c r="EFK29" s="3"/>
      <c r="EFL29" s="4"/>
      <c r="EFM29" s="7"/>
      <c r="EFN29" s="52"/>
      <c r="EFO29" s="4"/>
      <c r="EFP29" s="1"/>
      <c r="EFQ29" s="1"/>
      <c r="EFR29" s="34"/>
      <c r="EFS29" s="50"/>
      <c r="EFT29" s="51"/>
      <c r="EFU29" s="15"/>
      <c r="EFV29" s="15"/>
      <c r="EFW29" s="15"/>
      <c r="EFX29" s="42"/>
      <c r="EFY29" s="43"/>
      <c r="EFZ29" s="48"/>
      <c r="EGA29" s="44"/>
      <c r="EGB29" s="49"/>
      <c r="EGC29" s="13"/>
      <c r="EGD29" s="38"/>
      <c r="EGE29" s="39"/>
      <c r="EGF29" s="39"/>
      <c r="EGG29" s="39"/>
      <c r="EGH29" s="6"/>
      <c r="EGI29" s="4"/>
      <c r="EGJ29" s="3"/>
      <c r="EGK29" s="4"/>
      <c r="EGL29" s="7"/>
      <c r="EGM29" s="52"/>
      <c r="EGN29" s="4"/>
      <c r="EGO29" s="1"/>
      <c r="EGP29" s="1"/>
      <c r="EGQ29" s="34"/>
      <c r="EGR29" s="50"/>
      <c r="EGS29" s="51"/>
      <c r="EGT29" s="15"/>
      <c r="EGU29" s="15"/>
      <c r="EGV29" s="15"/>
      <c r="EGW29" s="42"/>
      <c r="EGX29" s="43"/>
      <c r="EGY29" s="48"/>
      <c r="EGZ29" s="44"/>
      <c r="EHA29" s="49"/>
      <c r="EHB29" s="13"/>
      <c r="EHC29" s="38"/>
      <c r="EHD29" s="39"/>
      <c r="EHE29" s="39"/>
      <c r="EHF29" s="39"/>
      <c r="EHG29" s="6"/>
      <c r="EHH29" s="4"/>
      <c r="EHI29" s="3"/>
      <c r="EHJ29" s="4"/>
      <c r="EHK29" s="7"/>
      <c r="EHL29" s="52"/>
      <c r="EHM29" s="4"/>
      <c r="EHN29" s="1"/>
      <c r="EHO29" s="1"/>
      <c r="EHP29" s="34"/>
      <c r="EHQ29" s="50"/>
      <c r="EHR29" s="51"/>
      <c r="EHS29" s="15"/>
      <c r="EHT29" s="15"/>
      <c r="EHU29" s="15"/>
      <c r="EHV29" s="42"/>
      <c r="EHW29" s="43"/>
      <c r="EHX29" s="48"/>
      <c r="EHY29" s="44"/>
      <c r="EHZ29" s="49"/>
      <c r="EIA29" s="13"/>
      <c r="EIB29" s="38"/>
      <c r="EIC29" s="39"/>
      <c r="EID29" s="39"/>
      <c r="EIE29" s="39"/>
      <c r="EIF29" s="6"/>
      <c r="EIG29" s="4"/>
      <c r="EIH29" s="3"/>
      <c r="EII29" s="4"/>
      <c r="EIJ29" s="7"/>
      <c r="EIK29" s="52"/>
      <c r="EIL29" s="4"/>
      <c r="EIM29" s="1"/>
      <c r="EIN29" s="1"/>
      <c r="EIO29" s="34"/>
      <c r="EIP29" s="50"/>
      <c r="EIQ29" s="51"/>
      <c r="EIR29" s="15"/>
      <c r="EIS29" s="15"/>
      <c r="EIT29" s="15"/>
      <c r="EIU29" s="42"/>
      <c r="EIV29" s="43"/>
      <c r="EIW29" s="48"/>
      <c r="EIX29" s="44"/>
      <c r="EIY29" s="49"/>
      <c r="EIZ29" s="13"/>
      <c r="EJA29" s="38"/>
      <c r="EJB29" s="39"/>
      <c r="EJC29" s="39"/>
      <c r="EJD29" s="39"/>
      <c r="EJE29" s="6"/>
      <c r="EJF29" s="4"/>
      <c r="EJG29" s="3"/>
      <c r="EJH29" s="4"/>
      <c r="EJI29" s="7"/>
      <c r="EJJ29" s="52"/>
      <c r="EJK29" s="4"/>
      <c r="EJL29" s="1"/>
      <c r="EJM29" s="1"/>
      <c r="EJN29" s="34"/>
      <c r="EJO29" s="50"/>
      <c r="EJP29" s="51"/>
      <c r="EJQ29" s="15"/>
      <c r="EJR29" s="15"/>
      <c r="EJS29" s="15"/>
      <c r="EJT29" s="42"/>
      <c r="EJU29" s="43"/>
      <c r="EJV29" s="48"/>
      <c r="EJW29" s="44"/>
      <c r="EJX29" s="49"/>
      <c r="EJY29" s="13"/>
      <c r="EJZ29" s="38"/>
      <c r="EKA29" s="39"/>
      <c r="EKB29" s="39"/>
      <c r="EKC29" s="39"/>
      <c r="EKD29" s="6"/>
      <c r="EKE29" s="4"/>
      <c r="EKF29" s="3"/>
      <c r="EKG29" s="4"/>
      <c r="EKH29" s="7"/>
      <c r="EKI29" s="52"/>
      <c r="EKJ29" s="4"/>
      <c r="EKK29" s="1"/>
      <c r="EKL29" s="1"/>
      <c r="EKM29" s="34"/>
      <c r="EKN29" s="50"/>
      <c r="EKO29" s="51"/>
      <c r="EKP29" s="15"/>
      <c r="EKQ29" s="15"/>
      <c r="EKR29" s="15"/>
      <c r="EKS29" s="42"/>
      <c r="EKT29" s="43"/>
      <c r="EKU29" s="48"/>
      <c r="EKV29" s="44"/>
      <c r="EKW29" s="49"/>
      <c r="EKX29" s="13"/>
      <c r="EKY29" s="38"/>
      <c r="EKZ29" s="39"/>
      <c r="ELA29" s="39"/>
      <c r="ELB29" s="39"/>
      <c r="ELC29" s="6"/>
      <c r="ELD29" s="4"/>
      <c r="ELE29" s="3"/>
      <c r="ELF29" s="4"/>
      <c r="ELG29" s="7"/>
      <c r="ELH29" s="52"/>
      <c r="ELI29" s="4"/>
      <c r="ELJ29" s="1"/>
      <c r="ELK29" s="1"/>
      <c r="ELL29" s="34"/>
      <c r="ELM29" s="50"/>
      <c r="ELN29" s="51"/>
      <c r="ELO29" s="15"/>
      <c r="ELP29" s="15"/>
      <c r="ELQ29" s="15"/>
      <c r="ELR29" s="42"/>
      <c r="ELS29" s="43"/>
      <c r="ELT29" s="48"/>
      <c r="ELU29" s="44"/>
      <c r="ELV29" s="49"/>
      <c r="ELW29" s="13"/>
      <c r="ELX29" s="38"/>
      <c r="ELY29" s="39"/>
      <c r="ELZ29" s="39"/>
      <c r="EMA29" s="39"/>
      <c r="EMB29" s="6"/>
      <c r="EMC29" s="4"/>
      <c r="EMD29" s="3"/>
      <c r="EME29" s="4"/>
      <c r="EMF29" s="7"/>
      <c r="EMG29" s="52"/>
      <c r="EMH29" s="4"/>
      <c r="EMI29" s="1"/>
      <c r="EMJ29" s="1"/>
      <c r="EMK29" s="34"/>
      <c r="EML29" s="50"/>
      <c r="EMM29" s="51"/>
      <c r="EMN29" s="15"/>
      <c r="EMO29" s="15"/>
      <c r="EMP29" s="15"/>
      <c r="EMQ29" s="42"/>
      <c r="EMR29" s="43"/>
      <c r="EMS29" s="48"/>
      <c r="EMT29" s="44"/>
      <c r="EMU29" s="49"/>
      <c r="EMV29" s="13"/>
      <c r="EMW29" s="38"/>
      <c r="EMX29" s="39"/>
      <c r="EMY29" s="39"/>
      <c r="EMZ29" s="39"/>
      <c r="ENA29" s="6"/>
      <c r="ENB29" s="4"/>
      <c r="ENC29" s="3"/>
      <c r="END29" s="4"/>
      <c r="ENE29" s="7"/>
      <c r="ENF29" s="52"/>
      <c r="ENG29" s="4"/>
      <c r="ENH29" s="1"/>
      <c r="ENI29" s="1"/>
      <c r="ENJ29" s="34"/>
      <c r="ENK29" s="50"/>
      <c r="ENL29" s="51"/>
      <c r="ENM29" s="15"/>
      <c r="ENN29" s="15"/>
      <c r="ENO29" s="15"/>
      <c r="ENP29" s="42"/>
      <c r="ENQ29" s="43"/>
      <c r="ENR29" s="48"/>
      <c r="ENS29" s="44"/>
      <c r="ENT29" s="49"/>
      <c r="ENU29" s="13"/>
      <c r="ENV29" s="38"/>
      <c r="ENW29" s="39"/>
      <c r="ENX29" s="39"/>
      <c r="ENY29" s="39"/>
      <c r="ENZ29" s="6"/>
      <c r="EOA29" s="4"/>
      <c r="EOB29" s="3"/>
      <c r="EOC29" s="4"/>
      <c r="EOD29" s="7"/>
      <c r="EOE29" s="52"/>
      <c r="EOF29" s="4"/>
      <c r="EOG29" s="1"/>
      <c r="EOH29" s="1"/>
      <c r="EOI29" s="34"/>
      <c r="EOJ29" s="50"/>
      <c r="EOK29" s="51"/>
      <c r="EOL29" s="15"/>
      <c r="EOM29" s="15"/>
      <c r="EON29" s="15"/>
      <c r="EOO29" s="42"/>
      <c r="EOP29" s="43"/>
      <c r="EOQ29" s="48"/>
      <c r="EOR29" s="44"/>
      <c r="EOS29" s="49"/>
      <c r="EOT29" s="13"/>
      <c r="EOU29" s="38"/>
      <c r="EOV29" s="39"/>
      <c r="EOW29" s="39"/>
      <c r="EOX29" s="39"/>
      <c r="EOY29" s="6"/>
      <c r="EOZ29" s="4"/>
      <c r="EPA29" s="3"/>
      <c r="EPB29" s="4"/>
      <c r="EPC29" s="7"/>
      <c r="EPD29" s="52"/>
      <c r="EPE29" s="4"/>
      <c r="EPF29" s="1"/>
      <c r="EPG29" s="1"/>
      <c r="EPH29" s="34"/>
      <c r="EPI29" s="50"/>
      <c r="EPJ29" s="51"/>
      <c r="EPK29" s="15"/>
      <c r="EPL29" s="15"/>
      <c r="EPM29" s="15"/>
      <c r="EPN29" s="42"/>
      <c r="EPO29" s="43"/>
      <c r="EPP29" s="48"/>
      <c r="EPQ29" s="44"/>
      <c r="EPR29" s="49"/>
      <c r="EPS29" s="13"/>
      <c r="EPT29" s="38"/>
      <c r="EPU29" s="39"/>
      <c r="EPV29" s="39"/>
      <c r="EPW29" s="39"/>
      <c r="EPX29" s="6"/>
      <c r="EPY29" s="4"/>
      <c r="EPZ29" s="3"/>
      <c r="EQA29" s="4"/>
      <c r="EQB29" s="7"/>
      <c r="EQC29" s="52"/>
      <c r="EQD29" s="4"/>
      <c r="EQE29" s="1"/>
      <c r="EQF29" s="1"/>
      <c r="EQG29" s="34"/>
      <c r="EQH29" s="50"/>
      <c r="EQI29" s="51"/>
      <c r="EQJ29" s="15"/>
      <c r="EQK29" s="15"/>
      <c r="EQL29" s="15"/>
      <c r="EQM29" s="42"/>
      <c r="EQN29" s="43"/>
      <c r="EQO29" s="48"/>
      <c r="EQP29" s="44"/>
      <c r="EQQ29" s="49"/>
      <c r="EQR29" s="13"/>
      <c r="EQS29" s="38"/>
      <c r="EQT29" s="39"/>
      <c r="EQU29" s="39"/>
      <c r="EQV29" s="39"/>
      <c r="EQW29" s="6"/>
      <c r="EQX29" s="4"/>
      <c r="EQY29" s="3"/>
      <c r="EQZ29" s="4"/>
      <c r="ERA29" s="7"/>
      <c r="ERB29" s="52"/>
      <c r="ERC29" s="4"/>
      <c r="ERD29" s="1"/>
      <c r="ERE29" s="1"/>
      <c r="ERF29" s="34"/>
      <c r="ERG29" s="50"/>
      <c r="ERH29" s="51"/>
      <c r="ERI29" s="15"/>
      <c r="ERJ29" s="15"/>
      <c r="ERK29" s="15"/>
      <c r="ERL29" s="42"/>
      <c r="ERM29" s="43"/>
      <c r="ERN29" s="48"/>
      <c r="ERO29" s="44"/>
      <c r="ERP29" s="49"/>
      <c r="ERQ29" s="13"/>
      <c r="ERR29" s="38"/>
      <c r="ERS29" s="39"/>
      <c r="ERT29" s="39"/>
      <c r="ERU29" s="39"/>
      <c r="ERV29" s="6"/>
      <c r="ERW29" s="4"/>
      <c r="ERX29" s="3"/>
      <c r="ERY29" s="4"/>
      <c r="ERZ29" s="7"/>
      <c r="ESA29" s="52"/>
      <c r="ESB29" s="4"/>
      <c r="ESC29" s="1"/>
      <c r="ESD29" s="1"/>
      <c r="ESE29" s="34"/>
      <c r="ESF29" s="50"/>
      <c r="ESG29" s="51"/>
      <c r="ESH29" s="15"/>
      <c r="ESI29" s="15"/>
      <c r="ESJ29" s="15"/>
      <c r="ESK29" s="42"/>
      <c r="ESL29" s="43"/>
      <c r="ESM29" s="48"/>
      <c r="ESN29" s="44"/>
      <c r="ESO29" s="49"/>
      <c r="ESP29" s="13"/>
      <c r="ESQ29" s="38"/>
      <c r="ESR29" s="39"/>
      <c r="ESS29" s="39"/>
      <c r="EST29" s="39"/>
      <c r="ESU29" s="6"/>
      <c r="ESV29" s="4"/>
      <c r="ESW29" s="3"/>
      <c r="ESX29" s="4"/>
      <c r="ESY29" s="7"/>
      <c r="ESZ29" s="52"/>
      <c r="ETA29" s="4"/>
      <c r="ETB29" s="1"/>
      <c r="ETC29" s="1"/>
      <c r="ETD29" s="34"/>
      <c r="ETE29" s="50"/>
      <c r="ETF29" s="51"/>
      <c r="ETG29" s="15"/>
      <c r="ETH29" s="15"/>
      <c r="ETI29" s="15"/>
      <c r="ETJ29" s="42"/>
      <c r="ETK29" s="43"/>
      <c r="ETL29" s="48"/>
      <c r="ETM29" s="44"/>
      <c r="ETN29" s="49"/>
      <c r="ETO29" s="13"/>
      <c r="ETP29" s="38"/>
      <c r="ETQ29" s="39"/>
      <c r="ETR29" s="39"/>
      <c r="ETS29" s="39"/>
      <c r="ETT29" s="6"/>
      <c r="ETU29" s="4"/>
      <c r="ETV29" s="3"/>
      <c r="ETW29" s="4"/>
      <c r="ETX29" s="7"/>
      <c r="ETY29" s="52"/>
      <c r="ETZ29" s="4"/>
      <c r="EUA29" s="1"/>
      <c r="EUB29" s="1"/>
      <c r="EUC29" s="34"/>
      <c r="EUD29" s="50"/>
      <c r="EUE29" s="51"/>
      <c r="EUF29" s="15"/>
      <c r="EUG29" s="15"/>
      <c r="EUH29" s="15"/>
      <c r="EUI29" s="42"/>
      <c r="EUJ29" s="43"/>
      <c r="EUK29" s="48"/>
      <c r="EUL29" s="44"/>
      <c r="EUM29" s="49"/>
      <c r="EUN29" s="13"/>
      <c r="EUO29" s="38"/>
      <c r="EUP29" s="39"/>
      <c r="EUQ29" s="39"/>
      <c r="EUR29" s="39"/>
      <c r="EUS29" s="6"/>
      <c r="EUT29" s="4"/>
      <c r="EUU29" s="3"/>
      <c r="EUV29" s="4"/>
      <c r="EUW29" s="7"/>
      <c r="EUX29" s="52"/>
      <c r="EUY29" s="4"/>
      <c r="EUZ29" s="1"/>
      <c r="EVA29" s="1"/>
      <c r="EVB29" s="34"/>
      <c r="EVC29" s="50"/>
      <c r="EVD29" s="51"/>
      <c r="EVE29" s="15"/>
      <c r="EVF29" s="15"/>
      <c r="EVG29" s="15"/>
      <c r="EVH29" s="42"/>
      <c r="EVI29" s="43"/>
      <c r="EVJ29" s="48"/>
      <c r="EVK29" s="44"/>
      <c r="EVL29" s="49"/>
      <c r="EVM29" s="13"/>
      <c r="EVN29" s="38"/>
      <c r="EVO29" s="39"/>
      <c r="EVP29" s="39"/>
      <c r="EVQ29" s="39"/>
      <c r="EVR29" s="6"/>
      <c r="EVS29" s="4"/>
      <c r="EVT29" s="3"/>
      <c r="EVU29" s="4"/>
      <c r="EVV29" s="7"/>
      <c r="EVW29" s="52"/>
      <c r="EVX29" s="4"/>
      <c r="EVY29" s="1"/>
      <c r="EVZ29" s="1"/>
      <c r="EWA29" s="34"/>
      <c r="EWB29" s="50"/>
      <c r="EWC29" s="51"/>
      <c r="EWD29" s="15"/>
      <c r="EWE29" s="15"/>
      <c r="EWF29" s="15"/>
      <c r="EWG29" s="42"/>
      <c r="EWH29" s="43"/>
      <c r="EWI29" s="48"/>
      <c r="EWJ29" s="44"/>
      <c r="EWK29" s="49"/>
      <c r="EWL29" s="13"/>
      <c r="EWM29" s="38"/>
      <c r="EWN29" s="39"/>
      <c r="EWO29" s="39"/>
      <c r="EWP29" s="39"/>
      <c r="EWQ29" s="6"/>
      <c r="EWR29" s="4"/>
      <c r="EWS29" s="3"/>
      <c r="EWT29" s="4"/>
      <c r="EWU29" s="7"/>
      <c r="EWV29" s="52"/>
      <c r="EWW29" s="4"/>
      <c r="EWX29" s="1"/>
      <c r="EWY29" s="1"/>
      <c r="EWZ29" s="34"/>
      <c r="EXA29" s="50"/>
      <c r="EXB29" s="51"/>
      <c r="EXC29" s="15"/>
      <c r="EXD29" s="15"/>
      <c r="EXE29" s="15"/>
      <c r="EXF29" s="42"/>
      <c r="EXG29" s="43"/>
      <c r="EXH29" s="48"/>
      <c r="EXI29" s="44"/>
      <c r="EXJ29" s="49"/>
      <c r="EXK29" s="13"/>
      <c r="EXL29" s="38"/>
      <c r="EXM29" s="39"/>
      <c r="EXN29" s="39"/>
      <c r="EXO29" s="39"/>
      <c r="EXP29" s="6"/>
      <c r="EXQ29" s="4"/>
      <c r="EXR29" s="3"/>
      <c r="EXS29" s="4"/>
      <c r="EXT29" s="7"/>
      <c r="EXU29" s="52"/>
      <c r="EXV29" s="4"/>
      <c r="EXW29" s="1"/>
      <c r="EXX29" s="1"/>
      <c r="EXY29" s="34"/>
      <c r="EXZ29" s="50"/>
      <c r="EYA29" s="51"/>
      <c r="EYB29" s="15"/>
      <c r="EYC29" s="15"/>
      <c r="EYD29" s="15"/>
      <c r="EYE29" s="42"/>
      <c r="EYF29" s="43"/>
      <c r="EYG29" s="48"/>
      <c r="EYH29" s="44"/>
      <c r="EYI29" s="49"/>
      <c r="EYJ29" s="13"/>
      <c r="EYK29" s="38"/>
      <c r="EYL29" s="39"/>
      <c r="EYM29" s="39"/>
      <c r="EYN29" s="39"/>
      <c r="EYO29" s="6"/>
      <c r="EYP29" s="4"/>
      <c r="EYQ29" s="3"/>
      <c r="EYR29" s="4"/>
      <c r="EYS29" s="7"/>
      <c r="EYT29" s="52"/>
      <c r="EYU29" s="4"/>
      <c r="EYV29" s="1"/>
      <c r="EYW29" s="1"/>
      <c r="EYX29" s="34"/>
      <c r="EYY29" s="50"/>
      <c r="EYZ29" s="51"/>
      <c r="EZA29" s="15"/>
      <c r="EZB29" s="15"/>
      <c r="EZC29" s="15"/>
      <c r="EZD29" s="42"/>
      <c r="EZE29" s="43"/>
      <c r="EZF29" s="48"/>
      <c r="EZG29" s="44"/>
      <c r="EZH29" s="49"/>
      <c r="EZI29" s="13"/>
      <c r="EZJ29" s="38"/>
      <c r="EZK29" s="39"/>
      <c r="EZL29" s="39"/>
      <c r="EZM29" s="39"/>
      <c r="EZN29" s="6"/>
      <c r="EZO29" s="4"/>
      <c r="EZP29" s="3"/>
      <c r="EZQ29" s="4"/>
      <c r="EZR29" s="7"/>
      <c r="EZS29" s="52"/>
      <c r="EZT29" s="4"/>
      <c r="EZU29" s="1"/>
      <c r="EZV29" s="1"/>
      <c r="EZW29" s="34"/>
      <c r="EZX29" s="50"/>
      <c r="EZY29" s="51"/>
      <c r="EZZ29" s="15"/>
      <c r="FAA29" s="15"/>
      <c r="FAB29" s="15"/>
      <c r="FAC29" s="42"/>
      <c r="FAD29" s="43"/>
      <c r="FAE29" s="48"/>
      <c r="FAF29" s="44"/>
      <c r="FAG29" s="49"/>
      <c r="FAH29" s="13"/>
      <c r="FAI29" s="38"/>
      <c r="FAJ29" s="39"/>
      <c r="FAK29" s="39"/>
      <c r="FAL29" s="39"/>
      <c r="FAM29" s="6"/>
      <c r="FAN29" s="4"/>
      <c r="FAO29" s="3"/>
      <c r="FAP29" s="4"/>
      <c r="FAQ29" s="7"/>
      <c r="FAR29" s="52"/>
      <c r="FAS29" s="4"/>
      <c r="FAT29" s="1"/>
      <c r="FAU29" s="1"/>
      <c r="FAV29" s="34"/>
      <c r="FAW29" s="50"/>
      <c r="FAX29" s="51"/>
      <c r="FAY29" s="15"/>
      <c r="FAZ29" s="15"/>
      <c r="FBA29" s="15"/>
      <c r="FBB29" s="42"/>
      <c r="FBC29" s="43"/>
      <c r="FBD29" s="48"/>
      <c r="FBE29" s="44"/>
      <c r="FBF29" s="49"/>
      <c r="FBG29" s="13"/>
      <c r="FBH29" s="38"/>
      <c r="FBI29" s="39"/>
      <c r="FBJ29" s="39"/>
      <c r="FBK29" s="39"/>
      <c r="FBL29" s="6"/>
      <c r="FBM29" s="4"/>
      <c r="FBN29" s="3"/>
      <c r="FBO29" s="4"/>
      <c r="FBP29" s="7"/>
      <c r="FBQ29" s="52"/>
      <c r="FBR29" s="4"/>
      <c r="FBS29" s="1"/>
      <c r="FBT29" s="1"/>
      <c r="FBU29" s="34"/>
      <c r="FBV29" s="50"/>
      <c r="FBW29" s="51"/>
      <c r="FBX29" s="15"/>
      <c r="FBY29" s="15"/>
      <c r="FBZ29" s="15"/>
      <c r="FCA29" s="42"/>
      <c r="FCB29" s="43"/>
      <c r="FCC29" s="48"/>
      <c r="FCD29" s="44"/>
      <c r="FCE29" s="49"/>
      <c r="FCF29" s="13"/>
      <c r="FCG29" s="38"/>
      <c r="FCH29" s="39"/>
      <c r="FCI29" s="39"/>
      <c r="FCJ29" s="39"/>
      <c r="FCK29" s="6"/>
      <c r="FCL29" s="4"/>
      <c r="FCM29" s="3"/>
      <c r="FCN29" s="4"/>
      <c r="FCO29" s="7"/>
      <c r="FCP29" s="52"/>
      <c r="FCQ29" s="4"/>
      <c r="FCR29" s="1"/>
      <c r="FCS29" s="1"/>
      <c r="FCT29" s="34"/>
      <c r="FCU29" s="50"/>
      <c r="FCV29" s="51"/>
      <c r="FCW29" s="15"/>
      <c r="FCX29" s="15"/>
      <c r="FCY29" s="15"/>
      <c r="FCZ29" s="42"/>
      <c r="FDA29" s="43"/>
      <c r="FDB29" s="48"/>
      <c r="FDC29" s="44"/>
      <c r="FDD29" s="49"/>
      <c r="FDE29" s="13"/>
      <c r="FDF29" s="38"/>
      <c r="FDG29" s="39"/>
      <c r="FDH29" s="39"/>
      <c r="FDI29" s="39"/>
      <c r="FDJ29" s="6"/>
      <c r="FDK29" s="4"/>
      <c r="FDL29" s="3"/>
      <c r="FDM29" s="4"/>
      <c r="FDN29" s="7"/>
      <c r="FDO29" s="52"/>
      <c r="FDP29" s="4"/>
      <c r="FDQ29" s="1"/>
      <c r="FDR29" s="1"/>
      <c r="FDS29" s="34"/>
      <c r="FDT29" s="50"/>
      <c r="FDU29" s="51"/>
      <c r="FDV29" s="15"/>
      <c r="FDW29" s="15"/>
      <c r="FDX29" s="15"/>
      <c r="FDY29" s="42"/>
      <c r="FDZ29" s="43"/>
      <c r="FEA29" s="48"/>
      <c r="FEB29" s="44"/>
      <c r="FEC29" s="49"/>
      <c r="FED29" s="13"/>
      <c r="FEE29" s="38"/>
      <c r="FEF29" s="39"/>
      <c r="FEG29" s="39"/>
      <c r="FEH29" s="39"/>
      <c r="FEI29" s="6"/>
      <c r="FEJ29" s="4"/>
      <c r="FEK29" s="3"/>
      <c r="FEL29" s="4"/>
      <c r="FEM29" s="7"/>
      <c r="FEN29" s="52"/>
      <c r="FEO29" s="4"/>
      <c r="FEP29" s="1"/>
      <c r="FEQ29" s="1"/>
      <c r="FER29" s="34"/>
      <c r="FES29" s="50"/>
      <c r="FET29" s="51"/>
      <c r="FEU29" s="15"/>
      <c r="FEV29" s="15"/>
      <c r="FEW29" s="15"/>
      <c r="FEX29" s="42"/>
      <c r="FEY29" s="43"/>
      <c r="FEZ29" s="48"/>
      <c r="FFA29" s="44"/>
      <c r="FFB29" s="49"/>
      <c r="FFC29" s="13"/>
      <c r="FFD29" s="38"/>
      <c r="FFE29" s="39"/>
      <c r="FFF29" s="39"/>
      <c r="FFG29" s="39"/>
      <c r="FFH29" s="6"/>
      <c r="FFI29" s="4"/>
      <c r="FFJ29" s="3"/>
      <c r="FFK29" s="4"/>
      <c r="FFL29" s="7"/>
      <c r="FFM29" s="52"/>
      <c r="FFN29" s="4"/>
      <c r="FFO29" s="1"/>
      <c r="FFP29" s="1"/>
      <c r="FFQ29" s="34"/>
      <c r="FFR29" s="50"/>
      <c r="FFS29" s="51"/>
      <c r="FFT29" s="15"/>
      <c r="FFU29" s="15"/>
      <c r="FFV29" s="15"/>
      <c r="FFW29" s="42"/>
      <c r="FFX29" s="43"/>
      <c r="FFY29" s="48"/>
      <c r="FFZ29" s="44"/>
      <c r="FGA29" s="49"/>
      <c r="FGB29" s="13"/>
      <c r="FGC29" s="38"/>
      <c r="FGD29" s="39"/>
      <c r="FGE29" s="39"/>
      <c r="FGF29" s="39"/>
      <c r="FGG29" s="6"/>
      <c r="FGH29" s="4"/>
      <c r="FGI29" s="3"/>
      <c r="FGJ29" s="4"/>
      <c r="FGK29" s="7"/>
      <c r="FGL29" s="52"/>
      <c r="FGM29" s="4"/>
      <c r="FGN29" s="1"/>
      <c r="FGO29" s="1"/>
      <c r="FGP29" s="34"/>
      <c r="FGQ29" s="50"/>
      <c r="FGR29" s="51"/>
      <c r="FGS29" s="15"/>
      <c r="FGT29" s="15"/>
      <c r="FGU29" s="15"/>
      <c r="FGV29" s="42"/>
      <c r="FGW29" s="43"/>
      <c r="FGX29" s="48"/>
      <c r="FGY29" s="44"/>
      <c r="FGZ29" s="49"/>
      <c r="FHA29" s="13"/>
      <c r="FHB29" s="38"/>
      <c r="FHC29" s="39"/>
      <c r="FHD29" s="39"/>
      <c r="FHE29" s="39"/>
      <c r="FHF29" s="6"/>
      <c r="FHG29" s="4"/>
      <c r="FHH29" s="3"/>
      <c r="FHI29" s="4"/>
      <c r="FHJ29" s="7"/>
      <c r="FHK29" s="52"/>
      <c r="FHL29" s="4"/>
      <c r="FHM29" s="1"/>
      <c r="FHN29" s="1"/>
      <c r="FHO29" s="34"/>
      <c r="FHP29" s="50"/>
      <c r="FHQ29" s="51"/>
      <c r="FHR29" s="15"/>
      <c r="FHS29" s="15"/>
      <c r="FHT29" s="15"/>
      <c r="FHU29" s="42"/>
      <c r="FHV29" s="43"/>
      <c r="FHW29" s="48"/>
      <c r="FHX29" s="44"/>
      <c r="FHY29" s="49"/>
      <c r="FHZ29" s="13"/>
      <c r="FIA29" s="38"/>
      <c r="FIB29" s="39"/>
      <c r="FIC29" s="39"/>
      <c r="FID29" s="39"/>
      <c r="FIE29" s="6"/>
      <c r="FIF29" s="4"/>
      <c r="FIG29" s="3"/>
      <c r="FIH29" s="4"/>
      <c r="FII29" s="7"/>
      <c r="FIJ29" s="52"/>
      <c r="FIK29" s="4"/>
      <c r="FIL29" s="1"/>
      <c r="FIM29" s="1"/>
      <c r="FIN29" s="34"/>
      <c r="FIO29" s="50"/>
      <c r="FIP29" s="51"/>
      <c r="FIQ29" s="15"/>
      <c r="FIR29" s="15"/>
      <c r="FIS29" s="15"/>
      <c r="FIT29" s="42"/>
      <c r="FIU29" s="43"/>
      <c r="FIV29" s="48"/>
      <c r="FIW29" s="44"/>
      <c r="FIX29" s="49"/>
      <c r="FIY29" s="13"/>
      <c r="FIZ29" s="38"/>
      <c r="FJA29" s="39"/>
      <c r="FJB29" s="39"/>
      <c r="FJC29" s="39"/>
      <c r="FJD29" s="6"/>
      <c r="FJE29" s="4"/>
      <c r="FJF29" s="3"/>
      <c r="FJG29" s="4"/>
      <c r="FJH29" s="7"/>
      <c r="FJI29" s="52"/>
      <c r="FJJ29" s="4"/>
      <c r="FJK29" s="1"/>
      <c r="FJL29" s="1"/>
      <c r="FJM29" s="34"/>
      <c r="FJN29" s="50"/>
      <c r="FJO29" s="51"/>
      <c r="FJP29" s="15"/>
      <c r="FJQ29" s="15"/>
      <c r="FJR29" s="15"/>
      <c r="FJS29" s="42"/>
      <c r="FJT29" s="43"/>
      <c r="FJU29" s="48"/>
      <c r="FJV29" s="44"/>
      <c r="FJW29" s="49"/>
      <c r="FJX29" s="13"/>
      <c r="FJY29" s="38"/>
      <c r="FJZ29" s="39"/>
      <c r="FKA29" s="39"/>
      <c r="FKB29" s="39"/>
      <c r="FKC29" s="6"/>
      <c r="FKD29" s="4"/>
      <c r="FKE29" s="3"/>
      <c r="FKF29" s="4"/>
      <c r="FKG29" s="7"/>
      <c r="FKH29" s="52"/>
      <c r="FKI29" s="4"/>
      <c r="FKJ29" s="1"/>
      <c r="FKK29" s="1"/>
      <c r="FKL29" s="34"/>
      <c r="FKM29" s="50"/>
      <c r="FKN29" s="51"/>
      <c r="FKO29" s="15"/>
      <c r="FKP29" s="15"/>
      <c r="FKQ29" s="15"/>
      <c r="FKR29" s="42"/>
      <c r="FKS29" s="43"/>
      <c r="FKT29" s="48"/>
      <c r="FKU29" s="44"/>
      <c r="FKV29" s="49"/>
      <c r="FKW29" s="13"/>
      <c r="FKX29" s="38"/>
      <c r="FKY29" s="39"/>
      <c r="FKZ29" s="39"/>
      <c r="FLA29" s="39"/>
      <c r="FLB29" s="6"/>
      <c r="FLC29" s="4"/>
      <c r="FLD29" s="3"/>
      <c r="FLE29" s="4"/>
      <c r="FLF29" s="7"/>
      <c r="FLG29" s="52"/>
      <c r="FLH29" s="4"/>
      <c r="FLI29" s="1"/>
      <c r="FLJ29" s="1"/>
      <c r="FLK29" s="34"/>
      <c r="FLL29" s="50"/>
      <c r="FLM29" s="51"/>
      <c r="FLN29" s="15"/>
      <c r="FLO29" s="15"/>
      <c r="FLP29" s="15"/>
      <c r="FLQ29" s="42"/>
      <c r="FLR29" s="43"/>
      <c r="FLS29" s="48"/>
      <c r="FLT29" s="44"/>
      <c r="FLU29" s="49"/>
      <c r="FLV29" s="13"/>
      <c r="FLW29" s="38"/>
      <c r="FLX29" s="39"/>
      <c r="FLY29" s="39"/>
      <c r="FLZ29" s="39"/>
      <c r="FMA29" s="6"/>
      <c r="FMB29" s="4"/>
      <c r="FMC29" s="3"/>
      <c r="FMD29" s="4"/>
      <c r="FME29" s="7"/>
      <c r="FMF29" s="52"/>
      <c r="FMG29" s="4"/>
      <c r="FMH29" s="1"/>
      <c r="FMI29" s="1"/>
      <c r="FMJ29" s="34"/>
      <c r="FMK29" s="50"/>
      <c r="FML29" s="51"/>
      <c r="FMM29" s="15"/>
      <c r="FMN29" s="15"/>
      <c r="FMO29" s="15"/>
      <c r="FMP29" s="42"/>
      <c r="FMQ29" s="43"/>
      <c r="FMR29" s="48"/>
      <c r="FMS29" s="44"/>
      <c r="FMT29" s="49"/>
      <c r="FMU29" s="13"/>
      <c r="FMV29" s="38"/>
      <c r="FMW29" s="39"/>
      <c r="FMX29" s="39"/>
      <c r="FMY29" s="39"/>
      <c r="FMZ29" s="6"/>
      <c r="FNA29" s="4"/>
      <c r="FNB29" s="3"/>
      <c r="FNC29" s="4"/>
      <c r="FND29" s="7"/>
      <c r="FNE29" s="52"/>
      <c r="FNF29" s="4"/>
      <c r="FNG29" s="1"/>
      <c r="FNH29" s="1"/>
      <c r="FNI29" s="34"/>
      <c r="FNJ29" s="50"/>
      <c r="FNK29" s="51"/>
      <c r="FNL29" s="15"/>
      <c r="FNM29" s="15"/>
      <c r="FNN29" s="15"/>
      <c r="FNO29" s="42"/>
      <c r="FNP29" s="43"/>
      <c r="FNQ29" s="48"/>
      <c r="FNR29" s="44"/>
      <c r="FNS29" s="49"/>
      <c r="FNT29" s="13"/>
      <c r="FNU29" s="38"/>
      <c r="FNV29" s="39"/>
      <c r="FNW29" s="39"/>
      <c r="FNX29" s="39"/>
      <c r="FNY29" s="6"/>
      <c r="FNZ29" s="4"/>
      <c r="FOA29" s="3"/>
      <c r="FOB29" s="4"/>
      <c r="FOC29" s="7"/>
      <c r="FOD29" s="52"/>
      <c r="FOE29" s="4"/>
      <c r="FOF29" s="1"/>
      <c r="FOG29" s="1"/>
      <c r="FOH29" s="34"/>
      <c r="FOI29" s="50"/>
      <c r="FOJ29" s="51"/>
      <c r="FOK29" s="15"/>
      <c r="FOL29" s="15"/>
      <c r="FOM29" s="15"/>
      <c r="FON29" s="42"/>
      <c r="FOO29" s="43"/>
      <c r="FOP29" s="48"/>
      <c r="FOQ29" s="44"/>
      <c r="FOR29" s="49"/>
      <c r="FOS29" s="13"/>
      <c r="FOT29" s="38"/>
      <c r="FOU29" s="39"/>
      <c r="FOV29" s="39"/>
      <c r="FOW29" s="39"/>
      <c r="FOX29" s="6"/>
      <c r="FOY29" s="4"/>
      <c r="FOZ29" s="3"/>
      <c r="FPA29" s="4"/>
      <c r="FPB29" s="7"/>
      <c r="FPC29" s="52"/>
      <c r="FPD29" s="4"/>
      <c r="FPE29" s="1"/>
      <c r="FPF29" s="1"/>
      <c r="FPG29" s="34"/>
      <c r="FPH29" s="50"/>
      <c r="FPI29" s="51"/>
      <c r="FPJ29" s="15"/>
      <c r="FPK29" s="15"/>
      <c r="FPL29" s="15"/>
      <c r="FPM29" s="42"/>
      <c r="FPN29" s="43"/>
      <c r="FPO29" s="48"/>
      <c r="FPP29" s="44"/>
      <c r="FPQ29" s="49"/>
      <c r="FPR29" s="13"/>
      <c r="FPS29" s="38"/>
      <c r="FPT29" s="39"/>
      <c r="FPU29" s="39"/>
      <c r="FPV29" s="39"/>
      <c r="FPW29" s="6"/>
      <c r="FPX29" s="4"/>
      <c r="FPY29" s="3"/>
      <c r="FPZ29" s="4"/>
      <c r="FQA29" s="7"/>
      <c r="FQB29" s="52"/>
      <c r="FQC29" s="4"/>
      <c r="FQD29" s="1"/>
      <c r="FQE29" s="1"/>
      <c r="FQF29" s="34"/>
      <c r="FQG29" s="50"/>
      <c r="FQH29" s="51"/>
      <c r="FQI29" s="15"/>
      <c r="FQJ29" s="15"/>
      <c r="FQK29" s="15"/>
      <c r="FQL29" s="42"/>
      <c r="FQM29" s="43"/>
      <c r="FQN29" s="48"/>
      <c r="FQO29" s="44"/>
      <c r="FQP29" s="49"/>
      <c r="FQQ29" s="13"/>
      <c r="FQR29" s="38"/>
      <c r="FQS29" s="39"/>
      <c r="FQT29" s="39"/>
      <c r="FQU29" s="39"/>
      <c r="FQV29" s="6"/>
      <c r="FQW29" s="4"/>
      <c r="FQX29" s="3"/>
      <c r="FQY29" s="4"/>
      <c r="FQZ29" s="7"/>
      <c r="FRA29" s="52"/>
      <c r="FRB29" s="4"/>
      <c r="FRC29" s="1"/>
      <c r="FRD29" s="1"/>
      <c r="FRE29" s="34"/>
      <c r="FRF29" s="50"/>
      <c r="FRG29" s="51"/>
      <c r="FRH29" s="15"/>
      <c r="FRI29" s="15"/>
      <c r="FRJ29" s="15"/>
      <c r="FRK29" s="42"/>
      <c r="FRL29" s="43"/>
      <c r="FRM29" s="48"/>
      <c r="FRN29" s="44"/>
      <c r="FRO29" s="49"/>
      <c r="FRP29" s="13"/>
      <c r="FRQ29" s="38"/>
      <c r="FRR29" s="39"/>
      <c r="FRS29" s="39"/>
      <c r="FRT29" s="39"/>
      <c r="FRU29" s="6"/>
      <c r="FRV29" s="4"/>
      <c r="FRW29" s="3"/>
      <c r="FRX29" s="4"/>
      <c r="FRY29" s="7"/>
      <c r="FRZ29" s="52"/>
      <c r="FSA29" s="4"/>
      <c r="FSB29" s="1"/>
      <c r="FSC29" s="1"/>
      <c r="FSD29" s="34"/>
      <c r="FSE29" s="50"/>
      <c r="FSF29" s="51"/>
      <c r="FSG29" s="15"/>
      <c r="FSH29" s="15"/>
      <c r="FSI29" s="15"/>
      <c r="FSJ29" s="42"/>
      <c r="FSK29" s="43"/>
      <c r="FSL29" s="48"/>
      <c r="FSM29" s="44"/>
      <c r="FSN29" s="49"/>
      <c r="FSO29" s="13"/>
      <c r="FSP29" s="38"/>
      <c r="FSQ29" s="39"/>
      <c r="FSR29" s="39"/>
      <c r="FSS29" s="39"/>
      <c r="FST29" s="6"/>
      <c r="FSU29" s="4"/>
      <c r="FSV29" s="3"/>
      <c r="FSW29" s="4"/>
      <c r="FSX29" s="7"/>
      <c r="FSY29" s="52"/>
      <c r="FSZ29" s="4"/>
      <c r="FTA29" s="1"/>
      <c r="FTB29" s="1"/>
      <c r="FTC29" s="34"/>
      <c r="FTD29" s="50"/>
      <c r="FTE29" s="51"/>
      <c r="FTF29" s="15"/>
      <c r="FTG29" s="15"/>
      <c r="FTH29" s="15"/>
      <c r="FTI29" s="42"/>
      <c r="FTJ29" s="43"/>
      <c r="FTK29" s="48"/>
      <c r="FTL29" s="44"/>
      <c r="FTM29" s="49"/>
      <c r="FTN29" s="13"/>
      <c r="FTO29" s="38"/>
      <c r="FTP29" s="39"/>
      <c r="FTQ29" s="39"/>
      <c r="FTR29" s="39"/>
      <c r="FTS29" s="6"/>
      <c r="FTT29" s="4"/>
      <c r="FTU29" s="3"/>
      <c r="FTV29" s="4"/>
      <c r="FTW29" s="7"/>
      <c r="FTX29" s="52"/>
      <c r="FTY29" s="4"/>
      <c r="FTZ29" s="1"/>
      <c r="FUA29" s="1"/>
      <c r="FUB29" s="34"/>
      <c r="FUC29" s="50"/>
      <c r="FUD29" s="51"/>
      <c r="FUE29" s="15"/>
      <c r="FUF29" s="15"/>
      <c r="FUG29" s="15"/>
      <c r="FUH29" s="42"/>
      <c r="FUI29" s="43"/>
      <c r="FUJ29" s="48"/>
      <c r="FUK29" s="44"/>
      <c r="FUL29" s="49"/>
      <c r="FUM29" s="13"/>
      <c r="FUN29" s="38"/>
      <c r="FUO29" s="39"/>
      <c r="FUP29" s="39"/>
      <c r="FUQ29" s="39"/>
      <c r="FUR29" s="6"/>
      <c r="FUS29" s="4"/>
      <c r="FUT29" s="3"/>
      <c r="FUU29" s="4"/>
      <c r="FUV29" s="7"/>
      <c r="FUW29" s="52"/>
      <c r="FUX29" s="4"/>
      <c r="FUY29" s="1"/>
      <c r="FUZ29" s="1"/>
      <c r="FVA29" s="34"/>
      <c r="FVB29" s="50"/>
      <c r="FVC29" s="51"/>
      <c r="FVD29" s="15"/>
      <c r="FVE29" s="15"/>
      <c r="FVF29" s="15"/>
      <c r="FVG29" s="42"/>
      <c r="FVH29" s="43"/>
      <c r="FVI29" s="48"/>
      <c r="FVJ29" s="44"/>
      <c r="FVK29" s="49"/>
      <c r="FVL29" s="13"/>
      <c r="FVM29" s="38"/>
      <c r="FVN29" s="39"/>
      <c r="FVO29" s="39"/>
      <c r="FVP29" s="39"/>
      <c r="FVQ29" s="6"/>
      <c r="FVR29" s="4"/>
      <c r="FVS29" s="3"/>
      <c r="FVT29" s="4"/>
      <c r="FVU29" s="7"/>
      <c r="FVV29" s="52"/>
      <c r="FVW29" s="4"/>
      <c r="FVX29" s="1"/>
      <c r="FVY29" s="1"/>
      <c r="FVZ29" s="34"/>
      <c r="FWA29" s="50"/>
      <c r="FWB29" s="51"/>
      <c r="FWC29" s="15"/>
      <c r="FWD29" s="15"/>
      <c r="FWE29" s="15"/>
      <c r="FWF29" s="42"/>
      <c r="FWG29" s="43"/>
      <c r="FWH29" s="48"/>
      <c r="FWI29" s="44"/>
      <c r="FWJ29" s="49"/>
      <c r="FWK29" s="13"/>
      <c r="FWL29" s="38"/>
      <c r="FWM29" s="39"/>
      <c r="FWN29" s="39"/>
      <c r="FWO29" s="39"/>
      <c r="FWP29" s="6"/>
      <c r="FWQ29" s="4"/>
      <c r="FWR29" s="3"/>
      <c r="FWS29" s="4"/>
      <c r="FWT29" s="7"/>
      <c r="FWU29" s="52"/>
      <c r="FWV29" s="4"/>
      <c r="FWW29" s="1"/>
      <c r="FWX29" s="1"/>
      <c r="FWY29" s="34"/>
      <c r="FWZ29" s="50"/>
      <c r="FXA29" s="51"/>
      <c r="FXB29" s="15"/>
      <c r="FXC29" s="15"/>
      <c r="FXD29" s="15"/>
      <c r="FXE29" s="42"/>
      <c r="FXF29" s="43"/>
      <c r="FXG29" s="48"/>
      <c r="FXH29" s="44"/>
      <c r="FXI29" s="49"/>
      <c r="FXJ29" s="13"/>
      <c r="FXK29" s="38"/>
      <c r="FXL29" s="39"/>
      <c r="FXM29" s="39"/>
      <c r="FXN29" s="39"/>
      <c r="FXO29" s="6"/>
      <c r="FXP29" s="4"/>
      <c r="FXQ29" s="3"/>
      <c r="FXR29" s="4"/>
      <c r="FXS29" s="7"/>
      <c r="FXT29" s="52"/>
      <c r="FXU29" s="4"/>
      <c r="FXV29" s="1"/>
      <c r="FXW29" s="1"/>
      <c r="FXX29" s="34"/>
      <c r="FXY29" s="50"/>
      <c r="FXZ29" s="51"/>
      <c r="FYA29" s="15"/>
      <c r="FYB29" s="15"/>
      <c r="FYC29" s="15"/>
      <c r="FYD29" s="42"/>
      <c r="FYE29" s="43"/>
      <c r="FYF29" s="48"/>
      <c r="FYG29" s="44"/>
      <c r="FYH29" s="49"/>
      <c r="FYI29" s="13"/>
      <c r="FYJ29" s="38"/>
      <c r="FYK29" s="39"/>
      <c r="FYL29" s="39"/>
      <c r="FYM29" s="39"/>
      <c r="FYN29" s="6"/>
      <c r="FYO29" s="4"/>
      <c r="FYP29" s="3"/>
      <c r="FYQ29" s="4"/>
      <c r="FYR29" s="7"/>
      <c r="FYS29" s="52"/>
      <c r="FYT29" s="4"/>
      <c r="FYU29" s="1"/>
      <c r="FYV29" s="1"/>
      <c r="FYW29" s="34"/>
      <c r="FYX29" s="50"/>
      <c r="FYY29" s="51"/>
      <c r="FYZ29" s="15"/>
      <c r="FZA29" s="15"/>
      <c r="FZB29" s="15"/>
      <c r="FZC29" s="42"/>
      <c r="FZD29" s="43"/>
      <c r="FZE29" s="48"/>
      <c r="FZF29" s="44"/>
      <c r="FZG29" s="49"/>
      <c r="FZH29" s="13"/>
      <c r="FZI29" s="38"/>
      <c r="FZJ29" s="39"/>
      <c r="FZK29" s="39"/>
      <c r="FZL29" s="39"/>
      <c r="FZM29" s="6"/>
      <c r="FZN29" s="4"/>
      <c r="FZO29" s="3"/>
      <c r="FZP29" s="4"/>
      <c r="FZQ29" s="7"/>
      <c r="FZR29" s="52"/>
      <c r="FZS29" s="4"/>
      <c r="FZT29" s="1"/>
      <c r="FZU29" s="1"/>
      <c r="FZV29" s="34"/>
      <c r="FZW29" s="50"/>
      <c r="FZX29" s="51"/>
      <c r="FZY29" s="15"/>
      <c r="FZZ29" s="15"/>
      <c r="GAA29" s="15"/>
      <c r="GAB29" s="42"/>
      <c r="GAC29" s="43"/>
      <c r="GAD29" s="48"/>
      <c r="GAE29" s="44"/>
      <c r="GAF29" s="49"/>
      <c r="GAG29" s="13"/>
      <c r="GAH29" s="38"/>
      <c r="GAI29" s="39"/>
      <c r="GAJ29" s="39"/>
      <c r="GAK29" s="39"/>
      <c r="GAL29" s="6"/>
      <c r="GAM29" s="4"/>
      <c r="GAN29" s="3"/>
      <c r="GAO29" s="4"/>
      <c r="GAP29" s="7"/>
      <c r="GAQ29" s="52"/>
      <c r="GAR29" s="4"/>
      <c r="GAS29" s="1"/>
      <c r="GAT29" s="1"/>
      <c r="GAU29" s="34"/>
      <c r="GAV29" s="50"/>
      <c r="GAW29" s="51"/>
      <c r="GAX29" s="15"/>
      <c r="GAY29" s="15"/>
      <c r="GAZ29" s="15"/>
      <c r="GBA29" s="42"/>
      <c r="GBB29" s="43"/>
      <c r="GBC29" s="48"/>
      <c r="GBD29" s="44"/>
      <c r="GBE29" s="49"/>
      <c r="GBF29" s="13"/>
      <c r="GBG29" s="38"/>
      <c r="GBH29" s="39"/>
      <c r="GBI29" s="39"/>
      <c r="GBJ29" s="39"/>
      <c r="GBK29" s="6"/>
      <c r="GBL29" s="4"/>
      <c r="GBM29" s="3"/>
      <c r="GBN29" s="4"/>
      <c r="GBO29" s="7"/>
      <c r="GBP29" s="52"/>
      <c r="GBQ29" s="4"/>
      <c r="GBR29" s="1"/>
      <c r="GBS29" s="1"/>
      <c r="GBT29" s="34"/>
      <c r="GBU29" s="50"/>
      <c r="GBV29" s="51"/>
      <c r="GBW29" s="15"/>
      <c r="GBX29" s="15"/>
      <c r="GBY29" s="15"/>
      <c r="GBZ29" s="42"/>
      <c r="GCA29" s="43"/>
      <c r="GCB29" s="48"/>
      <c r="GCC29" s="44"/>
      <c r="GCD29" s="49"/>
      <c r="GCE29" s="13"/>
      <c r="GCF29" s="38"/>
      <c r="GCG29" s="39"/>
      <c r="GCH29" s="39"/>
      <c r="GCI29" s="39"/>
      <c r="GCJ29" s="6"/>
      <c r="GCK29" s="4"/>
      <c r="GCL29" s="3"/>
      <c r="GCM29" s="4"/>
      <c r="GCN29" s="7"/>
      <c r="GCO29" s="52"/>
      <c r="GCP29" s="4"/>
      <c r="GCQ29" s="1"/>
      <c r="GCR29" s="1"/>
      <c r="GCS29" s="34"/>
      <c r="GCT29" s="50"/>
      <c r="GCU29" s="51"/>
      <c r="GCV29" s="15"/>
      <c r="GCW29" s="15"/>
      <c r="GCX29" s="15"/>
      <c r="GCY29" s="42"/>
      <c r="GCZ29" s="43"/>
      <c r="GDA29" s="48"/>
      <c r="GDB29" s="44"/>
      <c r="GDC29" s="49"/>
      <c r="GDD29" s="13"/>
      <c r="GDE29" s="38"/>
      <c r="GDF29" s="39"/>
      <c r="GDG29" s="39"/>
      <c r="GDH29" s="39"/>
      <c r="GDI29" s="6"/>
      <c r="GDJ29" s="4"/>
      <c r="GDK29" s="3"/>
      <c r="GDL29" s="4"/>
      <c r="GDM29" s="7"/>
      <c r="GDN29" s="52"/>
      <c r="GDO29" s="4"/>
      <c r="GDP29" s="1"/>
      <c r="GDQ29" s="1"/>
      <c r="GDR29" s="34"/>
      <c r="GDS29" s="50"/>
      <c r="GDT29" s="51"/>
      <c r="GDU29" s="15"/>
      <c r="GDV29" s="15"/>
      <c r="GDW29" s="15"/>
      <c r="GDX29" s="42"/>
      <c r="GDY29" s="43"/>
      <c r="GDZ29" s="48"/>
      <c r="GEA29" s="44"/>
      <c r="GEB29" s="49"/>
      <c r="GEC29" s="13"/>
      <c r="GED29" s="38"/>
      <c r="GEE29" s="39"/>
      <c r="GEF29" s="39"/>
      <c r="GEG29" s="39"/>
      <c r="GEH29" s="6"/>
      <c r="GEI29" s="4"/>
      <c r="GEJ29" s="3"/>
      <c r="GEK29" s="4"/>
      <c r="GEL29" s="7"/>
      <c r="GEM29" s="52"/>
      <c r="GEN29" s="4"/>
      <c r="GEO29" s="1"/>
      <c r="GEP29" s="1"/>
      <c r="GEQ29" s="34"/>
      <c r="GER29" s="50"/>
      <c r="GES29" s="51"/>
      <c r="GET29" s="15"/>
      <c r="GEU29" s="15"/>
      <c r="GEV29" s="15"/>
      <c r="GEW29" s="42"/>
      <c r="GEX29" s="43"/>
      <c r="GEY29" s="48"/>
      <c r="GEZ29" s="44"/>
      <c r="GFA29" s="49"/>
      <c r="GFB29" s="13"/>
      <c r="GFC29" s="38"/>
      <c r="GFD29" s="39"/>
      <c r="GFE29" s="39"/>
      <c r="GFF29" s="39"/>
      <c r="GFG29" s="6"/>
      <c r="GFH29" s="4"/>
      <c r="GFI29" s="3"/>
      <c r="GFJ29" s="4"/>
      <c r="GFK29" s="7"/>
      <c r="GFL29" s="52"/>
      <c r="GFM29" s="4"/>
      <c r="GFN29" s="1"/>
      <c r="GFO29" s="1"/>
      <c r="GFP29" s="34"/>
      <c r="GFQ29" s="50"/>
      <c r="GFR29" s="51"/>
      <c r="GFS29" s="15"/>
      <c r="GFT29" s="15"/>
      <c r="GFU29" s="15"/>
      <c r="GFV29" s="42"/>
      <c r="GFW29" s="43"/>
      <c r="GFX29" s="48"/>
      <c r="GFY29" s="44"/>
      <c r="GFZ29" s="49"/>
      <c r="GGA29" s="13"/>
      <c r="GGB29" s="38"/>
      <c r="GGC29" s="39"/>
      <c r="GGD29" s="39"/>
      <c r="GGE29" s="39"/>
      <c r="GGF29" s="6"/>
      <c r="GGG29" s="4"/>
      <c r="GGH29" s="3"/>
      <c r="GGI29" s="4"/>
      <c r="GGJ29" s="7"/>
      <c r="GGK29" s="52"/>
      <c r="GGL29" s="4"/>
      <c r="GGM29" s="1"/>
      <c r="GGN29" s="1"/>
      <c r="GGO29" s="34"/>
      <c r="GGP29" s="50"/>
      <c r="GGQ29" s="51"/>
      <c r="GGR29" s="15"/>
      <c r="GGS29" s="15"/>
      <c r="GGT29" s="15"/>
      <c r="GGU29" s="42"/>
      <c r="GGV29" s="43"/>
      <c r="GGW29" s="48"/>
      <c r="GGX29" s="44"/>
      <c r="GGY29" s="49"/>
      <c r="GGZ29" s="13"/>
      <c r="GHA29" s="38"/>
      <c r="GHB29" s="39"/>
      <c r="GHC29" s="39"/>
      <c r="GHD29" s="39"/>
      <c r="GHE29" s="6"/>
      <c r="GHF29" s="4"/>
      <c r="GHG29" s="3"/>
      <c r="GHH29" s="4"/>
      <c r="GHI29" s="7"/>
      <c r="GHJ29" s="52"/>
      <c r="GHK29" s="4"/>
      <c r="GHL29" s="1"/>
      <c r="GHM29" s="1"/>
      <c r="GHN29" s="34"/>
      <c r="GHO29" s="50"/>
      <c r="GHP29" s="51"/>
      <c r="GHQ29" s="15"/>
      <c r="GHR29" s="15"/>
      <c r="GHS29" s="15"/>
      <c r="GHT29" s="42"/>
      <c r="GHU29" s="43"/>
      <c r="GHV29" s="48"/>
      <c r="GHW29" s="44"/>
      <c r="GHX29" s="49"/>
      <c r="GHY29" s="13"/>
      <c r="GHZ29" s="38"/>
      <c r="GIA29" s="39"/>
      <c r="GIB29" s="39"/>
      <c r="GIC29" s="39"/>
      <c r="GID29" s="6"/>
      <c r="GIE29" s="4"/>
      <c r="GIF29" s="3"/>
      <c r="GIG29" s="4"/>
      <c r="GIH29" s="7"/>
      <c r="GII29" s="52"/>
      <c r="GIJ29" s="4"/>
      <c r="GIK29" s="1"/>
      <c r="GIL29" s="1"/>
      <c r="GIM29" s="34"/>
      <c r="GIN29" s="50"/>
      <c r="GIO29" s="51"/>
      <c r="GIP29" s="15"/>
      <c r="GIQ29" s="15"/>
      <c r="GIR29" s="15"/>
      <c r="GIS29" s="42"/>
      <c r="GIT29" s="43"/>
      <c r="GIU29" s="48"/>
      <c r="GIV29" s="44"/>
      <c r="GIW29" s="49"/>
      <c r="GIX29" s="13"/>
      <c r="GIY29" s="38"/>
      <c r="GIZ29" s="39"/>
      <c r="GJA29" s="39"/>
      <c r="GJB29" s="39"/>
      <c r="GJC29" s="6"/>
      <c r="GJD29" s="4"/>
      <c r="GJE29" s="3"/>
      <c r="GJF29" s="4"/>
      <c r="GJG29" s="7"/>
      <c r="GJH29" s="52"/>
      <c r="GJI29" s="4"/>
      <c r="GJJ29" s="1"/>
      <c r="GJK29" s="1"/>
      <c r="GJL29" s="34"/>
      <c r="GJM29" s="50"/>
      <c r="GJN29" s="51"/>
      <c r="GJO29" s="15"/>
      <c r="GJP29" s="15"/>
      <c r="GJQ29" s="15"/>
      <c r="GJR29" s="42"/>
      <c r="GJS29" s="43"/>
      <c r="GJT29" s="48"/>
      <c r="GJU29" s="44"/>
      <c r="GJV29" s="49"/>
      <c r="GJW29" s="13"/>
      <c r="GJX29" s="38"/>
      <c r="GJY29" s="39"/>
      <c r="GJZ29" s="39"/>
      <c r="GKA29" s="39"/>
      <c r="GKB29" s="6"/>
      <c r="GKC29" s="4"/>
      <c r="GKD29" s="3"/>
      <c r="GKE29" s="4"/>
      <c r="GKF29" s="7"/>
      <c r="GKG29" s="52"/>
      <c r="GKH29" s="4"/>
      <c r="GKI29" s="1"/>
      <c r="GKJ29" s="1"/>
      <c r="GKK29" s="34"/>
      <c r="GKL29" s="50"/>
      <c r="GKM29" s="51"/>
      <c r="GKN29" s="15"/>
      <c r="GKO29" s="15"/>
      <c r="GKP29" s="15"/>
      <c r="GKQ29" s="42"/>
      <c r="GKR29" s="43"/>
      <c r="GKS29" s="48"/>
      <c r="GKT29" s="44"/>
      <c r="GKU29" s="49"/>
      <c r="GKV29" s="13"/>
      <c r="GKW29" s="38"/>
      <c r="GKX29" s="39"/>
      <c r="GKY29" s="39"/>
      <c r="GKZ29" s="39"/>
      <c r="GLA29" s="6"/>
      <c r="GLB29" s="4"/>
      <c r="GLC29" s="3"/>
      <c r="GLD29" s="4"/>
      <c r="GLE29" s="7"/>
      <c r="GLF29" s="52"/>
      <c r="GLG29" s="4"/>
      <c r="GLH29" s="1"/>
      <c r="GLI29" s="1"/>
      <c r="GLJ29" s="34"/>
      <c r="GLK29" s="50"/>
      <c r="GLL29" s="51"/>
      <c r="GLM29" s="15"/>
      <c r="GLN29" s="15"/>
      <c r="GLO29" s="15"/>
      <c r="GLP29" s="42"/>
      <c r="GLQ29" s="43"/>
      <c r="GLR29" s="48"/>
      <c r="GLS29" s="44"/>
      <c r="GLT29" s="49"/>
      <c r="GLU29" s="13"/>
      <c r="GLV29" s="38"/>
      <c r="GLW29" s="39"/>
      <c r="GLX29" s="39"/>
      <c r="GLY29" s="39"/>
      <c r="GLZ29" s="6"/>
      <c r="GMA29" s="4"/>
      <c r="GMB29" s="3"/>
      <c r="GMC29" s="4"/>
      <c r="GMD29" s="7"/>
      <c r="GME29" s="52"/>
      <c r="GMF29" s="4"/>
      <c r="GMG29" s="1"/>
      <c r="GMH29" s="1"/>
      <c r="GMI29" s="34"/>
      <c r="GMJ29" s="50"/>
      <c r="GMK29" s="51"/>
      <c r="GML29" s="15"/>
      <c r="GMM29" s="15"/>
      <c r="GMN29" s="15"/>
      <c r="GMO29" s="42"/>
      <c r="GMP29" s="43"/>
      <c r="GMQ29" s="48"/>
      <c r="GMR29" s="44"/>
      <c r="GMS29" s="49"/>
      <c r="GMT29" s="13"/>
      <c r="GMU29" s="38"/>
      <c r="GMV29" s="39"/>
      <c r="GMW29" s="39"/>
      <c r="GMX29" s="39"/>
      <c r="GMY29" s="6"/>
      <c r="GMZ29" s="4"/>
      <c r="GNA29" s="3"/>
      <c r="GNB29" s="4"/>
      <c r="GNC29" s="7"/>
      <c r="GND29" s="52"/>
      <c r="GNE29" s="4"/>
      <c r="GNF29" s="1"/>
      <c r="GNG29" s="1"/>
      <c r="GNH29" s="34"/>
      <c r="GNI29" s="50"/>
      <c r="GNJ29" s="51"/>
      <c r="GNK29" s="15"/>
      <c r="GNL29" s="15"/>
      <c r="GNM29" s="15"/>
      <c r="GNN29" s="42"/>
      <c r="GNO29" s="43"/>
      <c r="GNP29" s="48"/>
      <c r="GNQ29" s="44"/>
      <c r="GNR29" s="49"/>
      <c r="GNS29" s="13"/>
      <c r="GNT29" s="38"/>
      <c r="GNU29" s="39"/>
      <c r="GNV29" s="39"/>
      <c r="GNW29" s="39"/>
      <c r="GNX29" s="6"/>
      <c r="GNY29" s="4"/>
      <c r="GNZ29" s="3"/>
      <c r="GOA29" s="4"/>
      <c r="GOB29" s="7"/>
      <c r="GOC29" s="52"/>
      <c r="GOD29" s="4"/>
      <c r="GOE29" s="1"/>
      <c r="GOF29" s="1"/>
      <c r="GOG29" s="34"/>
      <c r="GOH29" s="50"/>
      <c r="GOI29" s="51"/>
      <c r="GOJ29" s="15"/>
      <c r="GOK29" s="15"/>
      <c r="GOL29" s="15"/>
      <c r="GOM29" s="42"/>
      <c r="GON29" s="43"/>
      <c r="GOO29" s="48"/>
      <c r="GOP29" s="44"/>
      <c r="GOQ29" s="49"/>
      <c r="GOR29" s="13"/>
      <c r="GOS29" s="38"/>
      <c r="GOT29" s="39"/>
      <c r="GOU29" s="39"/>
      <c r="GOV29" s="39"/>
      <c r="GOW29" s="6"/>
      <c r="GOX29" s="4"/>
      <c r="GOY29" s="3"/>
      <c r="GOZ29" s="4"/>
      <c r="GPA29" s="7"/>
      <c r="GPB29" s="52"/>
      <c r="GPC29" s="4"/>
      <c r="GPD29" s="1"/>
      <c r="GPE29" s="1"/>
      <c r="GPF29" s="34"/>
      <c r="GPG29" s="50"/>
      <c r="GPH29" s="51"/>
      <c r="GPI29" s="15"/>
      <c r="GPJ29" s="15"/>
      <c r="GPK29" s="15"/>
      <c r="GPL29" s="42"/>
      <c r="GPM29" s="43"/>
      <c r="GPN29" s="48"/>
      <c r="GPO29" s="44"/>
      <c r="GPP29" s="49"/>
      <c r="GPQ29" s="13"/>
      <c r="GPR29" s="38"/>
      <c r="GPS29" s="39"/>
      <c r="GPT29" s="39"/>
      <c r="GPU29" s="39"/>
      <c r="GPV29" s="6"/>
      <c r="GPW29" s="4"/>
      <c r="GPX29" s="3"/>
      <c r="GPY29" s="4"/>
      <c r="GPZ29" s="7"/>
      <c r="GQA29" s="52"/>
      <c r="GQB29" s="4"/>
      <c r="GQC29" s="1"/>
      <c r="GQD29" s="1"/>
      <c r="GQE29" s="34"/>
      <c r="GQF29" s="50"/>
      <c r="GQG29" s="51"/>
      <c r="GQH29" s="15"/>
      <c r="GQI29" s="15"/>
      <c r="GQJ29" s="15"/>
      <c r="GQK29" s="42"/>
      <c r="GQL29" s="43"/>
      <c r="GQM29" s="48"/>
      <c r="GQN29" s="44"/>
      <c r="GQO29" s="49"/>
      <c r="GQP29" s="13"/>
      <c r="GQQ29" s="38"/>
      <c r="GQR29" s="39"/>
      <c r="GQS29" s="39"/>
      <c r="GQT29" s="39"/>
      <c r="GQU29" s="6"/>
      <c r="GQV29" s="4"/>
      <c r="GQW29" s="3"/>
      <c r="GQX29" s="4"/>
      <c r="GQY29" s="7"/>
      <c r="GQZ29" s="52"/>
      <c r="GRA29" s="4"/>
      <c r="GRB29" s="1"/>
      <c r="GRC29" s="1"/>
      <c r="GRD29" s="34"/>
      <c r="GRE29" s="50"/>
      <c r="GRF29" s="51"/>
      <c r="GRG29" s="15"/>
      <c r="GRH29" s="15"/>
      <c r="GRI29" s="15"/>
      <c r="GRJ29" s="42"/>
      <c r="GRK29" s="43"/>
      <c r="GRL29" s="48"/>
      <c r="GRM29" s="44"/>
      <c r="GRN29" s="49"/>
      <c r="GRO29" s="13"/>
      <c r="GRP29" s="38"/>
      <c r="GRQ29" s="39"/>
      <c r="GRR29" s="39"/>
      <c r="GRS29" s="39"/>
      <c r="GRT29" s="6"/>
      <c r="GRU29" s="4"/>
      <c r="GRV29" s="3"/>
      <c r="GRW29" s="4"/>
      <c r="GRX29" s="7"/>
      <c r="GRY29" s="52"/>
      <c r="GRZ29" s="4"/>
      <c r="GSA29" s="1"/>
      <c r="GSB29" s="1"/>
      <c r="GSC29" s="34"/>
      <c r="GSD29" s="50"/>
      <c r="GSE29" s="51"/>
      <c r="GSF29" s="15"/>
      <c r="GSG29" s="15"/>
      <c r="GSH29" s="15"/>
      <c r="GSI29" s="42"/>
      <c r="GSJ29" s="43"/>
      <c r="GSK29" s="48"/>
      <c r="GSL29" s="44"/>
      <c r="GSM29" s="49"/>
      <c r="GSN29" s="13"/>
      <c r="GSO29" s="38"/>
      <c r="GSP29" s="39"/>
      <c r="GSQ29" s="39"/>
      <c r="GSR29" s="39"/>
      <c r="GSS29" s="6"/>
      <c r="GST29" s="4"/>
      <c r="GSU29" s="3"/>
      <c r="GSV29" s="4"/>
      <c r="GSW29" s="7"/>
      <c r="GSX29" s="52"/>
      <c r="GSY29" s="4"/>
      <c r="GSZ29" s="1"/>
      <c r="GTA29" s="1"/>
      <c r="GTB29" s="34"/>
      <c r="GTC29" s="50"/>
      <c r="GTD29" s="51"/>
      <c r="GTE29" s="15"/>
      <c r="GTF29" s="15"/>
      <c r="GTG29" s="15"/>
      <c r="GTH29" s="42"/>
      <c r="GTI29" s="43"/>
      <c r="GTJ29" s="48"/>
      <c r="GTK29" s="44"/>
      <c r="GTL29" s="49"/>
      <c r="GTM29" s="13"/>
      <c r="GTN29" s="38"/>
      <c r="GTO29" s="39"/>
      <c r="GTP29" s="39"/>
      <c r="GTQ29" s="39"/>
      <c r="GTR29" s="6"/>
      <c r="GTS29" s="4"/>
      <c r="GTT29" s="3"/>
      <c r="GTU29" s="4"/>
      <c r="GTV29" s="7"/>
      <c r="GTW29" s="52"/>
      <c r="GTX29" s="4"/>
      <c r="GTY29" s="1"/>
      <c r="GTZ29" s="1"/>
      <c r="GUA29" s="34"/>
      <c r="GUB29" s="50"/>
      <c r="GUC29" s="51"/>
      <c r="GUD29" s="15"/>
      <c r="GUE29" s="15"/>
      <c r="GUF29" s="15"/>
      <c r="GUG29" s="42"/>
      <c r="GUH29" s="43"/>
      <c r="GUI29" s="48"/>
      <c r="GUJ29" s="44"/>
      <c r="GUK29" s="49"/>
      <c r="GUL29" s="13"/>
      <c r="GUM29" s="38"/>
      <c r="GUN29" s="39"/>
      <c r="GUO29" s="39"/>
      <c r="GUP29" s="39"/>
      <c r="GUQ29" s="6"/>
      <c r="GUR29" s="4"/>
      <c r="GUS29" s="3"/>
      <c r="GUT29" s="4"/>
      <c r="GUU29" s="7"/>
      <c r="GUV29" s="52"/>
      <c r="GUW29" s="4"/>
      <c r="GUX29" s="1"/>
      <c r="GUY29" s="1"/>
      <c r="GUZ29" s="34"/>
      <c r="GVA29" s="50"/>
      <c r="GVB29" s="51"/>
      <c r="GVC29" s="15"/>
      <c r="GVD29" s="15"/>
      <c r="GVE29" s="15"/>
      <c r="GVF29" s="42"/>
      <c r="GVG29" s="43"/>
      <c r="GVH29" s="48"/>
      <c r="GVI29" s="44"/>
      <c r="GVJ29" s="49"/>
      <c r="GVK29" s="13"/>
      <c r="GVL29" s="38"/>
      <c r="GVM29" s="39"/>
      <c r="GVN29" s="39"/>
      <c r="GVO29" s="39"/>
      <c r="GVP29" s="6"/>
      <c r="GVQ29" s="4"/>
      <c r="GVR29" s="3"/>
      <c r="GVS29" s="4"/>
      <c r="GVT29" s="7"/>
      <c r="GVU29" s="52"/>
      <c r="GVV29" s="4"/>
      <c r="GVW29" s="1"/>
      <c r="GVX29" s="1"/>
      <c r="GVY29" s="34"/>
      <c r="GVZ29" s="50"/>
      <c r="GWA29" s="51"/>
      <c r="GWB29" s="15"/>
      <c r="GWC29" s="15"/>
      <c r="GWD29" s="15"/>
      <c r="GWE29" s="42"/>
      <c r="GWF29" s="43"/>
      <c r="GWG29" s="48"/>
      <c r="GWH29" s="44"/>
      <c r="GWI29" s="49"/>
      <c r="GWJ29" s="13"/>
      <c r="GWK29" s="38"/>
      <c r="GWL29" s="39"/>
      <c r="GWM29" s="39"/>
      <c r="GWN29" s="39"/>
      <c r="GWO29" s="6"/>
      <c r="GWP29" s="4"/>
      <c r="GWQ29" s="3"/>
      <c r="GWR29" s="4"/>
      <c r="GWS29" s="7"/>
      <c r="GWT29" s="52"/>
      <c r="GWU29" s="4"/>
      <c r="GWV29" s="1"/>
      <c r="GWW29" s="1"/>
      <c r="GWX29" s="34"/>
      <c r="GWY29" s="50"/>
      <c r="GWZ29" s="51"/>
      <c r="GXA29" s="15"/>
      <c r="GXB29" s="15"/>
      <c r="GXC29" s="15"/>
      <c r="GXD29" s="42"/>
      <c r="GXE29" s="43"/>
      <c r="GXF29" s="48"/>
      <c r="GXG29" s="44"/>
      <c r="GXH29" s="49"/>
      <c r="GXI29" s="13"/>
      <c r="GXJ29" s="38"/>
      <c r="GXK29" s="39"/>
      <c r="GXL29" s="39"/>
      <c r="GXM29" s="39"/>
      <c r="GXN29" s="6"/>
      <c r="GXO29" s="4"/>
      <c r="GXP29" s="3"/>
      <c r="GXQ29" s="4"/>
      <c r="GXR29" s="7"/>
      <c r="GXS29" s="52"/>
      <c r="GXT29" s="4"/>
      <c r="GXU29" s="1"/>
      <c r="GXV29" s="1"/>
      <c r="GXW29" s="34"/>
      <c r="GXX29" s="50"/>
      <c r="GXY29" s="51"/>
      <c r="GXZ29" s="15"/>
      <c r="GYA29" s="15"/>
      <c r="GYB29" s="15"/>
      <c r="GYC29" s="42"/>
      <c r="GYD29" s="43"/>
      <c r="GYE29" s="48"/>
      <c r="GYF29" s="44"/>
      <c r="GYG29" s="49"/>
      <c r="GYH29" s="13"/>
      <c r="GYI29" s="38"/>
      <c r="GYJ29" s="39"/>
      <c r="GYK29" s="39"/>
      <c r="GYL29" s="39"/>
      <c r="GYM29" s="6"/>
      <c r="GYN29" s="4"/>
      <c r="GYO29" s="3"/>
      <c r="GYP29" s="4"/>
      <c r="GYQ29" s="7"/>
      <c r="GYR29" s="52"/>
      <c r="GYS29" s="4"/>
      <c r="GYT29" s="1"/>
      <c r="GYU29" s="1"/>
      <c r="GYV29" s="34"/>
      <c r="GYW29" s="50"/>
      <c r="GYX29" s="51"/>
      <c r="GYY29" s="15"/>
      <c r="GYZ29" s="15"/>
      <c r="GZA29" s="15"/>
      <c r="GZB29" s="42"/>
      <c r="GZC29" s="43"/>
      <c r="GZD29" s="48"/>
      <c r="GZE29" s="44"/>
      <c r="GZF29" s="49"/>
      <c r="GZG29" s="13"/>
      <c r="GZH29" s="38"/>
      <c r="GZI29" s="39"/>
      <c r="GZJ29" s="39"/>
      <c r="GZK29" s="39"/>
      <c r="GZL29" s="6"/>
      <c r="GZM29" s="4"/>
      <c r="GZN29" s="3"/>
      <c r="GZO29" s="4"/>
      <c r="GZP29" s="7"/>
      <c r="GZQ29" s="52"/>
      <c r="GZR29" s="4"/>
      <c r="GZS29" s="1"/>
      <c r="GZT29" s="1"/>
      <c r="GZU29" s="34"/>
      <c r="GZV29" s="50"/>
      <c r="GZW29" s="51"/>
      <c r="GZX29" s="15"/>
      <c r="GZY29" s="15"/>
      <c r="GZZ29" s="15"/>
      <c r="HAA29" s="42"/>
      <c r="HAB29" s="43"/>
      <c r="HAC29" s="48"/>
      <c r="HAD29" s="44"/>
      <c r="HAE29" s="49"/>
      <c r="HAF29" s="13"/>
      <c r="HAG29" s="38"/>
      <c r="HAH29" s="39"/>
      <c r="HAI29" s="39"/>
      <c r="HAJ29" s="39"/>
      <c r="HAK29" s="6"/>
      <c r="HAL29" s="4"/>
      <c r="HAM29" s="3"/>
      <c r="HAN29" s="4"/>
      <c r="HAO29" s="7"/>
      <c r="HAP29" s="52"/>
      <c r="HAQ29" s="4"/>
      <c r="HAR29" s="1"/>
      <c r="HAS29" s="1"/>
      <c r="HAT29" s="34"/>
      <c r="HAU29" s="50"/>
      <c r="HAV29" s="51"/>
      <c r="HAW29" s="15"/>
      <c r="HAX29" s="15"/>
      <c r="HAY29" s="15"/>
      <c r="HAZ29" s="42"/>
      <c r="HBA29" s="43"/>
      <c r="HBB29" s="48"/>
      <c r="HBC29" s="44"/>
      <c r="HBD29" s="49"/>
      <c r="HBE29" s="13"/>
      <c r="HBF29" s="38"/>
      <c r="HBG29" s="39"/>
      <c r="HBH29" s="39"/>
      <c r="HBI29" s="39"/>
      <c r="HBJ29" s="6"/>
      <c r="HBK29" s="4"/>
      <c r="HBL29" s="3"/>
      <c r="HBM29" s="4"/>
      <c r="HBN29" s="7"/>
      <c r="HBO29" s="52"/>
      <c r="HBP29" s="4"/>
      <c r="HBQ29" s="1"/>
      <c r="HBR29" s="1"/>
      <c r="HBS29" s="34"/>
      <c r="HBT29" s="50"/>
      <c r="HBU29" s="51"/>
      <c r="HBV29" s="15"/>
      <c r="HBW29" s="15"/>
      <c r="HBX29" s="15"/>
      <c r="HBY29" s="42"/>
      <c r="HBZ29" s="43"/>
      <c r="HCA29" s="48"/>
      <c r="HCB29" s="44"/>
      <c r="HCC29" s="49"/>
      <c r="HCD29" s="13"/>
      <c r="HCE29" s="38"/>
      <c r="HCF29" s="39"/>
      <c r="HCG29" s="39"/>
      <c r="HCH29" s="39"/>
      <c r="HCI29" s="6"/>
      <c r="HCJ29" s="4"/>
      <c r="HCK29" s="3"/>
      <c r="HCL29" s="4"/>
      <c r="HCM29" s="7"/>
      <c r="HCN29" s="52"/>
      <c r="HCO29" s="4"/>
      <c r="HCP29" s="1"/>
      <c r="HCQ29" s="1"/>
      <c r="HCR29" s="34"/>
      <c r="HCS29" s="50"/>
      <c r="HCT29" s="51"/>
      <c r="HCU29" s="15"/>
      <c r="HCV29" s="15"/>
      <c r="HCW29" s="15"/>
      <c r="HCX29" s="42"/>
      <c r="HCY29" s="43"/>
      <c r="HCZ29" s="48"/>
      <c r="HDA29" s="44"/>
      <c r="HDB29" s="49"/>
      <c r="HDC29" s="13"/>
      <c r="HDD29" s="38"/>
      <c r="HDE29" s="39"/>
      <c r="HDF29" s="39"/>
      <c r="HDG29" s="39"/>
      <c r="HDH29" s="6"/>
      <c r="HDI29" s="4"/>
      <c r="HDJ29" s="3"/>
      <c r="HDK29" s="4"/>
      <c r="HDL29" s="7"/>
      <c r="HDM29" s="52"/>
      <c r="HDN29" s="4"/>
      <c r="HDO29" s="1"/>
      <c r="HDP29" s="1"/>
      <c r="HDQ29" s="34"/>
      <c r="HDR29" s="50"/>
      <c r="HDS29" s="51"/>
      <c r="HDT29" s="15"/>
      <c r="HDU29" s="15"/>
      <c r="HDV29" s="15"/>
      <c r="HDW29" s="42"/>
      <c r="HDX29" s="43"/>
      <c r="HDY29" s="48"/>
      <c r="HDZ29" s="44"/>
      <c r="HEA29" s="49"/>
      <c r="HEB29" s="13"/>
      <c r="HEC29" s="38"/>
      <c r="HED29" s="39"/>
      <c r="HEE29" s="39"/>
      <c r="HEF29" s="39"/>
      <c r="HEG29" s="6"/>
      <c r="HEH29" s="4"/>
      <c r="HEI29" s="3"/>
      <c r="HEJ29" s="4"/>
      <c r="HEK29" s="7"/>
      <c r="HEL29" s="52"/>
      <c r="HEM29" s="4"/>
      <c r="HEN29" s="1"/>
      <c r="HEO29" s="1"/>
      <c r="HEP29" s="34"/>
      <c r="HEQ29" s="50"/>
      <c r="HER29" s="51"/>
      <c r="HES29" s="15"/>
      <c r="HET29" s="15"/>
      <c r="HEU29" s="15"/>
      <c r="HEV29" s="42"/>
      <c r="HEW29" s="43"/>
      <c r="HEX29" s="48"/>
      <c r="HEY29" s="44"/>
      <c r="HEZ29" s="49"/>
      <c r="HFA29" s="13"/>
      <c r="HFB29" s="38"/>
      <c r="HFC29" s="39"/>
      <c r="HFD29" s="39"/>
      <c r="HFE29" s="39"/>
      <c r="HFF29" s="6"/>
      <c r="HFG29" s="4"/>
      <c r="HFH29" s="3"/>
      <c r="HFI29" s="4"/>
      <c r="HFJ29" s="7"/>
      <c r="HFK29" s="52"/>
      <c r="HFL29" s="4"/>
      <c r="HFM29" s="1"/>
      <c r="HFN29" s="1"/>
      <c r="HFO29" s="34"/>
      <c r="HFP29" s="50"/>
      <c r="HFQ29" s="51"/>
      <c r="HFR29" s="15"/>
      <c r="HFS29" s="15"/>
      <c r="HFT29" s="15"/>
      <c r="HFU29" s="42"/>
      <c r="HFV29" s="43"/>
      <c r="HFW29" s="48"/>
      <c r="HFX29" s="44"/>
      <c r="HFY29" s="49"/>
      <c r="HFZ29" s="13"/>
      <c r="HGA29" s="38"/>
      <c r="HGB29" s="39"/>
      <c r="HGC29" s="39"/>
      <c r="HGD29" s="39"/>
      <c r="HGE29" s="6"/>
      <c r="HGF29" s="4"/>
      <c r="HGG29" s="3"/>
      <c r="HGH29" s="4"/>
      <c r="HGI29" s="7"/>
      <c r="HGJ29" s="52"/>
      <c r="HGK29" s="4"/>
      <c r="HGL29" s="1"/>
      <c r="HGM29" s="1"/>
      <c r="HGN29" s="34"/>
      <c r="HGO29" s="50"/>
      <c r="HGP29" s="51"/>
      <c r="HGQ29" s="15"/>
      <c r="HGR29" s="15"/>
      <c r="HGS29" s="15"/>
      <c r="HGT29" s="42"/>
      <c r="HGU29" s="43"/>
      <c r="HGV29" s="48"/>
      <c r="HGW29" s="44"/>
      <c r="HGX29" s="49"/>
      <c r="HGY29" s="13"/>
      <c r="HGZ29" s="38"/>
      <c r="HHA29" s="39"/>
      <c r="HHB29" s="39"/>
      <c r="HHC29" s="39"/>
      <c r="HHD29" s="6"/>
      <c r="HHE29" s="4"/>
      <c r="HHF29" s="3"/>
      <c r="HHG29" s="4"/>
      <c r="HHH29" s="7"/>
      <c r="HHI29" s="52"/>
      <c r="HHJ29" s="4"/>
      <c r="HHK29" s="1"/>
      <c r="HHL29" s="1"/>
      <c r="HHM29" s="34"/>
      <c r="HHN29" s="50"/>
      <c r="HHO29" s="51"/>
      <c r="HHP29" s="15"/>
      <c r="HHQ29" s="15"/>
      <c r="HHR29" s="15"/>
      <c r="HHS29" s="42"/>
      <c r="HHT29" s="43"/>
      <c r="HHU29" s="48"/>
      <c r="HHV29" s="44"/>
      <c r="HHW29" s="49"/>
      <c r="HHX29" s="13"/>
      <c r="HHY29" s="38"/>
      <c r="HHZ29" s="39"/>
      <c r="HIA29" s="39"/>
      <c r="HIB29" s="39"/>
      <c r="HIC29" s="6"/>
      <c r="HID29" s="4"/>
      <c r="HIE29" s="3"/>
      <c r="HIF29" s="4"/>
      <c r="HIG29" s="7"/>
      <c r="HIH29" s="52"/>
      <c r="HII29" s="4"/>
      <c r="HIJ29" s="1"/>
      <c r="HIK29" s="1"/>
      <c r="HIL29" s="34"/>
      <c r="HIM29" s="50"/>
      <c r="HIN29" s="51"/>
      <c r="HIO29" s="15"/>
      <c r="HIP29" s="15"/>
      <c r="HIQ29" s="15"/>
      <c r="HIR29" s="42"/>
      <c r="HIS29" s="43"/>
      <c r="HIT29" s="48"/>
      <c r="HIU29" s="44"/>
      <c r="HIV29" s="49"/>
      <c r="HIW29" s="13"/>
      <c r="HIX29" s="38"/>
      <c r="HIY29" s="39"/>
      <c r="HIZ29" s="39"/>
      <c r="HJA29" s="39"/>
      <c r="HJB29" s="6"/>
      <c r="HJC29" s="4"/>
      <c r="HJD29" s="3"/>
      <c r="HJE29" s="4"/>
      <c r="HJF29" s="7"/>
      <c r="HJG29" s="52"/>
      <c r="HJH29" s="4"/>
      <c r="HJI29" s="1"/>
      <c r="HJJ29" s="1"/>
      <c r="HJK29" s="34"/>
      <c r="HJL29" s="50"/>
      <c r="HJM29" s="51"/>
      <c r="HJN29" s="15"/>
      <c r="HJO29" s="15"/>
      <c r="HJP29" s="15"/>
      <c r="HJQ29" s="42"/>
      <c r="HJR29" s="43"/>
      <c r="HJS29" s="48"/>
      <c r="HJT29" s="44"/>
      <c r="HJU29" s="49"/>
      <c r="HJV29" s="13"/>
      <c r="HJW29" s="38"/>
      <c r="HJX29" s="39"/>
      <c r="HJY29" s="39"/>
      <c r="HJZ29" s="39"/>
      <c r="HKA29" s="6"/>
      <c r="HKB29" s="4"/>
      <c r="HKC29" s="3"/>
      <c r="HKD29" s="4"/>
      <c r="HKE29" s="7"/>
      <c r="HKF29" s="52"/>
      <c r="HKG29" s="4"/>
      <c r="HKH29" s="1"/>
      <c r="HKI29" s="1"/>
      <c r="HKJ29" s="34"/>
      <c r="HKK29" s="50"/>
      <c r="HKL29" s="51"/>
      <c r="HKM29" s="15"/>
      <c r="HKN29" s="15"/>
      <c r="HKO29" s="15"/>
      <c r="HKP29" s="42"/>
      <c r="HKQ29" s="43"/>
      <c r="HKR29" s="48"/>
      <c r="HKS29" s="44"/>
      <c r="HKT29" s="49"/>
      <c r="HKU29" s="13"/>
      <c r="HKV29" s="38"/>
      <c r="HKW29" s="39"/>
      <c r="HKX29" s="39"/>
      <c r="HKY29" s="39"/>
      <c r="HKZ29" s="6"/>
      <c r="HLA29" s="4"/>
      <c r="HLB29" s="3"/>
      <c r="HLC29" s="4"/>
      <c r="HLD29" s="7"/>
      <c r="HLE29" s="52"/>
      <c r="HLF29" s="4"/>
      <c r="HLG29" s="1"/>
      <c r="HLH29" s="1"/>
      <c r="HLI29" s="34"/>
      <c r="HLJ29" s="50"/>
      <c r="HLK29" s="51"/>
      <c r="HLL29" s="15"/>
      <c r="HLM29" s="15"/>
      <c r="HLN29" s="15"/>
      <c r="HLO29" s="42"/>
      <c r="HLP29" s="43"/>
      <c r="HLQ29" s="48"/>
      <c r="HLR29" s="44"/>
      <c r="HLS29" s="49"/>
      <c r="HLT29" s="13"/>
      <c r="HLU29" s="38"/>
      <c r="HLV29" s="39"/>
      <c r="HLW29" s="39"/>
      <c r="HLX29" s="39"/>
      <c r="HLY29" s="6"/>
      <c r="HLZ29" s="4"/>
      <c r="HMA29" s="3"/>
      <c r="HMB29" s="4"/>
      <c r="HMC29" s="7"/>
      <c r="HMD29" s="52"/>
      <c r="HME29" s="4"/>
      <c r="HMF29" s="1"/>
      <c r="HMG29" s="1"/>
      <c r="HMH29" s="34"/>
      <c r="HMI29" s="50"/>
      <c r="HMJ29" s="51"/>
      <c r="HMK29" s="15"/>
      <c r="HML29" s="15"/>
      <c r="HMM29" s="15"/>
      <c r="HMN29" s="42"/>
      <c r="HMO29" s="43"/>
      <c r="HMP29" s="48"/>
      <c r="HMQ29" s="44"/>
      <c r="HMR29" s="49"/>
      <c r="HMS29" s="13"/>
      <c r="HMT29" s="38"/>
      <c r="HMU29" s="39"/>
      <c r="HMV29" s="39"/>
      <c r="HMW29" s="39"/>
      <c r="HMX29" s="6"/>
      <c r="HMY29" s="4"/>
      <c r="HMZ29" s="3"/>
      <c r="HNA29" s="4"/>
      <c r="HNB29" s="7"/>
      <c r="HNC29" s="52"/>
      <c r="HND29" s="4"/>
      <c r="HNE29" s="1"/>
      <c r="HNF29" s="1"/>
      <c r="HNG29" s="34"/>
      <c r="HNH29" s="50"/>
      <c r="HNI29" s="51"/>
      <c r="HNJ29" s="15"/>
      <c r="HNK29" s="15"/>
      <c r="HNL29" s="15"/>
      <c r="HNM29" s="42"/>
      <c r="HNN29" s="43"/>
      <c r="HNO29" s="48"/>
      <c r="HNP29" s="44"/>
      <c r="HNQ29" s="49"/>
      <c r="HNR29" s="13"/>
      <c r="HNS29" s="38"/>
      <c r="HNT29" s="39"/>
      <c r="HNU29" s="39"/>
      <c r="HNV29" s="39"/>
      <c r="HNW29" s="6"/>
      <c r="HNX29" s="4"/>
      <c r="HNY29" s="3"/>
      <c r="HNZ29" s="4"/>
      <c r="HOA29" s="7"/>
      <c r="HOB29" s="52"/>
      <c r="HOC29" s="4"/>
      <c r="HOD29" s="1"/>
      <c r="HOE29" s="1"/>
      <c r="HOF29" s="34"/>
      <c r="HOG29" s="50"/>
      <c r="HOH29" s="51"/>
      <c r="HOI29" s="15"/>
      <c r="HOJ29" s="15"/>
      <c r="HOK29" s="15"/>
      <c r="HOL29" s="42"/>
      <c r="HOM29" s="43"/>
      <c r="HON29" s="48"/>
      <c r="HOO29" s="44"/>
      <c r="HOP29" s="49"/>
      <c r="HOQ29" s="13"/>
      <c r="HOR29" s="38"/>
      <c r="HOS29" s="39"/>
      <c r="HOT29" s="39"/>
      <c r="HOU29" s="39"/>
      <c r="HOV29" s="6"/>
      <c r="HOW29" s="4"/>
      <c r="HOX29" s="3"/>
      <c r="HOY29" s="4"/>
      <c r="HOZ29" s="7"/>
      <c r="HPA29" s="52"/>
      <c r="HPB29" s="4"/>
      <c r="HPC29" s="1"/>
      <c r="HPD29" s="1"/>
      <c r="HPE29" s="34"/>
      <c r="HPF29" s="50"/>
      <c r="HPG29" s="51"/>
      <c r="HPH29" s="15"/>
      <c r="HPI29" s="15"/>
      <c r="HPJ29" s="15"/>
      <c r="HPK29" s="42"/>
      <c r="HPL29" s="43"/>
      <c r="HPM29" s="48"/>
      <c r="HPN29" s="44"/>
      <c r="HPO29" s="49"/>
      <c r="HPP29" s="13"/>
      <c r="HPQ29" s="38"/>
      <c r="HPR29" s="39"/>
      <c r="HPS29" s="39"/>
      <c r="HPT29" s="39"/>
      <c r="HPU29" s="6"/>
      <c r="HPV29" s="4"/>
      <c r="HPW29" s="3"/>
      <c r="HPX29" s="4"/>
      <c r="HPY29" s="7"/>
      <c r="HPZ29" s="52"/>
      <c r="HQA29" s="4"/>
      <c r="HQB29" s="1"/>
      <c r="HQC29" s="1"/>
      <c r="HQD29" s="34"/>
      <c r="HQE29" s="50"/>
      <c r="HQF29" s="51"/>
      <c r="HQG29" s="15"/>
      <c r="HQH29" s="15"/>
      <c r="HQI29" s="15"/>
      <c r="HQJ29" s="42"/>
      <c r="HQK29" s="43"/>
      <c r="HQL29" s="48"/>
      <c r="HQM29" s="44"/>
      <c r="HQN29" s="49"/>
      <c r="HQO29" s="13"/>
      <c r="HQP29" s="38"/>
      <c r="HQQ29" s="39"/>
      <c r="HQR29" s="39"/>
      <c r="HQS29" s="39"/>
      <c r="HQT29" s="6"/>
      <c r="HQU29" s="4"/>
      <c r="HQV29" s="3"/>
      <c r="HQW29" s="4"/>
      <c r="HQX29" s="7"/>
      <c r="HQY29" s="52"/>
      <c r="HQZ29" s="4"/>
      <c r="HRA29" s="1"/>
      <c r="HRB29" s="1"/>
      <c r="HRC29" s="34"/>
      <c r="HRD29" s="50"/>
      <c r="HRE29" s="51"/>
      <c r="HRF29" s="15"/>
      <c r="HRG29" s="15"/>
      <c r="HRH29" s="15"/>
      <c r="HRI29" s="42"/>
      <c r="HRJ29" s="43"/>
      <c r="HRK29" s="48"/>
      <c r="HRL29" s="44"/>
      <c r="HRM29" s="49"/>
      <c r="HRN29" s="13"/>
      <c r="HRO29" s="38"/>
      <c r="HRP29" s="39"/>
      <c r="HRQ29" s="39"/>
      <c r="HRR29" s="39"/>
      <c r="HRS29" s="6"/>
      <c r="HRT29" s="4"/>
      <c r="HRU29" s="3"/>
      <c r="HRV29" s="4"/>
      <c r="HRW29" s="7"/>
      <c r="HRX29" s="52"/>
      <c r="HRY29" s="4"/>
      <c r="HRZ29" s="1"/>
      <c r="HSA29" s="1"/>
      <c r="HSB29" s="34"/>
      <c r="HSC29" s="50"/>
      <c r="HSD29" s="51"/>
      <c r="HSE29" s="15"/>
      <c r="HSF29" s="15"/>
      <c r="HSG29" s="15"/>
      <c r="HSH29" s="42"/>
      <c r="HSI29" s="43"/>
      <c r="HSJ29" s="48"/>
      <c r="HSK29" s="44"/>
      <c r="HSL29" s="49"/>
      <c r="HSM29" s="13"/>
      <c r="HSN29" s="38"/>
      <c r="HSO29" s="39"/>
      <c r="HSP29" s="39"/>
      <c r="HSQ29" s="39"/>
      <c r="HSR29" s="6"/>
      <c r="HSS29" s="4"/>
      <c r="HST29" s="3"/>
      <c r="HSU29" s="4"/>
      <c r="HSV29" s="7"/>
      <c r="HSW29" s="52"/>
      <c r="HSX29" s="4"/>
      <c r="HSY29" s="1"/>
      <c r="HSZ29" s="1"/>
      <c r="HTA29" s="34"/>
      <c r="HTB29" s="50"/>
      <c r="HTC29" s="51"/>
      <c r="HTD29" s="15"/>
      <c r="HTE29" s="15"/>
      <c r="HTF29" s="15"/>
      <c r="HTG29" s="42"/>
      <c r="HTH29" s="43"/>
      <c r="HTI29" s="48"/>
      <c r="HTJ29" s="44"/>
      <c r="HTK29" s="49"/>
      <c r="HTL29" s="13"/>
      <c r="HTM29" s="38"/>
      <c r="HTN29" s="39"/>
      <c r="HTO29" s="39"/>
      <c r="HTP29" s="39"/>
      <c r="HTQ29" s="6"/>
      <c r="HTR29" s="4"/>
      <c r="HTS29" s="3"/>
      <c r="HTT29" s="4"/>
      <c r="HTU29" s="7"/>
      <c r="HTV29" s="52"/>
      <c r="HTW29" s="4"/>
      <c r="HTX29" s="1"/>
      <c r="HTY29" s="1"/>
      <c r="HTZ29" s="34"/>
      <c r="HUA29" s="50"/>
      <c r="HUB29" s="51"/>
      <c r="HUC29" s="15"/>
      <c r="HUD29" s="15"/>
      <c r="HUE29" s="15"/>
      <c r="HUF29" s="42"/>
      <c r="HUG29" s="43"/>
      <c r="HUH29" s="48"/>
      <c r="HUI29" s="44"/>
      <c r="HUJ29" s="49"/>
      <c r="HUK29" s="13"/>
      <c r="HUL29" s="38"/>
      <c r="HUM29" s="39"/>
      <c r="HUN29" s="39"/>
      <c r="HUO29" s="39"/>
      <c r="HUP29" s="6"/>
      <c r="HUQ29" s="4"/>
      <c r="HUR29" s="3"/>
      <c r="HUS29" s="4"/>
      <c r="HUT29" s="7"/>
      <c r="HUU29" s="52"/>
      <c r="HUV29" s="4"/>
      <c r="HUW29" s="1"/>
      <c r="HUX29" s="1"/>
      <c r="HUY29" s="34"/>
      <c r="HUZ29" s="50"/>
      <c r="HVA29" s="51"/>
      <c r="HVB29" s="15"/>
      <c r="HVC29" s="15"/>
      <c r="HVD29" s="15"/>
      <c r="HVE29" s="42"/>
      <c r="HVF29" s="43"/>
      <c r="HVG29" s="48"/>
      <c r="HVH29" s="44"/>
      <c r="HVI29" s="49"/>
      <c r="HVJ29" s="13"/>
      <c r="HVK29" s="38"/>
      <c r="HVL29" s="39"/>
      <c r="HVM29" s="39"/>
      <c r="HVN29" s="39"/>
      <c r="HVO29" s="6"/>
      <c r="HVP29" s="4"/>
      <c r="HVQ29" s="3"/>
      <c r="HVR29" s="4"/>
      <c r="HVS29" s="7"/>
      <c r="HVT29" s="52"/>
      <c r="HVU29" s="4"/>
      <c r="HVV29" s="1"/>
      <c r="HVW29" s="1"/>
      <c r="HVX29" s="34"/>
      <c r="HVY29" s="50"/>
      <c r="HVZ29" s="51"/>
      <c r="HWA29" s="15"/>
      <c r="HWB29" s="15"/>
      <c r="HWC29" s="15"/>
      <c r="HWD29" s="42"/>
      <c r="HWE29" s="43"/>
      <c r="HWF29" s="48"/>
      <c r="HWG29" s="44"/>
      <c r="HWH29" s="49"/>
      <c r="HWI29" s="13"/>
      <c r="HWJ29" s="38"/>
      <c r="HWK29" s="39"/>
      <c r="HWL29" s="39"/>
      <c r="HWM29" s="39"/>
      <c r="HWN29" s="6"/>
      <c r="HWO29" s="4"/>
      <c r="HWP29" s="3"/>
      <c r="HWQ29" s="4"/>
      <c r="HWR29" s="7"/>
      <c r="HWS29" s="52"/>
      <c r="HWT29" s="4"/>
      <c r="HWU29" s="1"/>
      <c r="HWV29" s="1"/>
      <c r="HWW29" s="34"/>
      <c r="HWX29" s="50"/>
      <c r="HWY29" s="51"/>
      <c r="HWZ29" s="15"/>
      <c r="HXA29" s="15"/>
      <c r="HXB29" s="15"/>
      <c r="HXC29" s="42"/>
      <c r="HXD29" s="43"/>
      <c r="HXE29" s="48"/>
      <c r="HXF29" s="44"/>
      <c r="HXG29" s="49"/>
      <c r="HXH29" s="13"/>
      <c r="HXI29" s="38"/>
      <c r="HXJ29" s="39"/>
      <c r="HXK29" s="39"/>
      <c r="HXL29" s="39"/>
      <c r="HXM29" s="6"/>
      <c r="HXN29" s="4"/>
      <c r="HXO29" s="3"/>
      <c r="HXP29" s="4"/>
      <c r="HXQ29" s="7"/>
      <c r="HXR29" s="52"/>
      <c r="HXS29" s="4"/>
      <c r="HXT29" s="1"/>
      <c r="HXU29" s="1"/>
      <c r="HXV29" s="34"/>
      <c r="HXW29" s="50"/>
      <c r="HXX29" s="51"/>
      <c r="HXY29" s="15"/>
      <c r="HXZ29" s="15"/>
      <c r="HYA29" s="15"/>
      <c r="HYB29" s="42"/>
      <c r="HYC29" s="43"/>
      <c r="HYD29" s="48"/>
      <c r="HYE29" s="44"/>
      <c r="HYF29" s="49"/>
      <c r="HYG29" s="13"/>
      <c r="HYH29" s="38"/>
      <c r="HYI29" s="39"/>
      <c r="HYJ29" s="39"/>
      <c r="HYK29" s="39"/>
      <c r="HYL29" s="6"/>
      <c r="HYM29" s="4"/>
      <c r="HYN29" s="3"/>
      <c r="HYO29" s="4"/>
      <c r="HYP29" s="7"/>
      <c r="HYQ29" s="52"/>
      <c r="HYR29" s="4"/>
      <c r="HYS29" s="1"/>
      <c r="HYT29" s="1"/>
      <c r="HYU29" s="34"/>
      <c r="HYV29" s="50"/>
      <c r="HYW29" s="51"/>
      <c r="HYX29" s="15"/>
      <c r="HYY29" s="15"/>
      <c r="HYZ29" s="15"/>
      <c r="HZA29" s="42"/>
      <c r="HZB29" s="43"/>
      <c r="HZC29" s="48"/>
      <c r="HZD29" s="44"/>
      <c r="HZE29" s="49"/>
      <c r="HZF29" s="13"/>
      <c r="HZG29" s="38"/>
      <c r="HZH29" s="39"/>
      <c r="HZI29" s="39"/>
      <c r="HZJ29" s="39"/>
      <c r="HZK29" s="6"/>
      <c r="HZL29" s="4"/>
      <c r="HZM29" s="3"/>
      <c r="HZN29" s="4"/>
      <c r="HZO29" s="7"/>
      <c r="HZP29" s="52"/>
      <c r="HZQ29" s="4"/>
      <c r="HZR29" s="1"/>
      <c r="HZS29" s="1"/>
      <c r="HZT29" s="34"/>
      <c r="HZU29" s="50"/>
      <c r="HZV29" s="51"/>
      <c r="HZW29" s="15"/>
      <c r="HZX29" s="15"/>
      <c r="HZY29" s="15"/>
      <c r="HZZ29" s="42"/>
      <c r="IAA29" s="43"/>
      <c r="IAB29" s="48"/>
      <c r="IAC29" s="44"/>
      <c r="IAD29" s="49"/>
      <c r="IAE29" s="13"/>
      <c r="IAF29" s="38"/>
      <c r="IAG29" s="39"/>
      <c r="IAH29" s="39"/>
      <c r="IAI29" s="39"/>
      <c r="IAJ29" s="6"/>
      <c r="IAK29" s="4"/>
      <c r="IAL29" s="3"/>
      <c r="IAM29" s="4"/>
      <c r="IAN29" s="7"/>
      <c r="IAO29" s="52"/>
      <c r="IAP29" s="4"/>
      <c r="IAQ29" s="1"/>
      <c r="IAR29" s="1"/>
      <c r="IAS29" s="34"/>
      <c r="IAT29" s="50"/>
      <c r="IAU29" s="51"/>
      <c r="IAV29" s="15"/>
      <c r="IAW29" s="15"/>
      <c r="IAX29" s="15"/>
      <c r="IAY29" s="42"/>
      <c r="IAZ29" s="43"/>
      <c r="IBA29" s="48"/>
      <c r="IBB29" s="44"/>
      <c r="IBC29" s="49"/>
      <c r="IBD29" s="13"/>
      <c r="IBE29" s="38"/>
      <c r="IBF29" s="39"/>
      <c r="IBG29" s="39"/>
      <c r="IBH29" s="39"/>
      <c r="IBI29" s="6"/>
      <c r="IBJ29" s="4"/>
      <c r="IBK29" s="3"/>
      <c r="IBL29" s="4"/>
      <c r="IBM29" s="7"/>
      <c r="IBN29" s="52"/>
      <c r="IBO29" s="4"/>
      <c r="IBP29" s="1"/>
      <c r="IBQ29" s="1"/>
      <c r="IBR29" s="34"/>
      <c r="IBS29" s="50"/>
      <c r="IBT29" s="51"/>
      <c r="IBU29" s="15"/>
      <c r="IBV29" s="15"/>
      <c r="IBW29" s="15"/>
      <c r="IBX29" s="42"/>
      <c r="IBY29" s="43"/>
      <c r="IBZ29" s="48"/>
      <c r="ICA29" s="44"/>
      <c r="ICB29" s="49"/>
      <c r="ICC29" s="13"/>
      <c r="ICD29" s="38"/>
      <c r="ICE29" s="39"/>
      <c r="ICF29" s="39"/>
      <c r="ICG29" s="39"/>
      <c r="ICH29" s="6"/>
      <c r="ICI29" s="4"/>
      <c r="ICJ29" s="3"/>
      <c r="ICK29" s="4"/>
      <c r="ICL29" s="7"/>
      <c r="ICM29" s="52"/>
      <c r="ICN29" s="4"/>
      <c r="ICO29" s="1"/>
      <c r="ICP29" s="1"/>
      <c r="ICQ29" s="34"/>
      <c r="ICR29" s="50"/>
      <c r="ICS29" s="51"/>
      <c r="ICT29" s="15"/>
      <c r="ICU29" s="15"/>
      <c r="ICV29" s="15"/>
      <c r="ICW29" s="42"/>
      <c r="ICX29" s="43"/>
      <c r="ICY29" s="48"/>
      <c r="ICZ29" s="44"/>
      <c r="IDA29" s="49"/>
      <c r="IDB29" s="13"/>
      <c r="IDC29" s="38"/>
      <c r="IDD29" s="39"/>
      <c r="IDE29" s="39"/>
      <c r="IDF29" s="39"/>
      <c r="IDG29" s="6"/>
      <c r="IDH29" s="4"/>
      <c r="IDI29" s="3"/>
      <c r="IDJ29" s="4"/>
      <c r="IDK29" s="7"/>
      <c r="IDL29" s="52"/>
      <c r="IDM29" s="4"/>
      <c r="IDN29" s="1"/>
      <c r="IDO29" s="1"/>
      <c r="IDP29" s="34"/>
      <c r="IDQ29" s="50"/>
      <c r="IDR29" s="51"/>
      <c r="IDS29" s="15"/>
      <c r="IDT29" s="15"/>
      <c r="IDU29" s="15"/>
      <c r="IDV29" s="42"/>
      <c r="IDW29" s="43"/>
      <c r="IDX29" s="48"/>
      <c r="IDY29" s="44"/>
      <c r="IDZ29" s="49"/>
      <c r="IEA29" s="13"/>
      <c r="IEB29" s="38"/>
      <c r="IEC29" s="39"/>
      <c r="IED29" s="39"/>
      <c r="IEE29" s="39"/>
      <c r="IEF29" s="6"/>
      <c r="IEG29" s="4"/>
      <c r="IEH29" s="3"/>
      <c r="IEI29" s="4"/>
      <c r="IEJ29" s="7"/>
      <c r="IEK29" s="52"/>
      <c r="IEL29" s="4"/>
      <c r="IEM29" s="1"/>
      <c r="IEN29" s="1"/>
      <c r="IEO29" s="34"/>
      <c r="IEP29" s="50"/>
      <c r="IEQ29" s="51"/>
      <c r="IER29" s="15"/>
      <c r="IES29" s="15"/>
      <c r="IET29" s="15"/>
      <c r="IEU29" s="42"/>
      <c r="IEV29" s="43"/>
      <c r="IEW29" s="48"/>
      <c r="IEX29" s="44"/>
      <c r="IEY29" s="49"/>
      <c r="IEZ29" s="13"/>
      <c r="IFA29" s="38"/>
      <c r="IFB29" s="39"/>
      <c r="IFC29" s="39"/>
      <c r="IFD29" s="39"/>
      <c r="IFE29" s="6"/>
      <c r="IFF29" s="4"/>
      <c r="IFG29" s="3"/>
      <c r="IFH29" s="4"/>
      <c r="IFI29" s="7"/>
      <c r="IFJ29" s="52"/>
      <c r="IFK29" s="4"/>
      <c r="IFL29" s="1"/>
      <c r="IFM29" s="1"/>
      <c r="IFN29" s="34"/>
      <c r="IFO29" s="50"/>
      <c r="IFP29" s="51"/>
      <c r="IFQ29" s="15"/>
      <c r="IFR29" s="15"/>
      <c r="IFS29" s="15"/>
      <c r="IFT29" s="42"/>
      <c r="IFU29" s="43"/>
      <c r="IFV29" s="48"/>
      <c r="IFW29" s="44"/>
      <c r="IFX29" s="49"/>
      <c r="IFY29" s="13"/>
      <c r="IFZ29" s="38"/>
      <c r="IGA29" s="39"/>
      <c r="IGB29" s="39"/>
      <c r="IGC29" s="39"/>
      <c r="IGD29" s="6"/>
      <c r="IGE29" s="4"/>
      <c r="IGF29" s="3"/>
      <c r="IGG29" s="4"/>
      <c r="IGH29" s="7"/>
      <c r="IGI29" s="52"/>
      <c r="IGJ29" s="4"/>
      <c r="IGK29" s="1"/>
      <c r="IGL29" s="1"/>
      <c r="IGM29" s="34"/>
      <c r="IGN29" s="50"/>
      <c r="IGO29" s="51"/>
      <c r="IGP29" s="15"/>
      <c r="IGQ29" s="15"/>
      <c r="IGR29" s="15"/>
      <c r="IGS29" s="42"/>
      <c r="IGT29" s="43"/>
      <c r="IGU29" s="48"/>
      <c r="IGV29" s="44"/>
      <c r="IGW29" s="49"/>
      <c r="IGX29" s="13"/>
      <c r="IGY29" s="38"/>
      <c r="IGZ29" s="39"/>
      <c r="IHA29" s="39"/>
      <c r="IHB29" s="39"/>
      <c r="IHC29" s="6"/>
      <c r="IHD29" s="4"/>
      <c r="IHE29" s="3"/>
      <c r="IHF29" s="4"/>
      <c r="IHG29" s="7"/>
      <c r="IHH29" s="52"/>
      <c r="IHI29" s="4"/>
      <c r="IHJ29" s="1"/>
      <c r="IHK29" s="1"/>
      <c r="IHL29" s="34"/>
      <c r="IHM29" s="50"/>
      <c r="IHN29" s="51"/>
      <c r="IHO29" s="15"/>
      <c r="IHP29" s="15"/>
      <c r="IHQ29" s="15"/>
      <c r="IHR29" s="42"/>
      <c r="IHS29" s="43"/>
      <c r="IHT29" s="48"/>
      <c r="IHU29" s="44"/>
      <c r="IHV29" s="49"/>
      <c r="IHW29" s="13"/>
      <c r="IHX29" s="38"/>
      <c r="IHY29" s="39"/>
      <c r="IHZ29" s="39"/>
      <c r="IIA29" s="39"/>
      <c r="IIB29" s="6"/>
      <c r="IIC29" s="4"/>
      <c r="IID29" s="3"/>
      <c r="IIE29" s="4"/>
      <c r="IIF29" s="7"/>
      <c r="IIG29" s="52"/>
      <c r="IIH29" s="4"/>
      <c r="III29" s="1"/>
      <c r="IIJ29" s="1"/>
      <c r="IIK29" s="34"/>
      <c r="IIL29" s="50"/>
      <c r="IIM29" s="51"/>
      <c r="IIN29" s="15"/>
      <c r="IIO29" s="15"/>
      <c r="IIP29" s="15"/>
      <c r="IIQ29" s="42"/>
      <c r="IIR29" s="43"/>
      <c r="IIS29" s="48"/>
      <c r="IIT29" s="44"/>
      <c r="IIU29" s="49"/>
      <c r="IIV29" s="13"/>
      <c r="IIW29" s="38"/>
      <c r="IIX29" s="39"/>
      <c r="IIY29" s="39"/>
      <c r="IIZ29" s="39"/>
      <c r="IJA29" s="6"/>
      <c r="IJB29" s="4"/>
      <c r="IJC29" s="3"/>
      <c r="IJD29" s="4"/>
      <c r="IJE29" s="7"/>
      <c r="IJF29" s="52"/>
      <c r="IJG29" s="4"/>
      <c r="IJH29" s="1"/>
      <c r="IJI29" s="1"/>
      <c r="IJJ29" s="34"/>
      <c r="IJK29" s="50"/>
      <c r="IJL29" s="51"/>
      <c r="IJM29" s="15"/>
      <c r="IJN29" s="15"/>
      <c r="IJO29" s="15"/>
      <c r="IJP29" s="42"/>
      <c r="IJQ29" s="43"/>
      <c r="IJR29" s="48"/>
      <c r="IJS29" s="44"/>
      <c r="IJT29" s="49"/>
      <c r="IJU29" s="13"/>
      <c r="IJV29" s="38"/>
      <c r="IJW29" s="39"/>
      <c r="IJX29" s="39"/>
      <c r="IJY29" s="39"/>
      <c r="IJZ29" s="6"/>
      <c r="IKA29" s="4"/>
      <c r="IKB29" s="3"/>
      <c r="IKC29" s="4"/>
      <c r="IKD29" s="7"/>
      <c r="IKE29" s="52"/>
      <c r="IKF29" s="4"/>
      <c r="IKG29" s="1"/>
      <c r="IKH29" s="1"/>
      <c r="IKI29" s="34"/>
      <c r="IKJ29" s="50"/>
      <c r="IKK29" s="51"/>
      <c r="IKL29" s="15"/>
      <c r="IKM29" s="15"/>
      <c r="IKN29" s="15"/>
      <c r="IKO29" s="42"/>
      <c r="IKP29" s="43"/>
      <c r="IKQ29" s="48"/>
      <c r="IKR29" s="44"/>
      <c r="IKS29" s="49"/>
      <c r="IKT29" s="13"/>
      <c r="IKU29" s="38"/>
      <c r="IKV29" s="39"/>
      <c r="IKW29" s="39"/>
      <c r="IKX29" s="39"/>
      <c r="IKY29" s="6"/>
      <c r="IKZ29" s="4"/>
      <c r="ILA29" s="3"/>
      <c r="ILB29" s="4"/>
      <c r="ILC29" s="7"/>
      <c r="ILD29" s="52"/>
      <c r="ILE29" s="4"/>
      <c r="ILF29" s="1"/>
      <c r="ILG29" s="1"/>
      <c r="ILH29" s="34"/>
      <c r="ILI29" s="50"/>
      <c r="ILJ29" s="51"/>
      <c r="ILK29" s="15"/>
      <c r="ILL29" s="15"/>
      <c r="ILM29" s="15"/>
      <c r="ILN29" s="42"/>
      <c r="ILO29" s="43"/>
      <c r="ILP29" s="48"/>
      <c r="ILQ29" s="44"/>
      <c r="ILR29" s="49"/>
      <c r="ILS29" s="13"/>
      <c r="ILT29" s="38"/>
      <c r="ILU29" s="39"/>
      <c r="ILV29" s="39"/>
      <c r="ILW29" s="39"/>
      <c r="ILX29" s="6"/>
      <c r="ILY29" s="4"/>
      <c r="ILZ29" s="3"/>
      <c r="IMA29" s="4"/>
      <c r="IMB29" s="7"/>
      <c r="IMC29" s="52"/>
      <c r="IMD29" s="4"/>
      <c r="IME29" s="1"/>
      <c r="IMF29" s="1"/>
      <c r="IMG29" s="34"/>
      <c r="IMH29" s="50"/>
      <c r="IMI29" s="51"/>
      <c r="IMJ29" s="15"/>
      <c r="IMK29" s="15"/>
      <c r="IML29" s="15"/>
      <c r="IMM29" s="42"/>
      <c r="IMN29" s="43"/>
      <c r="IMO29" s="48"/>
      <c r="IMP29" s="44"/>
      <c r="IMQ29" s="49"/>
      <c r="IMR29" s="13"/>
      <c r="IMS29" s="38"/>
      <c r="IMT29" s="39"/>
      <c r="IMU29" s="39"/>
      <c r="IMV29" s="39"/>
      <c r="IMW29" s="6"/>
      <c r="IMX29" s="4"/>
      <c r="IMY29" s="3"/>
      <c r="IMZ29" s="4"/>
      <c r="INA29" s="7"/>
      <c r="INB29" s="52"/>
      <c r="INC29" s="4"/>
      <c r="IND29" s="1"/>
      <c r="INE29" s="1"/>
      <c r="INF29" s="34"/>
      <c r="ING29" s="50"/>
      <c r="INH29" s="51"/>
      <c r="INI29" s="15"/>
      <c r="INJ29" s="15"/>
      <c r="INK29" s="15"/>
      <c r="INL29" s="42"/>
      <c r="INM29" s="43"/>
      <c r="INN29" s="48"/>
      <c r="INO29" s="44"/>
      <c r="INP29" s="49"/>
      <c r="INQ29" s="13"/>
      <c r="INR29" s="38"/>
      <c r="INS29" s="39"/>
      <c r="INT29" s="39"/>
      <c r="INU29" s="39"/>
      <c r="INV29" s="6"/>
      <c r="INW29" s="4"/>
      <c r="INX29" s="3"/>
      <c r="INY29" s="4"/>
      <c r="INZ29" s="7"/>
      <c r="IOA29" s="52"/>
      <c r="IOB29" s="4"/>
      <c r="IOC29" s="1"/>
      <c r="IOD29" s="1"/>
      <c r="IOE29" s="34"/>
      <c r="IOF29" s="50"/>
      <c r="IOG29" s="51"/>
      <c r="IOH29" s="15"/>
      <c r="IOI29" s="15"/>
      <c r="IOJ29" s="15"/>
      <c r="IOK29" s="42"/>
      <c r="IOL29" s="43"/>
      <c r="IOM29" s="48"/>
      <c r="ION29" s="44"/>
      <c r="IOO29" s="49"/>
      <c r="IOP29" s="13"/>
      <c r="IOQ29" s="38"/>
      <c r="IOR29" s="39"/>
      <c r="IOS29" s="39"/>
      <c r="IOT29" s="39"/>
      <c r="IOU29" s="6"/>
      <c r="IOV29" s="4"/>
      <c r="IOW29" s="3"/>
      <c r="IOX29" s="4"/>
      <c r="IOY29" s="7"/>
      <c r="IOZ29" s="52"/>
      <c r="IPA29" s="4"/>
      <c r="IPB29" s="1"/>
      <c r="IPC29" s="1"/>
      <c r="IPD29" s="34"/>
      <c r="IPE29" s="50"/>
      <c r="IPF29" s="51"/>
      <c r="IPG29" s="15"/>
      <c r="IPH29" s="15"/>
      <c r="IPI29" s="15"/>
      <c r="IPJ29" s="42"/>
      <c r="IPK29" s="43"/>
      <c r="IPL29" s="48"/>
      <c r="IPM29" s="44"/>
      <c r="IPN29" s="49"/>
      <c r="IPO29" s="13"/>
      <c r="IPP29" s="38"/>
      <c r="IPQ29" s="39"/>
      <c r="IPR29" s="39"/>
      <c r="IPS29" s="39"/>
      <c r="IPT29" s="6"/>
      <c r="IPU29" s="4"/>
      <c r="IPV29" s="3"/>
      <c r="IPW29" s="4"/>
      <c r="IPX29" s="7"/>
      <c r="IPY29" s="52"/>
      <c r="IPZ29" s="4"/>
      <c r="IQA29" s="1"/>
      <c r="IQB29" s="1"/>
      <c r="IQC29" s="34"/>
      <c r="IQD29" s="50"/>
      <c r="IQE29" s="51"/>
      <c r="IQF29" s="15"/>
      <c r="IQG29" s="15"/>
      <c r="IQH29" s="15"/>
      <c r="IQI29" s="42"/>
      <c r="IQJ29" s="43"/>
      <c r="IQK29" s="48"/>
      <c r="IQL29" s="44"/>
      <c r="IQM29" s="49"/>
      <c r="IQN29" s="13"/>
      <c r="IQO29" s="38"/>
      <c r="IQP29" s="39"/>
      <c r="IQQ29" s="39"/>
      <c r="IQR29" s="39"/>
      <c r="IQS29" s="6"/>
      <c r="IQT29" s="4"/>
      <c r="IQU29" s="3"/>
      <c r="IQV29" s="4"/>
      <c r="IQW29" s="7"/>
      <c r="IQX29" s="52"/>
      <c r="IQY29" s="4"/>
      <c r="IQZ29" s="1"/>
      <c r="IRA29" s="1"/>
      <c r="IRB29" s="34"/>
      <c r="IRC29" s="50"/>
      <c r="IRD29" s="51"/>
      <c r="IRE29" s="15"/>
      <c r="IRF29" s="15"/>
      <c r="IRG29" s="15"/>
      <c r="IRH29" s="42"/>
      <c r="IRI29" s="43"/>
      <c r="IRJ29" s="48"/>
      <c r="IRK29" s="44"/>
      <c r="IRL29" s="49"/>
      <c r="IRM29" s="13"/>
      <c r="IRN29" s="38"/>
      <c r="IRO29" s="39"/>
      <c r="IRP29" s="39"/>
      <c r="IRQ29" s="39"/>
      <c r="IRR29" s="6"/>
      <c r="IRS29" s="4"/>
      <c r="IRT29" s="3"/>
      <c r="IRU29" s="4"/>
      <c r="IRV29" s="7"/>
      <c r="IRW29" s="52"/>
      <c r="IRX29" s="4"/>
      <c r="IRY29" s="1"/>
      <c r="IRZ29" s="1"/>
      <c r="ISA29" s="34"/>
      <c r="ISB29" s="50"/>
      <c r="ISC29" s="51"/>
      <c r="ISD29" s="15"/>
      <c r="ISE29" s="15"/>
      <c r="ISF29" s="15"/>
      <c r="ISG29" s="42"/>
      <c r="ISH29" s="43"/>
      <c r="ISI29" s="48"/>
      <c r="ISJ29" s="44"/>
      <c r="ISK29" s="49"/>
      <c r="ISL29" s="13"/>
      <c r="ISM29" s="38"/>
      <c r="ISN29" s="39"/>
      <c r="ISO29" s="39"/>
      <c r="ISP29" s="39"/>
      <c r="ISQ29" s="6"/>
      <c r="ISR29" s="4"/>
      <c r="ISS29" s="3"/>
      <c r="IST29" s="4"/>
      <c r="ISU29" s="7"/>
      <c r="ISV29" s="52"/>
      <c r="ISW29" s="4"/>
      <c r="ISX29" s="1"/>
      <c r="ISY29" s="1"/>
      <c r="ISZ29" s="34"/>
      <c r="ITA29" s="50"/>
      <c r="ITB29" s="51"/>
      <c r="ITC29" s="15"/>
      <c r="ITD29" s="15"/>
      <c r="ITE29" s="15"/>
      <c r="ITF29" s="42"/>
      <c r="ITG29" s="43"/>
      <c r="ITH29" s="48"/>
      <c r="ITI29" s="44"/>
      <c r="ITJ29" s="49"/>
      <c r="ITK29" s="13"/>
      <c r="ITL29" s="38"/>
      <c r="ITM29" s="39"/>
      <c r="ITN29" s="39"/>
      <c r="ITO29" s="39"/>
      <c r="ITP29" s="6"/>
      <c r="ITQ29" s="4"/>
      <c r="ITR29" s="3"/>
      <c r="ITS29" s="4"/>
      <c r="ITT29" s="7"/>
      <c r="ITU29" s="52"/>
      <c r="ITV29" s="4"/>
      <c r="ITW29" s="1"/>
      <c r="ITX29" s="1"/>
      <c r="ITY29" s="34"/>
      <c r="ITZ29" s="50"/>
      <c r="IUA29" s="51"/>
      <c r="IUB29" s="15"/>
      <c r="IUC29" s="15"/>
      <c r="IUD29" s="15"/>
      <c r="IUE29" s="42"/>
      <c r="IUF29" s="43"/>
      <c r="IUG29" s="48"/>
      <c r="IUH29" s="44"/>
      <c r="IUI29" s="49"/>
      <c r="IUJ29" s="13"/>
      <c r="IUK29" s="38"/>
      <c r="IUL29" s="39"/>
      <c r="IUM29" s="39"/>
      <c r="IUN29" s="39"/>
      <c r="IUO29" s="6"/>
      <c r="IUP29" s="4"/>
      <c r="IUQ29" s="3"/>
      <c r="IUR29" s="4"/>
      <c r="IUS29" s="7"/>
      <c r="IUT29" s="52"/>
      <c r="IUU29" s="4"/>
      <c r="IUV29" s="1"/>
      <c r="IUW29" s="1"/>
      <c r="IUX29" s="34"/>
      <c r="IUY29" s="50"/>
      <c r="IUZ29" s="51"/>
      <c r="IVA29" s="15"/>
      <c r="IVB29" s="15"/>
      <c r="IVC29" s="15"/>
      <c r="IVD29" s="42"/>
      <c r="IVE29" s="43"/>
      <c r="IVF29" s="48"/>
      <c r="IVG29" s="44"/>
      <c r="IVH29" s="49"/>
      <c r="IVI29" s="13"/>
      <c r="IVJ29" s="38"/>
      <c r="IVK29" s="39"/>
      <c r="IVL29" s="39"/>
      <c r="IVM29" s="39"/>
      <c r="IVN29" s="6"/>
      <c r="IVO29" s="4"/>
      <c r="IVP29" s="3"/>
      <c r="IVQ29" s="4"/>
      <c r="IVR29" s="7"/>
      <c r="IVS29" s="52"/>
      <c r="IVT29" s="4"/>
      <c r="IVU29" s="1"/>
      <c r="IVV29" s="1"/>
      <c r="IVW29" s="34"/>
      <c r="IVX29" s="50"/>
      <c r="IVY29" s="51"/>
      <c r="IVZ29" s="15"/>
      <c r="IWA29" s="15"/>
      <c r="IWB29" s="15"/>
      <c r="IWC29" s="42"/>
      <c r="IWD29" s="43"/>
      <c r="IWE29" s="48"/>
      <c r="IWF29" s="44"/>
      <c r="IWG29" s="49"/>
      <c r="IWH29" s="13"/>
      <c r="IWI29" s="38"/>
      <c r="IWJ29" s="39"/>
      <c r="IWK29" s="39"/>
      <c r="IWL29" s="39"/>
      <c r="IWM29" s="6"/>
      <c r="IWN29" s="4"/>
      <c r="IWO29" s="3"/>
      <c r="IWP29" s="4"/>
      <c r="IWQ29" s="7"/>
      <c r="IWR29" s="52"/>
      <c r="IWS29" s="4"/>
      <c r="IWT29" s="1"/>
      <c r="IWU29" s="1"/>
      <c r="IWV29" s="34"/>
      <c r="IWW29" s="50"/>
      <c r="IWX29" s="51"/>
      <c r="IWY29" s="15"/>
      <c r="IWZ29" s="15"/>
      <c r="IXA29" s="15"/>
      <c r="IXB29" s="42"/>
      <c r="IXC29" s="43"/>
      <c r="IXD29" s="48"/>
      <c r="IXE29" s="44"/>
      <c r="IXF29" s="49"/>
      <c r="IXG29" s="13"/>
      <c r="IXH29" s="38"/>
      <c r="IXI29" s="39"/>
      <c r="IXJ29" s="39"/>
      <c r="IXK29" s="39"/>
      <c r="IXL29" s="6"/>
      <c r="IXM29" s="4"/>
      <c r="IXN29" s="3"/>
      <c r="IXO29" s="4"/>
      <c r="IXP29" s="7"/>
      <c r="IXQ29" s="52"/>
      <c r="IXR29" s="4"/>
      <c r="IXS29" s="1"/>
      <c r="IXT29" s="1"/>
      <c r="IXU29" s="34"/>
      <c r="IXV29" s="50"/>
      <c r="IXW29" s="51"/>
      <c r="IXX29" s="15"/>
      <c r="IXY29" s="15"/>
      <c r="IXZ29" s="15"/>
      <c r="IYA29" s="42"/>
      <c r="IYB29" s="43"/>
      <c r="IYC29" s="48"/>
      <c r="IYD29" s="44"/>
      <c r="IYE29" s="49"/>
      <c r="IYF29" s="13"/>
      <c r="IYG29" s="38"/>
      <c r="IYH29" s="39"/>
      <c r="IYI29" s="39"/>
      <c r="IYJ29" s="39"/>
      <c r="IYK29" s="6"/>
      <c r="IYL29" s="4"/>
      <c r="IYM29" s="3"/>
      <c r="IYN29" s="4"/>
      <c r="IYO29" s="7"/>
      <c r="IYP29" s="52"/>
      <c r="IYQ29" s="4"/>
      <c r="IYR29" s="1"/>
      <c r="IYS29" s="1"/>
      <c r="IYT29" s="34"/>
      <c r="IYU29" s="50"/>
      <c r="IYV29" s="51"/>
      <c r="IYW29" s="15"/>
      <c r="IYX29" s="15"/>
      <c r="IYY29" s="15"/>
      <c r="IYZ29" s="42"/>
      <c r="IZA29" s="43"/>
      <c r="IZB29" s="48"/>
      <c r="IZC29" s="44"/>
      <c r="IZD29" s="49"/>
      <c r="IZE29" s="13"/>
      <c r="IZF29" s="38"/>
      <c r="IZG29" s="39"/>
      <c r="IZH29" s="39"/>
      <c r="IZI29" s="39"/>
      <c r="IZJ29" s="6"/>
      <c r="IZK29" s="4"/>
      <c r="IZL29" s="3"/>
      <c r="IZM29" s="4"/>
      <c r="IZN29" s="7"/>
      <c r="IZO29" s="52"/>
      <c r="IZP29" s="4"/>
      <c r="IZQ29" s="1"/>
      <c r="IZR29" s="1"/>
      <c r="IZS29" s="34"/>
      <c r="IZT29" s="50"/>
      <c r="IZU29" s="51"/>
      <c r="IZV29" s="15"/>
      <c r="IZW29" s="15"/>
      <c r="IZX29" s="15"/>
      <c r="IZY29" s="42"/>
      <c r="IZZ29" s="43"/>
      <c r="JAA29" s="48"/>
      <c r="JAB29" s="44"/>
      <c r="JAC29" s="49"/>
      <c r="JAD29" s="13"/>
      <c r="JAE29" s="38"/>
      <c r="JAF29" s="39"/>
      <c r="JAG29" s="39"/>
      <c r="JAH29" s="39"/>
      <c r="JAI29" s="6"/>
      <c r="JAJ29" s="4"/>
      <c r="JAK29" s="3"/>
      <c r="JAL29" s="4"/>
      <c r="JAM29" s="7"/>
      <c r="JAN29" s="52"/>
      <c r="JAO29" s="4"/>
      <c r="JAP29" s="1"/>
      <c r="JAQ29" s="1"/>
      <c r="JAR29" s="34"/>
      <c r="JAS29" s="50"/>
      <c r="JAT29" s="51"/>
      <c r="JAU29" s="15"/>
      <c r="JAV29" s="15"/>
      <c r="JAW29" s="15"/>
      <c r="JAX29" s="42"/>
      <c r="JAY29" s="43"/>
      <c r="JAZ29" s="48"/>
      <c r="JBA29" s="44"/>
      <c r="JBB29" s="49"/>
      <c r="JBC29" s="13"/>
      <c r="JBD29" s="38"/>
      <c r="JBE29" s="39"/>
      <c r="JBF29" s="39"/>
      <c r="JBG29" s="39"/>
      <c r="JBH29" s="6"/>
      <c r="JBI29" s="4"/>
      <c r="JBJ29" s="3"/>
      <c r="JBK29" s="4"/>
      <c r="JBL29" s="7"/>
      <c r="JBM29" s="52"/>
      <c r="JBN29" s="4"/>
      <c r="JBO29" s="1"/>
      <c r="JBP29" s="1"/>
      <c r="JBQ29" s="34"/>
      <c r="JBR29" s="50"/>
      <c r="JBS29" s="51"/>
      <c r="JBT29" s="15"/>
      <c r="JBU29" s="15"/>
      <c r="JBV29" s="15"/>
      <c r="JBW29" s="42"/>
      <c r="JBX29" s="43"/>
      <c r="JBY29" s="48"/>
      <c r="JBZ29" s="44"/>
      <c r="JCA29" s="49"/>
      <c r="JCB29" s="13"/>
      <c r="JCC29" s="38"/>
      <c r="JCD29" s="39"/>
      <c r="JCE29" s="39"/>
      <c r="JCF29" s="39"/>
      <c r="JCG29" s="6"/>
      <c r="JCH29" s="4"/>
      <c r="JCI29" s="3"/>
      <c r="JCJ29" s="4"/>
      <c r="JCK29" s="7"/>
      <c r="JCL29" s="52"/>
      <c r="JCM29" s="4"/>
      <c r="JCN29" s="1"/>
      <c r="JCO29" s="1"/>
      <c r="JCP29" s="34"/>
      <c r="JCQ29" s="50"/>
      <c r="JCR29" s="51"/>
      <c r="JCS29" s="15"/>
      <c r="JCT29" s="15"/>
      <c r="JCU29" s="15"/>
      <c r="JCV29" s="42"/>
      <c r="JCW29" s="43"/>
      <c r="JCX29" s="48"/>
      <c r="JCY29" s="44"/>
      <c r="JCZ29" s="49"/>
      <c r="JDA29" s="13"/>
      <c r="JDB29" s="38"/>
      <c r="JDC29" s="39"/>
      <c r="JDD29" s="39"/>
      <c r="JDE29" s="39"/>
      <c r="JDF29" s="6"/>
      <c r="JDG29" s="4"/>
      <c r="JDH29" s="3"/>
      <c r="JDI29" s="4"/>
      <c r="JDJ29" s="7"/>
      <c r="JDK29" s="52"/>
      <c r="JDL29" s="4"/>
      <c r="JDM29" s="1"/>
      <c r="JDN29" s="1"/>
      <c r="JDO29" s="34"/>
      <c r="JDP29" s="50"/>
      <c r="JDQ29" s="51"/>
      <c r="JDR29" s="15"/>
      <c r="JDS29" s="15"/>
      <c r="JDT29" s="15"/>
      <c r="JDU29" s="42"/>
      <c r="JDV29" s="43"/>
      <c r="JDW29" s="48"/>
      <c r="JDX29" s="44"/>
      <c r="JDY29" s="49"/>
      <c r="JDZ29" s="13"/>
      <c r="JEA29" s="38"/>
      <c r="JEB29" s="39"/>
      <c r="JEC29" s="39"/>
      <c r="JED29" s="39"/>
      <c r="JEE29" s="6"/>
      <c r="JEF29" s="4"/>
      <c r="JEG29" s="3"/>
      <c r="JEH29" s="4"/>
      <c r="JEI29" s="7"/>
      <c r="JEJ29" s="52"/>
      <c r="JEK29" s="4"/>
      <c r="JEL29" s="1"/>
      <c r="JEM29" s="1"/>
      <c r="JEN29" s="34"/>
      <c r="JEO29" s="50"/>
      <c r="JEP29" s="51"/>
      <c r="JEQ29" s="15"/>
      <c r="JER29" s="15"/>
      <c r="JES29" s="15"/>
      <c r="JET29" s="42"/>
      <c r="JEU29" s="43"/>
      <c r="JEV29" s="48"/>
      <c r="JEW29" s="44"/>
      <c r="JEX29" s="49"/>
      <c r="JEY29" s="13"/>
      <c r="JEZ29" s="38"/>
      <c r="JFA29" s="39"/>
      <c r="JFB29" s="39"/>
      <c r="JFC29" s="39"/>
      <c r="JFD29" s="6"/>
      <c r="JFE29" s="4"/>
      <c r="JFF29" s="3"/>
      <c r="JFG29" s="4"/>
      <c r="JFH29" s="7"/>
      <c r="JFI29" s="52"/>
      <c r="JFJ29" s="4"/>
      <c r="JFK29" s="1"/>
      <c r="JFL29" s="1"/>
      <c r="JFM29" s="34"/>
      <c r="JFN29" s="50"/>
      <c r="JFO29" s="51"/>
      <c r="JFP29" s="15"/>
      <c r="JFQ29" s="15"/>
      <c r="JFR29" s="15"/>
      <c r="JFS29" s="42"/>
      <c r="JFT29" s="43"/>
      <c r="JFU29" s="48"/>
      <c r="JFV29" s="44"/>
      <c r="JFW29" s="49"/>
      <c r="JFX29" s="13"/>
      <c r="JFY29" s="38"/>
      <c r="JFZ29" s="39"/>
      <c r="JGA29" s="39"/>
      <c r="JGB29" s="39"/>
      <c r="JGC29" s="6"/>
      <c r="JGD29" s="4"/>
      <c r="JGE29" s="3"/>
      <c r="JGF29" s="4"/>
      <c r="JGG29" s="7"/>
      <c r="JGH29" s="52"/>
      <c r="JGI29" s="4"/>
      <c r="JGJ29" s="1"/>
      <c r="JGK29" s="1"/>
      <c r="JGL29" s="34"/>
      <c r="JGM29" s="50"/>
      <c r="JGN29" s="51"/>
      <c r="JGO29" s="15"/>
      <c r="JGP29" s="15"/>
      <c r="JGQ29" s="15"/>
      <c r="JGR29" s="42"/>
      <c r="JGS29" s="43"/>
      <c r="JGT29" s="48"/>
      <c r="JGU29" s="44"/>
      <c r="JGV29" s="49"/>
      <c r="JGW29" s="13"/>
      <c r="JGX29" s="38"/>
      <c r="JGY29" s="39"/>
      <c r="JGZ29" s="39"/>
      <c r="JHA29" s="39"/>
      <c r="JHB29" s="6"/>
      <c r="JHC29" s="4"/>
      <c r="JHD29" s="3"/>
      <c r="JHE29" s="4"/>
      <c r="JHF29" s="7"/>
      <c r="JHG29" s="52"/>
      <c r="JHH29" s="4"/>
      <c r="JHI29" s="1"/>
      <c r="JHJ29" s="1"/>
      <c r="JHK29" s="34"/>
      <c r="JHL29" s="50"/>
      <c r="JHM29" s="51"/>
      <c r="JHN29" s="15"/>
      <c r="JHO29" s="15"/>
      <c r="JHP29" s="15"/>
      <c r="JHQ29" s="42"/>
      <c r="JHR29" s="43"/>
      <c r="JHS29" s="48"/>
      <c r="JHT29" s="44"/>
      <c r="JHU29" s="49"/>
      <c r="JHV29" s="13"/>
      <c r="JHW29" s="38"/>
      <c r="JHX29" s="39"/>
      <c r="JHY29" s="39"/>
      <c r="JHZ29" s="39"/>
      <c r="JIA29" s="6"/>
      <c r="JIB29" s="4"/>
      <c r="JIC29" s="3"/>
      <c r="JID29" s="4"/>
      <c r="JIE29" s="7"/>
      <c r="JIF29" s="52"/>
      <c r="JIG29" s="4"/>
      <c r="JIH29" s="1"/>
      <c r="JII29" s="1"/>
      <c r="JIJ29" s="34"/>
      <c r="JIK29" s="50"/>
      <c r="JIL29" s="51"/>
      <c r="JIM29" s="15"/>
      <c r="JIN29" s="15"/>
      <c r="JIO29" s="15"/>
      <c r="JIP29" s="42"/>
      <c r="JIQ29" s="43"/>
      <c r="JIR29" s="48"/>
      <c r="JIS29" s="44"/>
      <c r="JIT29" s="49"/>
      <c r="JIU29" s="13"/>
      <c r="JIV29" s="38"/>
      <c r="JIW29" s="39"/>
      <c r="JIX29" s="39"/>
      <c r="JIY29" s="39"/>
      <c r="JIZ29" s="6"/>
      <c r="JJA29" s="4"/>
      <c r="JJB29" s="3"/>
      <c r="JJC29" s="4"/>
      <c r="JJD29" s="7"/>
      <c r="JJE29" s="52"/>
      <c r="JJF29" s="4"/>
      <c r="JJG29" s="1"/>
      <c r="JJH29" s="1"/>
      <c r="JJI29" s="34"/>
      <c r="JJJ29" s="50"/>
      <c r="JJK29" s="51"/>
      <c r="JJL29" s="15"/>
      <c r="JJM29" s="15"/>
      <c r="JJN29" s="15"/>
      <c r="JJO29" s="42"/>
      <c r="JJP29" s="43"/>
      <c r="JJQ29" s="48"/>
      <c r="JJR29" s="44"/>
      <c r="JJS29" s="49"/>
      <c r="JJT29" s="13"/>
      <c r="JJU29" s="38"/>
      <c r="JJV29" s="39"/>
      <c r="JJW29" s="39"/>
      <c r="JJX29" s="39"/>
      <c r="JJY29" s="6"/>
      <c r="JJZ29" s="4"/>
      <c r="JKA29" s="3"/>
      <c r="JKB29" s="4"/>
      <c r="JKC29" s="7"/>
      <c r="JKD29" s="52"/>
      <c r="JKE29" s="4"/>
      <c r="JKF29" s="1"/>
      <c r="JKG29" s="1"/>
      <c r="JKH29" s="34"/>
      <c r="JKI29" s="50"/>
      <c r="JKJ29" s="51"/>
      <c r="JKK29" s="15"/>
      <c r="JKL29" s="15"/>
      <c r="JKM29" s="15"/>
      <c r="JKN29" s="42"/>
      <c r="JKO29" s="43"/>
      <c r="JKP29" s="48"/>
      <c r="JKQ29" s="44"/>
      <c r="JKR29" s="49"/>
      <c r="JKS29" s="13"/>
      <c r="JKT29" s="38"/>
      <c r="JKU29" s="39"/>
      <c r="JKV29" s="39"/>
      <c r="JKW29" s="39"/>
      <c r="JKX29" s="6"/>
      <c r="JKY29" s="4"/>
      <c r="JKZ29" s="3"/>
      <c r="JLA29" s="4"/>
      <c r="JLB29" s="7"/>
      <c r="JLC29" s="52"/>
      <c r="JLD29" s="4"/>
      <c r="JLE29" s="1"/>
      <c r="JLF29" s="1"/>
      <c r="JLG29" s="34"/>
      <c r="JLH29" s="50"/>
      <c r="JLI29" s="51"/>
      <c r="JLJ29" s="15"/>
      <c r="JLK29" s="15"/>
      <c r="JLL29" s="15"/>
      <c r="JLM29" s="42"/>
      <c r="JLN29" s="43"/>
      <c r="JLO29" s="48"/>
      <c r="JLP29" s="44"/>
      <c r="JLQ29" s="49"/>
      <c r="JLR29" s="13"/>
      <c r="JLS29" s="38"/>
      <c r="JLT29" s="39"/>
      <c r="JLU29" s="39"/>
      <c r="JLV29" s="39"/>
      <c r="JLW29" s="6"/>
      <c r="JLX29" s="4"/>
      <c r="JLY29" s="3"/>
      <c r="JLZ29" s="4"/>
      <c r="JMA29" s="7"/>
      <c r="JMB29" s="52"/>
      <c r="JMC29" s="4"/>
      <c r="JMD29" s="1"/>
      <c r="JME29" s="1"/>
      <c r="JMF29" s="34"/>
      <c r="JMG29" s="50"/>
      <c r="JMH29" s="51"/>
      <c r="JMI29" s="15"/>
      <c r="JMJ29" s="15"/>
      <c r="JMK29" s="15"/>
      <c r="JML29" s="42"/>
      <c r="JMM29" s="43"/>
      <c r="JMN29" s="48"/>
      <c r="JMO29" s="44"/>
      <c r="JMP29" s="49"/>
      <c r="JMQ29" s="13"/>
      <c r="JMR29" s="38"/>
      <c r="JMS29" s="39"/>
      <c r="JMT29" s="39"/>
      <c r="JMU29" s="39"/>
      <c r="JMV29" s="6"/>
      <c r="JMW29" s="4"/>
      <c r="JMX29" s="3"/>
      <c r="JMY29" s="4"/>
      <c r="JMZ29" s="7"/>
      <c r="JNA29" s="52"/>
      <c r="JNB29" s="4"/>
      <c r="JNC29" s="1"/>
      <c r="JND29" s="1"/>
      <c r="JNE29" s="34"/>
      <c r="JNF29" s="50"/>
      <c r="JNG29" s="51"/>
      <c r="JNH29" s="15"/>
      <c r="JNI29" s="15"/>
      <c r="JNJ29" s="15"/>
      <c r="JNK29" s="42"/>
      <c r="JNL29" s="43"/>
      <c r="JNM29" s="48"/>
      <c r="JNN29" s="44"/>
      <c r="JNO29" s="49"/>
      <c r="JNP29" s="13"/>
      <c r="JNQ29" s="38"/>
      <c r="JNR29" s="39"/>
      <c r="JNS29" s="39"/>
      <c r="JNT29" s="39"/>
      <c r="JNU29" s="6"/>
      <c r="JNV29" s="4"/>
      <c r="JNW29" s="3"/>
      <c r="JNX29" s="4"/>
      <c r="JNY29" s="7"/>
      <c r="JNZ29" s="52"/>
      <c r="JOA29" s="4"/>
      <c r="JOB29" s="1"/>
      <c r="JOC29" s="1"/>
      <c r="JOD29" s="34"/>
      <c r="JOE29" s="50"/>
      <c r="JOF29" s="51"/>
      <c r="JOG29" s="15"/>
      <c r="JOH29" s="15"/>
      <c r="JOI29" s="15"/>
      <c r="JOJ29" s="42"/>
      <c r="JOK29" s="43"/>
      <c r="JOL29" s="48"/>
      <c r="JOM29" s="44"/>
      <c r="JON29" s="49"/>
      <c r="JOO29" s="13"/>
      <c r="JOP29" s="38"/>
      <c r="JOQ29" s="39"/>
      <c r="JOR29" s="39"/>
      <c r="JOS29" s="39"/>
      <c r="JOT29" s="6"/>
      <c r="JOU29" s="4"/>
      <c r="JOV29" s="3"/>
      <c r="JOW29" s="4"/>
      <c r="JOX29" s="7"/>
      <c r="JOY29" s="52"/>
      <c r="JOZ29" s="4"/>
      <c r="JPA29" s="1"/>
      <c r="JPB29" s="1"/>
      <c r="JPC29" s="34"/>
      <c r="JPD29" s="50"/>
      <c r="JPE29" s="51"/>
      <c r="JPF29" s="15"/>
      <c r="JPG29" s="15"/>
      <c r="JPH29" s="15"/>
      <c r="JPI29" s="42"/>
      <c r="JPJ29" s="43"/>
      <c r="JPK29" s="48"/>
      <c r="JPL29" s="44"/>
      <c r="JPM29" s="49"/>
      <c r="JPN29" s="13"/>
      <c r="JPO29" s="38"/>
      <c r="JPP29" s="39"/>
      <c r="JPQ29" s="39"/>
      <c r="JPR29" s="39"/>
      <c r="JPS29" s="6"/>
      <c r="JPT29" s="4"/>
      <c r="JPU29" s="3"/>
      <c r="JPV29" s="4"/>
      <c r="JPW29" s="7"/>
      <c r="JPX29" s="52"/>
      <c r="JPY29" s="4"/>
      <c r="JPZ29" s="1"/>
      <c r="JQA29" s="1"/>
      <c r="JQB29" s="34"/>
      <c r="JQC29" s="50"/>
      <c r="JQD29" s="51"/>
      <c r="JQE29" s="15"/>
      <c r="JQF29" s="15"/>
      <c r="JQG29" s="15"/>
      <c r="JQH29" s="42"/>
      <c r="JQI29" s="43"/>
      <c r="JQJ29" s="48"/>
      <c r="JQK29" s="44"/>
      <c r="JQL29" s="49"/>
      <c r="JQM29" s="13"/>
      <c r="JQN29" s="38"/>
      <c r="JQO29" s="39"/>
      <c r="JQP29" s="39"/>
      <c r="JQQ29" s="39"/>
      <c r="JQR29" s="6"/>
      <c r="JQS29" s="4"/>
      <c r="JQT29" s="3"/>
      <c r="JQU29" s="4"/>
      <c r="JQV29" s="7"/>
      <c r="JQW29" s="52"/>
      <c r="JQX29" s="4"/>
      <c r="JQY29" s="1"/>
      <c r="JQZ29" s="1"/>
      <c r="JRA29" s="34"/>
      <c r="JRB29" s="50"/>
      <c r="JRC29" s="51"/>
      <c r="JRD29" s="15"/>
      <c r="JRE29" s="15"/>
      <c r="JRF29" s="15"/>
      <c r="JRG29" s="42"/>
      <c r="JRH29" s="43"/>
      <c r="JRI29" s="48"/>
      <c r="JRJ29" s="44"/>
      <c r="JRK29" s="49"/>
      <c r="JRL29" s="13"/>
      <c r="JRM29" s="38"/>
      <c r="JRN29" s="39"/>
      <c r="JRO29" s="39"/>
      <c r="JRP29" s="39"/>
      <c r="JRQ29" s="6"/>
      <c r="JRR29" s="4"/>
      <c r="JRS29" s="3"/>
      <c r="JRT29" s="4"/>
      <c r="JRU29" s="7"/>
      <c r="JRV29" s="52"/>
      <c r="JRW29" s="4"/>
      <c r="JRX29" s="1"/>
      <c r="JRY29" s="1"/>
      <c r="JRZ29" s="34"/>
      <c r="JSA29" s="50"/>
      <c r="JSB29" s="51"/>
      <c r="JSC29" s="15"/>
      <c r="JSD29" s="15"/>
      <c r="JSE29" s="15"/>
      <c r="JSF29" s="42"/>
      <c r="JSG29" s="43"/>
      <c r="JSH29" s="48"/>
      <c r="JSI29" s="44"/>
      <c r="JSJ29" s="49"/>
      <c r="JSK29" s="13"/>
      <c r="JSL29" s="38"/>
      <c r="JSM29" s="39"/>
      <c r="JSN29" s="39"/>
      <c r="JSO29" s="39"/>
      <c r="JSP29" s="6"/>
      <c r="JSQ29" s="4"/>
      <c r="JSR29" s="3"/>
      <c r="JSS29" s="4"/>
      <c r="JST29" s="7"/>
      <c r="JSU29" s="52"/>
      <c r="JSV29" s="4"/>
      <c r="JSW29" s="1"/>
      <c r="JSX29" s="1"/>
      <c r="JSY29" s="34"/>
      <c r="JSZ29" s="50"/>
      <c r="JTA29" s="51"/>
      <c r="JTB29" s="15"/>
      <c r="JTC29" s="15"/>
      <c r="JTD29" s="15"/>
      <c r="JTE29" s="42"/>
      <c r="JTF29" s="43"/>
      <c r="JTG29" s="48"/>
      <c r="JTH29" s="44"/>
      <c r="JTI29" s="49"/>
      <c r="JTJ29" s="13"/>
      <c r="JTK29" s="38"/>
      <c r="JTL29" s="39"/>
      <c r="JTM29" s="39"/>
      <c r="JTN29" s="39"/>
      <c r="JTO29" s="6"/>
      <c r="JTP29" s="4"/>
      <c r="JTQ29" s="3"/>
      <c r="JTR29" s="4"/>
      <c r="JTS29" s="7"/>
      <c r="JTT29" s="52"/>
      <c r="JTU29" s="4"/>
      <c r="JTV29" s="1"/>
      <c r="JTW29" s="1"/>
      <c r="JTX29" s="34"/>
      <c r="JTY29" s="50"/>
      <c r="JTZ29" s="51"/>
      <c r="JUA29" s="15"/>
      <c r="JUB29" s="15"/>
      <c r="JUC29" s="15"/>
      <c r="JUD29" s="42"/>
      <c r="JUE29" s="43"/>
      <c r="JUF29" s="48"/>
      <c r="JUG29" s="44"/>
      <c r="JUH29" s="49"/>
      <c r="JUI29" s="13"/>
      <c r="JUJ29" s="38"/>
      <c r="JUK29" s="39"/>
      <c r="JUL29" s="39"/>
      <c r="JUM29" s="39"/>
      <c r="JUN29" s="6"/>
      <c r="JUO29" s="4"/>
      <c r="JUP29" s="3"/>
      <c r="JUQ29" s="4"/>
      <c r="JUR29" s="7"/>
      <c r="JUS29" s="52"/>
      <c r="JUT29" s="4"/>
      <c r="JUU29" s="1"/>
      <c r="JUV29" s="1"/>
      <c r="JUW29" s="34"/>
      <c r="JUX29" s="50"/>
      <c r="JUY29" s="51"/>
      <c r="JUZ29" s="15"/>
      <c r="JVA29" s="15"/>
      <c r="JVB29" s="15"/>
      <c r="JVC29" s="42"/>
      <c r="JVD29" s="43"/>
      <c r="JVE29" s="48"/>
      <c r="JVF29" s="44"/>
      <c r="JVG29" s="49"/>
      <c r="JVH29" s="13"/>
      <c r="JVI29" s="38"/>
      <c r="JVJ29" s="39"/>
      <c r="JVK29" s="39"/>
      <c r="JVL29" s="39"/>
      <c r="JVM29" s="6"/>
      <c r="JVN29" s="4"/>
      <c r="JVO29" s="3"/>
      <c r="JVP29" s="4"/>
      <c r="JVQ29" s="7"/>
      <c r="JVR29" s="52"/>
      <c r="JVS29" s="4"/>
      <c r="JVT29" s="1"/>
      <c r="JVU29" s="1"/>
      <c r="JVV29" s="34"/>
      <c r="JVW29" s="50"/>
      <c r="JVX29" s="51"/>
      <c r="JVY29" s="15"/>
      <c r="JVZ29" s="15"/>
      <c r="JWA29" s="15"/>
      <c r="JWB29" s="42"/>
      <c r="JWC29" s="43"/>
      <c r="JWD29" s="48"/>
      <c r="JWE29" s="44"/>
      <c r="JWF29" s="49"/>
      <c r="JWG29" s="13"/>
      <c r="JWH29" s="38"/>
      <c r="JWI29" s="39"/>
      <c r="JWJ29" s="39"/>
      <c r="JWK29" s="39"/>
      <c r="JWL29" s="6"/>
      <c r="JWM29" s="4"/>
      <c r="JWN29" s="3"/>
      <c r="JWO29" s="4"/>
      <c r="JWP29" s="7"/>
      <c r="JWQ29" s="52"/>
      <c r="JWR29" s="4"/>
      <c r="JWS29" s="1"/>
      <c r="JWT29" s="1"/>
      <c r="JWU29" s="34"/>
      <c r="JWV29" s="50"/>
      <c r="JWW29" s="51"/>
      <c r="JWX29" s="15"/>
      <c r="JWY29" s="15"/>
      <c r="JWZ29" s="15"/>
      <c r="JXA29" s="42"/>
      <c r="JXB29" s="43"/>
      <c r="JXC29" s="48"/>
      <c r="JXD29" s="44"/>
      <c r="JXE29" s="49"/>
      <c r="JXF29" s="13"/>
      <c r="JXG29" s="38"/>
      <c r="JXH29" s="39"/>
      <c r="JXI29" s="39"/>
      <c r="JXJ29" s="39"/>
      <c r="JXK29" s="6"/>
      <c r="JXL29" s="4"/>
      <c r="JXM29" s="3"/>
      <c r="JXN29" s="4"/>
      <c r="JXO29" s="7"/>
      <c r="JXP29" s="52"/>
      <c r="JXQ29" s="4"/>
      <c r="JXR29" s="1"/>
      <c r="JXS29" s="1"/>
      <c r="JXT29" s="34"/>
      <c r="JXU29" s="50"/>
      <c r="JXV29" s="51"/>
      <c r="JXW29" s="15"/>
      <c r="JXX29" s="15"/>
      <c r="JXY29" s="15"/>
      <c r="JXZ29" s="42"/>
      <c r="JYA29" s="43"/>
      <c r="JYB29" s="48"/>
      <c r="JYC29" s="44"/>
      <c r="JYD29" s="49"/>
      <c r="JYE29" s="13"/>
      <c r="JYF29" s="38"/>
      <c r="JYG29" s="39"/>
      <c r="JYH29" s="39"/>
      <c r="JYI29" s="39"/>
      <c r="JYJ29" s="6"/>
      <c r="JYK29" s="4"/>
      <c r="JYL29" s="3"/>
      <c r="JYM29" s="4"/>
      <c r="JYN29" s="7"/>
      <c r="JYO29" s="52"/>
      <c r="JYP29" s="4"/>
      <c r="JYQ29" s="1"/>
      <c r="JYR29" s="1"/>
      <c r="JYS29" s="34"/>
      <c r="JYT29" s="50"/>
      <c r="JYU29" s="51"/>
      <c r="JYV29" s="15"/>
      <c r="JYW29" s="15"/>
      <c r="JYX29" s="15"/>
      <c r="JYY29" s="42"/>
      <c r="JYZ29" s="43"/>
      <c r="JZA29" s="48"/>
      <c r="JZB29" s="44"/>
      <c r="JZC29" s="49"/>
      <c r="JZD29" s="13"/>
      <c r="JZE29" s="38"/>
      <c r="JZF29" s="39"/>
      <c r="JZG29" s="39"/>
      <c r="JZH29" s="39"/>
      <c r="JZI29" s="6"/>
      <c r="JZJ29" s="4"/>
      <c r="JZK29" s="3"/>
      <c r="JZL29" s="4"/>
      <c r="JZM29" s="7"/>
      <c r="JZN29" s="52"/>
      <c r="JZO29" s="4"/>
      <c r="JZP29" s="1"/>
      <c r="JZQ29" s="1"/>
      <c r="JZR29" s="34"/>
      <c r="JZS29" s="50"/>
      <c r="JZT29" s="51"/>
      <c r="JZU29" s="15"/>
      <c r="JZV29" s="15"/>
      <c r="JZW29" s="15"/>
      <c r="JZX29" s="42"/>
      <c r="JZY29" s="43"/>
      <c r="JZZ29" s="48"/>
      <c r="KAA29" s="44"/>
      <c r="KAB29" s="49"/>
      <c r="KAC29" s="13"/>
      <c r="KAD29" s="38"/>
      <c r="KAE29" s="39"/>
      <c r="KAF29" s="39"/>
      <c r="KAG29" s="39"/>
      <c r="KAH29" s="6"/>
      <c r="KAI29" s="4"/>
      <c r="KAJ29" s="3"/>
      <c r="KAK29" s="4"/>
      <c r="KAL29" s="7"/>
      <c r="KAM29" s="52"/>
      <c r="KAN29" s="4"/>
      <c r="KAO29" s="1"/>
      <c r="KAP29" s="1"/>
      <c r="KAQ29" s="34"/>
      <c r="KAR29" s="50"/>
      <c r="KAS29" s="51"/>
      <c r="KAT29" s="15"/>
      <c r="KAU29" s="15"/>
      <c r="KAV29" s="15"/>
      <c r="KAW29" s="42"/>
      <c r="KAX29" s="43"/>
      <c r="KAY29" s="48"/>
      <c r="KAZ29" s="44"/>
      <c r="KBA29" s="49"/>
      <c r="KBB29" s="13"/>
      <c r="KBC29" s="38"/>
      <c r="KBD29" s="39"/>
      <c r="KBE29" s="39"/>
      <c r="KBF29" s="39"/>
      <c r="KBG29" s="6"/>
      <c r="KBH29" s="4"/>
      <c r="KBI29" s="3"/>
      <c r="KBJ29" s="4"/>
      <c r="KBK29" s="7"/>
      <c r="KBL29" s="52"/>
      <c r="KBM29" s="4"/>
      <c r="KBN29" s="1"/>
      <c r="KBO29" s="1"/>
      <c r="KBP29" s="34"/>
      <c r="KBQ29" s="50"/>
      <c r="KBR29" s="51"/>
      <c r="KBS29" s="15"/>
      <c r="KBT29" s="15"/>
      <c r="KBU29" s="15"/>
      <c r="KBV29" s="42"/>
      <c r="KBW29" s="43"/>
      <c r="KBX29" s="48"/>
      <c r="KBY29" s="44"/>
      <c r="KBZ29" s="49"/>
      <c r="KCA29" s="13"/>
      <c r="KCB29" s="38"/>
      <c r="KCC29" s="39"/>
      <c r="KCD29" s="39"/>
      <c r="KCE29" s="39"/>
      <c r="KCF29" s="6"/>
      <c r="KCG29" s="4"/>
      <c r="KCH29" s="3"/>
      <c r="KCI29" s="4"/>
      <c r="KCJ29" s="7"/>
      <c r="KCK29" s="52"/>
      <c r="KCL29" s="4"/>
      <c r="KCM29" s="1"/>
      <c r="KCN29" s="1"/>
      <c r="KCO29" s="34"/>
      <c r="KCP29" s="50"/>
      <c r="KCQ29" s="51"/>
      <c r="KCR29" s="15"/>
      <c r="KCS29" s="15"/>
      <c r="KCT29" s="15"/>
      <c r="KCU29" s="42"/>
      <c r="KCV29" s="43"/>
      <c r="KCW29" s="48"/>
      <c r="KCX29" s="44"/>
      <c r="KCY29" s="49"/>
      <c r="KCZ29" s="13"/>
      <c r="KDA29" s="38"/>
      <c r="KDB29" s="39"/>
      <c r="KDC29" s="39"/>
      <c r="KDD29" s="39"/>
      <c r="KDE29" s="6"/>
      <c r="KDF29" s="4"/>
      <c r="KDG29" s="3"/>
      <c r="KDH29" s="4"/>
      <c r="KDI29" s="7"/>
      <c r="KDJ29" s="52"/>
      <c r="KDK29" s="4"/>
      <c r="KDL29" s="1"/>
      <c r="KDM29" s="1"/>
      <c r="KDN29" s="34"/>
      <c r="KDO29" s="50"/>
      <c r="KDP29" s="51"/>
      <c r="KDQ29" s="15"/>
      <c r="KDR29" s="15"/>
      <c r="KDS29" s="15"/>
      <c r="KDT29" s="42"/>
      <c r="KDU29" s="43"/>
      <c r="KDV29" s="48"/>
      <c r="KDW29" s="44"/>
      <c r="KDX29" s="49"/>
      <c r="KDY29" s="13"/>
      <c r="KDZ29" s="38"/>
      <c r="KEA29" s="39"/>
      <c r="KEB29" s="39"/>
      <c r="KEC29" s="39"/>
      <c r="KED29" s="6"/>
      <c r="KEE29" s="4"/>
      <c r="KEF29" s="3"/>
      <c r="KEG29" s="4"/>
      <c r="KEH29" s="7"/>
      <c r="KEI29" s="52"/>
      <c r="KEJ29" s="4"/>
      <c r="KEK29" s="1"/>
      <c r="KEL29" s="1"/>
      <c r="KEM29" s="34"/>
      <c r="KEN29" s="50"/>
      <c r="KEO29" s="51"/>
      <c r="KEP29" s="15"/>
      <c r="KEQ29" s="15"/>
      <c r="KER29" s="15"/>
      <c r="KES29" s="42"/>
      <c r="KET29" s="43"/>
      <c r="KEU29" s="48"/>
      <c r="KEV29" s="44"/>
      <c r="KEW29" s="49"/>
      <c r="KEX29" s="13"/>
      <c r="KEY29" s="38"/>
      <c r="KEZ29" s="39"/>
      <c r="KFA29" s="39"/>
      <c r="KFB29" s="39"/>
      <c r="KFC29" s="6"/>
      <c r="KFD29" s="4"/>
      <c r="KFE29" s="3"/>
      <c r="KFF29" s="4"/>
      <c r="KFG29" s="7"/>
      <c r="KFH29" s="52"/>
      <c r="KFI29" s="4"/>
      <c r="KFJ29" s="1"/>
      <c r="KFK29" s="1"/>
      <c r="KFL29" s="34"/>
      <c r="KFM29" s="50"/>
      <c r="KFN29" s="51"/>
      <c r="KFO29" s="15"/>
      <c r="KFP29" s="15"/>
      <c r="KFQ29" s="15"/>
      <c r="KFR29" s="42"/>
      <c r="KFS29" s="43"/>
      <c r="KFT29" s="48"/>
      <c r="KFU29" s="44"/>
      <c r="KFV29" s="49"/>
      <c r="KFW29" s="13"/>
      <c r="KFX29" s="38"/>
      <c r="KFY29" s="39"/>
      <c r="KFZ29" s="39"/>
      <c r="KGA29" s="39"/>
      <c r="KGB29" s="6"/>
      <c r="KGC29" s="4"/>
      <c r="KGD29" s="3"/>
      <c r="KGE29" s="4"/>
      <c r="KGF29" s="7"/>
      <c r="KGG29" s="52"/>
      <c r="KGH29" s="4"/>
      <c r="KGI29" s="1"/>
      <c r="KGJ29" s="1"/>
      <c r="KGK29" s="34"/>
      <c r="KGL29" s="50"/>
      <c r="KGM29" s="51"/>
      <c r="KGN29" s="15"/>
      <c r="KGO29" s="15"/>
      <c r="KGP29" s="15"/>
      <c r="KGQ29" s="42"/>
      <c r="KGR29" s="43"/>
      <c r="KGS29" s="48"/>
      <c r="KGT29" s="44"/>
      <c r="KGU29" s="49"/>
      <c r="KGV29" s="13"/>
      <c r="KGW29" s="38"/>
      <c r="KGX29" s="39"/>
      <c r="KGY29" s="39"/>
      <c r="KGZ29" s="39"/>
      <c r="KHA29" s="6"/>
      <c r="KHB29" s="4"/>
      <c r="KHC29" s="3"/>
      <c r="KHD29" s="4"/>
      <c r="KHE29" s="7"/>
      <c r="KHF29" s="52"/>
      <c r="KHG29" s="4"/>
      <c r="KHH29" s="1"/>
      <c r="KHI29" s="1"/>
      <c r="KHJ29" s="34"/>
      <c r="KHK29" s="50"/>
      <c r="KHL29" s="51"/>
      <c r="KHM29" s="15"/>
      <c r="KHN29" s="15"/>
      <c r="KHO29" s="15"/>
      <c r="KHP29" s="42"/>
      <c r="KHQ29" s="43"/>
      <c r="KHR29" s="48"/>
      <c r="KHS29" s="44"/>
      <c r="KHT29" s="49"/>
      <c r="KHU29" s="13"/>
      <c r="KHV29" s="38"/>
      <c r="KHW29" s="39"/>
      <c r="KHX29" s="39"/>
      <c r="KHY29" s="39"/>
      <c r="KHZ29" s="6"/>
      <c r="KIA29" s="4"/>
      <c r="KIB29" s="3"/>
      <c r="KIC29" s="4"/>
      <c r="KID29" s="7"/>
      <c r="KIE29" s="52"/>
      <c r="KIF29" s="4"/>
      <c r="KIG29" s="1"/>
      <c r="KIH29" s="1"/>
      <c r="KII29" s="34"/>
      <c r="KIJ29" s="50"/>
      <c r="KIK29" s="51"/>
      <c r="KIL29" s="15"/>
      <c r="KIM29" s="15"/>
      <c r="KIN29" s="15"/>
      <c r="KIO29" s="42"/>
      <c r="KIP29" s="43"/>
      <c r="KIQ29" s="48"/>
      <c r="KIR29" s="44"/>
      <c r="KIS29" s="49"/>
      <c r="KIT29" s="13"/>
      <c r="KIU29" s="38"/>
      <c r="KIV29" s="39"/>
      <c r="KIW29" s="39"/>
      <c r="KIX29" s="39"/>
      <c r="KIY29" s="6"/>
      <c r="KIZ29" s="4"/>
      <c r="KJA29" s="3"/>
      <c r="KJB29" s="4"/>
      <c r="KJC29" s="7"/>
      <c r="KJD29" s="52"/>
      <c r="KJE29" s="4"/>
      <c r="KJF29" s="1"/>
      <c r="KJG29" s="1"/>
      <c r="KJH29" s="34"/>
      <c r="KJI29" s="50"/>
      <c r="KJJ29" s="51"/>
      <c r="KJK29" s="15"/>
      <c r="KJL29" s="15"/>
      <c r="KJM29" s="15"/>
      <c r="KJN29" s="42"/>
      <c r="KJO29" s="43"/>
      <c r="KJP29" s="48"/>
      <c r="KJQ29" s="44"/>
      <c r="KJR29" s="49"/>
      <c r="KJS29" s="13"/>
      <c r="KJT29" s="38"/>
      <c r="KJU29" s="39"/>
      <c r="KJV29" s="39"/>
      <c r="KJW29" s="39"/>
      <c r="KJX29" s="6"/>
      <c r="KJY29" s="4"/>
      <c r="KJZ29" s="3"/>
      <c r="KKA29" s="4"/>
      <c r="KKB29" s="7"/>
      <c r="KKC29" s="52"/>
      <c r="KKD29" s="4"/>
      <c r="KKE29" s="1"/>
      <c r="KKF29" s="1"/>
      <c r="KKG29" s="34"/>
      <c r="KKH29" s="50"/>
      <c r="KKI29" s="51"/>
      <c r="KKJ29" s="15"/>
      <c r="KKK29" s="15"/>
      <c r="KKL29" s="15"/>
      <c r="KKM29" s="42"/>
      <c r="KKN29" s="43"/>
      <c r="KKO29" s="48"/>
      <c r="KKP29" s="44"/>
      <c r="KKQ29" s="49"/>
      <c r="KKR29" s="13"/>
      <c r="KKS29" s="38"/>
      <c r="KKT29" s="39"/>
      <c r="KKU29" s="39"/>
      <c r="KKV29" s="39"/>
      <c r="KKW29" s="6"/>
      <c r="KKX29" s="4"/>
      <c r="KKY29" s="3"/>
      <c r="KKZ29" s="4"/>
      <c r="KLA29" s="7"/>
      <c r="KLB29" s="52"/>
      <c r="KLC29" s="4"/>
      <c r="KLD29" s="1"/>
      <c r="KLE29" s="1"/>
      <c r="KLF29" s="34"/>
      <c r="KLG29" s="50"/>
      <c r="KLH29" s="51"/>
      <c r="KLI29" s="15"/>
      <c r="KLJ29" s="15"/>
      <c r="KLK29" s="15"/>
      <c r="KLL29" s="42"/>
      <c r="KLM29" s="43"/>
      <c r="KLN29" s="48"/>
      <c r="KLO29" s="44"/>
      <c r="KLP29" s="49"/>
      <c r="KLQ29" s="13"/>
      <c r="KLR29" s="38"/>
      <c r="KLS29" s="39"/>
      <c r="KLT29" s="39"/>
      <c r="KLU29" s="39"/>
      <c r="KLV29" s="6"/>
      <c r="KLW29" s="4"/>
      <c r="KLX29" s="3"/>
      <c r="KLY29" s="4"/>
      <c r="KLZ29" s="7"/>
      <c r="KMA29" s="52"/>
      <c r="KMB29" s="4"/>
      <c r="KMC29" s="1"/>
      <c r="KMD29" s="1"/>
      <c r="KME29" s="34"/>
      <c r="KMF29" s="50"/>
      <c r="KMG29" s="51"/>
      <c r="KMH29" s="15"/>
      <c r="KMI29" s="15"/>
      <c r="KMJ29" s="15"/>
      <c r="KMK29" s="42"/>
      <c r="KML29" s="43"/>
      <c r="KMM29" s="48"/>
      <c r="KMN29" s="44"/>
      <c r="KMO29" s="49"/>
      <c r="KMP29" s="13"/>
      <c r="KMQ29" s="38"/>
      <c r="KMR29" s="39"/>
      <c r="KMS29" s="39"/>
      <c r="KMT29" s="39"/>
      <c r="KMU29" s="6"/>
      <c r="KMV29" s="4"/>
      <c r="KMW29" s="3"/>
      <c r="KMX29" s="4"/>
      <c r="KMY29" s="7"/>
      <c r="KMZ29" s="52"/>
      <c r="KNA29" s="4"/>
      <c r="KNB29" s="1"/>
      <c r="KNC29" s="1"/>
      <c r="KND29" s="34"/>
      <c r="KNE29" s="50"/>
      <c r="KNF29" s="51"/>
      <c r="KNG29" s="15"/>
      <c r="KNH29" s="15"/>
      <c r="KNI29" s="15"/>
      <c r="KNJ29" s="42"/>
      <c r="KNK29" s="43"/>
      <c r="KNL29" s="48"/>
      <c r="KNM29" s="44"/>
      <c r="KNN29" s="49"/>
      <c r="KNO29" s="13"/>
      <c r="KNP29" s="38"/>
      <c r="KNQ29" s="39"/>
      <c r="KNR29" s="39"/>
      <c r="KNS29" s="39"/>
      <c r="KNT29" s="6"/>
      <c r="KNU29" s="4"/>
      <c r="KNV29" s="3"/>
      <c r="KNW29" s="4"/>
      <c r="KNX29" s="7"/>
      <c r="KNY29" s="52"/>
      <c r="KNZ29" s="4"/>
      <c r="KOA29" s="1"/>
      <c r="KOB29" s="1"/>
      <c r="KOC29" s="34"/>
      <c r="KOD29" s="50"/>
      <c r="KOE29" s="51"/>
      <c r="KOF29" s="15"/>
      <c r="KOG29" s="15"/>
      <c r="KOH29" s="15"/>
      <c r="KOI29" s="42"/>
      <c r="KOJ29" s="43"/>
      <c r="KOK29" s="48"/>
      <c r="KOL29" s="44"/>
      <c r="KOM29" s="49"/>
      <c r="KON29" s="13"/>
      <c r="KOO29" s="38"/>
      <c r="KOP29" s="39"/>
      <c r="KOQ29" s="39"/>
      <c r="KOR29" s="39"/>
      <c r="KOS29" s="6"/>
      <c r="KOT29" s="4"/>
      <c r="KOU29" s="3"/>
      <c r="KOV29" s="4"/>
      <c r="KOW29" s="7"/>
      <c r="KOX29" s="52"/>
      <c r="KOY29" s="4"/>
      <c r="KOZ29" s="1"/>
      <c r="KPA29" s="1"/>
      <c r="KPB29" s="34"/>
      <c r="KPC29" s="50"/>
      <c r="KPD29" s="51"/>
      <c r="KPE29" s="15"/>
      <c r="KPF29" s="15"/>
      <c r="KPG29" s="15"/>
      <c r="KPH29" s="42"/>
      <c r="KPI29" s="43"/>
      <c r="KPJ29" s="48"/>
      <c r="KPK29" s="44"/>
      <c r="KPL29" s="49"/>
      <c r="KPM29" s="13"/>
      <c r="KPN29" s="38"/>
      <c r="KPO29" s="39"/>
      <c r="KPP29" s="39"/>
      <c r="KPQ29" s="39"/>
      <c r="KPR29" s="6"/>
      <c r="KPS29" s="4"/>
      <c r="KPT29" s="3"/>
      <c r="KPU29" s="4"/>
      <c r="KPV29" s="7"/>
      <c r="KPW29" s="52"/>
      <c r="KPX29" s="4"/>
      <c r="KPY29" s="1"/>
      <c r="KPZ29" s="1"/>
      <c r="KQA29" s="34"/>
      <c r="KQB29" s="50"/>
      <c r="KQC29" s="51"/>
      <c r="KQD29" s="15"/>
      <c r="KQE29" s="15"/>
      <c r="KQF29" s="15"/>
      <c r="KQG29" s="42"/>
      <c r="KQH29" s="43"/>
      <c r="KQI29" s="48"/>
      <c r="KQJ29" s="44"/>
      <c r="KQK29" s="49"/>
      <c r="KQL29" s="13"/>
      <c r="KQM29" s="38"/>
      <c r="KQN29" s="39"/>
      <c r="KQO29" s="39"/>
      <c r="KQP29" s="39"/>
      <c r="KQQ29" s="6"/>
      <c r="KQR29" s="4"/>
      <c r="KQS29" s="3"/>
      <c r="KQT29" s="4"/>
      <c r="KQU29" s="7"/>
      <c r="KQV29" s="52"/>
      <c r="KQW29" s="4"/>
      <c r="KQX29" s="1"/>
      <c r="KQY29" s="1"/>
      <c r="KQZ29" s="34"/>
      <c r="KRA29" s="50"/>
      <c r="KRB29" s="51"/>
      <c r="KRC29" s="15"/>
      <c r="KRD29" s="15"/>
      <c r="KRE29" s="15"/>
      <c r="KRF29" s="42"/>
      <c r="KRG29" s="43"/>
      <c r="KRH29" s="48"/>
      <c r="KRI29" s="44"/>
      <c r="KRJ29" s="49"/>
      <c r="KRK29" s="13"/>
      <c r="KRL29" s="38"/>
      <c r="KRM29" s="39"/>
      <c r="KRN29" s="39"/>
      <c r="KRO29" s="39"/>
      <c r="KRP29" s="6"/>
      <c r="KRQ29" s="4"/>
      <c r="KRR29" s="3"/>
      <c r="KRS29" s="4"/>
      <c r="KRT29" s="7"/>
      <c r="KRU29" s="52"/>
      <c r="KRV29" s="4"/>
      <c r="KRW29" s="1"/>
      <c r="KRX29" s="1"/>
      <c r="KRY29" s="34"/>
      <c r="KRZ29" s="50"/>
      <c r="KSA29" s="51"/>
      <c r="KSB29" s="15"/>
      <c r="KSC29" s="15"/>
      <c r="KSD29" s="15"/>
      <c r="KSE29" s="42"/>
      <c r="KSF29" s="43"/>
      <c r="KSG29" s="48"/>
      <c r="KSH29" s="44"/>
      <c r="KSI29" s="49"/>
      <c r="KSJ29" s="13"/>
      <c r="KSK29" s="38"/>
      <c r="KSL29" s="39"/>
      <c r="KSM29" s="39"/>
      <c r="KSN29" s="39"/>
      <c r="KSO29" s="6"/>
      <c r="KSP29" s="4"/>
      <c r="KSQ29" s="3"/>
      <c r="KSR29" s="4"/>
      <c r="KSS29" s="7"/>
      <c r="KST29" s="52"/>
      <c r="KSU29" s="4"/>
      <c r="KSV29" s="1"/>
      <c r="KSW29" s="1"/>
      <c r="KSX29" s="34"/>
      <c r="KSY29" s="50"/>
      <c r="KSZ29" s="51"/>
      <c r="KTA29" s="15"/>
      <c r="KTB29" s="15"/>
      <c r="KTC29" s="15"/>
      <c r="KTD29" s="42"/>
      <c r="KTE29" s="43"/>
      <c r="KTF29" s="48"/>
      <c r="KTG29" s="44"/>
      <c r="KTH29" s="49"/>
      <c r="KTI29" s="13"/>
      <c r="KTJ29" s="38"/>
      <c r="KTK29" s="39"/>
      <c r="KTL29" s="39"/>
      <c r="KTM29" s="39"/>
      <c r="KTN29" s="6"/>
      <c r="KTO29" s="4"/>
      <c r="KTP29" s="3"/>
      <c r="KTQ29" s="4"/>
      <c r="KTR29" s="7"/>
      <c r="KTS29" s="52"/>
      <c r="KTT29" s="4"/>
      <c r="KTU29" s="1"/>
      <c r="KTV29" s="1"/>
      <c r="KTW29" s="34"/>
      <c r="KTX29" s="50"/>
      <c r="KTY29" s="51"/>
      <c r="KTZ29" s="15"/>
      <c r="KUA29" s="15"/>
      <c r="KUB29" s="15"/>
      <c r="KUC29" s="42"/>
      <c r="KUD29" s="43"/>
      <c r="KUE29" s="48"/>
      <c r="KUF29" s="44"/>
      <c r="KUG29" s="49"/>
      <c r="KUH29" s="13"/>
      <c r="KUI29" s="38"/>
      <c r="KUJ29" s="39"/>
      <c r="KUK29" s="39"/>
      <c r="KUL29" s="39"/>
      <c r="KUM29" s="6"/>
      <c r="KUN29" s="4"/>
      <c r="KUO29" s="3"/>
      <c r="KUP29" s="4"/>
      <c r="KUQ29" s="7"/>
      <c r="KUR29" s="52"/>
      <c r="KUS29" s="4"/>
      <c r="KUT29" s="1"/>
      <c r="KUU29" s="1"/>
      <c r="KUV29" s="34"/>
      <c r="KUW29" s="50"/>
      <c r="KUX29" s="51"/>
      <c r="KUY29" s="15"/>
      <c r="KUZ29" s="15"/>
      <c r="KVA29" s="15"/>
      <c r="KVB29" s="42"/>
      <c r="KVC29" s="43"/>
      <c r="KVD29" s="48"/>
      <c r="KVE29" s="44"/>
      <c r="KVF29" s="49"/>
      <c r="KVG29" s="13"/>
      <c r="KVH29" s="38"/>
      <c r="KVI29" s="39"/>
      <c r="KVJ29" s="39"/>
      <c r="KVK29" s="39"/>
      <c r="KVL29" s="6"/>
      <c r="KVM29" s="4"/>
      <c r="KVN29" s="3"/>
      <c r="KVO29" s="4"/>
      <c r="KVP29" s="7"/>
      <c r="KVQ29" s="52"/>
      <c r="KVR29" s="4"/>
      <c r="KVS29" s="1"/>
      <c r="KVT29" s="1"/>
      <c r="KVU29" s="34"/>
      <c r="KVV29" s="50"/>
      <c r="KVW29" s="51"/>
      <c r="KVX29" s="15"/>
      <c r="KVY29" s="15"/>
      <c r="KVZ29" s="15"/>
      <c r="KWA29" s="42"/>
      <c r="KWB29" s="43"/>
      <c r="KWC29" s="48"/>
      <c r="KWD29" s="44"/>
      <c r="KWE29" s="49"/>
      <c r="KWF29" s="13"/>
      <c r="KWG29" s="38"/>
      <c r="KWH29" s="39"/>
      <c r="KWI29" s="39"/>
      <c r="KWJ29" s="39"/>
      <c r="KWK29" s="6"/>
      <c r="KWL29" s="4"/>
      <c r="KWM29" s="3"/>
      <c r="KWN29" s="4"/>
      <c r="KWO29" s="7"/>
      <c r="KWP29" s="52"/>
      <c r="KWQ29" s="4"/>
      <c r="KWR29" s="1"/>
      <c r="KWS29" s="1"/>
      <c r="KWT29" s="34"/>
      <c r="KWU29" s="50"/>
      <c r="KWV29" s="51"/>
      <c r="KWW29" s="15"/>
      <c r="KWX29" s="15"/>
      <c r="KWY29" s="15"/>
      <c r="KWZ29" s="42"/>
      <c r="KXA29" s="43"/>
      <c r="KXB29" s="48"/>
      <c r="KXC29" s="44"/>
      <c r="KXD29" s="49"/>
      <c r="KXE29" s="13"/>
      <c r="KXF29" s="38"/>
      <c r="KXG29" s="39"/>
      <c r="KXH29" s="39"/>
      <c r="KXI29" s="39"/>
      <c r="KXJ29" s="6"/>
      <c r="KXK29" s="4"/>
      <c r="KXL29" s="3"/>
      <c r="KXM29" s="4"/>
      <c r="KXN29" s="7"/>
      <c r="KXO29" s="52"/>
      <c r="KXP29" s="4"/>
      <c r="KXQ29" s="1"/>
      <c r="KXR29" s="1"/>
      <c r="KXS29" s="34"/>
      <c r="KXT29" s="50"/>
      <c r="KXU29" s="51"/>
      <c r="KXV29" s="15"/>
      <c r="KXW29" s="15"/>
      <c r="KXX29" s="15"/>
      <c r="KXY29" s="42"/>
      <c r="KXZ29" s="43"/>
      <c r="KYA29" s="48"/>
      <c r="KYB29" s="44"/>
      <c r="KYC29" s="49"/>
      <c r="KYD29" s="13"/>
      <c r="KYE29" s="38"/>
      <c r="KYF29" s="39"/>
      <c r="KYG29" s="39"/>
      <c r="KYH29" s="39"/>
      <c r="KYI29" s="6"/>
      <c r="KYJ29" s="4"/>
      <c r="KYK29" s="3"/>
      <c r="KYL29" s="4"/>
      <c r="KYM29" s="7"/>
      <c r="KYN29" s="52"/>
      <c r="KYO29" s="4"/>
      <c r="KYP29" s="1"/>
      <c r="KYQ29" s="1"/>
      <c r="KYR29" s="34"/>
      <c r="KYS29" s="50"/>
      <c r="KYT29" s="51"/>
      <c r="KYU29" s="15"/>
      <c r="KYV29" s="15"/>
      <c r="KYW29" s="15"/>
      <c r="KYX29" s="42"/>
      <c r="KYY29" s="43"/>
      <c r="KYZ29" s="48"/>
      <c r="KZA29" s="44"/>
      <c r="KZB29" s="49"/>
      <c r="KZC29" s="13"/>
      <c r="KZD29" s="38"/>
      <c r="KZE29" s="39"/>
      <c r="KZF29" s="39"/>
      <c r="KZG29" s="39"/>
      <c r="KZH29" s="6"/>
      <c r="KZI29" s="4"/>
      <c r="KZJ29" s="3"/>
      <c r="KZK29" s="4"/>
      <c r="KZL29" s="7"/>
      <c r="KZM29" s="52"/>
      <c r="KZN29" s="4"/>
      <c r="KZO29" s="1"/>
      <c r="KZP29" s="1"/>
      <c r="KZQ29" s="34"/>
      <c r="KZR29" s="50"/>
      <c r="KZS29" s="51"/>
      <c r="KZT29" s="15"/>
      <c r="KZU29" s="15"/>
      <c r="KZV29" s="15"/>
      <c r="KZW29" s="42"/>
      <c r="KZX29" s="43"/>
      <c r="KZY29" s="48"/>
      <c r="KZZ29" s="44"/>
      <c r="LAA29" s="49"/>
      <c r="LAB29" s="13"/>
      <c r="LAC29" s="38"/>
      <c r="LAD29" s="39"/>
      <c r="LAE29" s="39"/>
      <c r="LAF29" s="39"/>
      <c r="LAG29" s="6"/>
      <c r="LAH29" s="4"/>
      <c r="LAI29" s="3"/>
      <c r="LAJ29" s="4"/>
      <c r="LAK29" s="7"/>
      <c r="LAL29" s="52"/>
      <c r="LAM29" s="4"/>
      <c r="LAN29" s="1"/>
      <c r="LAO29" s="1"/>
      <c r="LAP29" s="34"/>
      <c r="LAQ29" s="50"/>
      <c r="LAR29" s="51"/>
      <c r="LAS29" s="15"/>
      <c r="LAT29" s="15"/>
      <c r="LAU29" s="15"/>
      <c r="LAV29" s="42"/>
      <c r="LAW29" s="43"/>
      <c r="LAX29" s="48"/>
      <c r="LAY29" s="44"/>
      <c r="LAZ29" s="49"/>
      <c r="LBA29" s="13"/>
      <c r="LBB29" s="38"/>
      <c r="LBC29" s="39"/>
      <c r="LBD29" s="39"/>
      <c r="LBE29" s="39"/>
      <c r="LBF29" s="6"/>
      <c r="LBG29" s="4"/>
      <c r="LBH29" s="3"/>
      <c r="LBI29" s="4"/>
      <c r="LBJ29" s="7"/>
      <c r="LBK29" s="52"/>
      <c r="LBL29" s="4"/>
      <c r="LBM29" s="1"/>
      <c r="LBN29" s="1"/>
      <c r="LBO29" s="34"/>
      <c r="LBP29" s="50"/>
      <c r="LBQ29" s="51"/>
      <c r="LBR29" s="15"/>
      <c r="LBS29" s="15"/>
      <c r="LBT29" s="15"/>
      <c r="LBU29" s="42"/>
      <c r="LBV29" s="43"/>
      <c r="LBW29" s="48"/>
      <c r="LBX29" s="44"/>
      <c r="LBY29" s="49"/>
      <c r="LBZ29" s="13"/>
      <c r="LCA29" s="38"/>
      <c r="LCB29" s="39"/>
      <c r="LCC29" s="39"/>
      <c r="LCD29" s="39"/>
      <c r="LCE29" s="6"/>
      <c r="LCF29" s="4"/>
      <c r="LCG29" s="3"/>
      <c r="LCH29" s="4"/>
      <c r="LCI29" s="7"/>
      <c r="LCJ29" s="52"/>
      <c r="LCK29" s="4"/>
      <c r="LCL29" s="1"/>
      <c r="LCM29" s="1"/>
      <c r="LCN29" s="34"/>
      <c r="LCO29" s="50"/>
      <c r="LCP29" s="51"/>
      <c r="LCQ29" s="15"/>
      <c r="LCR29" s="15"/>
      <c r="LCS29" s="15"/>
      <c r="LCT29" s="42"/>
      <c r="LCU29" s="43"/>
      <c r="LCV29" s="48"/>
      <c r="LCW29" s="44"/>
      <c r="LCX29" s="49"/>
      <c r="LCY29" s="13"/>
      <c r="LCZ29" s="38"/>
      <c r="LDA29" s="39"/>
      <c r="LDB29" s="39"/>
      <c r="LDC29" s="39"/>
      <c r="LDD29" s="6"/>
      <c r="LDE29" s="4"/>
      <c r="LDF29" s="3"/>
      <c r="LDG29" s="4"/>
      <c r="LDH29" s="7"/>
      <c r="LDI29" s="52"/>
      <c r="LDJ29" s="4"/>
      <c r="LDK29" s="1"/>
      <c r="LDL29" s="1"/>
      <c r="LDM29" s="34"/>
      <c r="LDN29" s="50"/>
      <c r="LDO29" s="51"/>
      <c r="LDP29" s="15"/>
      <c r="LDQ29" s="15"/>
      <c r="LDR29" s="15"/>
      <c r="LDS29" s="42"/>
      <c r="LDT29" s="43"/>
      <c r="LDU29" s="48"/>
      <c r="LDV29" s="44"/>
      <c r="LDW29" s="49"/>
      <c r="LDX29" s="13"/>
      <c r="LDY29" s="38"/>
      <c r="LDZ29" s="39"/>
      <c r="LEA29" s="39"/>
      <c r="LEB29" s="39"/>
      <c r="LEC29" s="6"/>
      <c r="LED29" s="4"/>
      <c r="LEE29" s="3"/>
      <c r="LEF29" s="4"/>
      <c r="LEG29" s="7"/>
      <c r="LEH29" s="52"/>
      <c r="LEI29" s="4"/>
      <c r="LEJ29" s="1"/>
      <c r="LEK29" s="1"/>
      <c r="LEL29" s="34"/>
      <c r="LEM29" s="50"/>
      <c r="LEN29" s="51"/>
      <c r="LEO29" s="15"/>
      <c r="LEP29" s="15"/>
      <c r="LEQ29" s="15"/>
      <c r="LER29" s="42"/>
      <c r="LES29" s="43"/>
      <c r="LET29" s="48"/>
      <c r="LEU29" s="44"/>
      <c r="LEV29" s="49"/>
      <c r="LEW29" s="13"/>
      <c r="LEX29" s="38"/>
      <c r="LEY29" s="39"/>
      <c r="LEZ29" s="39"/>
      <c r="LFA29" s="39"/>
      <c r="LFB29" s="6"/>
      <c r="LFC29" s="4"/>
      <c r="LFD29" s="3"/>
      <c r="LFE29" s="4"/>
      <c r="LFF29" s="7"/>
      <c r="LFG29" s="52"/>
      <c r="LFH29" s="4"/>
      <c r="LFI29" s="1"/>
      <c r="LFJ29" s="1"/>
      <c r="LFK29" s="34"/>
      <c r="LFL29" s="50"/>
      <c r="LFM29" s="51"/>
      <c r="LFN29" s="15"/>
      <c r="LFO29" s="15"/>
      <c r="LFP29" s="15"/>
      <c r="LFQ29" s="42"/>
      <c r="LFR29" s="43"/>
      <c r="LFS29" s="48"/>
      <c r="LFT29" s="44"/>
      <c r="LFU29" s="49"/>
      <c r="LFV29" s="13"/>
      <c r="LFW29" s="38"/>
      <c r="LFX29" s="39"/>
      <c r="LFY29" s="39"/>
      <c r="LFZ29" s="39"/>
      <c r="LGA29" s="6"/>
      <c r="LGB29" s="4"/>
      <c r="LGC29" s="3"/>
      <c r="LGD29" s="4"/>
      <c r="LGE29" s="7"/>
      <c r="LGF29" s="52"/>
      <c r="LGG29" s="4"/>
      <c r="LGH29" s="1"/>
      <c r="LGI29" s="1"/>
      <c r="LGJ29" s="34"/>
      <c r="LGK29" s="50"/>
      <c r="LGL29" s="51"/>
      <c r="LGM29" s="15"/>
      <c r="LGN29" s="15"/>
      <c r="LGO29" s="15"/>
      <c r="LGP29" s="42"/>
      <c r="LGQ29" s="43"/>
      <c r="LGR29" s="48"/>
      <c r="LGS29" s="44"/>
      <c r="LGT29" s="49"/>
      <c r="LGU29" s="13"/>
      <c r="LGV29" s="38"/>
      <c r="LGW29" s="39"/>
      <c r="LGX29" s="39"/>
      <c r="LGY29" s="39"/>
      <c r="LGZ29" s="6"/>
      <c r="LHA29" s="4"/>
      <c r="LHB29" s="3"/>
      <c r="LHC29" s="4"/>
      <c r="LHD29" s="7"/>
      <c r="LHE29" s="52"/>
      <c r="LHF29" s="4"/>
      <c r="LHG29" s="1"/>
      <c r="LHH29" s="1"/>
      <c r="LHI29" s="34"/>
      <c r="LHJ29" s="50"/>
      <c r="LHK29" s="51"/>
      <c r="LHL29" s="15"/>
      <c r="LHM29" s="15"/>
      <c r="LHN29" s="15"/>
      <c r="LHO29" s="42"/>
      <c r="LHP29" s="43"/>
      <c r="LHQ29" s="48"/>
      <c r="LHR29" s="44"/>
      <c r="LHS29" s="49"/>
      <c r="LHT29" s="13"/>
      <c r="LHU29" s="38"/>
      <c r="LHV29" s="39"/>
      <c r="LHW29" s="39"/>
      <c r="LHX29" s="39"/>
      <c r="LHY29" s="6"/>
      <c r="LHZ29" s="4"/>
      <c r="LIA29" s="3"/>
      <c r="LIB29" s="4"/>
      <c r="LIC29" s="7"/>
      <c r="LID29" s="52"/>
      <c r="LIE29" s="4"/>
      <c r="LIF29" s="1"/>
      <c r="LIG29" s="1"/>
      <c r="LIH29" s="34"/>
      <c r="LII29" s="50"/>
      <c r="LIJ29" s="51"/>
      <c r="LIK29" s="15"/>
      <c r="LIL29" s="15"/>
      <c r="LIM29" s="15"/>
      <c r="LIN29" s="42"/>
      <c r="LIO29" s="43"/>
      <c r="LIP29" s="48"/>
      <c r="LIQ29" s="44"/>
      <c r="LIR29" s="49"/>
      <c r="LIS29" s="13"/>
      <c r="LIT29" s="38"/>
      <c r="LIU29" s="39"/>
      <c r="LIV29" s="39"/>
      <c r="LIW29" s="39"/>
      <c r="LIX29" s="6"/>
      <c r="LIY29" s="4"/>
      <c r="LIZ29" s="3"/>
      <c r="LJA29" s="4"/>
      <c r="LJB29" s="7"/>
      <c r="LJC29" s="52"/>
      <c r="LJD29" s="4"/>
      <c r="LJE29" s="1"/>
      <c r="LJF29" s="1"/>
      <c r="LJG29" s="34"/>
      <c r="LJH29" s="50"/>
      <c r="LJI29" s="51"/>
      <c r="LJJ29" s="15"/>
      <c r="LJK29" s="15"/>
      <c r="LJL29" s="15"/>
      <c r="LJM29" s="42"/>
      <c r="LJN29" s="43"/>
      <c r="LJO29" s="48"/>
      <c r="LJP29" s="44"/>
      <c r="LJQ29" s="49"/>
      <c r="LJR29" s="13"/>
      <c r="LJS29" s="38"/>
      <c r="LJT29" s="39"/>
      <c r="LJU29" s="39"/>
      <c r="LJV29" s="39"/>
      <c r="LJW29" s="6"/>
      <c r="LJX29" s="4"/>
      <c r="LJY29" s="3"/>
      <c r="LJZ29" s="4"/>
      <c r="LKA29" s="7"/>
      <c r="LKB29" s="52"/>
      <c r="LKC29" s="4"/>
      <c r="LKD29" s="1"/>
      <c r="LKE29" s="1"/>
      <c r="LKF29" s="34"/>
      <c r="LKG29" s="50"/>
      <c r="LKH29" s="51"/>
      <c r="LKI29" s="15"/>
      <c r="LKJ29" s="15"/>
      <c r="LKK29" s="15"/>
      <c r="LKL29" s="42"/>
      <c r="LKM29" s="43"/>
      <c r="LKN29" s="48"/>
      <c r="LKO29" s="44"/>
      <c r="LKP29" s="49"/>
      <c r="LKQ29" s="13"/>
      <c r="LKR29" s="38"/>
      <c r="LKS29" s="39"/>
      <c r="LKT29" s="39"/>
      <c r="LKU29" s="39"/>
      <c r="LKV29" s="6"/>
      <c r="LKW29" s="4"/>
      <c r="LKX29" s="3"/>
      <c r="LKY29" s="4"/>
      <c r="LKZ29" s="7"/>
      <c r="LLA29" s="52"/>
      <c r="LLB29" s="4"/>
      <c r="LLC29" s="1"/>
      <c r="LLD29" s="1"/>
      <c r="LLE29" s="34"/>
      <c r="LLF29" s="50"/>
      <c r="LLG29" s="51"/>
      <c r="LLH29" s="15"/>
      <c r="LLI29" s="15"/>
      <c r="LLJ29" s="15"/>
      <c r="LLK29" s="42"/>
      <c r="LLL29" s="43"/>
      <c r="LLM29" s="48"/>
      <c r="LLN29" s="44"/>
      <c r="LLO29" s="49"/>
      <c r="LLP29" s="13"/>
      <c r="LLQ29" s="38"/>
      <c r="LLR29" s="39"/>
      <c r="LLS29" s="39"/>
      <c r="LLT29" s="39"/>
      <c r="LLU29" s="6"/>
      <c r="LLV29" s="4"/>
      <c r="LLW29" s="3"/>
      <c r="LLX29" s="4"/>
      <c r="LLY29" s="7"/>
      <c r="LLZ29" s="52"/>
      <c r="LMA29" s="4"/>
      <c r="LMB29" s="1"/>
      <c r="LMC29" s="1"/>
      <c r="LMD29" s="34"/>
      <c r="LME29" s="50"/>
      <c r="LMF29" s="51"/>
      <c r="LMG29" s="15"/>
      <c r="LMH29" s="15"/>
      <c r="LMI29" s="15"/>
      <c r="LMJ29" s="42"/>
      <c r="LMK29" s="43"/>
      <c r="LML29" s="48"/>
      <c r="LMM29" s="44"/>
      <c r="LMN29" s="49"/>
      <c r="LMO29" s="13"/>
      <c r="LMP29" s="38"/>
      <c r="LMQ29" s="39"/>
      <c r="LMR29" s="39"/>
      <c r="LMS29" s="39"/>
      <c r="LMT29" s="6"/>
      <c r="LMU29" s="4"/>
      <c r="LMV29" s="3"/>
      <c r="LMW29" s="4"/>
      <c r="LMX29" s="7"/>
      <c r="LMY29" s="52"/>
      <c r="LMZ29" s="4"/>
      <c r="LNA29" s="1"/>
      <c r="LNB29" s="1"/>
      <c r="LNC29" s="34"/>
      <c r="LND29" s="50"/>
      <c r="LNE29" s="51"/>
      <c r="LNF29" s="15"/>
      <c r="LNG29" s="15"/>
      <c r="LNH29" s="15"/>
      <c r="LNI29" s="42"/>
      <c r="LNJ29" s="43"/>
      <c r="LNK29" s="48"/>
      <c r="LNL29" s="44"/>
      <c r="LNM29" s="49"/>
      <c r="LNN29" s="13"/>
      <c r="LNO29" s="38"/>
      <c r="LNP29" s="39"/>
      <c r="LNQ29" s="39"/>
      <c r="LNR29" s="39"/>
      <c r="LNS29" s="6"/>
      <c r="LNT29" s="4"/>
      <c r="LNU29" s="3"/>
      <c r="LNV29" s="4"/>
      <c r="LNW29" s="7"/>
      <c r="LNX29" s="52"/>
      <c r="LNY29" s="4"/>
      <c r="LNZ29" s="1"/>
      <c r="LOA29" s="1"/>
      <c r="LOB29" s="34"/>
      <c r="LOC29" s="50"/>
      <c r="LOD29" s="51"/>
      <c r="LOE29" s="15"/>
      <c r="LOF29" s="15"/>
      <c r="LOG29" s="15"/>
      <c r="LOH29" s="42"/>
      <c r="LOI29" s="43"/>
      <c r="LOJ29" s="48"/>
      <c r="LOK29" s="44"/>
      <c r="LOL29" s="49"/>
      <c r="LOM29" s="13"/>
      <c r="LON29" s="38"/>
      <c r="LOO29" s="39"/>
      <c r="LOP29" s="39"/>
      <c r="LOQ29" s="39"/>
      <c r="LOR29" s="6"/>
      <c r="LOS29" s="4"/>
      <c r="LOT29" s="3"/>
      <c r="LOU29" s="4"/>
      <c r="LOV29" s="7"/>
      <c r="LOW29" s="52"/>
      <c r="LOX29" s="4"/>
      <c r="LOY29" s="1"/>
      <c r="LOZ29" s="1"/>
      <c r="LPA29" s="34"/>
      <c r="LPB29" s="50"/>
      <c r="LPC29" s="51"/>
      <c r="LPD29" s="15"/>
      <c r="LPE29" s="15"/>
      <c r="LPF29" s="15"/>
      <c r="LPG29" s="42"/>
      <c r="LPH29" s="43"/>
      <c r="LPI29" s="48"/>
      <c r="LPJ29" s="44"/>
      <c r="LPK29" s="49"/>
      <c r="LPL29" s="13"/>
      <c r="LPM29" s="38"/>
      <c r="LPN29" s="39"/>
      <c r="LPO29" s="39"/>
      <c r="LPP29" s="39"/>
      <c r="LPQ29" s="6"/>
      <c r="LPR29" s="4"/>
      <c r="LPS29" s="3"/>
      <c r="LPT29" s="4"/>
      <c r="LPU29" s="7"/>
      <c r="LPV29" s="52"/>
      <c r="LPW29" s="4"/>
      <c r="LPX29" s="1"/>
      <c r="LPY29" s="1"/>
      <c r="LPZ29" s="34"/>
      <c r="LQA29" s="50"/>
      <c r="LQB29" s="51"/>
      <c r="LQC29" s="15"/>
      <c r="LQD29" s="15"/>
      <c r="LQE29" s="15"/>
      <c r="LQF29" s="42"/>
      <c r="LQG29" s="43"/>
      <c r="LQH29" s="48"/>
      <c r="LQI29" s="44"/>
      <c r="LQJ29" s="49"/>
      <c r="LQK29" s="13"/>
      <c r="LQL29" s="38"/>
      <c r="LQM29" s="39"/>
      <c r="LQN29" s="39"/>
      <c r="LQO29" s="39"/>
      <c r="LQP29" s="6"/>
      <c r="LQQ29" s="4"/>
      <c r="LQR29" s="3"/>
      <c r="LQS29" s="4"/>
      <c r="LQT29" s="7"/>
      <c r="LQU29" s="52"/>
      <c r="LQV29" s="4"/>
      <c r="LQW29" s="1"/>
      <c r="LQX29" s="1"/>
      <c r="LQY29" s="34"/>
      <c r="LQZ29" s="50"/>
      <c r="LRA29" s="51"/>
      <c r="LRB29" s="15"/>
      <c r="LRC29" s="15"/>
      <c r="LRD29" s="15"/>
      <c r="LRE29" s="42"/>
      <c r="LRF29" s="43"/>
      <c r="LRG29" s="48"/>
      <c r="LRH29" s="44"/>
      <c r="LRI29" s="49"/>
      <c r="LRJ29" s="13"/>
      <c r="LRK29" s="38"/>
      <c r="LRL29" s="39"/>
      <c r="LRM29" s="39"/>
      <c r="LRN29" s="39"/>
      <c r="LRO29" s="6"/>
      <c r="LRP29" s="4"/>
      <c r="LRQ29" s="3"/>
      <c r="LRR29" s="4"/>
      <c r="LRS29" s="7"/>
      <c r="LRT29" s="52"/>
      <c r="LRU29" s="4"/>
      <c r="LRV29" s="1"/>
      <c r="LRW29" s="1"/>
      <c r="LRX29" s="34"/>
      <c r="LRY29" s="50"/>
      <c r="LRZ29" s="51"/>
      <c r="LSA29" s="15"/>
      <c r="LSB29" s="15"/>
      <c r="LSC29" s="15"/>
      <c r="LSD29" s="42"/>
      <c r="LSE29" s="43"/>
      <c r="LSF29" s="48"/>
      <c r="LSG29" s="44"/>
      <c r="LSH29" s="49"/>
      <c r="LSI29" s="13"/>
      <c r="LSJ29" s="38"/>
      <c r="LSK29" s="39"/>
      <c r="LSL29" s="39"/>
      <c r="LSM29" s="39"/>
      <c r="LSN29" s="6"/>
      <c r="LSO29" s="4"/>
      <c r="LSP29" s="3"/>
      <c r="LSQ29" s="4"/>
      <c r="LSR29" s="7"/>
      <c r="LSS29" s="52"/>
      <c r="LST29" s="4"/>
      <c r="LSU29" s="1"/>
      <c r="LSV29" s="1"/>
      <c r="LSW29" s="34"/>
      <c r="LSX29" s="50"/>
      <c r="LSY29" s="51"/>
      <c r="LSZ29" s="15"/>
      <c r="LTA29" s="15"/>
      <c r="LTB29" s="15"/>
      <c r="LTC29" s="42"/>
      <c r="LTD29" s="43"/>
      <c r="LTE29" s="48"/>
      <c r="LTF29" s="44"/>
      <c r="LTG29" s="49"/>
      <c r="LTH29" s="13"/>
      <c r="LTI29" s="38"/>
      <c r="LTJ29" s="39"/>
      <c r="LTK29" s="39"/>
      <c r="LTL29" s="39"/>
      <c r="LTM29" s="6"/>
      <c r="LTN29" s="4"/>
      <c r="LTO29" s="3"/>
      <c r="LTP29" s="4"/>
      <c r="LTQ29" s="7"/>
      <c r="LTR29" s="52"/>
      <c r="LTS29" s="4"/>
      <c r="LTT29" s="1"/>
      <c r="LTU29" s="1"/>
      <c r="LTV29" s="34"/>
      <c r="LTW29" s="50"/>
      <c r="LTX29" s="51"/>
      <c r="LTY29" s="15"/>
      <c r="LTZ29" s="15"/>
      <c r="LUA29" s="15"/>
      <c r="LUB29" s="42"/>
      <c r="LUC29" s="43"/>
      <c r="LUD29" s="48"/>
      <c r="LUE29" s="44"/>
      <c r="LUF29" s="49"/>
      <c r="LUG29" s="13"/>
      <c r="LUH29" s="38"/>
      <c r="LUI29" s="39"/>
      <c r="LUJ29" s="39"/>
      <c r="LUK29" s="39"/>
      <c r="LUL29" s="6"/>
      <c r="LUM29" s="4"/>
      <c r="LUN29" s="3"/>
      <c r="LUO29" s="4"/>
      <c r="LUP29" s="7"/>
      <c r="LUQ29" s="52"/>
      <c r="LUR29" s="4"/>
      <c r="LUS29" s="1"/>
      <c r="LUT29" s="1"/>
      <c r="LUU29" s="34"/>
      <c r="LUV29" s="50"/>
      <c r="LUW29" s="51"/>
      <c r="LUX29" s="15"/>
      <c r="LUY29" s="15"/>
      <c r="LUZ29" s="15"/>
      <c r="LVA29" s="42"/>
      <c r="LVB29" s="43"/>
      <c r="LVC29" s="48"/>
      <c r="LVD29" s="44"/>
      <c r="LVE29" s="49"/>
      <c r="LVF29" s="13"/>
      <c r="LVG29" s="38"/>
      <c r="LVH29" s="39"/>
      <c r="LVI29" s="39"/>
      <c r="LVJ29" s="39"/>
      <c r="LVK29" s="6"/>
      <c r="LVL29" s="4"/>
      <c r="LVM29" s="3"/>
      <c r="LVN29" s="4"/>
      <c r="LVO29" s="7"/>
      <c r="LVP29" s="52"/>
      <c r="LVQ29" s="4"/>
      <c r="LVR29" s="1"/>
      <c r="LVS29" s="1"/>
      <c r="LVT29" s="34"/>
      <c r="LVU29" s="50"/>
      <c r="LVV29" s="51"/>
      <c r="LVW29" s="15"/>
      <c r="LVX29" s="15"/>
      <c r="LVY29" s="15"/>
      <c r="LVZ29" s="42"/>
      <c r="LWA29" s="43"/>
      <c r="LWB29" s="48"/>
      <c r="LWC29" s="44"/>
      <c r="LWD29" s="49"/>
      <c r="LWE29" s="13"/>
      <c r="LWF29" s="38"/>
      <c r="LWG29" s="39"/>
      <c r="LWH29" s="39"/>
      <c r="LWI29" s="39"/>
      <c r="LWJ29" s="6"/>
      <c r="LWK29" s="4"/>
      <c r="LWL29" s="3"/>
      <c r="LWM29" s="4"/>
      <c r="LWN29" s="7"/>
      <c r="LWO29" s="52"/>
      <c r="LWP29" s="4"/>
      <c r="LWQ29" s="1"/>
      <c r="LWR29" s="1"/>
      <c r="LWS29" s="34"/>
      <c r="LWT29" s="50"/>
      <c r="LWU29" s="51"/>
      <c r="LWV29" s="15"/>
      <c r="LWW29" s="15"/>
      <c r="LWX29" s="15"/>
      <c r="LWY29" s="42"/>
      <c r="LWZ29" s="43"/>
      <c r="LXA29" s="48"/>
      <c r="LXB29" s="44"/>
      <c r="LXC29" s="49"/>
      <c r="LXD29" s="13"/>
      <c r="LXE29" s="38"/>
      <c r="LXF29" s="39"/>
      <c r="LXG29" s="39"/>
      <c r="LXH29" s="39"/>
      <c r="LXI29" s="6"/>
      <c r="LXJ29" s="4"/>
      <c r="LXK29" s="3"/>
      <c r="LXL29" s="4"/>
      <c r="LXM29" s="7"/>
      <c r="LXN29" s="52"/>
      <c r="LXO29" s="4"/>
      <c r="LXP29" s="1"/>
      <c r="LXQ29" s="1"/>
      <c r="LXR29" s="34"/>
      <c r="LXS29" s="50"/>
      <c r="LXT29" s="51"/>
      <c r="LXU29" s="15"/>
      <c r="LXV29" s="15"/>
      <c r="LXW29" s="15"/>
      <c r="LXX29" s="42"/>
      <c r="LXY29" s="43"/>
      <c r="LXZ29" s="48"/>
      <c r="LYA29" s="44"/>
      <c r="LYB29" s="49"/>
      <c r="LYC29" s="13"/>
      <c r="LYD29" s="38"/>
      <c r="LYE29" s="39"/>
      <c r="LYF29" s="39"/>
      <c r="LYG29" s="39"/>
      <c r="LYH29" s="6"/>
      <c r="LYI29" s="4"/>
      <c r="LYJ29" s="3"/>
      <c r="LYK29" s="4"/>
      <c r="LYL29" s="7"/>
      <c r="LYM29" s="52"/>
      <c r="LYN29" s="4"/>
      <c r="LYO29" s="1"/>
      <c r="LYP29" s="1"/>
      <c r="LYQ29" s="34"/>
      <c r="LYR29" s="50"/>
      <c r="LYS29" s="51"/>
      <c r="LYT29" s="15"/>
      <c r="LYU29" s="15"/>
      <c r="LYV29" s="15"/>
      <c r="LYW29" s="42"/>
      <c r="LYX29" s="43"/>
      <c r="LYY29" s="48"/>
      <c r="LYZ29" s="44"/>
      <c r="LZA29" s="49"/>
      <c r="LZB29" s="13"/>
      <c r="LZC29" s="38"/>
      <c r="LZD29" s="39"/>
      <c r="LZE29" s="39"/>
      <c r="LZF29" s="39"/>
      <c r="LZG29" s="6"/>
      <c r="LZH29" s="4"/>
      <c r="LZI29" s="3"/>
      <c r="LZJ29" s="4"/>
      <c r="LZK29" s="7"/>
      <c r="LZL29" s="52"/>
      <c r="LZM29" s="4"/>
      <c r="LZN29" s="1"/>
      <c r="LZO29" s="1"/>
      <c r="LZP29" s="34"/>
      <c r="LZQ29" s="50"/>
      <c r="LZR29" s="51"/>
      <c r="LZS29" s="15"/>
      <c r="LZT29" s="15"/>
      <c r="LZU29" s="15"/>
      <c r="LZV29" s="42"/>
      <c r="LZW29" s="43"/>
      <c r="LZX29" s="48"/>
      <c r="LZY29" s="44"/>
      <c r="LZZ29" s="49"/>
      <c r="MAA29" s="13"/>
      <c r="MAB29" s="38"/>
      <c r="MAC29" s="39"/>
      <c r="MAD29" s="39"/>
      <c r="MAE29" s="39"/>
      <c r="MAF29" s="6"/>
      <c r="MAG29" s="4"/>
      <c r="MAH29" s="3"/>
      <c r="MAI29" s="4"/>
      <c r="MAJ29" s="7"/>
      <c r="MAK29" s="52"/>
      <c r="MAL29" s="4"/>
      <c r="MAM29" s="1"/>
      <c r="MAN29" s="1"/>
      <c r="MAO29" s="34"/>
      <c r="MAP29" s="50"/>
      <c r="MAQ29" s="51"/>
      <c r="MAR29" s="15"/>
      <c r="MAS29" s="15"/>
      <c r="MAT29" s="15"/>
      <c r="MAU29" s="42"/>
      <c r="MAV29" s="43"/>
      <c r="MAW29" s="48"/>
      <c r="MAX29" s="44"/>
      <c r="MAY29" s="49"/>
      <c r="MAZ29" s="13"/>
      <c r="MBA29" s="38"/>
      <c r="MBB29" s="39"/>
      <c r="MBC29" s="39"/>
      <c r="MBD29" s="39"/>
      <c r="MBE29" s="6"/>
      <c r="MBF29" s="4"/>
      <c r="MBG29" s="3"/>
      <c r="MBH29" s="4"/>
      <c r="MBI29" s="7"/>
      <c r="MBJ29" s="52"/>
      <c r="MBK29" s="4"/>
      <c r="MBL29" s="1"/>
      <c r="MBM29" s="1"/>
      <c r="MBN29" s="34"/>
      <c r="MBO29" s="50"/>
      <c r="MBP29" s="51"/>
      <c r="MBQ29" s="15"/>
      <c r="MBR29" s="15"/>
      <c r="MBS29" s="15"/>
      <c r="MBT29" s="42"/>
      <c r="MBU29" s="43"/>
      <c r="MBV29" s="48"/>
      <c r="MBW29" s="44"/>
      <c r="MBX29" s="49"/>
      <c r="MBY29" s="13"/>
      <c r="MBZ29" s="38"/>
      <c r="MCA29" s="39"/>
      <c r="MCB29" s="39"/>
      <c r="MCC29" s="39"/>
      <c r="MCD29" s="6"/>
      <c r="MCE29" s="4"/>
      <c r="MCF29" s="3"/>
      <c r="MCG29" s="4"/>
      <c r="MCH29" s="7"/>
      <c r="MCI29" s="52"/>
      <c r="MCJ29" s="4"/>
      <c r="MCK29" s="1"/>
      <c r="MCL29" s="1"/>
      <c r="MCM29" s="34"/>
      <c r="MCN29" s="50"/>
      <c r="MCO29" s="51"/>
      <c r="MCP29" s="15"/>
      <c r="MCQ29" s="15"/>
      <c r="MCR29" s="15"/>
      <c r="MCS29" s="42"/>
      <c r="MCT29" s="43"/>
      <c r="MCU29" s="48"/>
      <c r="MCV29" s="44"/>
      <c r="MCW29" s="49"/>
      <c r="MCX29" s="13"/>
      <c r="MCY29" s="38"/>
      <c r="MCZ29" s="39"/>
      <c r="MDA29" s="39"/>
      <c r="MDB29" s="39"/>
      <c r="MDC29" s="6"/>
      <c r="MDD29" s="4"/>
      <c r="MDE29" s="3"/>
      <c r="MDF29" s="4"/>
      <c r="MDG29" s="7"/>
      <c r="MDH29" s="52"/>
      <c r="MDI29" s="4"/>
      <c r="MDJ29" s="1"/>
      <c r="MDK29" s="1"/>
      <c r="MDL29" s="34"/>
      <c r="MDM29" s="50"/>
      <c r="MDN29" s="51"/>
      <c r="MDO29" s="15"/>
      <c r="MDP29" s="15"/>
      <c r="MDQ29" s="15"/>
      <c r="MDR29" s="42"/>
      <c r="MDS29" s="43"/>
      <c r="MDT29" s="48"/>
      <c r="MDU29" s="44"/>
      <c r="MDV29" s="49"/>
      <c r="MDW29" s="13"/>
      <c r="MDX29" s="38"/>
      <c r="MDY29" s="39"/>
      <c r="MDZ29" s="39"/>
      <c r="MEA29" s="39"/>
      <c r="MEB29" s="6"/>
      <c r="MEC29" s="4"/>
      <c r="MED29" s="3"/>
      <c r="MEE29" s="4"/>
      <c r="MEF29" s="7"/>
      <c r="MEG29" s="52"/>
      <c r="MEH29" s="4"/>
      <c r="MEI29" s="1"/>
      <c r="MEJ29" s="1"/>
      <c r="MEK29" s="34"/>
      <c r="MEL29" s="50"/>
      <c r="MEM29" s="51"/>
      <c r="MEN29" s="15"/>
      <c r="MEO29" s="15"/>
      <c r="MEP29" s="15"/>
      <c r="MEQ29" s="42"/>
      <c r="MER29" s="43"/>
      <c r="MES29" s="48"/>
      <c r="MET29" s="44"/>
      <c r="MEU29" s="49"/>
      <c r="MEV29" s="13"/>
      <c r="MEW29" s="38"/>
      <c r="MEX29" s="39"/>
      <c r="MEY29" s="39"/>
      <c r="MEZ29" s="39"/>
      <c r="MFA29" s="6"/>
      <c r="MFB29" s="4"/>
      <c r="MFC29" s="3"/>
      <c r="MFD29" s="4"/>
      <c r="MFE29" s="7"/>
      <c r="MFF29" s="52"/>
      <c r="MFG29" s="4"/>
      <c r="MFH29" s="1"/>
      <c r="MFI29" s="1"/>
      <c r="MFJ29" s="34"/>
      <c r="MFK29" s="50"/>
      <c r="MFL29" s="51"/>
      <c r="MFM29" s="15"/>
      <c r="MFN29" s="15"/>
      <c r="MFO29" s="15"/>
      <c r="MFP29" s="42"/>
      <c r="MFQ29" s="43"/>
      <c r="MFR29" s="48"/>
      <c r="MFS29" s="44"/>
      <c r="MFT29" s="49"/>
      <c r="MFU29" s="13"/>
      <c r="MFV29" s="38"/>
      <c r="MFW29" s="39"/>
      <c r="MFX29" s="39"/>
      <c r="MFY29" s="39"/>
      <c r="MFZ29" s="6"/>
      <c r="MGA29" s="4"/>
      <c r="MGB29" s="3"/>
      <c r="MGC29" s="4"/>
      <c r="MGD29" s="7"/>
      <c r="MGE29" s="52"/>
      <c r="MGF29" s="4"/>
      <c r="MGG29" s="1"/>
      <c r="MGH29" s="1"/>
      <c r="MGI29" s="34"/>
      <c r="MGJ29" s="50"/>
      <c r="MGK29" s="51"/>
      <c r="MGL29" s="15"/>
      <c r="MGM29" s="15"/>
      <c r="MGN29" s="15"/>
      <c r="MGO29" s="42"/>
      <c r="MGP29" s="43"/>
      <c r="MGQ29" s="48"/>
      <c r="MGR29" s="44"/>
      <c r="MGS29" s="49"/>
      <c r="MGT29" s="13"/>
      <c r="MGU29" s="38"/>
      <c r="MGV29" s="39"/>
      <c r="MGW29" s="39"/>
      <c r="MGX29" s="39"/>
      <c r="MGY29" s="6"/>
      <c r="MGZ29" s="4"/>
      <c r="MHA29" s="3"/>
      <c r="MHB29" s="4"/>
      <c r="MHC29" s="7"/>
      <c r="MHD29" s="52"/>
      <c r="MHE29" s="4"/>
      <c r="MHF29" s="1"/>
      <c r="MHG29" s="1"/>
      <c r="MHH29" s="34"/>
      <c r="MHI29" s="50"/>
      <c r="MHJ29" s="51"/>
      <c r="MHK29" s="15"/>
      <c r="MHL29" s="15"/>
      <c r="MHM29" s="15"/>
      <c r="MHN29" s="42"/>
      <c r="MHO29" s="43"/>
      <c r="MHP29" s="48"/>
      <c r="MHQ29" s="44"/>
      <c r="MHR29" s="49"/>
      <c r="MHS29" s="13"/>
      <c r="MHT29" s="38"/>
      <c r="MHU29" s="39"/>
      <c r="MHV29" s="39"/>
      <c r="MHW29" s="39"/>
      <c r="MHX29" s="6"/>
      <c r="MHY29" s="4"/>
      <c r="MHZ29" s="3"/>
      <c r="MIA29" s="4"/>
      <c r="MIB29" s="7"/>
      <c r="MIC29" s="52"/>
      <c r="MID29" s="4"/>
      <c r="MIE29" s="1"/>
      <c r="MIF29" s="1"/>
      <c r="MIG29" s="34"/>
      <c r="MIH29" s="50"/>
      <c r="MII29" s="51"/>
      <c r="MIJ29" s="15"/>
      <c r="MIK29" s="15"/>
      <c r="MIL29" s="15"/>
      <c r="MIM29" s="42"/>
      <c r="MIN29" s="43"/>
      <c r="MIO29" s="48"/>
      <c r="MIP29" s="44"/>
      <c r="MIQ29" s="49"/>
      <c r="MIR29" s="13"/>
      <c r="MIS29" s="38"/>
      <c r="MIT29" s="39"/>
      <c r="MIU29" s="39"/>
      <c r="MIV29" s="39"/>
      <c r="MIW29" s="6"/>
      <c r="MIX29" s="4"/>
      <c r="MIY29" s="3"/>
      <c r="MIZ29" s="4"/>
      <c r="MJA29" s="7"/>
      <c r="MJB29" s="52"/>
      <c r="MJC29" s="4"/>
      <c r="MJD29" s="1"/>
      <c r="MJE29" s="1"/>
      <c r="MJF29" s="34"/>
      <c r="MJG29" s="50"/>
      <c r="MJH29" s="51"/>
      <c r="MJI29" s="15"/>
      <c r="MJJ29" s="15"/>
      <c r="MJK29" s="15"/>
      <c r="MJL29" s="42"/>
      <c r="MJM29" s="43"/>
      <c r="MJN29" s="48"/>
      <c r="MJO29" s="44"/>
      <c r="MJP29" s="49"/>
      <c r="MJQ29" s="13"/>
      <c r="MJR29" s="38"/>
      <c r="MJS29" s="39"/>
      <c r="MJT29" s="39"/>
      <c r="MJU29" s="39"/>
      <c r="MJV29" s="6"/>
      <c r="MJW29" s="4"/>
      <c r="MJX29" s="3"/>
      <c r="MJY29" s="4"/>
      <c r="MJZ29" s="7"/>
      <c r="MKA29" s="52"/>
      <c r="MKB29" s="4"/>
      <c r="MKC29" s="1"/>
      <c r="MKD29" s="1"/>
      <c r="MKE29" s="34"/>
      <c r="MKF29" s="50"/>
      <c r="MKG29" s="51"/>
      <c r="MKH29" s="15"/>
      <c r="MKI29" s="15"/>
      <c r="MKJ29" s="15"/>
      <c r="MKK29" s="42"/>
      <c r="MKL29" s="43"/>
      <c r="MKM29" s="48"/>
      <c r="MKN29" s="44"/>
      <c r="MKO29" s="49"/>
      <c r="MKP29" s="13"/>
      <c r="MKQ29" s="38"/>
      <c r="MKR29" s="39"/>
      <c r="MKS29" s="39"/>
      <c r="MKT29" s="39"/>
      <c r="MKU29" s="6"/>
      <c r="MKV29" s="4"/>
      <c r="MKW29" s="3"/>
      <c r="MKX29" s="4"/>
      <c r="MKY29" s="7"/>
      <c r="MKZ29" s="52"/>
      <c r="MLA29" s="4"/>
      <c r="MLB29" s="1"/>
      <c r="MLC29" s="1"/>
      <c r="MLD29" s="34"/>
      <c r="MLE29" s="50"/>
      <c r="MLF29" s="51"/>
      <c r="MLG29" s="15"/>
      <c r="MLH29" s="15"/>
      <c r="MLI29" s="15"/>
      <c r="MLJ29" s="42"/>
      <c r="MLK29" s="43"/>
      <c r="MLL29" s="48"/>
      <c r="MLM29" s="44"/>
      <c r="MLN29" s="49"/>
      <c r="MLO29" s="13"/>
      <c r="MLP29" s="38"/>
      <c r="MLQ29" s="39"/>
      <c r="MLR29" s="39"/>
      <c r="MLS29" s="39"/>
      <c r="MLT29" s="6"/>
      <c r="MLU29" s="4"/>
      <c r="MLV29" s="3"/>
      <c r="MLW29" s="4"/>
      <c r="MLX29" s="7"/>
      <c r="MLY29" s="52"/>
      <c r="MLZ29" s="4"/>
      <c r="MMA29" s="1"/>
      <c r="MMB29" s="1"/>
      <c r="MMC29" s="34"/>
      <c r="MMD29" s="50"/>
      <c r="MME29" s="51"/>
      <c r="MMF29" s="15"/>
      <c r="MMG29" s="15"/>
      <c r="MMH29" s="15"/>
      <c r="MMI29" s="42"/>
      <c r="MMJ29" s="43"/>
      <c r="MMK29" s="48"/>
      <c r="MML29" s="44"/>
      <c r="MMM29" s="49"/>
      <c r="MMN29" s="13"/>
      <c r="MMO29" s="38"/>
      <c r="MMP29" s="39"/>
      <c r="MMQ29" s="39"/>
      <c r="MMR29" s="39"/>
      <c r="MMS29" s="6"/>
      <c r="MMT29" s="4"/>
      <c r="MMU29" s="3"/>
      <c r="MMV29" s="4"/>
      <c r="MMW29" s="7"/>
      <c r="MMX29" s="52"/>
      <c r="MMY29" s="4"/>
      <c r="MMZ29" s="1"/>
      <c r="MNA29" s="1"/>
      <c r="MNB29" s="34"/>
      <c r="MNC29" s="50"/>
      <c r="MND29" s="51"/>
      <c r="MNE29" s="15"/>
      <c r="MNF29" s="15"/>
      <c r="MNG29" s="15"/>
      <c r="MNH29" s="42"/>
      <c r="MNI29" s="43"/>
      <c r="MNJ29" s="48"/>
      <c r="MNK29" s="44"/>
      <c r="MNL29" s="49"/>
      <c r="MNM29" s="13"/>
      <c r="MNN29" s="38"/>
      <c r="MNO29" s="39"/>
      <c r="MNP29" s="39"/>
      <c r="MNQ29" s="39"/>
      <c r="MNR29" s="6"/>
      <c r="MNS29" s="4"/>
      <c r="MNT29" s="3"/>
      <c r="MNU29" s="4"/>
      <c r="MNV29" s="7"/>
      <c r="MNW29" s="52"/>
      <c r="MNX29" s="4"/>
      <c r="MNY29" s="1"/>
      <c r="MNZ29" s="1"/>
      <c r="MOA29" s="34"/>
      <c r="MOB29" s="50"/>
      <c r="MOC29" s="51"/>
      <c r="MOD29" s="15"/>
      <c r="MOE29" s="15"/>
      <c r="MOF29" s="15"/>
      <c r="MOG29" s="42"/>
      <c r="MOH29" s="43"/>
      <c r="MOI29" s="48"/>
      <c r="MOJ29" s="44"/>
      <c r="MOK29" s="49"/>
      <c r="MOL29" s="13"/>
      <c r="MOM29" s="38"/>
      <c r="MON29" s="39"/>
      <c r="MOO29" s="39"/>
      <c r="MOP29" s="39"/>
      <c r="MOQ29" s="6"/>
      <c r="MOR29" s="4"/>
      <c r="MOS29" s="3"/>
      <c r="MOT29" s="4"/>
      <c r="MOU29" s="7"/>
      <c r="MOV29" s="52"/>
      <c r="MOW29" s="4"/>
      <c r="MOX29" s="1"/>
      <c r="MOY29" s="1"/>
      <c r="MOZ29" s="34"/>
      <c r="MPA29" s="50"/>
      <c r="MPB29" s="51"/>
      <c r="MPC29" s="15"/>
      <c r="MPD29" s="15"/>
      <c r="MPE29" s="15"/>
      <c r="MPF29" s="42"/>
      <c r="MPG29" s="43"/>
      <c r="MPH29" s="48"/>
      <c r="MPI29" s="44"/>
      <c r="MPJ29" s="49"/>
      <c r="MPK29" s="13"/>
      <c r="MPL29" s="38"/>
      <c r="MPM29" s="39"/>
      <c r="MPN29" s="39"/>
      <c r="MPO29" s="39"/>
      <c r="MPP29" s="6"/>
      <c r="MPQ29" s="4"/>
      <c r="MPR29" s="3"/>
      <c r="MPS29" s="4"/>
      <c r="MPT29" s="7"/>
      <c r="MPU29" s="52"/>
      <c r="MPV29" s="4"/>
      <c r="MPW29" s="1"/>
      <c r="MPX29" s="1"/>
      <c r="MPY29" s="34"/>
      <c r="MPZ29" s="50"/>
      <c r="MQA29" s="51"/>
      <c r="MQB29" s="15"/>
      <c r="MQC29" s="15"/>
      <c r="MQD29" s="15"/>
      <c r="MQE29" s="42"/>
      <c r="MQF29" s="43"/>
      <c r="MQG29" s="48"/>
      <c r="MQH29" s="44"/>
      <c r="MQI29" s="49"/>
      <c r="MQJ29" s="13"/>
      <c r="MQK29" s="38"/>
      <c r="MQL29" s="39"/>
      <c r="MQM29" s="39"/>
      <c r="MQN29" s="39"/>
      <c r="MQO29" s="6"/>
      <c r="MQP29" s="4"/>
      <c r="MQQ29" s="3"/>
      <c r="MQR29" s="4"/>
      <c r="MQS29" s="7"/>
      <c r="MQT29" s="52"/>
      <c r="MQU29" s="4"/>
      <c r="MQV29" s="1"/>
      <c r="MQW29" s="1"/>
      <c r="MQX29" s="34"/>
      <c r="MQY29" s="50"/>
      <c r="MQZ29" s="51"/>
      <c r="MRA29" s="15"/>
      <c r="MRB29" s="15"/>
      <c r="MRC29" s="15"/>
      <c r="MRD29" s="42"/>
      <c r="MRE29" s="43"/>
      <c r="MRF29" s="48"/>
      <c r="MRG29" s="44"/>
      <c r="MRH29" s="49"/>
      <c r="MRI29" s="13"/>
      <c r="MRJ29" s="38"/>
      <c r="MRK29" s="39"/>
      <c r="MRL29" s="39"/>
      <c r="MRM29" s="39"/>
      <c r="MRN29" s="6"/>
      <c r="MRO29" s="4"/>
      <c r="MRP29" s="3"/>
      <c r="MRQ29" s="4"/>
      <c r="MRR29" s="7"/>
      <c r="MRS29" s="52"/>
      <c r="MRT29" s="4"/>
      <c r="MRU29" s="1"/>
      <c r="MRV29" s="1"/>
      <c r="MRW29" s="34"/>
      <c r="MRX29" s="50"/>
      <c r="MRY29" s="51"/>
      <c r="MRZ29" s="15"/>
      <c r="MSA29" s="15"/>
      <c r="MSB29" s="15"/>
      <c r="MSC29" s="42"/>
      <c r="MSD29" s="43"/>
      <c r="MSE29" s="48"/>
      <c r="MSF29" s="44"/>
      <c r="MSG29" s="49"/>
      <c r="MSH29" s="13"/>
      <c r="MSI29" s="38"/>
      <c r="MSJ29" s="39"/>
      <c r="MSK29" s="39"/>
      <c r="MSL29" s="39"/>
      <c r="MSM29" s="6"/>
      <c r="MSN29" s="4"/>
      <c r="MSO29" s="3"/>
      <c r="MSP29" s="4"/>
      <c r="MSQ29" s="7"/>
      <c r="MSR29" s="52"/>
      <c r="MSS29" s="4"/>
      <c r="MST29" s="1"/>
      <c r="MSU29" s="1"/>
      <c r="MSV29" s="34"/>
      <c r="MSW29" s="50"/>
      <c r="MSX29" s="51"/>
      <c r="MSY29" s="15"/>
      <c r="MSZ29" s="15"/>
      <c r="MTA29" s="15"/>
      <c r="MTB29" s="42"/>
      <c r="MTC29" s="43"/>
      <c r="MTD29" s="48"/>
      <c r="MTE29" s="44"/>
      <c r="MTF29" s="49"/>
      <c r="MTG29" s="13"/>
      <c r="MTH29" s="38"/>
      <c r="MTI29" s="39"/>
      <c r="MTJ29" s="39"/>
      <c r="MTK29" s="39"/>
      <c r="MTL29" s="6"/>
      <c r="MTM29" s="4"/>
      <c r="MTN29" s="3"/>
      <c r="MTO29" s="4"/>
      <c r="MTP29" s="7"/>
      <c r="MTQ29" s="52"/>
      <c r="MTR29" s="4"/>
      <c r="MTS29" s="1"/>
      <c r="MTT29" s="1"/>
      <c r="MTU29" s="34"/>
      <c r="MTV29" s="50"/>
      <c r="MTW29" s="51"/>
      <c r="MTX29" s="15"/>
      <c r="MTY29" s="15"/>
      <c r="MTZ29" s="15"/>
      <c r="MUA29" s="42"/>
      <c r="MUB29" s="43"/>
      <c r="MUC29" s="48"/>
      <c r="MUD29" s="44"/>
      <c r="MUE29" s="49"/>
      <c r="MUF29" s="13"/>
      <c r="MUG29" s="38"/>
      <c r="MUH29" s="39"/>
      <c r="MUI29" s="39"/>
      <c r="MUJ29" s="39"/>
      <c r="MUK29" s="6"/>
      <c r="MUL29" s="4"/>
      <c r="MUM29" s="3"/>
      <c r="MUN29" s="4"/>
      <c r="MUO29" s="7"/>
      <c r="MUP29" s="52"/>
      <c r="MUQ29" s="4"/>
      <c r="MUR29" s="1"/>
      <c r="MUS29" s="1"/>
      <c r="MUT29" s="34"/>
      <c r="MUU29" s="50"/>
      <c r="MUV29" s="51"/>
      <c r="MUW29" s="15"/>
      <c r="MUX29" s="15"/>
      <c r="MUY29" s="15"/>
      <c r="MUZ29" s="42"/>
      <c r="MVA29" s="43"/>
      <c r="MVB29" s="48"/>
      <c r="MVC29" s="44"/>
      <c r="MVD29" s="49"/>
      <c r="MVE29" s="13"/>
      <c r="MVF29" s="38"/>
      <c r="MVG29" s="39"/>
      <c r="MVH29" s="39"/>
      <c r="MVI29" s="39"/>
      <c r="MVJ29" s="6"/>
      <c r="MVK29" s="4"/>
      <c r="MVL29" s="3"/>
      <c r="MVM29" s="4"/>
      <c r="MVN29" s="7"/>
      <c r="MVO29" s="52"/>
      <c r="MVP29" s="4"/>
      <c r="MVQ29" s="1"/>
      <c r="MVR29" s="1"/>
      <c r="MVS29" s="34"/>
      <c r="MVT29" s="50"/>
      <c r="MVU29" s="51"/>
      <c r="MVV29" s="15"/>
      <c r="MVW29" s="15"/>
      <c r="MVX29" s="15"/>
      <c r="MVY29" s="42"/>
      <c r="MVZ29" s="43"/>
      <c r="MWA29" s="48"/>
      <c r="MWB29" s="44"/>
      <c r="MWC29" s="49"/>
      <c r="MWD29" s="13"/>
      <c r="MWE29" s="38"/>
      <c r="MWF29" s="39"/>
      <c r="MWG29" s="39"/>
      <c r="MWH29" s="39"/>
      <c r="MWI29" s="6"/>
      <c r="MWJ29" s="4"/>
      <c r="MWK29" s="3"/>
      <c r="MWL29" s="4"/>
      <c r="MWM29" s="7"/>
      <c r="MWN29" s="52"/>
      <c r="MWO29" s="4"/>
      <c r="MWP29" s="1"/>
      <c r="MWQ29" s="1"/>
      <c r="MWR29" s="34"/>
      <c r="MWS29" s="50"/>
      <c r="MWT29" s="51"/>
      <c r="MWU29" s="15"/>
      <c r="MWV29" s="15"/>
      <c r="MWW29" s="15"/>
      <c r="MWX29" s="42"/>
      <c r="MWY29" s="43"/>
      <c r="MWZ29" s="48"/>
      <c r="MXA29" s="44"/>
      <c r="MXB29" s="49"/>
      <c r="MXC29" s="13"/>
      <c r="MXD29" s="38"/>
      <c r="MXE29" s="39"/>
      <c r="MXF29" s="39"/>
      <c r="MXG29" s="39"/>
      <c r="MXH29" s="6"/>
      <c r="MXI29" s="4"/>
      <c r="MXJ29" s="3"/>
      <c r="MXK29" s="4"/>
      <c r="MXL29" s="7"/>
      <c r="MXM29" s="52"/>
      <c r="MXN29" s="4"/>
      <c r="MXO29" s="1"/>
      <c r="MXP29" s="1"/>
      <c r="MXQ29" s="34"/>
      <c r="MXR29" s="50"/>
      <c r="MXS29" s="51"/>
      <c r="MXT29" s="15"/>
      <c r="MXU29" s="15"/>
      <c r="MXV29" s="15"/>
      <c r="MXW29" s="42"/>
      <c r="MXX29" s="43"/>
      <c r="MXY29" s="48"/>
      <c r="MXZ29" s="44"/>
      <c r="MYA29" s="49"/>
      <c r="MYB29" s="13"/>
      <c r="MYC29" s="38"/>
      <c r="MYD29" s="39"/>
      <c r="MYE29" s="39"/>
      <c r="MYF29" s="39"/>
      <c r="MYG29" s="6"/>
      <c r="MYH29" s="4"/>
      <c r="MYI29" s="3"/>
      <c r="MYJ29" s="4"/>
      <c r="MYK29" s="7"/>
      <c r="MYL29" s="52"/>
      <c r="MYM29" s="4"/>
      <c r="MYN29" s="1"/>
      <c r="MYO29" s="1"/>
      <c r="MYP29" s="34"/>
      <c r="MYQ29" s="50"/>
      <c r="MYR29" s="51"/>
      <c r="MYS29" s="15"/>
      <c r="MYT29" s="15"/>
      <c r="MYU29" s="15"/>
      <c r="MYV29" s="42"/>
      <c r="MYW29" s="43"/>
      <c r="MYX29" s="48"/>
      <c r="MYY29" s="44"/>
      <c r="MYZ29" s="49"/>
      <c r="MZA29" s="13"/>
      <c r="MZB29" s="38"/>
      <c r="MZC29" s="39"/>
      <c r="MZD29" s="39"/>
      <c r="MZE29" s="39"/>
      <c r="MZF29" s="6"/>
      <c r="MZG29" s="4"/>
      <c r="MZH29" s="3"/>
      <c r="MZI29" s="4"/>
      <c r="MZJ29" s="7"/>
      <c r="MZK29" s="52"/>
      <c r="MZL29" s="4"/>
      <c r="MZM29" s="1"/>
      <c r="MZN29" s="1"/>
      <c r="MZO29" s="34"/>
      <c r="MZP29" s="50"/>
      <c r="MZQ29" s="51"/>
      <c r="MZR29" s="15"/>
      <c r="MZS29" s="15"/>
      <c r="MZT29" s="15"/>
      <c r="MZU29" s="42"/>
      <c r="MZV29" s="43"/>
      <c r="MZW29" s="48"/>
      <c r="MZX29" s="44"/>
      <c r="MZY29" s="49"/>
      <c r="MZZ29" s="13"/>
      <c r="NAA29" s="38"/>
      <c r="NAB29" s="39"/>
      <c r="NAC29" s="39"/>
      <c r="NAD29" s="39"/>
      <c r="NAE29" s="6"/>
      <c r="NAF29" s="4"/>
      <c r="NAG29" s="3"/>
      <c r="NAH29" s="4"/>
      <c r="NAI29" s="7"/>
      <c r="NAJ29" s="52"/>
      <c r="NAK29" s="4"/>
      <c r="NAL29" s="1"/>
      <c r="NAM29" s="1"/>
      <c r="NAN29" s="34"/>
      <c r="NAO29" s="50"/>
      <c r="NAP29" s="51"/>
      <c r="NAQ29" s="15"/>
      <c r="NAR29" s="15"/>
      <c r="NAS29" s="15"/>
      <c r="NAT29" s="42"/>
      <c r="NAU29" s="43"/>
      <c r="NAV29" s="48"/>
      <c r="NAW29" s="44"/>
      <c r="NAX29" s="49"/>
      <c r="NAY29" s="13"/>
      <c r="NAZ29" s="38"/>
      <c r="NBA29" s="39"/>
      <c r="NBB29" s="39"/>
      <c r="NBC29" s="39"/>
      <c r="NBD29" s="6"/>
      <c r="NBE29" s="4"/>
      <c r="NBF29" s="3"/>
      <c r="NBG29" s="4"/>
      <c r="NBH29" s="7"/>
      <c r="NBI29" s="52"/>
      <c r="NBJ29" s="4"/>
      <c r="NBK29" s="1"/>
      <c r="NBL29" s="1"/>
      <c r="NBM29" s="34"/>
      <c r="NBN29" s="50"/>
      <c r="NBO29" s="51"/>
      <c r="NBP29" s="15"/>
      <c r="NBQ29" s="15"/>
      <c r="NBR29" s="15"/>
      <c r="NBS29" s="42"/>
      <c r="NBT29" s="43"/>
      <c r="NBU29" s="48"/>
      <c r="NBV29" s="44"/>
      <c r="NBW29" s="49"/>
      <c r="NBX29" s="13"/>
      <c r="NBY29" s="38"/>
      <c r="NBZ29" s="39"/>
      <c r="NCA29" s="39"/>
      <c r="NCB29" s="39"/>
      <c r="NCC29" s="6"/>
      <c r="NCD29" s="4"/>
      <c r="NCE29" s="3"/>
      <c r="NCF29" s="4"/>
      <c r="NCG29" s="7"/>
      <c r="NCH29" s="52"/>
      <c r="NCI29" s="4"/>
      <c r="NCJ29" s="1"/>
      <c r="NCK29" s="1"/>
      <c r="NCL29" s="34"/>
      <c r="NCM29" s="50"/>
      <c r="NCN29" s="51"/>
      <c r="NCO29" s="15"/>
      <c r="NCP29" s="15"/>
      <c r="NCQ29" s="15"/>
      <c r="NCR29" s="42"/>
      <c r="NCS29" s="43"/>
      <c r="NCT29" s="48"/>
      <c r="NCU29" s="44"/>
      <c r="NCV29" s="49"/>
      <c r="NCW29" s="13"/>
      <c r="NCX29" s="38"/>
      <c r="NCY29" s="39"/>
      <c r="NCZ29" s="39"/>
      <c r="NDA29" s="39"/>
      <c r="NDB29" s="6"/>
      <c r="NDC29" s="4"/>
      <c r="NDD29" s="3"/>
      <c r="NDE29" s="4"/>
      <c r="NDF29" s="7"/>
      <c r="NDG29" s="52"/>
      <c r="NDH29" s="4"/>
      <c r="NDI29" s="1"/>
      <c r="NDJ29" s="1"/>
      <c r="NDK29" s="34"/>
      <c r="NDL29" s="50"/>
      <c r="NDM29" s="51"/>
      <c r="NDN29" s="15"/>
      <c r="NDO29" s="15"/>
      <c r="NDP29" s="15"/>
      <c r="NDQ29" s="42"/>
      <c r="NDR29" s="43"/>
      <c r="NDS29" s="48"/>
      <c r="NDT29" s="44"/>
      <c r="NDU29" s="49"/>
      <c r="NDV29" s="13"/>
      <c r="NDW29" s="38"/>
      <c r="NDX29" s="39"/>
      <c r="NDY29" s="39"/>
      <c r="NDZ29" s="39"/>
      <c r="NEA29" s="6"/>
      <c r="NEB29" s="4"/>
      <c r="NEC29" s="3"/>
      <c r="NED29" s="4"/>
      <c r="NEE29" s="7"/>
      <c r="NEF29" s="52"/>
      <c r="NEG29" s="4"/>
      <c r="NEH29" s="1"/>
      <c r="NEI29" s="1"/>
      <c r="NEJ29" s="34"/>
      <c r="NEK29" s="50"/>
      <c r="NEL29" s="51"/>
      <c r="NEM29" s="15"/>
      <c r="NEN29" s="15"/>
      <c r="NEO29" s="15"/>
      <c r="NEP29" s="42"/>
      <c r="NEQ29" s="43"/>
      <c r="NER29" s="48"/>
      <c r="NES29" s="44"/>
      <c r="NET29" s="49"/>
      <c r="NEU29" s="13"/>
      <c r="NEV29" s="38"/>
      <c r="NEW29" s="39"/>
      <c r="NEX29" s="39"/>
      <c r="NEY29" s="39"/>
      <c r="NEZ29" s="6"/>
      <c r="NFA29" s="4"/>
      <c r="NFB29" s="3"/>
      <c r="NFC29" s="4"/>
      <c r="NFD29" s="7"/>
      <c r="NFE29" s="52"/>
      <c r="NFF29" s="4"/>
      <c r="NFG29" s="1"/>
      <c r="NFH29" s="1"/>
      <c r="NFI29" s="34"/>
      <c r="NFJ29" s="50"/>
      <c r="NFK29" s="51"/>
      <c r="NFL29" s="15"/>
      <c r="NFM29" s="15"/>
      <c r="NFN29" s="15"/>
      <c r="NFO29" s="42"/>
      <c r="NFP29" s="43"/>
      <c r="NFQ29" s="48"/>
      <c r="NFR29" s="44"/>
      <c r="NFS29" s="49"/>
      <c r="NFT29" s="13"/>
      <c r="NFU29" s="38"/>
      <c r="NFV29" s="39"/>
      <c r="NFW29" s="39"/>
      <c r="NFX29" s="39"/>
      <c r="NFY29" s="6"/>
      <c r="NFZ29" s="4"/>
      <c r="NGA29" s="3"/>
      <c r="NGB29" s="4"/>
      <c r="NGC29" s="7"/>
      <c r="NGD29" s="52"/>
      <c r="NGE29" s="4"/>
      <c r="NGF29" s="1"/>
      <c r="NGG29" s="1"/>
      <c r="NGH29" s="34"/>
      <c r="NGI29" s="50"/>
      <c r="NGJ29" s="51"/>
      <c r="NGK29" s="15"/>
      <c r="NGL29" s="15"/>
      <c r="NGM29" s="15"/>
      <c r="NGN29" s="42"/>
      <c r="NGO29" s="43"/>
      <c r="NGP29" s="48"/>
      <c r="NGQ29" s="44"/>
      <c r="NGR29" s="49"/>
      <c r="NGS29" s="13"/>
      <c r="NGT29" s="38"/>
      <c r="NGU29" s="39"/>
      <c r="NGV29" s="39"/>
      <c r="NGW29" s="39"/>
      <c r="NGX29" s="6"/>
      <c r="NGY29" s="4"/>
      <c r="NGZ29" s="3"/>
      <c r="NHA29" s="4"/>
      <c r="NHB29" s="7"/>
      <c r="NHC29" s="52"/>
      <c r="NHD29" s="4"/>
      <c r="NHE29" s="1"/>
      <c r="NHF29" s="1"/>
      <c r="NHG29" s="34"/>
      <c r="NHH29" s="50"/>
      <c r="NHI29" s="51"/>
      <c r="NHJ29" s="15"/>
      <c r="NHK29" s="15"/>
      <c r="NHL29" s="15"/>
      <c r="NHM29" s="42"/>
      <c r="NHN29" s="43"/>
      <c r="NHO29" s="48"/>
      <c r="NHP29" s="44"/>
      <c r="NHQ29" s="49"/>
      <c r="NHR29" s="13"/>
      <c r="NHS29" s="38"/>
      <c r="NHT29" s="39"/>
      <c r="NHU29" s="39"/>
      <c r="NHV29" s="39"/>
      <c r="NHW29" s="6"/>
      <c r="NHX29" s="4"/>
      <c r="NHY29" s="3"/>
      <c r="NHZ29" s="4"/>
      <c r="NIA29" s="7"/>
      <c r="NIB29" s="52"/>
      <c r="NIC29" s="4"/>
      <c r="NID29" s="1"/>
      <c r="NIE29" s="1"/>
      <c r="NIF29" s="34"/>
      <c r="NIG29" s="50"/>
      <c r="NIH29" s="51"/>
      <c r="NII29" s="15"/>
      <c r="NIJ29" s="15"/>
      <c r="NIK29" s="15"/>
      <c r="NIL29" s="42"/>
      <c r="NIM29" s="43"/>
      <c r="NIN29" s="48"/>
      <c r="NIO29" s="44"/>
      <c r="NIP29" s="49"/>
      <c r="NIQ29" s="13"/>
      <c r="NIR29" s="38"/>
      <c r="NIS29" s="39"/>
      <c r="NIT29" s="39"/>
      <c r="NIU29" s="39"/>
      <c r="NIV29" s="6"/>
      <c r="NIW29" s="4"/>
      <c r="NIX29" s="3"/>
      <c r="NIY29" s="4"/>
      <c r="NIZ29" s="7"/>
      <c r="NJA29" s="52"/>
      <c r="NJB29" s="4"/>
      <c r="NJC29" s="1"/>
      <c r="NJD29" s="1"/>
      <c r="NJE29" s="34"/>
      <c r="NJF29" s="50"/>
      <c r="NJG29" s="51"/>
      <c r="NJH29" s="15"/>
      <c r="NJI29" s="15"/>
      <c r="NJJ29" s="15"/>
      <c r="NJK29" s="42"/>
      <c r="NJL29" s="43"/>
      <c r="NJM29" s="48"/>
      <c r="NJN29" s="44"/>
      <c r="NJO29" s="49"/>
      <c r="NJP29" s="13"/>
      <c r="NJQ29" s="38"/>
      <c r="NJR29" s="39"/>
      <c r="NJS29" s="39"/>
      <c r="NJT29" s="39"/>
      <c r="NJU29" s="6"/>
      <c r="NJV29" s="4"/>
      <c r="NJW29" s="3"/>
      <c r="NJX29" s="4"/>
      <c r="NJY29" s="7"/>
      <c r="NJZ29" s="52"/>
      <c r="NKA29" s="4"/>
      <c r="NKB29" s="1"/>
      <c r="NKC29" s="1"/>
      <c r="NKD29" s="34"/>
      <c r="NKE29" s="50"/>
      <c r="NKF29" s="51"/>
      <c r="NKG29" s="15"/>
      <c r="NKH29" s="15"/>
      <c r="NKI29" s="15"/>
      <c r="NKJ29" s="42"/>
      <c r="NKK29" s="43"/>
      <c r="NKL29" s="48"/>
      <c r="NKM29" s="44"/>
      <c r="NKN29" s="49"/>
      <c r="NKO29" s="13"/>
      <c r="NKP29" s="38"/>
      <c r="NKQ29" s="39"/>
      <c r="NKR29" s="39"/>
      <c r="NKS29" s="39"/>
      <c r="NKT29" s="6"/>
      <c r="NKU29" s="4"/>
      <c r="NKV29" s="3"/>
      <c r="NKW29" s="4"/>
      <c r="NKX29" s="7"/>
      <c r="NKY29" s="52"/>
      <c r="NKZ29" s="4"/>
      <c r="NLA29" s="1"/>
      <c r="NLB29" s="1"/>
      <c r="NLC29" s="34"/>
      <c r="NLD29" s="50"/>
      <c r="NLE29" s="51"/>
      <c r="NLF29" s="15"/>
      <c r="NLG29" s="15"/>
      <c r="NLH29" s="15"/>
      <c r="NLI29" s="42"/>
      <c r="NLJ29" s="43"/>
      <c r="NLK29" s="48"/>
      <c r="NLL29" s="44"/>
      <c r="NLM29" s="49"/>
      <c r="NLN29" s="13"/>
      <c r="NLO29" s="38"/>
      <c r="NLP29" s="39"/>
      <c r="NLQ29" s="39"/>
      <c r="NLR29" s="39"/>
      <c r="NLS29" s="6"/>
      <c r="NLT29" s="4"/>
      <c r="NLU29" s="3"/>
      <c r="NLV29" s="4"/>
      <c r="NLW29" s="7"/>
      <c r="NLX29" s="52"/>
      <c r="NLY29" s="4"/>
      <c r="NLZ29" s="1"/>
      <c r="NMA29" s="1"/>
      <c r="NMB29" s="34"/>
      <c r="NMC29" s="50"/>
      <c r="NMD29" s="51"/>
      <c r="NME29" s="15"/>
      <c r="NMF29" s="15"/>
      <c r="NMG29" s="15"/>
      <c r="NMH29" s="42"/>
      <c r="NMI29" s="43"/>
      <c r="NMJ29" s="48"/>
      <c r="NMK29" s="44"/>
      <c r="NML29" s="49"/>
      <c r="NMM29" s="13"/>
      <c r="NMN29" s="38"/>
      <c r="NMO29" s="39"/>
      <c r="NMP29" s="39"/>
      <c r="NMQ29" s="39"/>
      <c r="NMR29" s="6"/>
      <c r="NMS29" s="4"/>
      <c r="NMT29" s="3"/>
      <c r="NMU29" s="4"/>
      <c r="NMV29" s="7"/>
      <c r="NMW29" s="52"/>
      <c r="NMX29" s="4"/>
      <c r="NMY29" s="1"/>
      <c r="NMZ29" s="1"/>
      <c r="NNA29" s="34"/>
      <c r="NNB29" s="50"/>
      <c r="NNC29" s="51"/>
      <c r="NND29" s="15"/>
      <c r="NNE29" s="15"/>
      <c r="NNF29" s="15"/>
      <c r="NNG29" s="42"/>
      <c r="NNH29" s="43"/>
      <c r="NNI29" s="48"/>
      <c r="NNJ29" s="44"/>
      <c r="NNK29" s="49"/>
      <c r="NNL29" s="13"/>
      <c r="NNM29" s="38"/>
      <c r="NNN29" s="39"/>
      <c r="NNO29" s="39"/>
      <c r="NNP29" s="39"/>
      <c r="NNQ29" s="6"/>
      <c r="NNR29" s="4"/>
      <c r="NNS29" s="3"/>
      <c r="NNT29" s="4"/>
      <c r="NNU29" s="7"/>
      <c r="NNV29" s="52"/>
      <c r="NNW29" s="4"/>
      <c r="NNX29" s="1"/>
      <c r="NNY29" s="1"/>
      <c r="NNZ29" s="34"/>
      <c r="NOA29" s="50"/>
      <c r="NOB29" s="51"/>
      <c r="NOC29" s="15"/>
      <c r="NOD29" s="15"/>
      <c r="NOE29" s="15"/>
      <c r="NOF29" s="42"/>
      <c r="NOG29" s="43"/>
      <c r="NOH29" s="48"/>
      <c r="NOI29" s="44"/>
      <c r="NOJ29" s="49"/>
      <c r="NOK29" s="13"/>
      <c r="NOL29" s="38"/>
      <c r="NOM29" s="39"/>
      <c r="NON29" s="39"/>
      <c r="NOO29" s="39"/>
      <c r="NOP29" s="6"/>
      <c r="NOQ29" s="4"/>
      <c r="NOR29" s="3"/>
      <c r="NOS29" s="4"/>
      <c r="NOT29" s="7"/>
      <c r="NOU29" s="52"/>
      <c r="NOV29" s="4"/>
      <c r="NOW29" s="1"/>
      <c r="NOX29" s="1"/>
      <c r="NOY29" s="34"/>
      <c r="NOZ29" s="50"/>
      <c r="NPA29" s="51"/>
      <c r="NPB29" s="15"/>
      <c r="NPC29" s="15"/>
      <c r="NPD29" s="15"/>
      <c r="NPE29" s="42"/>
      <c r="NPF29" s="43"/>
      <c r="NPG29" s="48"/>
      <c r="NPH29" s="44"/>
      <c r="NPI29" s="49"/>
      <c r="NPJ29" s="13"/>
      <c r="NPK29" s="38"/>
      <c r="NPL29" s="39"/>
      <c r="NPM29" s="39"/>
      <c r="NPN29" s="39"/>
      <c r="NPO29" s="6"/>
      <c r="NPP29" s="4"/>
      <c r="NPQ29" s="3"/>
      <c r="NPR29" s="4"/>
      <c r="NPS29" s="7"/>
      <c r="NPT29" s="52"/>
      <c r="NPU29" s="4"/>
      <c r="NPV29" s="1"/>
      <c r="NPW29" s="1"/>
      <c r="NPX29" s="34"/>
      <c r="NPY29" s="50"/>
      <c r="NPZ29" s="51"/>
      <c r="NQA29" s="15"/>
      <c r="NQB29" s="15"/>
      <c r="NQC29" s="15"/>
      <c r="NQD29" s="42"/>
      <c r="NQE29" s="43"/>
      <c r="NQF29" s="48"/>
      <c r="NQG29" s="44"/>
      <c r="NQH29" s="49"/>
      <c r="NQI29" s="13"/>
      <c r="NQJ29" s="38"/>
      <c r="NQK29" s="39"/>
      <c r="NQL29" s="39"/>
      <c r="NQM29" s="39"/>
      <c r="NQN29" s="6"/>
      <c r="NQO29" s="4"/>
      <c r="NQP29" s="3"/>
      <c r="NQQ29" s="4"/>
      <c r="NQR29" s="7"/>
      <c r="NQS29" s="52"/>
      <c r="NQT29" s="4"/>
      <c r="NQU29" s="1"/>
      <c r="NQV29" s="1"/>
      <c r="NQW29" s="34"/>
      <c r="NQX29" s="50"/>
      <c r="NQY29" s="51"/>
      <c r="NQZ29" s="15"/>
      <c r="NRA29" s="15"/>
      <c r="NRB29" s="15"/>
      <c r="NRC29" s="42"/>
      <c r="NRD29" s="43"/>
      <c r="NRE29" s="48"/>
      <c r="NRF29" s="44"/>
      <c r="NRG29" s="49"/>
      <c r="NRH29" s="13"/>
      <c r="NRI29" s="38"/>
      <c r="NRJ29" s="39"/>
      <c r="NRK29" s="39"/>
      <c r="NRL29" s="39"/>
      <c r="NRM29" s="6"/>
      <c r="NRN29" s="4"/>
      <c r="NRO29" s="3"/>
      <c r="NRP29" s="4"/>
      <c r="NRQ29" s="7"/>
      <c r="NRR29" s="52"/>
      <c r="NRS29" s="4"/>
      <c r="NRT29" s="1"/>
      <c r="NRU29" s="1"/>
      <c r="NRV29" s="34"/>
      <c r="NRW29" s="50"/>
      <c r="NRX29" s="51"/>
      <c r="NRY29" s="15"/>
      <c r="NRZ29" s="15"/>
      <c r="NSA29" s="15"/>
      <c r="NSB29" s="42"/>
      <c r="NSC29" s="43"/>
      <c r="NSD29" s="48"/>
      <c r="NSE29" s="44"/>
      <c r="NSF29" s="49"/>
      <c r="NSG29" s="13"/>
      <c r="NSH29" s="38"/>
      <c r="NSI29" s="39"/>
      <c r="NSJ29" s="39"/>
      <c r="NSK29" s="39"/>
      <c r="NSL29" s="6"/>
      <c r="NSM29" s="4"/>
      <c r="NSN29" s="3"/>
      <c r="NSO29" s="4"/>
      <c r="NSP29" s="7"/>
      <c r="NSQ29" s="52"/>
      <c r="NSR29" s="4"/>
      <c r="NSS29" s="1"/>
      <c r="NST29" s="1"/>
      <c r="NSU29" s="34"/>
      <c r="NSV29" s="50"/>
      <c r="NSW29" s="51"/>
      <c r="NSX29" s="15"/>
      <c r="NSY29" s="15"/>
      <c r="NSZ29" s="15"/>
      <c r="NTA29" s="42"/>
      <c r="NTB29" s="43"/>
      <c r="NTC29" s="48"/>
      <c r="NTD29" s="44"/>
      <c r="NTE29" s="49"/>
      <c r="NTF29" s="13"/>
      <c r="NTG29" s="38"/>
      <c r="NTH29" s="39"/>
      <c r="NTI29" s="39"/>
      <c r="NTJ29" s="39"/>
      <c r="NTK29" s="6"/>
      <c r="NTL29" s="4"/>
      <c r="NTM29" s="3"/>
      <c r="NTN29" s="4"/>
      <c r="NTO29" s="7"/>
      <c r="NTP29" s="52"/>
      <c r="NTQ29" s="4"/>
      <c r="NTR29" s="1"/>
      <c r="NTS29" s="1"/>
      <c r="NTT29" s="34"/>
      <c r="NTU29" s="50"/>
      <c r="NTV29" s="51"/>
      <c r="NTW29" s="15"/>
      <c r="NTX29" s="15"/>
      <c r="NTY29" s="15"/>
      <c r="NTZ29" s="42"/>
      <c r="NUA29" s="43"/>
      <c r="NUB29" s="48"/>
      <c r="NUC29" s="44"/>
      <c r="NUD29" s="49"/>
      <c r="NUE29" s="13"/>
      <c r="NUF29" s="38"/>
      <c r="NUG29" s="39"/>
      <c r="NUH29" s="39"/>
      <c r="NUI29" s="39"/>
      <c r="NUJ29" s="6"/>
      <c r="NUK29" s="4"/>
      <c r="NUL29" s="3"/>
      <c r="NUM29" s="4"/>
      <c r="NUN29" s="7"/>
      <c r="NUO29" s="52"/>
      <c r="NUP29" s="4"/>
      <c r="NUQ29" s="1"/>
      <c r="NUR29" s="1"/>
      <c r="NUS29" s="34"/>
      <c r="NUT29" s="50"/>
      <c r="NUU29" s="51"/>
      <c r="NUV29" s="15"/>
      <c r="NUW29" s="15"/>
      <c r="NUX29" s="15"/>
      <c r="NUY29" s="42"/>
      <c r="NUZ29" s="43"/>
      <c r="NVA29" s="48"/>
      <c r="NVB29" s="44"/>
      <c r="NVC29" s="49"/>
      <c r="NVD29" s="13"/>
      <c r="NVE29" s="38"/>
      <c r="NVF29" s="39"/>
      <c r="NVG29" s="39"/>
      <c r="NVH29" s="39"/>
      <c r="NVI29" s="6"/>
      <c r="NVJ29" s="4"/>
      <c r="NVK29" s="3"/>
      <c r="NVL29" s="4"/>
      <c r="NVM29" s="7"/>
      <c r="NVN29" s="52"/>
      <c r="NVO29" s="4"/>
      <c r="NVP29" s="1"/>
      <c r="NVQ29" s="1"/>
      <c r="NVR29" s="34"/>
      <c r="NVS29" s="50"/>
      <c r="NVT29" s="51"/>
      <c r="NVU29" s="15"/>
      <c r="NVV29" s="15"/>
      <c r="NVW29" s="15"/>
      <c r="NVX29" s="42"/>
      <c r="NVY29" s="43"/>
      <c r="NVZ29" s="48"/>
      <c r="NWA29" s="44"/>
      <c r="NWB29" s="49"/>
      <c r="NWC29" s="13"/>
      <c r="NWD29" s="38"/>
      <c r="NWE29" s="39"/>
      <c r="NWF29" s="39"/>
      <c r="NWG29" s="39"/>
      <c r="NWH29" s="6"/>
      <c r="NWI29" s="4"/>
      <c r="NWJ29" s="3"/>
      <c r="NWK29" s="4"/>
      <c r="NWL29" s="7"/>
      <c r="NWM29" s="52"/>
      <c r="NWN29" s="4"/>
      <c r="NWO29" s="1"/>
      <c r="NWP29" s="1"/>
      <c r="NWQ29" s="34"/>
      <c r="NWR29" s="50"/>
      <c r="NWS29" s="51"/>
      <c r="NWT29" s="15"/>
      <c r="NWU29" s="15"/>
      <c r="NWV29" s="15"/>
      <c r="NWW29" s="42"/>
      <c r="NWX29" s="43"/>
      <c r="NWY29" s="48"/>
      <c r="NWZ29" s="44"/>
      <c r="NXA29" s="49"/>
      <c r="NXB29" s="13"/>
      <c r="NXC29" s="38"/>
      <c r="NXD29" s="39"/>
      <c r="NXE29" s="39"/>
      <c r="NXF29" s="39"/>
      <c r="NXG29" s="6"/>
      <c r="NXH29" s="4"/>
      <c r="NXI29" s="3"/>
      <c r="NXJ29" s="4"/>
      <c r="NXK29" s="7"/>
      <c r="NXL29" s="52"/>
      <c r="NXM29" s="4"/>
      <c r="NXN29" s="1"/>
      <c r="NXO29" s="1"/>
      <c r="NXP29" s="34"/>
      <c r="NXQ29" s="50"/>
      <c r="NXR29" s="51"/>
      <c r="NXS29" s="15"/>
      <c r="NXT29" s="15"/>
      <c r="NXU29" s="15"/>
      <c r="NXV29" s="42"/>
      <c r="NXW29" s="43"/>
      <c r="NXX29" s="48"/>
      <c r="NXY29" s="44"/>
      <c r="NXZ29" s="49"/>
      <c r="NYA29" s="13"/>
      <c r="NYB29" s="38"/>
      <c r="NYC29" s="39"/>
      <c r="NYD29" s="39"/>
      <c r="NYE29" s="39"/>
      <c r="NYF29" s="6"/>
      <c r="NYG29" s="4"/>
      <c r="NYH29" s="3"/>
      <c r="NYI29" s="4"/>
      <c r="NYJ29" s="7"/>
      <c r="NYK29" s="52"/>
      <c r="NYL29" s="4"/>
      <c r="NYM29" s="1"/>
      <c r="NYN29" s="1"/>
      <c r="NYO29" s="34"/>
      <c r="NYP29" s="50"/>
      <c r="NYQ29" s="51"/>
      <c r="NYR29" s="15"/>
      <c r="NYS29" s="15"/>
      <c r="NYT29" s="15"/>
      <c r="NYU29" s="42"/>
      <c r="NYV29" s="43"/>
      <c r="NYW29" s="48"/>
      <c r="NYX29" s="44"/>
      <c r="NYY29" s="49"/>
      <c r="NYZ29" s="13"/>
      <c r="NZA29" s="38"/>
      <c r="NZB29" s="39"/>
      <c r="NZC29" s="39"/>
      <c r="NZD29" s="39"/>
      <c r="NZE29" s="6"/>
      <c r="NZF29" s="4"/>
      <c r="NZG29" s="3"/>
      <c r="NZH29" s="4"/>
      <c r="NZI29" s="7"/>
      <c r="NZJ29" s="52"/>
      <c r="NZK29" s="4"/>
      <c r="NZL29" s="1"/>
      <c r="NZM29" s="1"/>
      <c r="NZN29" s="34"/>
      <c r="NZO29" s="50"/>
      <c r="NZP29" s="51"/>
      <c r="NZQ29" s="15"/>
      <c r="NZR29" s="15"/>
      <c r="NZS29" s="15"/>
      <c r="NZT29" s="42"/>
      <c r="NZU29" s="43"/>
      <c r="NZV29" s="48"/>
      <c r="NZW29" s="44"/>
      <c r="NZX29" s="49"/>
      <c r="NZY29" s="13"/>
      <c r="NZZ29" s="38"/>
      <c r="OAA29" s="39"/>
      <c r="OAB29" s="39"/>
      <c r="OAC29" s="39"/>
      <c r="OAD29" s="6"/>
      <c r="OAE29" s="4"/>
      <c r="OAF29" s="3"/>
      <c r="OAG29" s="4"/>
      <c r="OAH29" s="7"/>
      <c r="OAI29" s="52"/>
      <c r="OAJ29" s="4"/>
      <c r="OAK29" s="1"/>
      <c r="OAL29" s="1"/>
      <c r="OAM29" s="34"/>
      <c r="OAN29" s="50"/>
      <c r="OAO29" s="51"/>
      <c r="OAP29" s="15"/>
      <c r="OAQ29" s="15"/>
      <c r="OAR29" s="15"/>
      <c r="OAS29" s="42"/>
      <c r="OAT29" s="43"/>
      <c r="OAU29" s="48"/>
      <c r="OAV29" s="44"/>
      <c r="OAW29" s="49"/>
      <c r="OAX29" s="13"/>
      <c r="OAY29" s="38"/>
      <c r="OAZ29" s="39"/>
      <c r="OBA29" s="39"/>
      <c r="OBB29" s="39"/>
      <c r="OBC29" s="6"/>
      <c r="OBD29" s="4"/>
      <c r="OBE29" s="3"/>
      <c r="OBF29" s="4"/>
      <c r="OBG29" s="7"/>
      <c r="OBH29" s="52"/>
      <c r="OBI29" s="4"/>
      <c r="OBJ29" s="1"/>
      <c r="OBK29" s="1"/>
      <c r="OBL29" s="34"/>
      <c r="OBM29" s="50"/>
      <c r="OBN29" s="51"/>
      <c r="OBO29" s="15"/>
      <c r="OBP29" s="15"/>
      <c r="OBQ29" s="15"/>
      <c r="OBR29" s="42"/>
      <c r="OBS29" s="43"/>
      <c r="OBT29" s="48"/>
      <c r="OBU29" s="44"/>
      <c r="OBV29" s="49"/>
      <c r="OBW29" s="13"/>
      <c r="OBX29" s="38"/>
      <c r="OBY29" s="39"/>
      <c r="OBZ29" s="39"/>
      <c r="OCA29" s="39"/>
      <c r="OCB29" s="6"/>
      <c r="OCC29" s="4"/>
      <c r="OCD29" s="3"/>
      <c r="OCE29" s="4"/>
      <c r="OCF29" s="7"/>
      <c r="OCG29" s="52"/>
      <c r="OCH29" s="4"/>
      <c r="OCI29" s="1"/>
      <c r="OCJ29" s="1"/>
      <c r="OCK29" s="34"/>
      <c r="OCL29" s="50"/>
      <c r="OCM29" s="51"/>
      <c r="OCN29" s="15"/>
      <c r="OCO29" s="15"/>
      <c r="OCP29" s="15"/>
      <c r="OCQ29" s="42"/>
      <c r="OCR29" s="43"/>
      <c r="OCS29" s="48"/>
      <c r="OCT29" s="44"/>
      <c r="OCU29" s="49"/>
      <c r="OCV29" s="13"/>
      <c r="OCW29" s="38"/>
      <c r="OCX29" s="39"/>
      <c r="OCY29" s="39"/>
      <c r="OCZ29" s="39"/>
      <c r="ODA29" s="6"/>
      <c r="ODB29" s="4"/>
      <c r="ODC29" s="3"/>
      <c r="ODD29" s="4"/>
      <c r="ODE29" s="7"/>
      <c r="ODF29" s="52"/>
      <c r="ODG29" s="4"/>
      <c r="ODH29" s="1"/>
      <c r="ODI29" s="1"/>
      <c r="ODJ29" s="34"/>
      <c r="ODK29" s="50"/>
      <c r="ODL29" s="51"/>
      <c r="ODM29" s="15"/>
      <c r="ODN29" s="15"/>
      <c r="ODO29" s="15"/>
      <c r="ODP29" s="42"/>
      <c r="ODQ29" s="43"/>
      <c r="ODR29" s="48"/>
      <c r="ODS29" s="44"/>
      <c r="ODT29" s="49"/>
      <c r="ODU29" s="13"/>
      <c r="ODV29" s="38"/>
      <c r="ODW29" s="39"/>
      <c r="ODX29" s="39"/>
      <c r="ODY29" s="39"/>
      <c r="ODZ29" s="6"/>
      <c r="OEA29" s="4"/>
      <c r="OEB29" s="3"/>
      <c r="OEC29" s="4"/>
      <c r="OED29" s="7"/>
      <c r="OEE29" s="52"/>
      <c r="OEF29" s="4"/>
      <c r="OEG29" s="1"/>
      <c r="OEH29" s="1"/>
      <c r="OEI29" s="34"/>
      <c r="OEJ29" s="50"/>
      <c r="OEK29" s="51"/>
      <c r="OEL29" s="15"/>
      <c r="OEM29" s="15"/>
      <c r="OEN29" s="15"/>
      <c r="OEO29" s="42"/>
      <c r="OEP29" s="43"/>
      <c r="OEQ29" s="48"/>
      <c r="OER29" s="44"/>
      <c r="OES29" s="49"/>
      <c r="OET29" s="13"/>
      <c r="OEU29" s="38"/>
      <c r="OEV29" s="39"/>
      <c r="OEW29" s="39"/>
      <c r="OEX29" s="39"/>
      <c r="OEY29" s="6"/>
      <c r="OEZ29" s="4"/>
      <c r="OFA29" s="3"/>
      <c r="OFB29" s="4"/>
      <c r="OFC29" s="7"/>
      <c r="OFD29" s="52"/>
      <c r="OFE29" s="4"/>
      <c r="OFF29" s="1"/>
      <c r="OFG29" s="1"/>
      <c r="OFH29" s="34"/>
      <c r="OFI29" s="50"/>
      <c r="OFJ29" s="51"/>
      <c r="OFK29" s="15"/>
      <c r="OFL29" s="15"/>
      <c r="OFM29" s="15"/>
      <c r="OFN29" s="42"/>
      <c r="OFO29" s="43"/>
      <c r="OFP29" s="48"/>
      <c r="OFQ29" s="44"/>
      <c r="OFR29" s="49"/>
      <c r="OFS29" s="13"/>
      <c r="OFT29" s="38"/>
      <c r="OFU29" s="39"/>
      <c r="OFV29" s="39"/>
      <c r="OFW29" s="39"/>
      <c r="OFX29" s="6"/>
      <c r="OFY29" s="4"/>
      <c r="OFZ29" s="3"/>
      <c r="OGA29" s="4"/>
      <c r="OGB29" s="7"/>
      <c r="OGC29" s="52"/>
      <c r="OGD29" s="4"/>
      <c r="OGE29" s="1"/>
      <c r="OGF29" s="1"/>
      <c r="OGG29" s="34"/>
      <c r="OGH29" s="50"/>
      <c r="OGI29" s="51"/>
      <c r="OGJ29" s="15"/>
      <c r="OGK29" s="15"/>
      <c r="OGL29" s="15"/>
      <c r="OGM29" s="42"/>
      <c r="OGN29" s="43"/>
      <c r="OGO29" s="48"/>
      <c r="OGP29" s="44"/>
      <c r="OGQ29" s="49"/>
      <c r="OGR29" s="13"/>
      <c r="OGS29" s="38"/>
      <c r="OGT29" s="39"/>
      <c r="OGU29" s="39"/>
      <c r="OGV29" s="39"/>
      <c r="OGW29" s="6"/>
      <c r="OGX29" s="4"/>
      <c r="OGY29" s="3"/>
      <c r="OGZ29" s="4"/>
      <c r="OHA29" s="7"/>
      <c r="OHB29" s="52"/>
      <c r="OHC29" s="4"/>
      <c r="OHD29" s="1"/>
      <c r="OHE29" s="1"/>
      <c r="OHF29" s="34"/>
      <c r="OHG29" s="50"/>
      <c r="OHH29" s="51"/>
      <c r="OHI29" s="15"/>
      <c r="OHJ29" s="15"/>
      <c r="OHK29" s="15"/>
      <c r="OHL29" s="42"/>
      <c r="OHM29" s="43"/>
      <c r="OHN29" s="48"/>
      <c r="OHO29" s="44"/>
      <c r="OHP29" s="49"/>
      <c r="OHQ29" s="13"/>
      <c r="OHR29" s="38"/>
      <c r="OHS29" s="39"/>
      <c r="OHT29" s="39"/>
      <c r="OHU29" s="39"/>
      <c r="OHV29" s="6"/>
      <c r="OHW29" s="4"/>
      <c r="OHX29" s="3"/>
      <c r="OHY29" s="4"/>
      <c r="OHZ29" s="7"/>
      <c r="OIA29" s="52"/>
      <c r="OIB29" s="4"/>
      <c r="OIC29" s="1"/>
      <c r="OID29" s="1"/>
      <c r="OIE29" s="34"/>
      <c r="OIF29" s="50"/>
      <c r="OIG29" s="51"/>
      <c r="OIH29" s="15"/>
      <c r="OII29" s="15"/>
      <c r="OIJ29" s="15"/>
      <c r="OIK29" s="42"/>
      <c r="OIL29" s="43"/>
      <c r="OIM29" s="48"/>
      <c r="OIN29" s="44"/>
      <c r="OIO29" s="49"/>
      <c r="OIP29" s="13"/>
      <c r="OIQ29" s="38"/>
      <c r="OIR29" s="39"/>
      <c r="OIS29" s="39"/>
      <c r="OIT29" s="39"/>
      <c r="OIU29" s="6"/>
      <c r="OIV29" s="4"/>
      <c r="OIW29" s="3"/>
      <c r="OIX29" s="4"/>
      <c r="OIY29" s="7"/>
      <c r="OIZ29" s="52"/>
      <c r="OJA29" s="4"/>
      <c r="OJB29" s="1"/>
      <c r="OJC29" s="1"/>
      <c r="OJD29" s="34"/>
      <c r="OJE29" s="50"/>
      <c r="OJF29" s="51"/>
      <c r="OJG29" s="15"/>
      <c r="OJH29" s="15"/>
      <c r="OJI29" s="15"/>
      <c r="OJJ29" s="42"/>
      <c r="OJK29" s="43"/>
      <c r="OJL29" s="48"/>
      <c r="OJM29" s="44"/>
      <c r="OJN29" s="49"/>
      <c r="OJO29" s="13"/>
      <c r="OJP29" s="38"/>
      <c r="OJQ29" s="39"/>
      <c r="OJR29" s="39"/>
      <c r="OJS29" s="39"/>
      <c r="OJT29" s="6"/>
      <c r="OJU29" s="4"/>
      <c r="OJV29" s="3"/>
      <c r="OJW29" s="4"/>
      <c r="OJX29" s="7"/>
      <c r="OJY29" s="52"/>
      <c r="OJZ29" s="4"/>
      <c r="OKA29" s="1"/>
      <c r="OKB29" s="1"/>
      <c r="OKC29" s="34"/>
      <c r="OKD29" s="50"/>
      <c r="OKE29" s="51"/>
      <c r="OKF29" s="15"/>
      <c r="OKG29" s="15"/>
      <c r="OKH29" s="15"/>
      <c r="OKI29" s="42"/>
      <c r="OKJ29" s="43"/>
      <c r="OKK29" s="48"/>
      <c r="OKL29" s="44"/>
      <c r="OKM29" s="49"/>
      <c r="OKN29" s="13"/>
      <c r="OKO29" s="38"/>
      <c r="OKP29" s="39"/>
      <c r="OKQ29" s="39"/>
      <c r="OKR29" s="39"/>
      <c r="OKS29" s="6"/>
      <c r="OKT29" s="4"/>
      <c r="OKU29" s="3"/>
      <c r="OKV29" s="4"/>
      <c r="OKW29" s="7"/>
      <c r="OKX29" s="52"/>
      <c r="OKY29" s="4"/>
      <c r="OKZ29" s="1"/>
      <c r="OLA29" s="1"/>
      <c r="OLB29" s="34"/>
      <c r="OLC29" s="50"/>
      <c r="OLD29" s="51"/>
      <c r="OLE29" s="15"/>
      <c r="OLF29" s="15"/>
      <c r="OLG29" s="15"/>
      <c r="OLH29" s="42"/>
      <c r="OLI29" s="43"/>
      <c r="OLJ29" s="48"/>
      <c r="OLK29" s="44"/>
      <c r="OLL29" s="49"/>
      <c r="OLM29" s="13"/>
      <c r="OLN29" s="38"/>
      <c r="OLO29" s="39"/>
      <c r="OLP29" s="39"/>
      <c r="OLQ29" s="39"/>
      <c r="OLR29" s="6"/>
      <c r="OLS29" s="4"/>
      <c r="OLT29" s="3"/>
      <c r="OLU29" s="4"/>
      <c r="OLV29" s="7"/>
      <c r="OLW29" s="52"/>
      <c r="OLX29" s="4"/>
      <c r="OLY29" s="1"/>
      <c r="OLZ29" s="1"/>
      <c r="OMA29" s="34"/>
      <c r="OMB29" s="50"/>
      <c r="OMC29" s="51"/>
      <c r="OMD29" s="15"/>
      <c r="OME29" s="15"/>
      <c r="OMF29" s="15"/>
      <c r="OMG29" s="42"/>
      <c r="OMH29" s="43"/>
      <c r="OMI29" s="48"/>
      <c r="OMJ29" s="44"/>
      <c r="OMK29" s="49"/>
      <c r="OML29" s="13"/>
      <c r="OMM29" s="38"/>
      <c r="OMN29" s="39"/>
      <c r="OMO29" s="39"/>
      <c r="OMP29" s="39"/>
      <c r="OMQ29" s="6"/>
      <c r="OMR29" s="4"/>
      <c r="OMS29" s="3"/>
      <c r="OMT29" s="4"/>
      <c r="OMU29" s="7"/>
      <c r="OMV29" s="52"/>
      <c r="OMW29" s="4"/>
      <c r="OMX29" s="1"/>
      <c r="OMY29" s="1"/>
      <c r="OMZ29" s="34"/>
      <c r="ONA29" s="50"/>
      <c r="ONB29" s="51"/>
      <c r="ONC29" s="15"/>
      <c r="OND29" s="15"/>
      <c r="ONE29" s="15"/>
      <c r="ONF29" s="42"/>
      <c r="ONG29" s="43"/>
      <c r="ONH29" s="48"/>
      <c r="ONI29" s="44"/>
      <c r="ONJ29" s="49"/>
      <c r="ONK29" s="13"/>
      <c r="ONL29" s="38"/>
      <c r="ONM29" s="39"/>
      <c r="ONN29" s="39"/>
      <c r="ONO29" s="39"/>
      <c r="ONP29" s="6"/>
      <c r="ONQ29" s="4"/>
      <c r="ONR29" s="3"/>
      <c r="ONS29" s="4"/>
      <c r="ONT29" s="7"/>
      <c r="ONU29" s="52"/>
      <c r="ONV29" s="4"/>
      <c r="ONW29" s="1"/>
      <c r="ONX29" s="1"/>
      <c r="ONY29" s="34"/>
      <c r="ONZ29" s="50"/>
      <c r="OOA29" s="51"/>
      <c r="OOB29" s="15"/>
      <c r="OOC29" s="15"/>
      <c r="OOD29" s="15"/>
      <c r="OOE29" s="42"/>
      <c r="OOF29" s="43"/>
      <c r="OOG29" s="48"/>
      <c r="OOH29" s="44"/>
      <c r="OOI29" s="49"/>
      <c r="OOJ29" s="13"/>
      <c r="OOK29" s="38"/>
      <c r="OOL29" s="39"/>
      <c r="OOM29" s="39"/>
      <c r="OON29" s="39"/>
      <c r="OOO29" s="6"/>
      <c r="OOP29" s="4"/>
      <c r="OOQ29" s="3"/>
      <c r="OOR29" s="4"/>
      <c r="OOS29" s="7"/>
      <c r="OOT29" s="52"/>
      <c r="OOU29" s="4"/>
      <c r="OOV29" s="1"/>
      <c r="OOW29" s="1"/>
      <c r="OOX29" s="34"/>
      <c r="OOY29" s="50"/>
      <c r="OOZ29" s="51"/>
      <c r="OPA29" s="15"/>
      <c r="OPB29" s="15"/>
      <c r="OPC29" s="15"/>
      <c r="OPD29" s="42"/>
      <c r="OPE29" s="43"/>
      <c r="OPF29" s="48"/>
      <c r="OPG29" s="44"/>
      <c r="OPH29" s="49"/>
      <c r="OPI29" s="13"/>
      <c r="OPJ29" s="38"/>
      <c r="OPK29" s="39"/>
      <c r="OPL29" s="39"/>
      <c r="OPM29" s="39"/>
      <c r="OPN29" s="6"/>
      <c r="OPO29" s="4"/>
      <c r="OPP29" s="3"/>
      <c r="OPQ29" s="4"/>
      <c r="OPR29" s="7"/>
      <c r="OPS29" s="52"/>
      <c r="OPT29" s="4"/>
      <c r="OPU29" s="1"/>
      <c r="OPV29" s="1"/>
      <c r="OPW29" s="34"/>
      <c r="OPX29" s="50"/>
      <c r="OPY29" s="51"/>
      <c r="OPZ29" s="15"/>
      <c r="OQA29" s="15"/>
      <c r="OQB29" s="15"/>
      <c r="OQC29" s="42"/>
      <c r="OQD29" s="43"/>
      <c r="OQE29" s="48"/>
      <c r="OQF29" s="44"/>
      <c r="OQG29" s="49"/>
      <c r="OQH29" s="13"/>
      <c r="OQI29" s="38"/>
      <c r="OQJ29" s="39"/>
      <c r="OQK29" s="39"/>
      <c r="OQL29" s="39"/>
      <c r="OQM29" s="6"/>
      <c r="OQN29" s="4"/>
      <c r="OQO29" s="3"/>
      <c r="OQP29" s="4"/>
      <c r="OQQ29" s="7"/>
      <c r="OQR29" s="52"/>
      <c r="OQS29" s="4"/>
      <c r="OQT29" s="1"/>
      <c r="OQU29" s="1"/>
      <c r="OQV29" s="34"/>
      <c r="OQW29" s="50"/>
      <c r="OQX29" s="51"/>
      <c r="OQY29" s="15"/>
      <c r="OQZ29" s="15"/>
      <c r="ORA29" s="15"/>
      <c r="ORB29" s="42"/>
      <c r="ORC29" s="43"/>
      <c r="ORD29" s="48"/>
      <c r="ORE29" s="44"/>
      <c r="ORF29" s="49"/>
      <c r="ORG29" s="13"/>
      <c r="ORH29" s="38"/>
      <c r="ORI29" s="39"/>
      <c r="ORJ29" s="39"/>
      <c r="ORK29" s="39"/>
      <c r="ORL29" s="6"/>
      <c r="ORM29" s="4"/>
      <c r="ORN29" s="3"/>
      <c r="ORO29" s="4"/>
      <c r="ORP29" s="7"/>
      <c r="ORQ29" s="52"/>
      <c r="ORR29" s="4"/>
      <c r="ORS29" s="1"/>
      <c r="ORT29" s="1"/>
      <c r="ORU29" s="34"/>
      <c r="ORV29" s="50"/>
      <c r="ORW29" s="51"/>
      <c r="ORX29" s="15"/>
      <c r="ORY29" s="15"/>
      <c r="ORZ29" s="15"/>
      <c r="OSA29" s="42"/>
      <c r="OSB29" s="43"/>
      <c r="OSC29" s="48"/>
      <c r="OSD29" s="44"/>
      <c r="OSE29" s="49"/>
      <c r="OSF29" s="13"/>
      <c r="OSG29" s="38"/>
      <c r="OSH29" s="39"/>
      <c r="OSI29" s="39"/>
      <c r="OSJ29" s="39"/>
      <c r="OSK29" s="6"/>
      <c r="OSL29" s="4"/>
      <c r="OSM29" s="3"/>
      <c r="OSN29" s="4"/>
      <c r="OSO29" s="7"/>
      <c r="OSP29" s="52"/>
      <c r="OSQ29" s="4"/>
      <c r="OSR29" s="1"/>
      <c r="OSS29" s="1"/>
      <c r="OST29" s="34"/>
      <c r="OSU29" s="50"/>
      <c r="OSV29" s="51"/>
      <c r="OSW29" s="15"/>
      <c r="OSX29" s="15"/>
      <c r="OSY29" s="15"/>
      <c r="OSZ29" s="42"/>
      <c r="OTA29" s="43"/>
      <c r="OTB29" s="48"/>
      <c r="OTC29" s="44"/>
      <c r="OTD29" s="49"/>
      <c r="OTE29" s="13"/>
      <c r="OTF29" s="38"/>
      <c r="OTG29" s="39"/>
      <c r="OTH29" s="39"/>
      <c r="OTI29" s="39"/>
      <c r="OTJ29" s="6"/>
      <c r="OTK29" s="4"/>
      <c r="OTL29" s="3"/>
      <c r="OTM29" s="4"/>
      <c r="OTN29" s="7"/>
      <c r="OTO29" s="52"/>
      <c r="OTP29" s="4"/>
      <c r="OTQ29" s="1"/>
      <c r="OTR29" s="1"/>
      <c r="OTS29" s="34"/>
      <c r="OTT29" s="50"/>
      <c r="OTU29" s="51"/>
      <c r="OTV29" s="15"/>
      <c r="OTW29" s="15"/>
      <c r="OTX29" s="15"/>
      <c r="OTY29" s="42"/>
      <c r="OTZ29" s="43"/>
      <c r="OUA29" s="48"/>
      <c r="OUB29" s="44"/>
      <c r="OUC29" s="49"/>
      <c r="OUD29" s="13"/>
      <c r="OUE29" s="38"/>
      <c r="OUF29" s="39"/>
      <c r="OUG29" s="39"/>
      <c r="OUH29" s="39"/>
      <c r="OUI29" s="6"/>
      <c r="OUJ29" s="4"/>
      <c r="OUK29" s="3"/>
      <c r="OUL29" s="4"/>
      <c r="OUM29" s="7"/>
      <c r="OUN29" s="52"/>
      <c r="OUO29" s="4"/>
      <c r="OUP29" s="1"/>
      <c r="OUQ29" s="1"/>
      <c r="OUR29" s="34"/>
      <c r="OUS29" s="50"/>
      <c r="OUT29" s="51"/>
      <c r="OUU29" s="15"/>
      <c r="OUV29" s="15"/>
      <c r="OUW29" s="15"/>
      <c r="OUX29" s="42"/>
      <c r="OUY29" s="43"/>
      <c r="OUZ29" s="48"/>
      <c r="OVA29" s="44"/>
      <c r="OVB29" s="49"/>
      <c r="OVC29" s="13"/>
      <c r="OVD29" s="38"/>
      <c r="OVE29" s="39"/>
      <c r="OVF29" s="39"/>
      <c r="OVG29" s="39"/>
      <c r="OVH29" s="6"/>
      <c r="OVI29" s="4"/>
      <c r="OVJ29" s="3"/>
      <c r="OVK29" s="4"/>
      <c r="OVL29" s="7"/>
      <c r="OVM29" s="52"/>
      <c r="OVN29" s="4"/>
      <c r="OVO29" s="1"/>
      <c r="OVP29" s="1"/>
      <c r="OVQ29" s="34"/>
      <c r="OVR29" s="50"/>
      <c r="OVS29" s="51"/>
      <c r="OVT29" s="15"/>
      <c r="OVU29" s="15"/>
      <c r="OVV29" s="15"/>
      <c r="OVW29" s="42"/>
      <c r="OVX29" s="43"/>
      <c r="OVY29" s="48"/>
      <c r="OVZ29" s="44"/>
      <c r="OWA29" s="49"/>
      <c r="OWB29" s="13"/>
      <c r="OWC29" s="38"/>
      <c r="OWD29" s="39"/>
      <c r="OWE29" s="39"/>
      <c r="OWF29" s="39"/>
      <c r="OWG29" s="6"/>
      <c r="OWH29" s="4"/>
      <c r="OWI29" s="3"/>
      <c r="OWJ29" s="4"/>
      <c r="OWK29" s="7"/>
      <c r="OWL29" s="52"/>
      <c r="OWM29" s="4"/>
      <c r="OWN29" s="1"/>
      <c r="OWO29" s="1"/>
      <c r="OWP29" s="34"/>
      <c r="OWQ29" s="50"/>
      <c r="OWR29" s="51"/>
      <c r="OWS29" s="15"/>
      <c r="OWT29" s="15"/>
      <c r="OWU29" s="15"/>
      <c r="OWV29" s="42"/>
      <c r="OWW29" s="43"/>
      <c r="OWX29" s="48"/>
      <c r="OWY29" s="44"/>
      <c r="OWZ29" s="49"/>
      <c r="OXA29" s="13"/>
      <c r="OXB29" s="38"/>
      <c r="OXC29" s="39"/>
      <c r="OXD29" s="39"/>
      <c r="OXE29" s="39"/>
      <c r="OXF29" s="6"/>
      <c r="OXG29" s="4"/>
      <c r="OXH29" s="3"/>
      <c r="OXI29" s="4"/>
      <c r="OXJ29" s="7"/>
      <c r="OXK29" s="52"/>
      <c r="OXL29" s="4"/>
      <c r="OXM29" s="1"/>
      <c r="OXN29" s="1"/>
      <c r="OXO29" s="34"/>
      <c r="OXP29" s="50"/>
      <c r="OXQ29" s="51"/>
      <c r="OXR29" s="15"/>
      <c r="OXS29" s="15"/>
      <c r="OXT29" s="15"/>
      <c r="OXU29" s="42"/>
      <c r="OXV29" s="43"/>
      <c r="OXW29" s="48"/>
      <c r="OXX29" s="44"/>
      <c r="OXY29" s="49"/>
      <c r="OXZ29" s="13"/>
      <c r="OYA29" s="38"/>
      <c r="OYB29" s="39"/>
      <c r="OYC29" s="39"/>
      <c r="OYD29" s="39"/>
      <c r="OYE29" s="6"/>
      <c r="OYF29" s="4"/>
      <c r="OYG29" s="3"/>
      <c r="OYH29" s="4"/>
      <c r="OYI29" s="7"/>
      <c r="OYJ29" s="52"/>
      <c r="OYK29" s="4"/>
      <c r="OYL29" s="1"/>
      <c r="OYM29" s="1"/>
      <c r="OYN29" s="34"/>
      <c r="OYO29" s="50"/>
      <c r="OYP29" s="51"/>
      <c r="OYQ29" s="15"/>
      <c r="OYR29" s="15"/>
      <c r="OYS29" s="15"/>
      <c r="OYT29" s="42"/>
      <c r="OYU29" s="43"/>
      <c r="OYV29" s="48"/>
      <c r="OYW29" s="44"/>
      <c r="OYX29" s="49"/>
      <c r="OYY29" s="13"/>
      <c r="OYZ29" s="38"/>
      <c r="OZA29" s="39"/>
      <c r="OZB29" s="39"/>
      <c r="OZC29" s="39"/>
      <c r="OZD29" s="6"/>
      <c r="OZE29" s="4"/>
      <c r="OZF29" s="3"/>
      <c r="OZG29" s="4"/>
      <c r="OZH29" s="7"/>
      <c r="OZI29" s="52"/>
      <c r="OZJ29" s="4"/>
      <c r="OZK29" s="1"/>
      <c r="OZL29" s="1"/>
      <c r="OZM29" s="34"/>
      <c r="OZN29" s="50"/>
      <c r="OZO29" s="51"/>
      <c r="OZP29" s="15"/>
      <c r="OZQ29" s="15"/>
      <c r="OZR29" s="15"/>
      <c r="OZS29" s="42"/>
      <c r="OZT29" s="43"/>
      <c r="OZU29" s="48"/>
      <c r="OZV29" s="44"/>
      <c r="OZW29" s="49"/>
      <c r="OZX29" s="13"/>
      <c r="OZY29" s="38"/>
      <c r="OZZ29" s="39"/>
      <c r="PAA29" s="39"/>
      <c r="PAB29" s="39"/>
      <c r="PAC29" s="6"/>
      <c r="PAD29" s="4"/>
      <c r="PAE29" s="3"/>
      <c r="PAF29" s="4"/>
      <c r="PAG29" s="7"/>
      <c r="PAH29" s="52"/>
      <c r="PAI29" s="4"/>
      <c r="PAJ29" s="1"/>
      <c r="PAK29" s="1"/>
      <c r="PAL29" s="34"/>
      <c r="PAM29" s="50"/>
      <c r="PAN29" s="51"/>
      <c r="PAO29" s="15"/>
      <c r="PAP29" s="15"/>
      <c r="PAQ29" s="15"/>
      <c r="PAR29" s="42"/>
      <c r="PAS29" s="43"/>
      <c r="PAT29" s="48"/>
      <c r="PAU29" s="44"/>
      <c r="PAV29" s="49"/>
      <c r="PAW29" s="13"/>
      <c r="PAX29" s="38"/>
      <c r="PAY29" s="39"/>
      <c r="PAZ29" s="39"/>
      <c r="PBA29" s="39"/>
      <c r="PBB29" s="6"/>
      <c r="PBC29" s="4"/>
      <c r="PBD29" s="3"/>
      <c r="PBE29" s="4"/>
      <c r="PBF29" s="7"/>
      <c r="PBG29" s="52"/>
      <c r="PBH29" s="4"/>
      <c r="PBI29" s="1"/>
      <c r="PBJ29" s="1"/>
      <c r="PBK29" s="34"/>
      <c r="PBL29" s="50"/>
      <c r="PBM29" s="51"/>
      <c r="PBN29" s="15"/>
      <c r="PBO29" s="15"/>
      <c r="PBP29" s="15"/>
      <c r="PBQ29" s="42"/>
      <c r="PBR29" s="43"/>
      <c r="PBS29" s="48"/>
      <c r="PBT29" s="44"/>
      <c r="PBU29" s="49"/>
      <c r="PBV29" s="13"/>
      <c r="PBW29" s="38"/>
      <c r="PBX29" s="39"/>
      <c r="PBY29" s="39"/>
      <c r="PBZ29" s="39"/>
      <c r="PCA29" s="6"/>
      <c r="PCB29" s="4"/>
      <c r="PCC29" s="3"/>
      <c r="PCD29" s="4"/>
      <c r="PCE29" s="7"/>
      <c r="PCF29" s="52"/>
      <c r="PCG29" s="4"/>
      <c r="PCH29" s="1"/>
      <c r="PCI29" s="1"/>
      <c r="PCJ29" s="34"/>
      <c r="PCK29" s="50"/>
      <c r="PCL29" s="51"/>
      <c r="PCM29" s="15"/>
      <c r="PCN29" s="15"/>
      <c r="PCO29" s="15"/>
      <c r="PCP29" s="42"/>
      <c r="PCQ29" s="43"/>
      <c r="PCR29" s="48"/>
      <c r="PCS29" s="44"/>
      <c r="PCT29" s="49"/>
      <c r="PCU29" s="13"/>
      <c r="PCV29" s="38"/>
      <c r="PCW29" s="39"/>
      <c r="PCX29" s="39"/>
      <c r="PCY29" s="39"/>
      <c r="PCZ29" s="6"/>
      <c r="PDA29" s="4"/>
      <c r="PDB29" s="3"/>
      <c r="PDC29" s="4"/>
      <c r="PDD29" s="7"/>
      <c r="PDE29" s="52"/>
      <c r="PDF29" s="4"/>
      <c r="PDG29" s="1"/>
      <c r="PDH29" s="1"/>
      <c r="PDI29" s="34"/>
      <c r="PDJ29" s="50"/>
      <c r="PDK29" s="51"/>
      <c r="PDL29" s="15"/>
      <c r="PDM29" s="15"/>
      <c r="PDN29" s="15"/>
      <c r="PDO29" s="42"/>
      <c r="PDP29" s="43"/>
      <c r="PDQ29" s="48"/>
      <c r="PDR29" s="44"/>
      <c r="PDS29" s="49"/>
      <c r="PDT29" s="13"/>
      <c r="PDU29" s="38"/>
      <c r="PDV29" s="39"/>
      <c r="PDW29" s="39"/>
      <c r="PDX29" s="39"/>
      <c r="PDY29" s="6"/>
      <c r="PDZ29" s="4"/>
      <c r="PEA29" s="3"/>
      <c r="PEB29" s="4"/>
      <c r="PEC29" s="7"/>
      <c r="PED29" s="52"/>
      <c r="PEE29" s="4"/>
      <c r="PEF29" s="1"/>
      <c r="PEG29" s="1"/>
      <c r="PEH29" s="34"/>
      <c r="PEI29" s="50"/>
      <c r="PEJ29" s="51"/>
      <c r="PEK29" s="15"/>
      <c r="PEL29" s="15"/>
      <c r="PEM29" s="15"/>
      <c r="PEN29" s="42"/>
      <c r="PEO29" s="43"/>
      <c r="PEP29" s="48"/>
      <c r="PEQ29" s="44"/>
      <c r="PER29" s="49"/>
      <c r="PES29" s="13"/>
      <c r="PET29" s="38"/>
      <c r="PEU29" s="39"/>
      <c r="PEV29" s="39"/>
      <c r="PEW29" s="39"/>
      <c r="PEX29" s="6"/>
      <c r="PEY29" s="4"/>
      <c r="PEZ29" s="3"/>
      <c r="PFA29" s="4"/>
      <c r="PFB29" s="7"/>
      <c r="PFC29" s="52"/>
      <c r="PFD29" s="4"/>
      <c r="PFE29" s="1"/>
      <c r="PFF29" s="1"/>
      <c r="PFG29" s="34"/>
      <c r="PFH29" s="50"/>
      <c r="PFI29" s="51"/>
      <c r="PFJ29" s="15"/>
      <c r="PFK29" s="15"/>
      <c r="PFL29" s="15"/>
      <c r="PFM29" s="42"/>
      <c r="PFN29" s="43"/>
      <c r="PFO29" s="48"/>
      <c r="PFP29" s="44"/>
      <c r="PFQ29" s="49"/>
      <c r="PFR29" s="13"/>
      <c r="PFS29" s="38"/>
      <c r="PFT29" s="39"/>
      <c r="PFU29" s="39"/>
      <c r="PFV29" s="39"/>
      <c r="PFW29" s="6"/>
      <c r="PFX29" s="4"/>
      <c r="PFY29" s="3"/>
      <c r="PFZ29" s="4"/>
      <c r="PGA29" s="7"/>
      <c r="PGB29" s="52"/>
      <c r="PGC29" s="4"/>
      <c r="PGD29" s="1"/>
      <c r="PGE29" s="1"/>
      <c r="PGF29" s="34"/>
      <c r="PGG29" s="50"/>
      <c r="PGH29" s="51"/>
      <c r="PGI29" s="15"/>
      <c r="PGJ29" s="15"/>
      <c r="PGK29" s="15"/>
      <c r="PGL29" s="42"/>
      <c r="PGM29" s="43"/>
      <c r="PGN29" s="48"/>
      <c r="PGO29" s="44"/>
      <c r="PGP29" s="49"/>
      <c r="PGQ29" s="13"/>
      <c r="PGR29" s="38"/>
      <c r="PGS29" s="39"/>
      <c r="PGT29" s="39"/>
      <c r="PGU29" s="39"/>
      <c r="PGV29" s="6"/>
      <c r="PGW29" s="4"/>
      <c r="PGX29" s="3"/>
      <c r="PGY29" s="4"/>
      <c r="PGZ29" s="7"/>
      <c r="PHA29" s="52"/>
      <c r="PHB29" s="4"/>
      <c r="PHC29" s="1"/>
      <c r="PHD29" s="1"/>
      <c r="PHE29" s="34"/>
      <c r="PHF29" s="50"/>
      <c r="PHG29" s="51"/>
      <c r="PHH29" s="15"/>
      <c r="PHI29" s="15"/>
      <c r="PHJ29" s="15"/>
      <c r="PHK29" s="42"/>
      <c r="PHL29" s="43"/>
      <c r="PHM29" s="48"/>
      <c r="PHN29" s="44"/>
      <c r="PHO29" s="49"/>
      <c r="PHP29" s="13"/>
      <c r="PHQ29" s="38"/>
      <c r="PHR29" s="39"/>
      <c r="PHS29" s="39"/>
      <c r="PHT29" s="39"/>
      <c r="PHU29" s="6"/>
      <c r="PHV29" s="4"/>
      <c r="PHW29" s="3"/>
      <c r="PHX29" s="4"/>
      <c r="PHY29" s="7"/>
      <c r="PHZ29" s="52"/>
      <c r="PIA29" s="4"/>
      <c r="PIB29" s="1"/>
      <c r="PIC29" s="1"/>
      <c r="PID29" s="34"/>
      <c r="PIE29" s="50"/>
      <c r="PIF29" s="51"/>
      <c r="PIG29" s="15"/>
      <c r="PIH29" s="15"/>
      <c r="PII29" s="15"/>
      <c r="PIJ29" s="42"/>
      <c r="PIK29" s="43"/>
      <c r="PIL29" s="48"/>
      <c r="PIM29" s="44"/>
      <c r="PIN29" s="49"/>
      <c r="PIO29" s="13"/>
      <c r="PIP29" s="38"/>
      <c r="PIQ29" s="39"/>
      <c r="PIR29" s="39"/>
      <c r="PIS29" s="39"/>
      <c r="PIT29" s="6"/>
      <c r="PIU29" s="4"/>
      <c r="PIV29" s="3"/>
      <c r="PIW29" s="4"/>
      <c r="PIX29" s="7"/>
      <c r="PIY29" s="52"/>
      <c r="PIZ29" s="4"/>
      <c r="PJA29" s="1"/>
      <c r="PJB29" s="1"/>
      <c r="PJC29" s="34"/>
      <c r="PJD29" s="50"/>
      <c r="PJE29" s="51"/>
      <c r="PJF29" s="15"/>
      <c r="PJG29" s="15"/>
      <c r="PJH29" s="15"/>
      <c r="PJI29" s="42"/>
      <c r="PJJ29" s="43"/>
      <c r="PJK29" s="48"/>
      <c r="PJL29" s="44"/>
      <c r="PJM29" s="49"/>
      <c r="PJN29" s="13"/>
      <c r="PJO29" s="38"/>
      <c r="PJP29" s="39"/>
      <c r="PJQ29" s="39"/>
      <c r="PJR29" s="39"/>
      <c r="PJS29" s="6"/>
      <c r="PJT29" s="4"/>
      <c r="PJU29" s="3"/>
      <c r="PJV29" s="4"/>
      <c r="PJW29" s="7"/>
      <c r="PJX29" s="52"/>
      <c r="PJY29" s="4"/>
      <c r="PJZ29" s="1"/>
      <c r="PKA29" s="1"/>
      <c r="PKB29" s="34"/>
      <c r="PKC29" s="50"/>
      <c r="PKD29" s="51"/>
      <c r="PKE29" s="15"/>
      <c r="PKF29" s="15"/>
      <c r="PKG29" s="15"/>
      <c r="PKH29" s="42"/>
      <c r="PKI29" s="43"/>
      <c r="PKJ29" s="48"/>
      <c r="PKK29" s="44"/>
      <c r="PKL29" s="49"/>
      <c r="PKM29" s="13"/>
      <c r="PKN29" s="38"/>
      <c r="PKO29" s="39"/>
      <c r="PKP29" s="39"/>
      <c r="PKQ29" s="39"/>
      <c r="PKR29" s="6"/>
      <c r="PKS29" s="4"/>
      <c r="PKT29" s="3"/>
      <c r="PKU29" s="4"/>
      <c r="PKV29" s="7"/>
      <c r="PKW29" s="52"/>
      <c r="PKX29" s="4"/>
      <c r="PKY29" s="1"/>
      <c r="PKZ29" s="1"/>
      <c r="PLA29" s="34"/>
      <c r="PLB29" s="50"/>
      <c r="PLC29" s="51"/>
      <c r="PLD29" s="15"/>
      <c r="PLE29" s="15"/>
      <c r="PLF29" s="15"/>
      <c r="PLG29" s="42"/>
      <c r="PLH29" s="43"/>
      <c r="PLI29" s="48"/>
      <c r="PLJ29" s="44"/>
      <c r="PLK29" s="49"/>
      <c r="PLL29" s="13"/>
      <c r="PLM29" s="38"/>
      <c r="PLN29" s="39"/>
      <c r="PLO29" s="39"/>
      <c r="PLP29" s="39"/>
      <c r="PLQ29" s="6"/>
      <c r="PLR29" s="4"/>
      <c r="PLS29" s="3"/>
      <c r="PLT29" s="4"/>
      <c r="PLU29" s="7"/>
      <c r="PLV29" s="52"/>
      <c r="PLW29" s="4"/>
      <c r="PLX29" s="1"/>
      <c r="PLY29" s="1"/>
      <c r="PLZ29" s="34"/>
      <c r="PMA29" s="50"/>
      <c r="PMB29" s="51"/>
      <c r="PMC29" s="15"/>
      <c r="PMD29" s="15"/>
      <c r="PME29" s="15"/>
      <c r="PMF29" s="42"/>
      <c r="PMG29" s="43"/>
      <c r="PMH29" s="48"/>
      <c r="PMI29" s="44"/>
      <c r="PMJ29" s="49"/>
      <c r="PMK29" s="13"/>
      <c r="PML29" s="38"/>
      <c r="PMM29" s="39"/>
      <c r="PMN29" s="39"/>
      <c r="PMO29" s="39"/>
      <c r="PMP29" s="6"/>
      <c r="PMQ29" s="4"/>
      <c r="PMR29" s="3"/>
      <c r="PMS29" s="4"/>
      <c r="PMT29" s="7"/>
      <c r="PMU29" s="52"/>
      <c r="PMV29" s="4"/>
      <c r="PMW29" s="1"/>
      <c r="PMX29" s="1"/>
      <c r="PMY29" s="34"/>
      <c r="PMZ29" s="50"/>
      <c r="PNA29" s="51"/>
      <c r="PNB29" s="15"/>
      <c r="PNC29" s="15"/>
      <c r="PND29" s="15"/>
      <c r="PNE29" s="42"/>
      <c r="PNF29" s="43"/>
      <c r="PNG29" s="48"/>
      <c r="PNH29" s="44"/>
      <c r="PNI29" s="49"/>
      <c r="PNJ29" s="13"/>
      <c r="PNK29" s="38"/>
      <c r="PNL29" s="39"/>
      <c r="PNM29" s="39"/>
      <c r="PNN29" s="39"/>
      <c r="PNO29" s="6"/>
      <c r="PNP29" s="4"/>
      <c r="PNQ29" s="3"/>
      <c r="PNR29" s="4"/>
      <c r="PNS29" s="7"/>
      <c r="PNT29" s="52"/>
      <c r="PNU29" s="4"/>
      <c r="PNV29" s="1"/>
      <c r="PNW29" s="1"/>
      <c r="PNX29" s="34"/>
      <c r="PNY29" s="50"/>
      <c r="PNZ29" s="51"/>
      <c r="POA29" s="15"/>
      <c r="POB29" s="15"/>
      <c r="POC29" s="15"/>
      <c r="POD29" s="42"/>
      <c r="POE29" s="43"/>
      <c r="POF29" s="48"/>
      <c r="POG29" s="44"/>
      <c r="POH29" s="49"/>
      <c r="POI29" s="13"/>
      <c r="POJ29" s="38"/>
      <c r="POK29" s="39"/>
      <c r="POL29" s="39"/>
      <c r="POM29" s="39"/>
      <c r="PON29" s="6"/>
      <c r="POO29" s="4"/>
      <c r="POP29" s="3"/>
      <c r="POQ29" s="4"/>
      <c r="POR29" s="7"/>
      <c r="POS29" s="52"/>
      <c r="POT29" s="4"/>
      <c r="POU29" s="1"/>
      <c r="POV29" s="1"/>
      <c r="POW29" s="34"/>
      <c r="POX29" s="50"/>
      <c r="POY29" s="51"/>
      <c r="POZ29" s="15"/>
      <c r="PPA29" s="15"/>
      <c r="PPB29" s="15"/>
      <c r="PPC29" s="42"/>
      <c r="PPD29" s="43"/>
      <c r="PPE29" s="48"/>
      <c r="PPF29" s="44"/>
      <c r="PPG29" s="49"/>
      <c r="PPH29" s="13"/>
      <c r="PPI29" s="38"/>
      <c r="PPJ29" s="39"/>
      <c r="PPK29" s="39"/>
      <c r="PPL29" s="39"/>
      <c r="PPM29" s="6"/>
      <c r="PPN29" s="4"/>
      <c r="PPO29" s="3"/>
      <c r="PPP29" s="4"/>
      <c r="PPQ29" s="7"/>
      <c r="PPR29" s="52"/>
      <c r="PPS29" s="4"/>
      <c r="PPT29" s="1"/>
      <c r="PPU29" s="1"/>
      <c r="PPV29" s="34"/>
      <c r="PPW29" s="50"/>
      <c r="PPX29" s="51"/>
      <c r="PPY29" s="15"/>
      <c r="PPZ29" s="15"/>
      <c r="PQA29" s="15"/>
      <c r="PQB29" s="42"/>
      <c r="PQC29" s="43"/>
      <c r="PQD29" s="48"/>
      <c r="PQE29" s="44"/>
      <c r="PQF29" s="49"/>
      <c r="PQG29" s="13"/>
      <c r="PQH29" s="38"/>
      <c r="PQI29" s="39"/>
      <c r="PQJ29" s="39"/>
      <c r="PQK29" s="39"/>
      <c r="PQL29" s="6"/>
      <c r="PQM29" s="4"/>
      <c r="PQN29" s="3"/>
      <c r="PQO29" s="4"/>
      <c r="PQP29" s="7"/>
      <c r="PQQ29" s="52"/>
      <c r="PQR29" s="4"/>
      <c r="PQS29" s="1"/>
      <c r="PQT29" s="1"/>
      <c r="PQU29" s="34"/>
      <c r="PQV29" s="50"/>
      <c r="PQW29" s="51"/>
      <c r="PQX29" s="15"/>
      <c r="PQY29" s="15"/>
      <c r="PQZ29" s="15"/>
      <c r="PRA29" s="42"/>
      <c r="PRB29" s="43"/>
      <c r="PRC29" s="48"/>
      <c r="PRD29" s="44"/>
      <c r="PRE29" s="49"/>
      <c r="PRF29" s="13"/>
      <c r="PRG29" s="38"/>
      <c r="PRH29" s="39"/>
      <c r="PRI29" s="39"/>
      <c r="PRJ29" s="39"/>
      <c r="PRK29" s="6"/>
      <c r="PRL29" s="4"/>
      <c r="PRM29" s="3"/>
      <c r="PRN29" s="4"/>
      <c r="PRO29" s="7"/>
      <c r="PRP29" s="52"/>
      <c r="PRQ29" s="4"/>
      <c r="PRR29" s="1"/>
      <c r="PRS29" s="1"/>
      <c r="PRT29" s="34"/>
      <c r="PRU29" s="50"/>
      <c r="PRV29" s="51"/>
      <c r="PRW29" s="15"/>
      <c r="PRX29" s="15"/>
      <c r="PRY29" s="15"/>
      <c r="PRZ29" s="42"/>
      <c r="PSA29" s="43"/>
      <c r="PSB29" s="48"/>
      <c r="PSC29" s="44"/>
      <c r="PSD29" s="49"/>
      <c r="PSE29" s="13"/>
      <c r="PSF29" s="38"/>
      <c r="PSG29" s="39"/>
      <c r="PSH29" s="39"/>
      <c r="PSI29" s="39"/>
      <c r="PSJ29" s="6"/>
      <c r="PSK29" s="4"/>
      <c r="PSL29" s="3"/>
      <c r="PSM29" s="4"/>
      <c r="PSN29" s="7"/>
      <c r="PSO29" s="52"/>
      <c r="PSP29" s="4"/>
      <c r="PSQ29" s="1"/>
      <c r="PSR29" s="1"/>
      <c r="PSS29" s="34"/>
      <c r="PST29" s="50"/>
      <c r="PSU29" s="51"/>
      <c r="PSV29" s="15"/>
      <c r="PSW29" s="15"/>
      <c r="PSX29" s="15"/>
      <c r="PSY29" s="42"/>
      <c r="PSZ29" s="43"/>
      <c r="PTA29" s="48"/>
      <c r="PTB29" s="44"/>
      <c r="PTC29" s="49"/>
      <c r="PTD29" s="13"/>
      <c r="PTE29" s="38"/>
      <c r="PTF29" s="39"/>
      <c r="PTG29" s="39"/>
      <c r="PTH29" s="39"/>
      <c r="PTI29" s="6"/>
      <c r="PTJ29" s="4"/>
      <c r="PTK29" s="3"/>
      <c r="PTL29" s="4"/>
      <c r="PTM29" s="7"/>
      <c r="PTN29" s="52"/>
      <c r="PTO29" s="4"/>
      <c r="PTP29" s="1"/>
      <c r="PTQ29" s="1"/>
      <c r="PTR29" s="34"/>
      <c r="PTS29" s="50"/>
      <c r="PTT29" s="51"/>
      <c r="PTU29" s="15"/>
      <c r="PTV29" s="15"/>
      <c r="PTW29" s="15"/>
      <c r="PTX29" s="42"/>
      <c r="PTY29" s="43"/>
      <c r="PTZ29" s="48"/>
      <c r="PUA29" s="44"/>
      <c r="PUB29" s="49"/>
      <c r="PUC29" s="13"/>
      <c r="PUD29" s="38"/>
      <c r="PUE29" s="39"/>
      <c r="PUF29" s="39"/>
      <c r="PUG29" s="39"/>
      <c r="PUH29" s="6"/>
      <c r="PUI29" s="4"/>
      <c r="PUJ29" s="3"/>
      <c r="PUK29" s="4"/>
      <c r="PUL29" s="7"/>
      <c r="PUM29" s="52"/>
      <c r="PUN29" s="4"/>
      <c r="PUO29" s="1"/>
      <c r="PUP29" s="1"/>
      <c r="PUQ29" s="34"/>
      <c r="PUR29" s="50"/>
      <c r="PUS29" s="51"/>
      <c r="PUT29" s="15"/>
      <c r="PUU29" s="15"/>
      <c r="PUV29" s="15"/>
      <c r="PUW29" s="42"/>
      <c r="PUX29" s="43"/>
      <c r="PUY29" s="48"/>
      <c r="PUZ29" s="44"/>
      <c r="PVA29" s="49"/>
      <c r="PVB29" s="13"/>
      <c r="PVC29" s="38"/>
      <c r="PVD29" s="39"/>
      <c r="PVE29" s="39"/>
      <c r="PVF29" s="39"/>
      <c r="PVG29" s="6"/>
      <c r="PVH29" s="4"/>
      <c r="PVI29" s="3"/>
      <c r="PVJ29" s="4"/>
      <c r="PVK29" s="7"/>
      <c r="PVL29" s="52"/>
      <c r="PVM29" s="4"/>
      <c r="PVN29" s="1"/>
      <c r="PVO29" s="1"/>
      <c r="PVP29" s="34"/>
      <c r="PVQ29" s="50"/>
      <c r="PVR29" s="51"/>
      <c r="PVS29" s="15"/>
      <c r="PVT29" s="15"/>
      <c r="PVU29" s="15"/>
      <c r="PVV29" s="42"/>
      <c r="PVW29" s="43"/>
      <c r="PVX29" s="48"/>
      <c r="PVY29" s="44"/>
      <c r="PVZ29" s="49"/>
      <c r="PWA29" s="13"/>
      <c r="PWB29" s="38"/>
      <c r="PWC29" s="39"/>
      <c r="PWD29" s="39"/>
      <c r="PWE29" s="39"/>
      <c r="PWF29" s="6"/>
      <c r="PWG29" s="4"/>
      <c r="PWH29" s="3"/>
      <c r="PWI29" s="4"/>
      <c r="PWJ29" s="7"/>
      <c r="PWK29" s="52"/>
      <c r="PWL29" s="4"/>
      <c r="PWM29" s="1"/>
      <c r="PWN29" s="1"/>
      <c r="PWO29" s="34"/>
      <c r="PWP29" s="50"/>
      <c r="PWQ29" s="51"/>
      <c r="PWR29" s="15"/>
      <c r="PWS29" s="15"/>
      <c r="PWT29" s="15"/>
      <c r="PWU29" s="42"/>
      <c r="PWV29" s="43"/>
      <c r="PWW29" s="48"/>
      <c r="PWX29" s="44"/>
      <c r="PWY29" s="49"/>
      <c r="PWZ29" s="13"/>
      <c r="PXA29" s="38"/>
      <c r="PXB29" s="39"/>
      <c r="PXC29" s="39"/>
      <c r="PXD29" s="39"/>
      <c r="PXE29" s="6"/>
      <c r="PXF29" s="4"/>
      <c r="PXG29" s="3"/>
      <c r="PXH29" s="4"/>
      <c r="PXI29" s="7"/>
      <c r="PXJ29" s="52"/>
      <c r="PXK29" s="4"/>
      <c r="PXL29" s="1"/>
      <c r="PXM29" s="1"/>
      <c r="PXN29" s="34"/>
      <c r="PXO29" s="50"/>
      <c r="PXP29" s="51"/>
      <c r="PXQ29" s="15"/>
      <c r="PXR29" s="15"/>
      <c r="PXS29" s="15"/>
      <c r="PXT29" s="42"/>
      <c r="PXU29" s="43"/>
      <c r="PXV29" s="48"/>
      <c r="PXW29" s="44"/>
      <c r="PXX29" s="49"/>
      <c r="PXY29" s="13"/>
      <c r="PXZ29" s="38"/>
      <c r="PYA29" s="39"/>
      <c r="PYB29" s="39"/>
      <c r="PYC29" s="39"/>
      <c r="PYD29" s="6"/>
      <c r="PYE29" s="4"/>
      <c r="PYF29" s="3"/>
      <c r="PYG29" s="4"/>
      <c r="PYH29" s="7"/>
      <c r="PYI29" s="52"/>
      <c r="PYJ29" s="4"/>
      <c r="PYK29" s="1"/>
      <c r="PYL29" s="1"/>
      <c r="PYM29" s="34"/>
      <c r="PYN29" s="50"/>
      <c r="PYO29" s="51"/>
      <c r="PYP29" s="15"/>
      <c r="PYQ29" s="15"/>
      <c r="PYR29" s="15"/>
      <c r="PYS29" s="42"/>
      <c r="PYT29" s="43"/>
      <c r="PYU29" s="48"/>
      <c r="PYV29" s="44"/>
      <c r="PYW29" s="49"/>
      <c r="PYX29" s="13"/>
      <c r="PYY29" s="38"/>
      <c r="PYZ29" s="39"/>
      <c r="PZA29" s="39"/>
      <c r="PZB29" s="39"/>
      <c r="PZC29" s="6"/>
      <c r="PZD29" s="4"/>
      <c r="PZE29" s="3"/>
      <c r="PZF29" s="4"/>
      <c r="PZG29" s="7"/>
      <c r="PZH29" s="52"/>
      <c r="PZI29" s="4"/>
      <c r="PZJ29" s="1"/>
      <c r="PZK29" s="1"/>
      <c r="PZL29" s="34"/>
      <c r="PZM29" s="50"/>
      <c r="PZN29" s="51"/>
      <c r="PZO29" s="15"/>
      <c r="PZP29" s="15"/>
      <c r="PZQ29" s="15"/>
      <c r="PZR29" s="42"/>
      <c r="PZS29" s="43"/>
      <c r="PZT29" s="48"/>
      <c r="PZU29" s="44"/>
      <c r="PZV29" s="49"/>
      <c r="PZW29" s="13"/>
      <c r="PZX29" s="38"/>
      <c r="PZY29" s="39"/>
      <c r="PZZ29" s="39"/>
      <c r="QAA29" s="39"/>
      <c r="QAB29" s="6"/>
      <c r="QAC29" s="4"/>
      <c r="QAD29" s="3"/>
      <c r="QAE29" s="4"/>
      <c r="QAF29" s="7"/>
      <c r="QAG29" s="52"/>
      <c r="QAH29" s="4"/>
      <c r="QAI29" s="1"/>
      <c r="QAJ29" s="1"/>
      <c r="QAK29" s="34"/>
      <c r="QAL29" s="50"/>
      <c r="QAM29" s="51"/>
      <c r="QAN29" s="15"/>
      <c r="QAO29" s="15"/>
      <c r="QAP29" s="15"/>
      <c r="QAQ29" s="42"/>
      <c r="QAR29" s="43"/>
      <c r="QAS29" s="48"/>
      <c r="QAT29" s="44"/>
      <c r="QAU29" s="49"/>
      <c r="QAV29" s="13"/>
      <c r="QAW29" s="38"/>
      <c r="QAX29" s="39"/>
      <c r="QAY29" s="39"/>
      <c r="QAZ29" s="39"/>
      <c r="QBA29" s="6"/>
      <c r="QBB29" s="4"/>
      <c r="QBC29" s="3"/>
      <c r="QBD29" s="4"/>
      <c r="QBE29" s="7"/>
      <c r="QBF29" s="52"/>
      <c r="QBG29" s="4"/>
      <c r="QBH29" s="1"/>
      <c r="QBI29" s="1"/>
      <c r="QBJ29" s="34"/>
      <c r="QBK29" s="50"/>
      <c r="QBL29" s="51"/>
      <c r="QBM29" s="15"/>
      <c r="QBN29" s="15"/>
      <c r="QBO29" s="15"/>
      <c r="QBP29" s="42"/>
      <c r="QBQ29" s="43"/>
      <c r="QBR29" s="48"/>
      <c r="QBS29" s="44"/>
      <c r="QBT29" s="49"/>
      <c r="QBU29" s="13"/>
      <c r="QBV29" s="38"/>
      <c r="QBW29" s="39"/>
      <c r="QBX29" s="39"/>
      <c r="QBY29" s="39"/>
      <c r="QBZ29" s="6"/>
      <c r="QCA29" s="4"/>
      <c r="QCB29" s="3"/>
      <c r="QCC29" s="4"/>
      <c r="QCD29" s="7"/>
      <c r="QCE29" s="52"/>
      <c r="QCF29" s="4"/>
      <c r="QCG29" s="1"/>
      <c r="QCH29" s="1"/>
      <c r="QCI29" s="34"/>
      <c r="QCJ29" s="50"/>
      <c r="QCK29" s="51"/>
      <c r="QCL29" s="15"/>
      <c r="QCM29" s="15"/>
      <c r="QCN29" s="15"/>
      <c r="QCO29" s="42"/>
      <c r="QCP29" s="43"/>
      <c r="QCQ29" s="48"/>
      <c r="QCR29" s="44"/>
      <c r="QCS29" s="49"/>
      <c r="QCT29" s="13"/>
      <c r="QCU29" s="38"/>
      <c r="QCV29" s="39"/>
      <c r="QCW29" s="39"/>
      <c r="QCX29" s="39"/>
      <c r="QCY29" s="6"/>
      <c r="QCZ29" s="4"/>
      <c r="QDA29" s="3"/>
      <c r="QDB29" s="4"/>
      <c r="QDC29" s="7"/>
      <c r="QDD29" s="52"/>
      <c r="QDE29" s="4"/>
      <c r="QDF29" s="1"/>
      <c r="QDG29" s="1"/>
      <c r="QDH29" s="34"/>
      <c r="QDI29" s="50"/>
      <c r="QDJ29" s="51"/>
      <c r="QDK29" s="15"/>
      <c r="QDL29" s="15"/>
      <c r="QDM29" s="15"/>
      <c r="QDN29" s="42"/>
      <c r="QDO29" s="43"/>
      <c r="QDP29" s="48"/>
      <c r="QDQ29" s="44"/>
      <c r="QDR29" s="49"/>
      <c r="QDS29" s="13"/>
      <c r="QDT29" s="38"/>
      <c r="QDU29" s="39"/>
      <c r="QDV29" s="39"/>
      <c r="QDW29" s="39"/>
      <c r="QDX29" s="6"/>
      <c r="QDY29" s="4"/>
      <c r="QDZ29" s="3"/>
      <c r="QEA29" s="4"/>
      <c r="QEB29" s="7"/>
      <c r="QEC29" s="52"/>
      <c r="QED29" s="4"/>
      <c r="QEE29" s="1"/>
      <c r="QEF29" s="1"/>
      <c r="QEG29" s="34"/>
      <c r="QEH29" s="50"/>
      <c r="QEI29" s="51"/>
      <c r="QEJ29" s="15"/>
      <c r="QEK29" s="15"/>
      <c r="QEL29" s="15"/>
      <c r="QEM29" s="42"/>
      <c r="QEN29" s="43"/>
      <c r="QEO29" s="48"/>
      <c r="QEP29" s="44"/>
      <c r="QEQ29" s="49"/>
      <c r="QER29" s="13"/>
      <c r="QES29" s="38"/>
      <c r="QET29" s="39"/>
      <c r="QEU29" s="39"/>
      <c r="QEV29" s="39"/>
      <c r="QEW29" s="6"/>
      <c r="QEX29" s="4"/>
      <c r="QEY29" s="3"/>
      <c r="QEZ29" s="4"/>
      <c r="QFA29" s="7"/>
      <c r="QFB29" s="52"/>
      <c r="QFC29" s="4"/>
      <c r="QFD29" s="1"/>
      <c r="QFE29" s="1"/>
      <c r="QFF29" s="34"/>
      <c r="QFG29" s="50"/>
      <c r="QFH29" s="51"/>
      <c r="QFI29" s="15"/>
      <c r="QFJ29" s="15"/>
      <c r="QFK29" s="15"/>
      <c r="QFL29" s="42"/>
      <c r="QFM29" s="43"/>
      <c r="QFN29" s="48"/>
      <c r="QFO29" s="44"/>
      <c r="QFP29" s="49"/>
      <c r="QFQ29" s="13"/>
      <c r="QFR29" s="38"/>
      <c r="QFS29" s="39"/>
      <c r="QFT29" s="39"/>
      <c r="QFU29" s="39"/>
      <c r="QFV29" s="6"/>
      <c r="QFW29" s="4"/>
      <c r="QFX29" s="3"/>
      <c r="QFY29" s="4"/>
      <c r="QFZ29" s="7"/>
      <c r="QGA29" s="52"/>
      <c r="QGB29" s="4"/>
      <c r="QGC29" s="1"/>
      <c r="QGD29" s="1"/>
      <c r="QGE29" s="34"/>
      <c r="QGF29" s="50"/>
      <c r="QGG29" s="51"/>
      <c r="QGH29" s="15"/>
      <c r="QGI29" s="15"/>
      <c r="QGJ29" s="15"/>
      <c r="QGK29" s="42"/>
      <c r="QGL29" s="43"/>
      <c r="QGM29" s="48"/>
      <c r="QGN29" s="44"/>
      <c r="QGO29" s="49"/>
      <c r="QGP29" s="13"/>
      <c r="QGQ29" s="38"/>
      <c r="QGR29" s="39"/>
      <c r="QGS29" s="39"/>
      <c r="QGT29" s="39"/>
      <c r="QGU29" s="6"/>
      <c r="QGV29" s="4"/>
      <c r="QGW29" s="3"/>
      <c r="QGX29" s="4"/>
      <c r="QGY29" s="7"/>
      <c r="QGZ29" s="52"/>
      <c r="QHA29" s="4"/>
      <c r="QHB29" s="1"/>
      <c r="QHC29" s="1"/>
      <c r="QHD29" s="34"/>
      <c r="QHE29" s="50"/>
      <c r="QHF29" s="51"/>
      <c r="QHG29" s="15"/>
      <c r="QHH29" s="15"/>
      <c r="QHI29" s="15"/>
      <c r="QHJ29" s="42"/>
      <c r="QHK29" s="43"/>
      <c r="QHL29" s="48"/>
      <c r="QHM29" s="44"/>
      <c r="QHN29" s="49"/>
      <c r="QHO29" s="13"/>
      <c r="QHP29" s="38"/>
      <c r="QHQ29" s="39"/>
      <c r="QHR29" s="39"/>
      <c r="QHS29" s="39"/>
      <c r="QHT29" s="6"/>
      <c r="QHU29" s="4"/>
      <c r="QHV29" s="3"/>
      <c r="QHW29" s="4"/>
      <c r="QHX29" s="7"/>
      <c r="QHY29" s="52"/>
      <c r="QHZ29" s="4"/>
      <c r="QIA29" s="1"/>
      <c r="QIB29" s="1"/>
      <c r="QIC29" s="34"/>
      <c r="QID29" s="50"/>
      <c r="QIE29" s="51"/>
      <c r="QIF29" s="15"/>
      <c r="QIG29" s="15"/>
      <c r="QIH29" s="15"/>
      <c r="QII29" s="42"/>
      <c r="QIJ29" s="43"/>
      <c r="QIK29" s="48"/>
      <c r="QIL29" s="44"/>
      <c r="QIM29" s="49"/>
      <c r="QIN29" s="13"/>
      <c r="QIO29" s="38"/>
      <c r="QIP29" s="39"/>
      <c r="QIQ29" s="39"/>
      <c r="QIR29" s="39"/>
      <c r="QIS29" s="6"/>
      <c r="QIT29" s="4"/>
      <c r="QIU29" s="3"/>
      <c r="QIV29" s="4"/>
      <c r="QIW29" s="7"/>
      <c r="QIX29" s="52"/>
      <c r="QIY29" s="4"/>
      <c r="QIZ29" s="1"/>
      <c r="QJA29" s="1"/>
      <c r="QJB29" s="34"/>
      <c r="QJC29" s="50"/>
      <c r="QJD29" s="51"/>
      <c r="QJE29" s="15"/>
      <c r="QJF29" s="15"/>
      <c r="QJG29" s="15"/>
      <c r="QJH29" s="42"/>
      <c r="QJI29" s="43"/>
      <c r="QJJ29" s="48"/>
      <c r="QJK29" s="44"/>
      <c r="QJL29" s="49"/>
      <c r="QJM29" s="13"/>
      <c r="QJN29" s="38"/>
      <c r="QJO29" s="39"/>
      <c r="QJP29" s="39"/>
      <c r="QJQ29" s="39"/>
      <c r="QJR29" s="6"/>
      <c r="QJS29" s="4"/>
      <c r="QJT29" s="3"/>
      <c r="QJU29" s="4"/>
      <c r="QJV29" s="7"/>
      <c r="QJW29" s="52"/>
      <c r="QJX29" s="4"/>
      <c r="QJY29" s="1"/>
      <c r="QJZ29" s="1"/>
      <c r="QKA29" s="34"/>
      <c r="QKB29" s="50"/>
      <c r="QKC29" s="51"/>
      <c r="QKD29" s="15"/>
      <c r="QKE29" s="15"/>
      <c r="QKF29" s="15"/>
      <c r="QKG29" s="42"/>
      <c r="QKH29" s="43"/>
      <c r="QKI29" s="48"/>
      <c r="QKJ29" s="44"/>
      <c r="QKK29" s="49"/>
      <c r="QKL29" s="13"/>
      <c r="QKM29" s="38"/>
      <c r="QKN29" s="39"/>
      <c r="QKO29" s="39"/>
      <c r="QKP29" s="39"/>
      <c r="QKQ29" s="6"/>
      <c r="QKR29" s="4"/>
      <c r="QKS29" s="3"/>
      <c r="QKT29" s="4"/>
      <c r="QKU29" s="7"/>
      <c r="QKV29" s="52"/>
      <c r="QKW29" s="4"/>
      <c r="QKX29" s="1"/>
      <c r="QKY29" s="1"/>
      <c r="QKZ29" s="34"/>
      <c r="QLA29" s="50"/>
      <c r="QLB29" s="51"/>
      <c r="QLC29" s="15"/>
      <c r="QLD29" s="15"/>
      <c r="QLE29" s="15"/>
      <c r="QLF29" s="42"/>
      <c r="QLG29" s="43"/>
      <c r="QLH29" s="48"/>
      <c r="QLI29" s="44"/>
      <c r="QLJ29" s="49"/>
      <c r="QLK29" s="13"/>
      <c r="QLL29" s="38"/>
      <c r="QLM29" s="39"/>
      <c r="QLN29" s="39"/>
      <c r="QLO29" s="39"/>
      <c r="QLP29" s="6"/>
      <c r="QLQ29" s="4"/>
      <c r="QLR29" s="3"/>
      <c r="QLS29" s="4"/>
      <c r="QLT29" s="7"/>
      <c r="QLU29" s="52"/>
      <c r="QLV29" s="4"/>
      <c r="QLW29" s="1"/>
      <c r="QLX29" s="1"/>
      <c r="QLY29" s="34"/>
      <c r="QLZ29" s="50"/>
      <c r="QMA29" s="51"/>
      <c r="QMB29" s="15"/>
      <c r="QMC29" s="15"/>
      <c r="QMD29" s="15"/>
      <c r="QME29" s="42"/>
      <c r="QMF29" s="43"/>
      <c r="QMG29" s="48"/>
      <c r="QMH29" s="44"/>
      <c r="QMI29" s="49"/>
      <c r="QMJ29" s="13"/>
      <c r="QMK29" s="38"/>
      <c r="QML29" s="39"/>
      <c r="QMM29" s="39"/>
      <c r="QMN29" s="39"/>
      <c r="QMO29" s="6"/>
      <c r="QMP29" s="4"/>
      <c r="QMQ29" s="3"/>
      <c r="QMR29" s="4"/>
      <c r="QMS29" s="7"/>
      <c r="QMT29" s="52"/>
      <c r="QMU29" s="4"/>
      <c r="QMV29" s="1"/>
      <c r="QMW29" s="1"/>
      <c r="QMX29" s="34"/>
      <c r="QMY29" s="50"/>
      <c r="QMZ29" s="51"/>
      <c r="QNA29" s="15"/>
      <c r="QNB29" s="15"/>
      <c r="QNC29" s="15"/>
      <c r="QND29" s="42"/>
      <c r="QNE29" s="43"/>
      <c r="QNF29" s="48"/>
      <c r="QNG29" s="44"/>
      <c r="QNH29" s="49"/>
      <c r="QNI29" s="13"/>
      <c r="QNJ29" s="38"/>
      <c r="QNK29" s="39"/>
      <c r="QNL29" s="39"/>
      <c r="QNM29" s="39"/>
      <c r="QNN29" s="6"/>
      <c r="QNO29" s="4"/>
      <c r="QNP29" s="3"/>
      <c r="QNQ29" s="4"/>
      <c r="QNR29" s="7"/>
      <c r="QNS29" s="52"/>
      <c r="QNT29" s="4"/>
      <c r="QNU29" s="1"/>
      <c r="QNV29" s="1"/>
      <c r="QNW29" s="34"/>
      <c r="QNX29" s="50"/>
      <c r="QNY29" s="51"/>
      <c r="QNZ29" s="15"/>
      <c r="QOA29" s="15"/>
      <c r="QOB29" s="15"/>
      <c r="QOC29" s="42"/>
      <c r="QOD29" s="43"/>
      <c r="QOE29" s="48"/>
      <c r="QOF29" s="44"/>
      <c r="QOG29" s="49"/>
      <c r="QOH29" s="13"/>
      <c r="QOI29" s="38"/>
      <c r="QOJ29" s="39"/>
      <c r="QOK29" s="39"/>
      <c r="QOL29" s="39"/>
      <c r="QOM29" s="6"/>
      <c r="QON29" s="4"/>
      <c r="QOO29" s="3"/>
      <c r="QOP29" s="4"/>
      <c r="QOQ29" s="7"/>
      <c r="QOR29" s="52"/>
      <c r="QOS29" s="4"/>
      <c r="QOT29" s="1"/>
      <c r="QOU29" s="1"/>
      <c r="QOV29" s="34"/>
      <c r="QOW29" s="50"/>
      <c r="QOX29" s="51"/>
      <c r="QOY29" s="15"/>
      <c r="QOZ29" s="15"/>
      <c r="QPA29" s="15"/>
      <c r="QPB29" s="42"/>
      <c r="QPC29" s="43"/>
      <c r="QPD29" s="48"/>
      <c r="QPE29" s="44"/>
      <c r="QPF29" s="49"/>
      <c r="QPG29" s="13"/>
      <c r="QPH29" s="38"/>
      <c r="QPI29" s="39"/>
      <c r="QPJ29" s="39"/>
      <c r="QPK29" s="39"/>
      <c r="QPL29" s="6"/>
      <c r="QPM29" s="4"/>
      <c r="QPN29" s="3"/>
      <c r="QPO29" s="4"/>
      <c r="QPP29" s="7"/>
      <c r="QPQ29" s="52"/>
      <c r="QPR29" s="4"/>
      <c r="QPS29" s="1"/>
      <c r="QPT29" s="1"/>
      <c r="QPU29" s="34"/>
      <c r="QPV29" s="50"/>
      <c r="QPW29" s="51"/>
      <c r="QPX29" s="15"/>
      <c r="QPY29" s="15"/>
      <c r="QPZ29" s="15"/>
      <c r="QQA29" s="42"/>
      <c r="QQB29" s="43"/>
      <c r="QQC29" s="48"/>
      <c r="QQD29" s="44"/>
      <c r="QQE29" s="49"/>
      <c r="QQF29" s="13"/>
      <c r="QQG29" s="38"/>
      <c r="QQH29" s="39"/>
      <c r="QQI29" s="39"/>
      <c r="QQJ29" s="39"/>
      <c r="QQK29" s="6"/>
      <c r="QQL29" s="4"/>
      <c r="QQM29" s="3"/>
      <c r="QQN29" s="4"/>
      <c r="QQO29" s="7"/>
      <c r="QQP29" s="52"/>
      <c r="QQQ29" s="4"/>
      <c r="QQR29" s="1"/>
      <c r="QQS29" s="1"/>
      <c r="QQT29" s="34"/>
      <c r="QQU29" s="50"/>
      <c r="QQV29" s="51"/>
      <c r="QQW29" s="15"/>
      <c r="QQX29" s="15"/>
      <c r="QQY29" s="15"/>
      <c r="QQZ29" s="42"/>
      <c r="QRA29" s="43"/>
      <c r="QRB29" s="48"/>
      <c r="QRC29" s="44"/>
      <c r="QRD29" s="49"/>
      <c r="QRE29" s="13"/>
      <c r="QRF29" s="38"/>
      <c r="QRG29" s="39"/>
      <c r="QRH29" s="39"/>
      <c r="QRI29" s="39"/>
      <c r="QRJ29" s="6"/>
      <c r="QRK29" s="4"/>
      <c r="QRL29" s="3"/>
      <c r="QRM29" s="4"/>
      <c r="QRN29" s="7"/>
      <c r="QRO29" s="52"/>
      <c r="QRP29" s="4"/>
      <c r="QRQ29" s="1"/>
      <c r="QRR29" s="1"/>
      <c r="QRS29" s="34"/>
      <c r="QRT29" s="50"/>
      <c r="QRU29" s="51"/>
      <c r="QRV29" s="15"/>
      <c r="QRW29" s="15"/>
      <c r="QRX29" s="15"/>
      <c r="QRY29" s="42"/>
      <c r="QRZ29" s="43"/>
      <c r="QSA29" s="48"/>
      <c r="QSB29" s="44"/>
      <c r="QSC29" s="49"/>
      <c r="QSD29" s="13"/>
      <c r="QSE29" s="38"/>
      <c r="QSF29" s="39"/>
      <c r="QSG29" s="39"/>
      <c r="QSH29" s="39"/>
      <c r="QSI29" s="6"/>
      <c r="QSJ29" s="4"/>
      <c r="QSK29" s="3"/>
      <c r="QSL29" s="4"/>
      <c r="QSM29" s="7"/>
      <c r="QSN29" s="52"/>
      <c r="QSO29" s="4"/>
      <c r="QSP29" s="1"/>
      <c r="QSQ29" s="1"/>
      <c r="QSR29" s="34"/>
      <c r="QSS29" s="50"/>
      <c r="QST29" s="51"/>
      <c r="QSU29" s="15"/>
      <c r="QSV29" s="15"/>
      <c r="QSW29" s="15"/>
      <c r="QSX29" s="42"/>
      <c r="QSY29" s="43"/>
      <c r="QSZ29" s="48"/>
      <c r="QTA29" s="44"/>
      <c r="QTB29" s="49"/>
      <c r="QTC29" s="13"/>
      <c r="QTD29" s="38"/>
      <c r="QTE29" s="39"/>
      <c r="QTF29" s="39"/>
      <c r="QTG29" s="39"/>
      <c r="QTH29" s="6"/>
      <c r="QTI29" s="4"/>
      <c r="QTJ29" s="3"/>
      <c r="QTK29" s="4"/>
      <c r="QTL29" s="7"/>
      <c r="QTM29" s="52"/>
      <c r="QTN29" s="4"/>
      <c r="QTO29" s="1"/>
      <c r="QTP29" s="1"/>
      <c r="QTQ29" s="34"/>
      <c r="QTR29" s="50"/>
      <c r="QTS29" s="51"/>
      <c r="QTT29" s="15"/>
      <c r="QTU29" s="15"/>
      <c r="QTV29" s="15"/>
      <c r="QTW29" s="42"/>
      <c r="QTX29" s="43"/>
      <c r="QTY29" s="48"/>
      <c r="QTZ29" s="44"/>
      <c r="QUA29" s="49"/>
      <c r="QUB29" s="13"/>
      <c r="QUC29" s="38"/>
      <c r="QUD29" s="39"/>
      <c r="QUE29" s="39"/>
      <c r="QUF29" s="39"/>
      <c r="QUG29" s="6"/>
      <c r="QUH29" s="4"/>
      <c r="QUI29" s="3"/>
      <c r="QUJ29" s="4"/>
      <c r="QUK29" s="7"/>
      <c r="QUL29" s="52"/>
      <c r="QUM29" s="4"/>
      <c r="QUN29" s="1"/>
      <c r="QUO29" s="1"/>
      <c r="QUP29" s="34"/>
      <c r="QUQ29" s="50"/>
      <c r="QUR29" s="51"/>
      <c r="QUS29" s="15"/>
      <c r="QUT29" s="15"/>
      <c r="QUU29" s="15"/>
      <c r="QUV29" s="42"/>
      <c r="QUW29" s="43"/>
      <c r="QUX29" s="48"/>
      <c r="QUY29" s="44"/>
      <c r="QUZ29" s="49"/>
      <c r="QVA29" s="13"/>
      <c r="QVB29" s="38"/>
      <c r="QVC29" s="39"/>
      <c r="QVD29" s="39"/>
      <c r="QVE29" s="39"/>
      <c r="QVF29" s="6"/>
      <c r="QVG29" s="4"/>
      <c r="QVH29" s="3"/>
      <c r="QVI29" s="4"/>
      <c r="QVJ29" s="7"/>
      <c r="QVK29" s="52"/>
      <c r="QVL29" s="4"/>
      <c r="QVM29" s="1"/>
      <c r="QVN29" s="1"/>
      <c r="QVO29" s="34"/>
      <c r="QVP29" s="50"/>
      <c r="QVQ29" s="51"/>
      <c r="QVR29" s="15"/>
      <c r="QVS29" s="15"/>
      <c r="QVT29" s="15"/>
      <c r="QVU29" s="42"/>
      <c r="QVV29" s="43"/>
      <c r="QVW29" s="48"/>
      <c r="QVX29" s="44"/>
      <c r="QVY29" s="49"/>
      <c r="QVZ29" s="13"/>
      <c r="QWA29" s="38"/>
      <c r="QWB29" s="39"/>
      <c r="QWC29" s="39"/>
      <c r="QWD29" s="39"/>
      <c r="QWE29" s="6"/>
      <c r="QWF29" s="4"/>
      <c r="QWG29" s="3"/>
      <c r="QWH29" s="4"/>
      <c r="QWI29" s="7"/>
      <c r="QWJ29" s="52"/>
      <c r="QWK29" s="4"/>
      <c r="QWL29" s="1"/>
      <c r="QWM29" s="1"/>
      <c r="QWN29" s="34"/>
      <c r="QWO29" s="50"/>
      <c r="QWP29" s="51"/>
      <c r="QWQ29" s="15"/>
      <c r="QWR29" s="15"/>
      <c r="QWS29" s="15"/>
      <c r="QWT29" s="42"/>
      <c r="QWU29" s="43"/>
      <c r="QWV29" s="48"/>
      <c r="QWW29" s="44"/>
      <c r="QWX29" s="49"/>
      <c r="QWY29" s="13"/>
      <c r="QWZ29" s="38"/>
      <c r="QXA29" s="39"/>
      <c r="QXB29" s="39"/>
      <c r="QXC29" s="39"/>
      <c r="QXD29" s="6"/>
      <c r="QXE29" s="4"/>
      <c r="QXF29" s="3"/>
      <c r="QXG29" s="4"/>
      <c r="QXH29" s="7"/>
      <c r="QXI29" s="52"/>
      <c r="QXJ29" s="4"/>
      <c r="QXK29" s="1"/>
      <c r="QXL29" s="1"/>
      <c r="QXM29" s="34"/>
      <c r="QXN29" s="50"/>
      <c r="QXO29" s="51"/>
      <c r="QXP29" s="15"/>
      <c r="QXQ29" s="15"/>
      <c r="QXR29" s="15"/>
      <c r="QXS29" s="42"/>
      <c r="QXT29" s="43"/>
      <c r="QXU29" s="48"/>
      <c r="QXV29" s="44"/>
      <c r="QXW29" s="49"/>
      <c r="QXX29" s="13"/>
      <c r="QXY29" s="38"/>
      <c r="QXZ29" s="39"/>
      <c r="QYA29" s="39"/>
      <c r="QYB29" s="39"/>
      <c r="QYC29" s="6"/>
      <c r="QYD29" s="4"/>
      <c r="QYE29" s="3"/>
      <c r="QYF29" s="4"/>
      <c r="QYG29" s="7"/>
      <c r="QYH29" s="52"/>
      <c r="QYI29" s="4"/>
      <c r="QYJ29" s="1"/>
      <c r="QYK29" s="1"/>
      <c r="QYL29" s="34"/>
      <c r="QYM29" s="50"/>
      <c r="QYN29" s="51"/>
      <c r="QYO29" s="15"/>
      <c r="QYP29" s="15"/>
      <c r="QYQ29" s="15"/>
      <c r="QYR29" s="42"/>
      <c r="QYS29" s="43"/>
      <c r="QYT29" s="48"/>
      <c r="QYU29" s="44"/>
      <c r="QYV29" s="49"/>
      <c r="QYW29" s="13"/>
      <c r="QYX29" s="38"/>
      <c r="QYY29" s="39"/>
      <c r="QYZ29" s="39"/>
      <c r="QZA29" s="39"/>
      <c r="QZB29" s="6"/>
      <c r="QZC29" s="4"/>
      <c r="QZD29" s="3"/>
      <c r="QZE29" s="4"/>
      <c r="QZF29" s="7"/>
      <c r="QZG29" s="52"/>
      <c r="QZH29" s="4"/>
      <c r="QZI29" s="1"/>
      <c r="QZJ29" s="1"/>
      <c r="QZK29" s="34"/>
      <c r="QZL29" s="50"/>
      <c r="QZM29" s="51"/>
      <c r="QZN29" s="15"/>
      <c r="QZO29" s="15"/>
      <c r="QZP29" s="15"/>
      <c r="QZQ29" s="42"/>
      <c r="QZR29" s="43"/>
      <c r="QZS29" s="48"/>
      <c r="QZT29" s="44"/>
      <c r="QZU29" s="49"/>
      <c r="QZV29" s="13"/>
      <c r="QZW29" s="38"/>
      <c r="QZX29" s="39"/>
      <c r="QZY29" s="39"/>
      <c r="QZZ29" s="39"/>
      <c r="RAA29" s="6"/>
      <c r="RAB29" s="4"/>
      <c r="RAC29" s="3"/>
      <c r="RAD29" s="4"/>
      <c r="RAE29" s="7"/>
      <c r="RAF29" s="52"/>
      <c r="RAG29" s="4"/>
      <c r="RAH29" s="1"/>
      <c r="RAI29" s="1"/>
      <c r="RAJ29" s="34"/>
      <c r="RAK29" s="50"/>
      <c r="RAL29" s="51"/>
      <c r="RAM29" s="15"/>
      <c r="RAN29" s="15"/>
      <c r="RAO29" s="15"/>
      <c r="RAP29" s="42"/>
      <c r="RAQ29" s="43"/>
      <c r="RAR29" s="48"/>
      <c r="RAS29" s="44"/>
      <c r="RAT29" s="49"/>
      <c r="RAU29" s="13"/>
      <c r="RAV29" s="38"/>
      <c r="RAW29" s="39"/>
      <c r="RAX29" s="39"/>
      <c r="RAY29" s="39"/>
      <c r="RAZ29" s="6"/>
      <c r="RBA29" s="4"/>
      <c r="RBB29" s="3"/>
      <c r="RBC29" s="4"/>
      <c r="RBD29" s="7"/>
      <c r="RBE29" s="52"/>
      <c r="RBF29" s="4"/>
      <c r="RBG29" s="1"/>
      <c r="RBH29" s="1"/>
      <c r="RBI29" s="34"/>
      <c r="RBJ29" s="50"/>
      <c r="RBK29" s="51"/>
      <c r="RBL29" s="15"/>
      <c r="RBM29" s="15"/>
      <c r="RBN29" s="15"/>
      <c r="RBO29" s="42"/>
      <c r="RBP29" s="43"/>
      <c r="RBQ29" s="48"/>
      <c r="RBR29" s="44"/>
      <c r="RBS29" s="49"/>
      <c r="RBT29" s="13"/>
      <c r="RBU29" s="38"/>
      <c r="RBV29" s="39"/>
      <c r="RBW29" s="39"/>
      <c r="RBX29" s="39"/>
      <c r="RBY29" s="6"/>
      <c r="RBZ29" s="4"/>
      <c r="RCA29" s="3"/>
      <c r="RCB29" s="4"/>
      <c r="RCC29" s="7"/>
      <c r="RCD29" s="52"/>
      <c r="RCE29" s="4"/>
      <c r="RCF29" s="1"/>
      <c r="RCG29" s="1"/>
      <c r="RCH29" s="34"/>
      <c r="RCI29" s="50"/>
      <c r="RCJ29" s="51"/>
      <c r="RCK29" s="15"/>
      <c r="RCL29" s="15"/>
      <c r="RCM29" s="15"/>
      <c r="RCN29" s="42"/>
      <c r="RCO29" s="43"/>
      <c r="RCP29" s="48"/>
      <c r="RCQ29" s="44"/>
      <c r="RCR29" s="49"/>
      <c r="RCS29" s="13"/>
      <c r="RCT29" s="38"/>
      <c r="RCU29" s="39"/>
      <c r="RCV29" s="39"/>
      <c r="RCW29" s="39"/>
      <c r="RCX29" s="6"/>
      <c r="RCY29" s="4"/>
      <c r="RCZ29" s="3"/>
      <c r="RDA29" s="4"/>
      <c r="RDB29" s="7"/>
      <c r="RDC29" s="52"/>
      <c r="RDD29" s="4"/>
      <c r="RDE29" s="1"/>
      <c r="RDF29" s="1"/>
      <c r="RDG29" s="34"/>
      <c r="RDH29" s="50"/>
      <c r="RDI29" s="51"/>
      <c r="RDJ29" s="15"/>
      <c r="RDK29" s="15"/>
      <c r="RDL29" s="15"/>
      <c r="RDM29" s="42"/>
      <c r="RDN29" s="43"/>
      <c r="RDO29" s="48"/>
      <c r="RDP29" s="44"/>
      <c r="RDQ29" s="49"/>
      <c r="RDR29" s="13"/>
      <c r="RDS29" s="38"/>
      <c r="RDT29" s="39"/>
      <c r="RDU29" s="39"/>
      <c r="RDV29" s="39"/>
      <c r="RDW29" s="6"/>
      <c r="RDX29" s="4"/>
      <c r="RDY29" s="3"/>
      <c r="RDZ29" s="4"/>
      <c r="REA29" s="7"/>
      <c r="REB29" s="52"/>
      <c r="REC29" s="4"/>
      <c r="RED29" s="1"/>
      <c r="REE29" s="1"/>
      <c r="REF29" s="34"/>
      <c r="REG29" s="50"/>
      <c r="REH29" s="51"/>
      <c r="REI29" s="15"/>
      <c r="REJ29" s="15"/>
      <c r="REK29" s="15"/>
      <c r="REL29" s="42"/>
      <c r="REM29" s="43"/>
      <c r="REN29" s="48"/>
      <c r="REO29" s="44"/>
      <c r="REP29" s="49"/>
      <c r="REQ29" s="13"/>
      <c r="RER29" s="38"/>
      <c r="RES29" s="39"/>
      <c r="RET29" s="39"/>
      <c r="REU29" s="39"/>
      <c r="REV29" s="6"/>
      <c r="REW29" s="4"/>
      <c r="REX29" s="3"/>
      <c r="REY29" s="4"/>
      <c r="REZ29" s="7"/>
      <c r="RFA29" s="52"/>
      <c r="RFB29" s="4"/>
      <c r="RFC29" s="1"/>
      <c r="RFD29" s="1"/>
      <c r="RFE29" s="34"/>
      <c r="RFF29" s="50"/>
      <c r="RFG29" s="51"/>
      <c r="RFH29" s="15"/>
      <c r="RFI29" s="15"/>
      <c r="RFJ29" s="15"/>
      <c r="RFK29" s="42"/>
      <c r="RFL29" s="43"/>
      <c r="RFM29" s="48"/>
      <c r="RFN29" s="44"/>
      <c r="RFO29" s="49"/>
      <c r="RFP29" s="13"/>
      <c r="RFQ29" s="38"/>
      <c r="RFR29" s="39"/>
      <c r="RFS29" s="39"/>
      <c r="RFT29" s="39"/>
      <c r="RFU29" s="6"/>
      <c r="RFV29" s="4"/>
      <c r="RFW29" s="3"/>
      <c r="RFX29" s="4"/>
      <c r="RFY29" s="7"/>
      <c r="RFZ29" s="52"/>
      <c r="RGA29" s="4"/>
      <c r="RGB29" s="1"/>
      <c r="RGC29" s="1"/>
      <c r="RGD29" s="34"/>
      <c r="RGE29" s="50"/>
      <c r="RGF29" s="51"/>
      <c r="RGG29" s="15"/>
      <c r="RGH29" s="15"/>
      <c r="RGI29" s="15"/>
      <c r="RGJ29" s="42"/>
      <c r="RGK29" s="43"/>
      <c r="RGL29" s="48"/>
      <c r="RGM29" s="44"/>
      <c r="RGN29" s="49"/>
      <c r="RGO29" s="13"/>
      <c r="RGP29" s="38"/>
      <c r="RGQ29" s="39"/>
      <c r="RGR29" s="39"/>
      <c r="RGS29" s="39"/>
      <c r="RGT29" s="6"/>
      <c r="RGU29" s="4"/>
      <c r="RGV29" s="3"/>
      <c r="RGW29" s="4"/>
      <c r="RGX29" s="7"/>
      <c r="RGY29" s="52"/>
      <c r="RGZ29" s="4"/>
      <c r="RHA29" s="1"/>
      <c r="RHB29" s="1"/>
      <c r="RHC29" s="34"/>
      <c r="RHD29" s="50"/>
      <c r="RHE29" s="51"/>
      <c r="RHF29" s="15"/>
      <c r="RHG29" s="15"/>
      <c r="RHH29" s="15"/>
      <c r="RHI29" s="42"/>
      <c r="RHJ29" s="43"/>
      <c r="RHK29" s="48"/>
      <c r="RHL29" s="44"/>
      <c r="RHM29" s="49"/>
      <c r="RHN29" s="13"/>
      <c r="RHO29" s="38"/>
      <c r="RHP29" s="39"/>
      <c r="RHQ29" s="39"/>
      <c r="RHR29" s="39"/>
      <c r="RHS29" s="6"/>
      <c r="RHT29" s="4"/>
      <c r="RHU29" s="3"/>
      <c r="RHV29" s="4"/>
      <c r="RHW29" s="7"/>
      <c r="RHX29" s="52"/>
      <c r="RHY29" s="4"/>
      <c r="RHZ29" s="1"/>
      <c r="RIA29" s="1"/>
      <c r="RIB29" s="34"/>
      <c r="RIC29" s="50"/>
      <c r="RID29" s="51"/>
      <c r="RIE29" s="15"/>
      <c r="RIF29" s="15"/>
      <c r="RIG29" s="15"/>
      <c r="RIH29" s="42"/>
      <c r="RII29" s="43"/>
      <c r="RIJ29" s="48"/>
      <c r="RIK29" s="44"/>
      <c r="RIL29" s="49"/>
      <c r="RIM29" s="13"/>
      <c r="RIN29" s="38"/>
      <c r="RIO29" s="39"/>
      <c r="RIP29" s="39"/>
      <c r="RIQ29" s="39"/>
      <c r="RIR29" s="6"/>
      <c r="RIS29" s="4"/>
      <c r="RIT29" s="3"/>
      <c r="RIU29" s="4"/>
      <c r="RIV29" s="7"/>
      <c r="RIW29" s="52"/>
      <c r="RIX29" s="4"/>
      <c r="RIY29" s="1"/>
      <c r="RIZ29" s="1"/>
      <c r="RJA29" s="34"/>
      <c r="RJB29" s="50"/>
      <c r="RJC29" s="51"/>
      <c r="RJD29" s="15"/>
      <c r="RJE29" s="15"/>
      <c r="RJF29" s="15"/>
      <c r="RJG29" s="42"/>
      <c r="RJH29" s="43"/>
      <c r="RJI29" s="48"/>
      <c r="RJJ29" s="44"/>
      <c r="RJK29" s="49"/>
      <c r="RJL29" s="13"/>
      <c r="RJM29" s="38"/>
      <c r="RJN29" s="39"/>
      <c r="RJO29" s="39"/>
      <c r="RJP29" s="39"/>
      <c r="RJQ29" s="6"/>
      <c r="RJR29" s="4"/>
      <c r="RJS29" s="3"/>
      <c r="RJT29" s="4"/>
      <c r="RJU29" s="7"/>
      <c r="RJV29" s="52"/>
      <c r="RJW29" s="4"/>
      <c r="RJX29" s="1"/>
      <c r="RJY29" s="1"/>
      <c r="RJZ29" s="34"/>
      <c r="RKA29" s="50"/>
      <c r="RKB29" s="51"/>
      <c r="RKC29" s="15"/>
      <c r="RKD29" s="15"/>
      <c r="RKE29" s="15"/>
      <c r="RKF29" s="42"/>
      <c r="RKG29" s="43"/>
      <c r="RKH29" s="48"/>
      <c r="RKI29" s="44"/>
      <c r="RKJ29" s="49"/>
      <c r="RKK29" s="13"/>
      <c r="RKL29" s="38"/>
      <c r="RKM29" s="39"/>
      <c r="RKN29" s="39"/>
      <c r="RKO29" s="39"/>
      <c r="RKP29" s="6"/>
      <c r="RKQ29" s="4"/>
      <c r="RKR29" s="3"/>
      <c r="RKS29" s="4"/>
      <c r="RKT29" s="7"/>
      <c r="RKU29" s="52"/>
      <c r="RKV29" s="4"/>
      <c r="RKW29" s="1"/>
      <c r="RKX29" s="1"/>
      <c r="RKY29" s="34"/>
      <c r="RKZ29" s="50"/>
      <c r="RLA29" s="51"/>
      <c r="RLB29" s="15"/>
      <c r="RLC29" s="15"/>
      <c r="RLD29" s="15"/>
      <c r="RLE29" s="42"/>
      <c r="RLF29" s="43"/>
      <c r="RLG29" s="48"/>
      <c r="RLH29" s="44"/>
      <c r="RLI29" s="49"/>
      <c r="RLJ29" s="13"/>
      <c r="RLK29" s="38"/>
      <c r="RLL29" s="39"/>
      <c r="RLM29" s="39"/>
      <c r="RLN29" s="39"/>
      <c r="RLO29" s="6"/>
      <c r="RLP29" s="4"/>
      <c r="RLQ29" s="3"/>
      <c r="RLR29" s="4"/>
      <c r="RLS29" s="7"/>
      <c r="RLT29" s="52"/>
      <c r="RLU29" s="4"/>
      <c r="RLV29" s="1"/>
      <c r="RLW29" s="1"/>
      <c r="RLX29" s="34"/>
      <c r="RLY29" s="50"/>
      <c r="RLZ29" s="51"/>
      <c r="RMA29" s="15"/>
      <c r="RMB29" s="15"/>
      <c r="RMC29" s="15"/>
      <c r="RMD29" s="42"/>
      <c r="RME29" s="43"/>
      <c r="RMF29" s="48"/>
      <c r="RMG29" s="44"/>
      <c r="RMH29" s="49"/>
      <c r="RMI29" s="13"/>
      <c r="RMJ29" s="38"/>
      <c r="RMK29" s="39"/>
      <c r="RML29" s="39"/>
      <c r="RMM29" s="39"/>
      <c r="RMN29" s="6"/>
      <c r="RMO29" s="4"/>
      <c r="RMP29" s="3"/>
      <c r="RMQ29" s="4"/>
      <c r="RMR29" s="7"/>
      <c r="RMS29" s="52"/>
      <c r="RMT29" s="4"/>
      <c r="RMU29" s="1"/>
      <c r="RMV29" s="1"/>
      <c r="RMW29" s="34"/>
      <c r="RMX29" s="50"/>
      <c r="RMY29" s="51"/>
      <c r="RMZ29" s="15"/>
      <c r="RNA29" s="15"/>
      <c r="RNB29" s="15"/>
      <c r="RNC29" s="42"/>
      <c r="RND29" s="43"/>
      <c r="RNE29" s="48"/>
      <c r="RNF29" s="44"/>
      <c r="RNG29" s="49"/>
      <c r="RNH29" s="13"/>
      <c r="RNI29" s="38"/>
      <c r="RNJ29" s="39"/>
      <c r="RNK29" s="39"/>
      <c r="RNL29" s="39"/>
      <c r="RNM29" s="6"/>
      <c r="RNN29" s="4"/>
      <c r="RNO29" s="3"/>
      <c r="RNP29" s="4"/>
      <c r="RNQ29" s="7"/>
      <c r="RNR29" s="52"/>
      <c r="RNS29" s="4"/>
      <c r="RNT29" s="1"/>
      <c r="RNU29" s="1"/>
      <c r="RNV29" s="34"/>
      <c r="RNW29" s="50"/>
      <c r="RNX29" s="51"/>
      <c r="RNY29" s="15"/>
      <c r="RNZ29" s="15"/>
      <c r="ROA29" s="15"/>
      <c r="ROB29" s="42"/>
      <c r="ROC29" s="43"/>
      <c r="ROD29" s="48"/>
      <c r="ROE29" s="44"/>
      <c r="ROF29" s="49"/>
      <c r="ROG29" s="13"/>
      <c r="ROH29" s="38"/>
      <c r="ROI29" s="39"/>
      <c r="ROJ29" s="39"/>
      <c r="ROK29" s="39"/>
      <c r="ROL29" s="6"/>
      <c r="ROM29" s="4"/>
      <c r="RON29" s="3"/>
      <c r="ROO29" s="4"/>
      <c r="ROP29" s="7"/>
      <c r="ROQ29" s="52"/>
      <c r="ROR29" s="4"/>
      <c r="ROS29" s="1"/>
      <c r="ROT29" s="1"/>
      <c r="ROU29" s="34"/>
      <c r="ROV29" s="50"/>
      <c r="ROW29" s="51"/>
      <c r="ROX29" s="15"/>
      <c r="ROY29" s="15"/>
      <c r="ROZ29" s="15"/>
      <c r="RPA29" s="42"/>
      <c r="RPB29" s="43"/>
      <c r="RPC29" s="48"/>
      <c r="RPD29" s="44"/>
      <c r="RPE29" s="49"/>
      <c r="RPF29" s="13"/>
      <c r="RPG29" s="38"/>
      <c r="RPH29" s="39"/>
      <c r="RPI29" s="39"/>
      <c r="RPJ29" s="39"/>
      <c r="RPK29" s="6"/>
      <c r="RPL29" s="4"/>
      <c r="RPM29" s="3"/>
      <c r="RPN29" s="4"/>
      <c r="RPO29" s="7"/>
      <c r="RPP29" s="52"/>
      <c r="RPQ29" s="4"/>
      <c r="RPR29" s="1"/>
      <c r="RPS29" s="1"/>
      <c r="RPT29" s="34"/>
      <c r="RPU29" s="50"/>
      <c r="RPV29" s="51"/>
      <c r="RPW29" s="15"/>
      <c r="RPX29" s="15"/>
      <c r="RPY29" s="15"/>
      <c r="RPZ29" s="42"/>
      <c r="RQA29" s="43"/>
      <c r="RQB29" s="48"/>
      <c r="RQC29" s="44"/>
      <c r="RQD29" s="49"/>
      <c r="RQE29" s="13"/>
      <c r="RQF29" s="38"/>
      <c r="RQG29" s="39"/>
      <c r="RQH29" s="39"/>
      <c r="RQI29" s="39"/>
      <c r="RQJ29" s="6"/>
      <c r="RQK29" s="4"/>
      <c r="RQL29" s="3"/>
      <c r="RQM29" s="4"/>
      <c r="RQN29" s="7"/>
      <c r="RQO29" s="52"/>
      <c r="RQP29" s="4"/>
      <c r="RQQ29" s="1"/>
      <c r="RQR29" s="1"/>
      <c r="RQS29" s="34"/>
      <c r="RQT29" s="50"/>
      <c r="RQU29" s="51"/>
      <c r="RQV29" s="15"/>
      <c r="RQW29" s="15"/>
      <c r="RQX29" s="15"/>
      <c r="RQY29" s="42"/>
      <c r="RQZ29" s="43"/>
      <c r="RRA29" s="48"/>
      <c r="RRB29" s="44"/>
      <c r="RRC29" s="49"/>
      <c r="RRD29" s="13"/>
      <c r="RRE29" s="38"/>
      <c r="RRF29" s="39"/>
      <c r="RRG29" s="39"/>
      <c r="RRH29" s="39"/>
      <c r="RRI29" s="6"/>
      <c r="RRJ29" s="4"/>
      <c r="RRK29" s="3"/>
      <c r="RRL29" s="4"/>
      <c r="RRM29" s="7"/>
      <c r="RRN29" s="52"/>
      <c r="RRO29" s="4"/>
      <c r="RRP29" s="1"/>
      <c r="RRQ29" s="1"/>
      <c r="RRR29" s="34"/>
      <c r="RRS29" s="50"/>
      <c r="RRT29" s="51"/>
      <c r="RRU29" s="15"/>
      <c r="RRV29" s="15"/>
      <c r="RRW29" s="15"/>
      <c r="RRX29" s="42"/>
      <c r="RRY29" s="43"/>
      <c r="RRZ29" s="48"/>
      <c r="RSA29" s="44"/>
      <c r="RSB29" s="49"/>
      <c r="RSC29" s="13"/>
      <c r="RSD29" s="38"/>
      <c r="RSE29" s="39"/>
      <c r="RSF29" s="39"/>
      <c r="RSG29" s="39"/>
      <c r="RSH29" s="6"/>
      <c r="RSI29" s="4"/>
      <c r="RSJ29" s="3"/>
      <c r="RSK29" s="4"/>
      <c r="RSL29" s="7"/>
      <c r="RSM29" s="52"/>
      <c r="RSN29" s="4"/>
      <c r="RSO29" s="1"/>
      <c r="RSP29" s="1"/>
      <c r="RSQ29" s="34"/>
      <c r="RSR29" s="50"/>
      <c r="RSS29" s="51"/>
      <c r="RST29" s="15"/>
      <c r="RSU29" s="15"/>
      <c r="RSV29" s="15"/>
      <c r="RSW29" s="42"/>
      <c r="RSX29" s="43"/>
      <c r="RSY29" s="48"/>
      <c r="RSZ29" s="44"/>
      <c r="RTA29" s="49"/>
      <c r="RTB29" s="13"/>
      <c r="RTC29" s="38"/>
      <c r="RTD29" s="39"/>
      <c r="RTE29" s="39"/>
      <c r="RTF29" s="39"/>
      <c r="RTG29" s="6"/>
      <c r="RTH29" s="4"/>
      <c r="RTI29" s="3"/>
      <c r="RTJ29" s="4"/>
      <c r="RTK29" s="7"/>
      <c r="RTL29" s="52"/>
      <c r="RTM29" s="4"/>
      <c r="RTN29" s="1"/>
      <c r="RTO29" s="1"/>
      <c r="RTP29" s="34"/>
      <c r="RTQ29" s="50"/>
      <c r="RTR29" s="51"/>
      <c r="RTS29" s="15"/>
      <c r="RTT29" s="15"/>
      <c r="RTU29" s="15"/>
      <c r="RTV29" s="42"/>
      <c r="RTW29" s="43"/>
      <c r="RTX29" s="48"/>
      <c r="RTY29" s="44"/>
      <c r="RTZ29" s="49"/>
      <c r="RUA29" s="13"/>
      <c r="RUB29" s="38"/>
      <c r="RUC29" s="39"/>
      <c r="RUD29" s="39"/>
      <c r="RUE29" s="39"/>
      <c r="RUF29" s="6"/>
      <c r="RUG29" s="4"/>
      <c r="RUH29" s="3"/>
      <c r="RUI29" s="4"/>
      <c r="RUJ29" s="7"/>
      <c r="RUK29" s="52"/>
      <c r="RUL29" s="4"/>
      <c r="RUM29" s="1"/>
      <c r="RUN29" s="1"/>
      <c r="RUO29" s="34"/>
      <c r="RUP29" s="50"/>
      <c r="RUQ29" s="51"/>
      <c r="RUR29" s="15"/>
      <c r="RUS29" s="15"/>
      <c r="RUT29" s="15"/>
      <c r="RUU29" s="42"/>
      <c r="RUV29" s="43"/>
      <c r="RUW29" s="48"/>
      <c r="RUX29" s="44"/>
      <c r="RUY29" s="49"/>
      <c r="RUZ29" s="13"/>
      <c r="RVA29" s="38"/>
      <c r="RVB29" s="39"/>
      <c r="RVC29" s="39"/>
      <c r="RVD29" s="39"/>
      <c r="RVE29" s="6"/>
      <c r="RVF29" s="4"/>
      <c r="RVG29" s="3"/>
      <c r="RVH29" s="4"/>
      <c r="RVI29" s="7"/>
      <c r="RVJ29" s="52"/>
      <c r="RVK29" s="4"/>
      <c r="RVL29" s="1"/>
      <c r="RVM29" s="1"/>
      <c r="RVN29" s="34"/>
      <c r="RVO29" s="50"/>
      <c r="RVP29" s="51"/>
      <c r="RVQ29" s="15"/>
      <c r="RVR29" s="15"/>
      <c r="RVS29" s="15"/>
      <c r="RVT29" s="42"/>
      <c r="RVU29" s="43"/>
      <c r="RVV29" s="48"/>
      <c r="RVW29" s="44"/>
      <c r="RVX29" s="49"/>
      <c r="RVY29" s="13"/>
      <c r="RVZ29" s="38"/>
      <c r="RWA29" s="39"/>
      <c r="RWB29" s="39"/>
      <c r="RWC29" s="39"/>
      <c r="RWD29" s="6"/>
      <c r="RWE29" s="4"/>
      <c r="RWF29" s="3"/>
      <c r="RWG29" s="4"/>
      <c r="RWH29" s="7"/>
      <c r="RWI29" s="52"/>
      <c r="RWJ29" s="4"/>
      <c r="RWK29" s="1"/>
      <c r="RWL29" s="1"/>
      <c r="RWM29" s="34"/>
      <c r="RWN29" s="50"/>
      <c r="RWO29" s="51"/>
      <c r="RWP29" s="15"/>
      <c r="RWQ29" s="15"/>
      <c r="RWR29" s="15"/>
      <c r="RWS29" s="42"/>
      <c r="RWT29" s="43"/>
      <c r="RWU29" s="48"/>
      <c r="RWV29" s="44"/>
      <c r="RWW29" s="49"/>
      <c r="RWX29" s="13"/>
      <c r="RWY29" s="38"/>
      <c r="RWZ29" s="39"/>
      <c r="RXA29" s="39"/>
      <c r="RXB29" s="39"/>
      <c r="RXC29" s="6"/>
      <c r="RXD29" s="4"/>
      <c r="RXE29" s="3"/>
      <c r="RXF29" s="4"/>
      <c r="RXG29" s="7"/>
      <c r="RXH29" s="52"/>
      <c r="RXI29" s="4"/>
      <c r="RXJ29" s="1"/>
      <c r="RXK29" s="1"/>
      <c r="RXL29" s="34"/>
      <c r="RXM29" s="50"/>
      <c r="RXN29" s="51"/>
      <c r="RXO29" s="15"/>
      <c r="RXP29" s="15"/>
      <c r="RXQ29" s="15"/>
      <c r="RXR29" s="42"/>
      <c r="RXS29" s="43"/>
      <c r="RXT29" s="48"/>
      <c r="RXU29" s="44"/>
      <c r="RXV29" s="49"/>
      <c r="RXW29" s="13"/>
      <c r="RXX29" s="38"/>
      <c r="RXY29" s="39"/>
      <c r="RXZ29" s="39"/>
      <c r="RYA29" s="39"/>
      <c r="RYB29" s="6"/>
      <c r="RYC29" s="4"/>
      <c r="RYD29" s="3"/>
      <c r="RYE29" s="4"/>
      <c r="RYF29" s="7"/>
      <c r="RYG29" s="52"/>
      <c r="RYH29" s="4"/>
      <c r="RYI29" s="1"/>
      <c r="RYJ29" s="1"/>
      <c r="RYK29" s="34"/>
      <c r="RYL29" s="50"/>
      <c r="RYM29" s="51"/>
      <c r="RYN29" s="15"/>
      <c r="RYO29" s="15"/>
      <c r="RYP29" s="15"/>
      <c r="RYQ29" s="42"/>
      <c r="RYR29" s="43"/>
      <c r="RYS29" s="48"/>
      <c r="RYT29" s="44"/>
      <c r="RYU29" s="49"/>
      <c r="RYV29" s="13"/>
      <c r="RYW29" s="38"/>
      <c r="RYX29" s="39"/>
      <c r="RYY29" s="39"/>
      <c r="RYZ29" s="39"/>
      <c r="RZA29" s="6"/>
      <c r="RZB29" s="4"/>
      <c r="RZC29" s="3"/>
      <c r="RZD29" s="4"/>
      <c r="RZE29" s="7"/>
      <c r="RZF29" s="52"/>
      <c r="RZG29" s="4"/>
      <c r="RZH29" s="1"/>
      <c r="RZI29" s="1"/>
      <c r="RZJ29" s="34"/>
      <c r="RZK29" s="50"/>
      <c r="RZL29" s="51"/>
      <c r="RZM29" s="15"/>
      <c r="RZN29" s="15"/>
      <c r="RZO29" s="15"/>
      <c r="RZP29" s="42"/>
      <c r="RZQ29" s="43"/>
      <c r="RZR29" s="48"/>
      <c r="RZS29" s="44"/>
      <c r="RZT29" s="49"/>
      <c r="RZU29" s="13"/>
      <c r="RZV29" s="38"/>
      <c r="RZW29" s="39"/>
      <c r="RZX29" s="39"/>
      <c r="RZY29" s="39"/>
      <c r="RZZ29" s="6"/>
      <c r="SAA29" s="4"/>
      <c r="SAB29" s="3"/>
      <c r="SAC29" s="4"/>
      <c r="SAD29" s="7"/>
      <c r="SAE29" s="52"/>
      <c r="SAF29" s="4"/>
      <c r="SAG29" s="1"/>
      <c r="SAH29" s="1"/>
      <c r="SAI29" s="34"/>
      <c r="SAJ29" s="50"/>
      <c r="SAK29" s="51"/>
      <c r="SAL29" s="15"/>
      <c r="SAM29" s="15"/>
      <c r="SAN29" s="15"/>
      <c r="SAO29" s="42"/>
      <c r="SAP29" s="43"/>
      <c r="SAQ29" s="48"/>
      <c r="SAR29" s="44"/>
      <c r="SAS29" s="49"/>
      <c r="SAT29" s="13"/>
      <c r="SAU29" s="38"/>
      <c r="SAV29" s="39"/>
      <c r="SAW29" s="39"/>
      <c r="SAX29" s="39"/>
      <c r="SAY29" s="6"/>
      <c r="SAZ29" s="4"/>
      <c r="SBA29" s="3"/>
      <c r="SBB29" s="4"/>
      <c r="SBC29" s="7"/>
      <c r="SBD29" s="52"/>
      <c r="SBE29" s="4"/>
      <c r="SBF29" s="1"/>
      <c r="SBG29" s="1"/>
      <c r="SBH29" s="34"/>
      <c r="SBI29" s="50"/>
      <c r="SBJ29" s="51"/>
      <c r="SBK29" s="15"/>
      <c r="SBL29" s="15"/>
      <c r="SBM29" s="15"/>
      <c r="SBN29" s="42"/>
      <c r="SBO29" s="43"/>
      <c r="SBP29" s="48"/>
      <c r="SBQ29" s="44"/>
      <c r="SBR29" s="49"/>
      <c r="SBS29" s="13"/>
      <c r="SBT29" s="38"/>
      <c r="SBU29" s="39"/>
      <c r="SBV29" s="39"/>
      <c r="SBW29" s="39"/>
      <c r="SBX29" s="6"/>
      <c r="SBY29" s="4"/>
      <c r="SBZ29" s="3"/>
      <c r="SCA29" s="4"/>
      <c r="SCB29" s="7"/>
      <c r="SCC29" s="52"/>
      <c r="SCD29" s="4"/>
      <c r="SCE29" s="1"/>
      <c r="SCF29" s="1"/>
      <c r="SCG29" s="34"/>
      <c r="SCH29" s="50"/>
      <c r="SCI29" s="51"/>
      <c r="SCJ29" s="15"/>
      <c r="SCK29" s="15"/>
      <c r="SCL29" s="15"/>
      <c r="SCM29" s="42"/>
      <c r="SCN29" s="43"/>
      <c r="SCO29" s="48"/>
      <c r="SCP29" s="44"/>
      <c r="SCQ29" s="49"/>
      <c r="SCR29" s="13"/>
      <c r="SCS29" s="38"/>
      <c r="SCT29" s="39"/>
      <c r="SCU29" s="39"/>
      <c r="SCV29" s="39"/>
      <c r="SCW29" s="6"/>
      <c r="SCX29" s="4"/>
      <c r="SCY29" s="3"/>
      <c r="SCZ29" s="4"/>
      <c r="SDA29" s="7"/>
      <c r="SDB29" s="52"/>
      <c r="SDC29" s="4"/>
      <c r="SDD29" s="1"/>
      <c r="SDE29" s="1"/>
      <c r="SDF29" s="34"/>
      <c r="SDG29" s="50"/>
      <c r="SDH29" s="51"/>
      <c r="SDI29" s="15"/>
      <c r="SDJ29" s="15"/>
      <c r="SDK29" s="15"/>
      <c r="SDL29" s="42"/>
      <c r="SDM29" s="43"/>
      <c r="SDN29" s="48"/>
      <c r="SDO29" s="44"/>
      <c r="SDP29" s="49"/>
      <c r="SDQ29" s="13"/>
      <c r="SDR29" s="38"/>
      <c r="SDS29" s="39"/>
      <c r="SDT29" s="39"/>
      <c r="SDU29" s="39"/>
      <c r="SDV29" s="6"/>
      <c r="SDW29" s="4"/>
      <c r="SDX29" s="3"/>
      <c r="SDY29" s="4"/>
      <c r="SDZ29" s="7"/>
      <c r="SEA29" s="52"/>
      <c r="SEB29" s="4"/>
      <c r="SEC29" s="1"/>
      <c r="SED29" s="1"/>
      <c r="SEE29" s="34"/>
      <c r="SEF29" s="50"/>
      <c r="SEG29" s="51"/>
      <c r="SEH29" s="15"/>
      <c r="SEI29" s="15"/>
      <c r="SEJ29" s="15"/>
      <c r="SEK29" s="42"/>
      <c r="SEL29" s="43"/>
      <c r="SEM29" s="48"/>
      <c r="SEN29" s="44"/>
      <c r="SEO29" s="49"/>
      <c r="SEP29" s="13"/>
      <c r="SEQ29" s="38"/>
      <c r="SER29" s="39"/>
      <c r="SES29" s="39"/>
      <c r="SET29" s="39"/>
      <c r="SEU29" s="6"/>
      <c r="SEV29" s="4"/>
      <c r="SEW29" s="3"/>
      <c r="SEX29" s="4"/>
      <c r="SEY29" s="7"/>
      <c r="SEZ29" s="52"/>
      <c r="SFA29" s="4"/>
      <c r="SFB29" s="1"/>
      <c r="SFC29" s="1"/>
      <c r="SFD29" s="34"/>
      <c r="SFE29" s="50"/>
      <c r="SFF29" s="51"/>
      <c r="SFG29" s="15"/>
      <c r="SFH29" s="15"/>
      <c r="SFI29" s="15"/>
      <c r="SFJ29" s="42"/>
      <c r="SFK29" s="43"/>
      <c r="SFL29" s="48"/>
      <c r="SFM29" s="44"/>
      <c r="SFN29" s="49"/>
      <c r="SFO29" s="13"/>
      <c r="SFP29" s="38"/>
      <c r="SFQ29" s="39"/>
      <c r="SFR29" s="39"/>
      <c r="SFS29" s="39"/>
      <c r="SFT29" s="6"/>
      <c r="SFU29" s="4"/>
      <c r="SFV29" s="3"/>
      <c r="SFW29" s="4"/>
      <c r="SFX29" s="7"/>
      <c r="SFY29" s="52"/>
      <c r="SFZ29" s="4"/>
      <c r="SGA29" s="1"/>
      <c r="SGB29" s="1"/>
      <c r="SGC29" s="34"/>
      <c r="SGD29" s="50"/>
      <c r="SGE29" s="51"/>
      <c r="SGF29" s="15"/>
      <c r="SGG29" s="15"/>
      <c r="SGH29" s="15"/>
      <c r="SGI29" s="42"/>
      <c r="SGJ29" s="43"/>
      <c r="SGK29" s="48"/>
      <c r="SGL29" s="44"/>
      <c r="SGM29" s="49"/>
      <c r="SGN29" s="13"/>
      <c r="SGO29" s="38"/>
      <c r="SGP29" s="39"/>
      <c r="SGQ29" s="39"/>
      <c r="SGR29" s="39"/>
      <c r="SGS29" s="6"/>
      <c r="SGT29" s="4"/>
      <c r="SGU29" s="3"/>
      <c r="SGV29" s="4"/>
      <c r="SGW29" s="7"/>
      <c r="SGX29" s="52"/>
      <c r="SGY29" s="4"/>
      <c r="SGZ29" s="1"/>
      <c r="SHA29" s="1"/>
      <c r="SHB29" s="34"/>
      <c r="SHC29" s="50"/>
      <c r="SHD29" s="51"/>
      <c r="SHE29" s="15"/>
      <c r="SHF29" s="15"/>
      <c r="SHG29" s="15"/>
      <c r="SHH29" s="42"/>
      <c r="SHI29" s="43"/>
      <c r="SHJ29" s="48"/>
      <c r="SHK29" s="44"/>
      <c r="SHL29" s="49"/>
      <c r="SHM29" s="13"/>
      <c r="SHN29" s="38"/>
      <c r="SHO29" s="39"/>
      <c r="SHP29" s="39"/>
      <c r="SHQ29" s="39"/>
      <c r="SHR29" s="6"/>
      <c r="SHS29" s="4"/>
      <c r="SHT29" s="3"/>
      <c r="SHU29" s="4"/>
      <c r="SHV29" s="7"/>
      <c r="SHW29" s="52"/>
      <c r="SHX29" s="4"/>
      <c r="SHY29" s="1"/>
      <c r="SHZ29" s="1"/>
      <c r="SIA29" s="34"/>
      <c r="SIB29" s="50"/>
      <c r="SIC29" s="51"/>
      <c r="SID29" s="15"/>
      <c r="SIE29" s="15"/>
      <c r="SIF29" s="15"/>
      <c r="SIG29" s="42"/>
      <c r="SIH29" s="43"/>
      <c r="SII29" s="48"/>
      <c r="SIJ29" s="44"/>
      <c r="SIK29" s="49"/>
      <c r="SIL29" s="13"/>
      <c r="SIM29" s="38"/>
      <c r="SIN29" s="39"/>
      <c r="SIO29" s="39"/>
      <c r="SIP29" s="39"/>
      <c r="SIQ29" s="6"/>
      <c r="SIR29" s="4"/>
      <c r="SIS29" s="3"/>
      <c r="SIT29" s="4"/>
      <c r="SIU29" s="7"/>
      <c r="SIV29" s="52"/>
      <c r="SIW29" s="4"/>
      <c r="SIX29" s="1"/>
      <c r="SIY29" s="1"/>
      <c r="SIZ29" s="34"/>
      <c r="SJA29" s="50"/>
      <c r="SJB29" s="51"/>
      <c r="SJC29" s="15"/>
      <c r="SJD29" s="15"/>
      <c r="SJE29" s="15"/>
      <c r="SJF29" s="42"/>
      <c r="SJG29" s="43"/>
      <c r="SJH29" s="48"/>
      <c r="SJI29" s="44"/>
      <c r="SJJ29" s="49"/>
      <c r="SJK29" s="13"/>
      <c r="SJL29" s="38"/>
      <c r="SJM29" s="39"/>
      <c r="SJN29" s="39"/>
      <c r="SJO29" s="39"/>
      <c r="SJP29" s="6"/>
      <c r="SJQ29" s="4"/>
      <c r="SJR29" s="3"/>
      <c r="SJS29" s="4"/>
      <c r="SJT29" s="7"/>
      <c r="SJU29" s="52"/>
      <c r="SJV29" s="4"/>
      <c r="SJW29" s="1"/>
      <c r="SJX29" s="1"/>
      <c r="SJY29" s="34"/>
      <c r="SJZ29" s="50"/>
      <c r="SKA29" s="51"/>
      <c r="SKB29" s="15"/>
      <c r="SKC29" s="15"/>
      <c r="SKD29" s="15"/>
      <c r="SKE29" s="42"/>
      <c r="SKF29" s="43"/>
      <c r="SKG29" s="48"/>
      <c r="SKH29" s="44"/>
      <c r="SKI29" s="49"/>
      <c r="SKJ29" s="13"/>
      <c r="SKK29" s="38"/>
      <c r="SKL29" s="39"/>
      <c r="SKM29" s="39"/>
      <c r="SKN29" s="39"/>
      <c r="SKO29" s="6"/>
      <c r="SKP29" s="4"/>
      <c r="SKQ29" s="3"/>
      <c r="SKR29" s="4"/>
      <c r="SKS29" s="7"/>
      <c r="SKT29" s="52"/>
      <c r="SKU29" s="4"/>
      <c r="SKV29" s="1"/>
      <c r="SKW29" s="1"/>
      <c r="SKX29" s="34"/>
      <c r="SKY29" s="50"/>
      <c r="SKZ29" s="51"/>
      <c r="SLA29" s="15"/>
      <c r="SLB29" s="15"/>
      <c r="SLC29" s="15"/>
      <c r="SLD29" s="42"/>
      <c r="SLE29" s="43"/>
      <c r="SLF29" s="48"/>
      <c r="SLG29" s="44"/>
      <c r="SLH29" s="49"/>
      <c r="SLI29" s="13"/>
      <c r="SLJ29" s="38"/>
      <c r="SLK29" s="39"/>
      <c r="SLL29" s="39"/>
      <c r="SLM29" s="39"/>
      <c r="SLN29" s="6"/>
      <c r="SLO29" s="4"/>
      <c r="SLP29" s="3"/>
      <c r="SLQ29" s="4"/>
      <c r="SLR29" s="7"/>
      <c r="SLS29" s="52"/>
      <c r="SLT29" s="4"/>
      <c r="SLU29" s="1"/>
      <c r="SLV29" s="1"/>
      <c r="SLW29" s="34"/>
      <c r="SLX29" s="50"/>
      <c r="SLY29" s="51"/>
      <c r="SLZ29" s="15"/>
      <c r="SMA29" s="15"/>
      <c r="SMB29" s="15"/>
      <c r="SMC29" s="42"/>
      <c r="SMD29" s="43"/>
      <c r="SME29" s="48"/>
      <c r="SMF29" s="44"/>
      <c r="SMG29" s="49"/>
      <c r="SMH29" s="13"/>
      <c r="SMI29" s="38"/>
      <c r="SMJ29" s="39"/>
      <c r="SMK29" s="39"/>
      <c r="SML29" s="39"/>
      <c r="SMM29" s="6"/>
      <c r="SMN29" s="4"/>
      <c r="SMO29" s="3"/>
      <c r="SMP29" s="4"/>
      <c r="SMQ29" s="7"/>
      <c r="SMR29" s="52"/>
      <c r="SMS29" s="4"/>
      <c r="SMT29" s="1"/>
      <c r="SMU29" s="1"/>
      <c r="SMV29" s="34"/>
      <c r="SMW29" s="50"/>
      <c r="SMX29" s="51"/>
      <c r="SMY29" s="15"/>
      <c r="SMZ29" s="15"/>
      <c r="SNA29" s="15"/>
      <c r="SNB29" s="42"/>
      <c r="SNC29" s="43"/>
      <c r="SND29" s="48"/>
      <c r="SNE29" s="44"/>
      <c r="SNF29" s="49"/>
      <c r="SNG29" s="13"/>
      <c r="SNH29" s="38"/>
      <c r="SNI29" s="39"/>
      <c r="SNJ29" s="39"/>
      <c r="SNK29" s="39"/>
      <c r="SNL29" s="6"/>
      <c r="SNM29" s="4"/>
      <c r="SNN29" s="3"/>
      <c r="SNO29" s="4"/>
      <c r="SNP29" s="7"/>
      <c r="SNQ29" s="52"/>
      <c r="SNR29" s="4"/>
      <c r="SNS29" s="1"/>
      <c r="SNT29" s="1"/>
      <c r="SNU29" s="34"/>
      <c r="SNV29" s="50"/>
      <c r="SNW29" s="51"/>
      <c r="SNX29" s="15"/>
      <c r="SNY29" s="15"/>
      <c r="SNZ29" s="15"/>
      <c r="SOA29" s="42"/>
      <c r="SOB29" s="43"/>
      <c r="SOC29" s="48"/>
      <c r="SOD29" s="44"/>
      <c r="SOE29" s="49"/>
      <c r="SOF29" s="13"/>
      <c r="SOG29" s="38"/>
      <c r="SOH29" s="39"/>
      <c r="SOI29" s="39"/>
      <c r="SOJ29" s="39"/>
      <c r="SOK29" s="6"/>
      <c r="SOL29" s="4"/>
      <c r="SOM29" s="3"/>
      <c r="SON29" s="4"/>
      <c r="SOO29" s="7"/>
      <c r="SOP29" s="52"/>
      <c r="SOQ29" s="4"/>
      <c r="SOR29" s="1"/>
      <c r="SOS29" s="1"/>
      <c r="SOT29" s="34"/>
      <c r="SOU29" s="50"/>
      <c r="SOV29" s="51"/>
      <c r="SOW29" s="15"/>
      <c r="SOX29" s="15"/>
      <c r="SOY29" s="15"/>
      <c r="SOZ29" s="42"/>
      <c r="SPA29" s="43"/>
      <c r="SPB29" s="48"/>
      <c r="SPC29" s="44"/>
      <c r="SPD29" s="49"/>
      <c r="SPE29" s="13"/>
      <c r="SPF29" s="38"/>
      <c r="SPG29" s="39"/>
      <c r="SPH29" s="39"/>
      <c r="SPI29" s="39"/>
      <c r="SPJ29" s="6"/>
      <c r="SPK29" s="4"/>
      <c r="SPL29" s="3"/>
      <c r="SPM29" s="4"/>
      <c r="SPN29" s="7"/>
      <c r="SPO29" s="52"/>
      <c r="SPP29" s="4"/>
      <c r="SPQ29" s="1"/>
      <c r="SPR29" s="1"/>
      <c r="SPS29" s="34"/>
      <c r="SPT29" s="50"/>
      <c r="SPU29" s="51"/>
      <c r="SPV29" s="15"/>
      <c r="SPW29" s="15"/>
      <c r="SPX29" s="15"/>
      <c r="SPY29" s="42"/>
      <c r="SPZ29" s="43"/>
      <c r="SQA29" s="48"/>
      <c r="SQB29" s="44"/>
      <c r="SQC29" s="49"/>
      <c r="SQD29" s="13"/>
      <c r="SQE29" s="38"/>
      <c r="SQF29" s="39"/>
      <c r="SQG29" s="39"/>
      <c r="SQH29" s="39"/>
      <c r="SQI29" s="6"/>
      <c r="SQJ29" s="4"/>
      <c r="SQK29" s="3"/>
      <c r="SQL29" s="4"/>
      <c r="SQM29" s="7"/>
      <c r="SQN29" s="52"/>
      <c r="SQO29" s="4"/>
      <c r="SQP29" s="1"/>
      <c r="SQQ29" s="1"/>
      <c r="SQR29" s="34"/>
      <c r="SQS29" s="50"/>
      <c r="SQT29" s="51"/>
      <c r="SQU29" s="15"/>
      <c r="SQV29" s="15"/>
      <c r="SQW29" s="15"/>
      <c r="SQX29" s="42"/>
      <c r="SQY29" s="43"/>
      <c r="SQZ29" s="48"/>
      <c r="SRA29" s="44"/>
      <c r="SRB29" s="49"/>
      <c r="SRC29" s="13"/>
      <c r="SRD29" s="38"/>
      <c r="SRE29" s="39"/>
      <c r="SRF29" s="39"/>
      <c r="SRG29" s="39"/>
      <c r="SRH29" s="6"/>
      <c r="SRI29" s="4"/>
      <c r="SRJ29" s="3"/>
      <c r="SRK29" s="4"/>
      <c r="SRL29" s="7"/>
      <c r="SRM29" s="52"/>
      <c r="SRN29" s="4"/>
      <c r="SRO29" s="1"/>
      <c r="SRP29" s="1"/>
      <c r="SRQ29" s="34"/>
      <c r="SRR29" s="50"/>
      <c r="SRS29" s="51"/>
      <c r="SRT29" s="15"/>
      <c r="SRU29" s="15"/>
      <c r="SRV29" s="15"/>
      <c r="SRW29" s="42"/>
      <c r="SRX29" s="43"/>
      <c r="SRY29" s="48"/>
      <c r="SRZ29" s="44"/>
      <c r="SSA29" s="49"/>
      <c r="SSB29" s="13"/>
      <c r="SSC29" s="38"/>
      <c r="SSD29" s="39"/>
      <c r="SSE29" s="39"/>
      <c r="SSF29" s="39"/>
      <c r="SSG29" s="6"/>
      <c r="SSH29" s="4"/>
      <c r="SSI29" s="3"/>
      <c r="SSJ29" s="4"/>
      <c r="SSK29" s="7"/>
      <c r="SSL29" s="52"/>
      <c r="SSM29" s="4"/>
      <c r="SSN29" s="1"/>
      <c r="SSO29" s="1"/>
      <c r="SSP29" s="34"/>
      <c r="SSQ29" s="50"/>
      <c r="SSR29" s="51"/>
      <c r="SSS29" s="15"/>
      <c r="SST29" s="15"/>
      <c r="SSU29" s="15"/>
      <c r="SSV29" s="42"/>
      <c r="SSW29" s="43"/>
      <c r="SSX29" s="48"/>
      <c r="SSY29" s="44"/>
      <c r="SSZ29" s="49"/>
      <c r="STA29" s="13"/>
      <c r="STB29" s="38"/>
      <c r="STC29" s="39"/>
      <c r="STD29" s="39"/>
      <c r="STE29" s="39"/>
      <c r="STF29" s="6"/>
      <c r="STG29" s="4"/>
      <c r="STH29" s="3"/>
      <c r="STI29" s="4"/>
      <c r="STJ29" s="7"/>
      <c r="STK29" s="52"/>
      <c r="STL29" s="4"/>
      <c r="STM29" s="1"/>
      <c r="STN29" s="1"/>
      <c r="STO29" s="34"/>
      <c r="STP29" s="50"/>
      <c r="STQ29" s="51"/>
      <c r="STR29" s="15"/>
      <c r="STS29" s="15"/>
      <c r="STT29" s="15"/>
      <c r="STU29" s="42"/>
      <c r="STV29" s="43"/>
      <c r="STW29" s="48"/>
      <c r="STX29" s="44"/>
      <c r="STY29" s="49"/>
      <c r="STZ29" s="13"/>
      <c r="SUA29" s="38"/>
      <c r="SUB29" s="39"/>
      <c r="SUC29" s="39"/>
      <c r="SUD29" s="39"/>
      <c r="SUE29" s="6"/>
      <c r="SUF29" s="4"/>
      <c r="SUG29" s="3"/>
      <c r="SUH29" s="4"/>
      <c r="SUI29" s="7"/>
      <c r="SUJ29" s="52"/>
      <c r="SUK29" s="4"/>
      <c r="SUL29" s="1"/>
      <c r="SUM29" s="1"/>
      <c r="SUN29" s="34"/>
      <c r="SUO29" s="50"/>
      <c r="SUP29" s="51"/>
      <c r="SUQ29" s="15"/>
      <c r="SUR29" s="15"/>
      <c r="SUS29" s="15"/>
      <c r="SUT29" s="42"/>
      <c r="SUU29" s="43"/>
      <c r="SUV29" s="48"/>
      <c r="SUW29" s="44"/>
      <c r="SUX29" s="49"/>
      <c r="SUY29" s="13"/>
      <c r="SUZ29" s="38"/>
      <c r="SVA29" s="39"/>
      <c r="SVB29" s="39"/>
      <c r="SVC29" s="39"/>
      <c r="SVD29" s="6"/>
      <c r="SVE29" s="4"/>
      <c r="SVF29" s="3"/>
      <c r="SVG29" s="4"/>
      <c r="SVH29" s="7"/>
      <c r="SVI29" s="52"/>
      <c r="SVJ29" s="4"/>
      <c r="SVK29" s="1"/>
      <c r="SVL29" s="1"/>
      <c r="SVM29" s="34"/>
      <c r="SVN29" s="50"/>
      <c r="SVO29" s="51"/>
      <c r="SVP29" s="15"/>
      <c r="SVQ29" s="15"/>
      <c r="SVR29" s="15"/>
      <c r="SVS29" s="42"/>
      <c r="SVT29" s="43"/>
      <c r="SVU29" s="48"/>
      <c r="SVV29" s="44"/>
      <c r="SVW29" s="49"/>
      <c r="SVX29" s="13"/>
      <c r="SVY29" s="38"/>
      <c r="SVZ29" s="39"/>
      <c r="SWA29" s="39"/>
      <c r="SWB29" s="39"/>
      <c r="SWC29" s="6"/>
      <c r="SWD29" s="4"/>
      <c r="SWE29" s="3"/>
      <c r="SWF29" s="4"/>
      <c r="SWG29" s="7"/>
      <c r="SWH29" s="52"/>
      <c r="SWI29" s="4"/>
      <c r="SWJ29" s="1"/>
      <c r="SWK29" s="1"/>
      <c r="SWL29" s="34"/>
      <c r="SWM29" s="50"/>
      <c r="SWN29" s="51"/>
      <c r="SWO29" s="15"/>
      <c r="SWP29" s="15"/>
      <c r="SWQ29" s="15"/>
      <c r="SWR29" s="42"/>
      <c r="SWS29" s="43"/>
      <c r="SWT29" s="48"/>
      <c r="SWU29" s="44"/>
      <c r="SWV29" s="49"/>
      <c r="SWW29" s="13"/>
      <c r="SWX29" s="38"/>
      <c r="SWY29" s="39"/>
      <c r="SWZ29" s="39"/>
      <c r="SXA29" s="39"/>
      <c r="SXB29" s="6"/>
      <c r="SXC29" s="4"/>
      <c r="SXD29" s="3"/>
      <c r="SXE29" s="4"/>
      <c r="SXF29" s="7"/>
      <c r="SXG29" s="52"/>
      <c r="SXH29" s="4"/>
      <c r="SXI29" s="1"/>
      <c r="SXJ29" s="1"/>
      <c r="SXK29" s="34"/>
      <c r="SXL29" s="50"/>
      <c r="SXM29" s="51"/>
      <c r="SXN29" s="15"/>
      <c r="SXO29" s="15"/>
      <c r="SXP29" s="15"/>
      <c r="SXQ29" s="42"/>
      <c r="SXR29" s="43"/>
      <c r="SXS29" s="48"/>
      <c r="SXT29" s="44"/>
      <c r="SXU29" s="49"/>
      <c r="SXV29" s="13"/>
      <c r="SXW29" s="38"/>
      <c r="SXX29" s="39"/>
      <c r="SXY29" s="39"/>
      <c r="SXZ29" s="39"/>
      <c r="SYA29" s="6"/>
      <c r="SYB29" s="4"/>
      <c r="SYC29" s="3"/>
      <c r="SYD29" s="4"/>
      <c r="SYE29" s="7"/>
      <c r="SYF29" s="52"/>
      <c r="SYG29" s="4"/>
      <c r="SYH29" s="1"/>
      <c r="SYI29" s="1"/>
      <c r="SYJ29" s="34"/>
      <c r="SYK29" s="50"/>
      <c r="SYL29" s="51"/>
      <c r="SYM29" s="15"/>
      <c r="SYN29" s="15"/>
      <c r="SYO29" s="15"/>
      <c r="SYP29" s="42"/>
      <c r="SYQ29" s="43"/>
      <c r="SYR29" s="48"/>
      <c r="SYS29" s="44"/>
      <c r="SYT29" s="49"/>
      <c r="SYU29" s="13"/>
      <c r="SYV29" s="38"/>
      <c r="SYW29" s="39"/>
      <c r="SYX29" s="39"/>
      <c r="SYY29" s="39"/>
      <c r="SYZ29" s="6"/>
      <c r="SZA29" s="4"/>
      <c r="SZB29" s="3"/>
      <c r="SZC29" s="4"/>
      <c r="SZD29" s="7"/>
      <c r="SZE29" s="52"/>
      <c r="SZF29" s="4"/>
      <c r="SZG29" s="1"/>
      <c r="SZH29" s="1"/>
      <c r="SZI29" s="34"/>
      <c r="SZJ29" s="50"/>
      <c r="SZK29" s="51"/>
      <c r="SZL29" s="15"/>
      <c r="SZM29" s="15"/>
      <c r="SZN29" s="15"/>
      <c r="SZO29" s="42"/>
      <c r="SZP29" s="43"/>
      <c r="SZQ29" s="48"/>
      <c r="SZR29" s="44"/>
      <c r="SZS29" s="49"/>
      <c r="SZT29" s="13"/>
      <c r="SZU29" s="38"/>
      <c r="SZV29" s="39"/>
      <c r="SZW29" s="39"/>
      <c r="SZX29" s="39"/>
      <c r="SZY29" s="6"/>
      <c r="SZZ29" s="4"/>
      <c r="TAA29" s="3"/>
      <c r="TAB29" s="4"/>
      <c r="TAC29" s="7"/>
      <c r="TAD29" s="52"/>
      <c r="TAE29" s="4"/>
      <c r="TAF29" s="1"/>
      <c r="TAG29" s="1"/>
      <c r="TAH29" s="34"/>
      <c r="TAI29" s="50"/>
      <c r="TAJ29" s="51"/>
      <c r="TAK29" s="15"/>
      <c r="TAL29" s="15"/>
      <c r="TAM29" s="15"/>
      <c r="TAN29" s="42"/>
      <c r="TAO29" s="43"/>
      <c r="TAP29" s="48"/>
      <c r="TAQ29" s="44"/>
      <c r="TAR29" s="49"/>
      <c r="TAS29" s="13"/>
      <c r="TAT29" s="38"/>
      <c r="TAU29" s="39"/>
      <c r="TAV29" s="39"/>
      <c r="TAW29" s="39"/>
      <c r="TAX29" s="6"/>
      <c r="TAY29" s="4"/>
      <c r="TAZ29" s="3"/>
      <c r="TBA29" s="4"/>
      <c r="TBB29" s="7"/>
      <c r="TBC29" s="52"/>
      <c r="TBD29" s="4"/>
      <c r="TBE29" s="1"/>
      <c r="TBF29" s="1"/>
      <c r="TBG29" s="34"/>
      <c r="TBH29" s="50"/>
      <c r="TBI29" s="51"/>
      <c r="TBJ29" s="15"/>
      <c r="TBK29" s="15"/>
      <c r="TBL29" s="15"/>
      <c r="TBM29" s="42"/>
      <c r="TBN29" s="43"/>
      <c r="TBO29" s="48"/>
      <c r="TBP29" s="44"/>
      <c r="TBQ29" s="49"/>
      <c r="TBR29" s="13"/>
      <c r="TBS29" s="38"/>
      <c r="TBT29" s="39"/>
      <c r="TBU29" s="39"/>
      <c r="TBV29" s="39"/>
      <c r="TBW29" s="6"/>
      <c r="TBX29" s="4"/>
      <c r="TBY29" s="3"/>
      <c r="TBZ29" s="4"/>
      <c r="TCA29" s="7"/>
      <c r="TCB29" s="52"/>
      <c r="TCC29" s="4"/>
      <c r="TCD29" s="1"/>
      <c r="TCE29" s="1"/>
      <c r="TCF29" s="34"/>
      <c r="TCG29" s="50"/>
      <c r="TCH29" s="51"/>
      <c r="TCI29" s="15"/>
      <c r="TCJ29" s="15"/>
      <c r="TCK29" s="15"/>
      <c r="TCL29" s="42"/>
      <c r="TCM29" s="43"/>
      <c r="TCN29" s="48"/>
      <c r="TCO29" s="44"/>
      <c r="TCP29" s="49"/>
      <c r="TCQ29" s="13"/>
      <c r="TCR29" s="38"/>
      <c r="TCS29" s="39"/>
      <c r="TCT29" s="39"/>
      <c r="TCU29" s="39"/>
      <c r="TCV29" s="6"/>
      <c r="TCW29" s="4"/>
      <c r="TCX29" s="3"/>
      <c r="TCY29" s="4"/>
      <c r="TCZ29" s="7"/>
      <c r="TDA29" s="52"/>
      <c r="TDB29" s="4"/>
      <c r="TDC29" s="1"/>
      <c r="TDD29" s="1"/>
      <c r="TDE29" s="34"/>
      <c r="TDF29" s="50"/>
      <c r="TDG29" s="51"/>
      <c r="TDH29" s="15"/>
      <c r="TDI29" s="15"/>
      <c r="TDJ29" s="15"/>
      <c r="TDK29" s="42"/>
      <c r="TDL29" s="43"/>
      <c r="TDM29" s="48"/>
      <c r="TDN29" s="44"/>
      <c r="TDO29" s="49"/>
      <c r="TDP29" s="13"/>
      <c r="TDQ29" s="38"/>
      <c r="TDR29" s="39"/>
      <c r="TDS29" s="39"/>
      <c r="TDT29" s="39"/>
      <c r="TDU29" s="6"/>
      <c r="TDV29" s="4"/>
      <c r="TDW29" s="3"/>
      <c r="TDX29" s="4"/>
      <c r="TDY29" s="7"/>
      <c r="TDZ29" s="52"/>
      <c r="TEA29" s="4"/>
      <c r="TEB29" s="1"/>
      <c r="TEC29" s="1"/>
      <c r="TED29" s="34"/>
      <c r="TEE29" s="50"/>
      <c r="TEF29" s="51"/>
      <c r="TEG29" s="15"/>
      <c r="TEH29" s="15"/>
      <c r="TEI29" s="15"/>
      <c r="TEJ29" s="42"/>
      <c r="TEK29" s="43"/>
      <c r="TEL29" s="48"/>
      <c r="TEM29" s="44"/>
      <c r="TEN29" s="49"/>
      <c r="TEO29" s="13"/>
      <c r="TEP29" s="38"/>
      <c r="TEQ29" s="39"/>
      <c r="TER29" s="39"/>
      <c r="TES29" s="39"/>
      <c r="TET29" s="6"/>
      <c r="TEU29" s="4"/>
      <c r="TEV29" s="3"/>
      <c r="TEW29" s="4"/>
      <c r="TEX29" s="7"/>
      <c r="TEY29" s="52"/>
      <c r="TEZ29" s="4"/>
      <c r="TFA29" s="1"/>
      <c r="TFB29" s="1"/>
      <c r="TFC29" s="34"/>
      <c r="TFD29" s="50"/>
      <c r="TFE29" s="51"/>
      <c r="TFF29" s="15"/>
      <c r="TFG29" s="15"/>
      <c r="TFH29" s="15"/>
      <c r="TFI29" s="42"/>
      <c r="TFJ29" s="43"/>
      <c r="TFK29" s="48"/>
      <c r="TFL29" s="44"/>
      <c r="TFM29" s="49"/>
      <c r="TFN29" s="13"/>
      <c r="TFO29" s="38"/>
      <c r="TFP29" s="39"/>
      <c r="TFQ29" s="39"/>
      <c r="TFR29" s="39"/>
      <c r="TFS29" s="6"/>
      <c r="TFT29" s="4"/>
      <c r="TFU29" s="3"/>
      <c r="TFV29" s="4"/>
      <c r="TFW29" s="7"/>
      <c r="TFX29" s="52"/>
      <c r="TFY29" s="4"/>
      <c r="TFZ29" s="1"/>
      <c r="TGA29" s="1"/>
      <c r="TGB29" s="34"/>
      <c r="TGC29" s="50"/>
      <c r="TGD29" s="51"/>
      <c r="TGE29" s="15"/>
      <c r="TGF29" s="15"/>
      <c r="TGG29" s="15"/>
      <c r="TGH29" s="42"/>
      <c r="TGI29" s="43"/>
      <c r="TGJ29" s="48"/>
      <c r="TGK29" s="44"/>
      <c r="TGL29" s="49"/>
      <c r="TGM29" s="13"/>
      <c r="TGN29" s="38"/>
      <c r="TGO29" s="39"/>
      <c r="TGP29" s="39"/>
      <c r="TGQ29" s="39"/>
      <c r="TGR29" s="6"/>
      <c r="TGS29" s="4"/>
      <c r="TGT29" s="3"/>
      <c r="TGU29" s="4"/>
      <c r="TGV29" s="7"/>
      <c r="TGW29" s="52"/>
      <c r="TGX29" s="4"/>
      <c r="TGY29" s="1"/>
      <c r="TGZ29" s="1"/>
      <c r="THA29" s="34"/>
      <c r="THB29" s="50"/>
      <c r="THC29" s="51"/>
      <c r="THD29" s="15"/>
      <c r="THE29" s="15"/>
      <c r="THF29" s="15"/>
      <c r="THG29" s="42"/>
      <c r="THH29" s="43"/>
      <c r="THI29" s="48"/>
      <c r="THJ29" s="44"/>
      <c r="THK29" s="49"/>
      <c r="THL29" s="13"/>
      <c r="THM29" s="38"/>
      <c r="THN29" s="39"/>
      <c r="THO29" s="39"/>
      <c r="THP29" s="39"/>
      <c r="THQ29" s="6"/>
      <c r="THR29" s="4"/>
      <c r="THS29" s="3"/>
      <c r="THT29" s="4"/>
      <c r="THU29" s="7"/>
      <c r="THV29" s="52"/>
      <c r="THW29" s="4"/>
      <c r="THX29" s="1"/>
      <c r="THY29" s="1"/>
      <c r="THZ29" s="34"/>
      <c r="TIA29" s="50"/>
      <c r="TIB29" s="51"/>
      <c r="TIC29" s="15"/>
      <c r="TID29" s="15"/>
      <c r="TIE29" s="15"/>
      <c r="TIF29" s="42"/>
      <c r="TIG29" s="43"/>
      <c r="TIH29" s="48"/>
      <c r="TII29" s="44"/>
      <c r="TIJ29" s="49"/>
      <c r="TIK29" s="13"/>
      <c r="TIL29" s="38"/>
      <c r="TIM29" s="39"/>
      <c r="TIN29" s="39"/>
      <c r="TIO29" s="39"/>
      <c r="TIP29" s="6"/>
      <c r="TIQ29" s="4"/>
      <c r="TIR29" s="3"/>
      <c r="TIS29" s="4"/>
      <c r="TIT29" s="7"/>
      <c r="TIU29" s="52"/>
      <c r="TIV29" s="4"/>
      <c r="TIW29" s="1"/>
      <c r="TIX29" s="1"/>
      <c r="TIY29" s="34"/>
      <c r="TIZ29" s="50"/>
      <c r="TJA29" s="51"/>
      <c r="TJB29" s="15"/>
      <c r="TJC29" s="15"/>
      <c r="TJD29" s="15"/>
      <c r="TJE29" s="42"/>
      <c r="TJF29" s="43"/>
      <c r="TJG29" s="48"/>
      <c r="TJH29" s="44"/>
      <c r="TJI29" s="49"/>
      <c r="TJJ29" s="13"/>
      <c r="TJK29" s="38"/>
      <c r="TJL29" s="39"/>
      <c r="TJM29" s="39"/>
      <c r="TJN29" s="39"/>
      <c r="TJO29" s="6"/>
      <c r="TJP29" s="4"/>
      <c r="TJQ29" s="3"/>
      <c r="TJR29" s="4"/>
      <c r="TJS29" s="7"/>
      <c r="TJT29" s="52"/>
      <c r="TJU29" s="4"/>
      <c r="TJV29" s="1"/>
      <c r="TJW29" s="1"/>
      <c r="TJX29" s="34"/>
      <c r="TJY29" s="50"/>
      <c r="TJZ29" s="51"/>
      <c r="TKA29" s="15"/>
      <c r="TKB29" s="15"/>
      <c r="TKC29" s="15"/>
      <c r="TKD29" s="42"/>
      <c r="TKE29" s="43"/>
      <c r="TKF29" s="48"/>
      <c r="TKG29" s="44"/>
      <c r="TKH29" s="49"/>
      <c r="TKI29" s="13"/>
      <c r="TKJ29" s="38"/>
      <c r="TKK29" s="39"/>
      <c r="TKL29" s="39"/>
      <c r="TKM29" s="39"/>
      <c r="TKN29" s="6"/>
      <c r="TKO29" s="4"/>
      <c r="TKP29" s="3"/>
      <c r="TKQ29" s="4"/>
      <c r="TKR29" s="7"/>
      <c r="TKS29" s="52"/>
      <c r="TKT29" s="4"/>
      <c r="TKU29" s="1"/>
      <c r="TKV29" s="1"/>
      <c r="TKW29" s="34"/>
      <c r="TKX29" s="50"/>
      <c r="TKY29" s="51"/>
      <c r="TKZ29" s="15"/>
      <c r="TLA29" s="15"/>
      <c r="TLB29" s="15"/>
      <c r="TLC29" s="42"/>
      <c r="TLD29" s="43"/>
      <c r="TLE29" s="48"/>
      <c r="TLF29" s="44"/>
      <c r="TLG29" s="49"/>
      <c r="TLH29" s="13"/>
      <c r="TLI29" s="38"/>
      <c r="TLJ29" s="39"/>
      <c r="TLK29" s="39"/>
      <c r="TLL29" s="39"/>
      <c r="TLM29" s="6"/>
      <c r="TLN29" s="4"/>
      <c r="TLO29" s="3"/>
      <c r="TLP29" s="4"/>
      <c r="TLQ29" s="7"/>
      <c r="TLR29" s="52"/>
      <c r="TLS29" s="4"/>
      <c r="TLT29" s="1"/>
      <c r="TLU29" s="1"/>
      <c r="TLV29" s="34"/>
      <c r="TLW29" s="50"/>
      <c r="TLX29" s="51"/>
      <c r="TLY29" s="15"/>
      <c r="TLZ29" s="15"/>
      <c r="TMA29" s="15"/>
      <c r="TMB29" s="42"/>
      <c r="TMC29" s="43"/>
      <c r="TMD29" s="48"/>
      <c r="TME29" s="44"/>
      <c r="TMF29" s="49"/>
      <c r="TMG29" s="13"/>
      <c r="TMH29" s="38"/>
      <c r="TMI29" s="39"/>
      <c r="TMJ29" s="39"/>
      <c r="TMK29" s="39"/>
      <c r="TML29" s="6"/>
      <c r="TMM29" s="4"/>
      <c r="TMN29" s="3"/>
      <c r="TMO29" s="4"/>
      <c r="TMP29" s="7"/>
      <c r="TMQ29" s="52"/>
      <c r="TMR29" s="4"/>
      <c r="TMS29" s="1"/>
      <c r="TMT29" s="1"/>
      <c r="TMU29" s="34"/>
      <c r="TMV29" s="50"/>
      <c r="TMW29" s="51"/>
      <c r="TMX29" s="15"/>
      <c r="TMY29" s="15"/>
      <c r="TMZ29" s="15"/>
      <c r="TNA29" s="42"/>
      <c r="TNB29" s="43"/>
      <c r="TNC29" s="48"/>
      <c r="TND29" s="44"/>
      <c r="TNE29" s="49"/>
      <c r="TNF29" s="13"/>
      <c r="TNG29" s="38"/>
      <c r="TNH29" s="39"/>
      <c r="TNI29" s="39"/>
      <c r="TNJ29" s="39"/>
      <c r="TNK29" s="6"/>
      <c r="TNL29" s="4"/>
      <c r="TNM29" s="3"/>
      <c r="TNN29" s="4"/>
      <c r="TNO29" s="7"/>
      <c r="TNP29" s="52"/>
      <c r="TNQ29" s="4"/>
      <c r="TNR29" s="1"/>
      <c r="TNS29" s="1"/>
      <c r="TNT29" s="34"/>
      <c r="TNU29" s="50"/>
      <c r="TNV29" s="51"/>
      <c r="TNW29" s="15"/>
      <c r="TNX29" s="15"/>
      <c r="TNY29" s="15"/>
      <c r="TNZ29" s="42"/>
      <c r="TOA29" s="43"/>
      <c r="TOB29" s="48"/>
      <c r="TOC29" s="44"/>
      <c r="TOD29" s="49"/>
      <c r="TOE29" s="13"/>
      <c r="TOF29" s="38"/>
      <c r="TOG29" s="39"/>
      <c r="TOH29" s="39"/>
      <c r="TOI29" s="39"/>
      <c r="TOJ29" s="6"/>
      <c r="TOK29" s="4"/>
      <c r="TOL29" s="3"/>
      <c r="TOM29" s="4"/>
      <c r="TON29" s="7"/>
      <c r="TOO29" s="52"/>
      <c r="TOP29" s="4"/>
      <c r="TOQ29" s="1"/>
      <c r="TOR29" s="1"/>
      <c r="TOS29" s="34"/>
      <c r="TOT29" s="50"/>
      <c r="TOU29" s="51"/>
      <c r="TOV29" s="15"/>
      <c r="TOW29" s="15"/>
      <c r="TOX29" s="15"/>
      <c r="TOY29" s="42"/>
      <c r="TOZ29" s="43"/>
      <c r="TPA29" s="48"/>
      <c r="TPB29" s="44"/>
      <c r="TPC29" s="49"/>
      <c r="TPD29" s="13"/>
      <c r="TPE29" s="38"/>
      <c r="TPF29" s="39"/>
      <c r="TPG29" s="39"/>
      <c r="TPH29" s="39"/>
      <c r="TPI29" s="6"/>
      <c r="TPJ29" s="4"/>
      <c r="TPK29" s="3"/>
      <c r="TPL29" s="4"/>
      <c r="TPM29" s="7"/>
      <c r="TPN29" s="52"/>
      <c r="TPO29" s="4"/>
      <c r="TPP29" s="1"/>
      <c r="TPQ29" s="1"/>
      <c r="TPR29" s="34"/>
      <c r="TPS29" s="50"/>
      <c r="TPT29" s="51"/>
      <c r="TPU29" s="15"/>
      <c r="TPV29" s="15"/>
      <c r="TPW29" s="15"/>
      <c r="TPX29" s="42"/>
      <c r="TPY29" s="43"/>
      <c r="TPZ29" s="48"/>
      <c r="TQA29" s="44"/>
      <c r="TQB29" s="49"/>
      <c r="TQC29" s="13"/>
      <c r="TQD29" s="38"/>
      <c r="TQE29" s="39"/>
      <c r="TQF29" s="39"/>
      <c r="TQG29" s="39"/>
      <c r="TQH29" s="6"/>
      <c r="TQI29" s="4"/>
      <c r="TQJ29" s="3"/>
      <c r="TQK29" s="4"/>
      <c r="TQL29" s="7"/>
      <c r="TQM29" s="52"/>
      <c r="TQN29" s="4"/>
      <c r="TQO29" s="1"/>
      <c r="TQP29" s="1"/>
      <c r="TQQ29" s="34"/>
      <c r="TQR29" s="50"/>
      <c r="TQS29" s="51"/>
      <c r="TQT29" s="15"/>
      <c r="TQU29" s="15"/>
      <c r="TQV29" s="15"/>
      <c r="TQW29" s="42"/>
      <c r="TQX29" s="43"/>
      <c r="TQY29" s="48"/>
      <c r="TQZ29" s="44"/>
      <c r="TRA29" s="49"/>
      <c r="TRB29" s="13"/>
      <c r="TRC29" s="38"/>
      <c r="TRD29" s="39"/>
      <c r="TRE29" s="39"/>
      <c r="TRF29" s="39"/>
      <c r="TRG29" s="6"/>
      <c r="TRH29" s="4"/>
      <c r="TRI29" s="3"/>
      <c r="TRJ29" s="4"/>
      <c r="TRK29" s="7"/>
      <c r="TRL29" s="52"/>
      <c r="TRM29" s="4"/>
      <c r="TRN29" s="1"/>
      <c r="TRO29" s="1"/>
      <c r="TRP29" s="34"/>
      <c r="TRQ29" s="50"/>
      <c r="TRR29" s="51"/>
      <c r="TRS29" s="15"/>
      <c r="TRT29" s="15"/>
      <c r="TRU29" s="15"/>
      <c r="TRV29" s="42"/>
      <c r="TRW29" s="43"/>
      <c r="TRX29" s="48"/>
      <c r="TRY29" s="44"/>
      <c r="TRZ29" s="49"/>
      <c r="TSA29" s="13"/>
      <c r="TSB29" s="38"/>
      <c r="TSC29" s="39"/>
      <c r="TSD29" s="39"/>
      <c r="TSE29" s="39"/>
      <c r="TSF29" s="6"/>
      <c r="TSG29" s="4"/>
      <c r="TSH29" s="3"/>
      <c r="TSI29" s="4"/>
      <c r="TSJ29" s="7"/>
      <c r="TSK29" s="52"/>
      <c r="TSL29" s="4"/>
      <c r="TSM29" s="1"/>
      <c r="TSN29" s="1"/>
      <c r="TSO29" s="34"/>
      <c r="TSP29" s="50"/>
      <c r="TSQ29" s="51"/>
      <c r="TSR29" s="15"/>
      <c r="TSS29" s="15"/>
      <c r="TST29" s="15"/>
      <c r="TSU29" s="42"/>
      <c r="TSV29" s="43"/>
      <c r="TSW29" s="48"/>
      <c r="TSX29" s="44"/>
      <c r="TSY29" s="49"/>
      <c r="TSZ29" s="13"/>
      <c r="TTA29" s="38"/>
      <c r="TTB29" s="39"/>
      <c r="TTC29" s="39"/>
      <c r="TTD29" s="39"/>
      <c r="TTE29" s="6"/>
      <c r="TTF29" s="4"/>
      <c r="TTG29" s="3"/>
      <c r="TTH29" s="4"/>
      <c r="TTI29" s="7"/>
      <c r="TTJ29" s="52"/>
      <c r="TTK29" s="4"/>
      <c r="TTL29" s="1"/>
      <c r="TTM29" s="1"/>
      <c r="TTN29" s="34"/>
      <c r="TTO29" s="50"/>
      <c r="TTP29" s="51"/>
      <c r="TTQ29" s="15"/>
      <c r="TTR29" s="15"/>
      <c r="TTS29" s="15"/>
      <c r="TTT29" s="42"/>
      <c r="TTU29" s="43"/>
      <c r="TTV29" s="48"/>
      <c r="TTW29" s="44"/>
      <c r="TTX29" s="49"/>
      <c r="TTY29" s="13"/>
      <c r="TTZ29" s="38"/>
      <c r="TUA29" s="39"/>
      <c r="TUB29" s="39"/>
      <c r="TUC29" s="39"/>
      <c r="TUD29" s="6"/>
      <c r="TUE29" s="4"/>
      <c r="TUF29" s="3"/>
      <c r="TUG29" s="4"/>
      <c r="TUH29" s="7"/>
      <c r="TUI29" s="52"/>
      <c r="TUJ29" s="4"/>
      <c r="TUK29" s="1"/>
      <c r="TUL29" s="1"/>
      <c r="TUM29" s="34"/>
      <c r="TUN29" s="50"/>
      <c r="TUO29" s="51"/>
      <c r="TUP29" s="15"/>
      <c r="TUQ29" s="15"/>
      <c r="TUR29" s="15"/>
      <c r="TUS29" s="42"/>
      <c r="TUT29" s="43"/>
      <c r="TUU29" s="48"/>
      <c r="TUV29" s="44"/>
      <c r="TUW29" s="49"/>
      <c r="TUX29" s="13"/>
      <c r="TUY29" s="38"/>
      <c r="TUZ29" s="39"/>
      <c r="TVA29" s="39"/>
      <c r="TVB29" s="39"/>
      <c r="TVC29" s="6"/>
      <c r="TVD29" s="4"/>
      <c r="TVE29" s="3"/>
      <c r="TVF29" s="4"/>
      <c r="TVG29" s="7"/>
      <c r="TVH29" s="52"/>
      <c r="TVI29" s="4"/>
      <c r="TVJ29" s="1"/>
      <c r="TVK29" s="1"/>
      <c r="TVL29" s="34"/>
      <c r="TVM29" s="50"/>
      <c r="TVN29" s="51"/>
      <c r="TVO29" s="15"/>
      <c r="TVP29" s="15"/>
      <c r="TVQ29" s="15"/>
      <c r="TVR29" s="42"/>
      <c r="TVS29" s="43"/>
      <c r="TVT29" s="48"/>
      <c r="TVU29" s="44"/>
      <c r="TVV29" s="49"/>
      <c r="TVW29" s="13"/>
      <c r="TVX29" s="38"/>
      <c r="TVY29" s="39"/>
      <c r="TVZ29" s="39"/>
      <c r="TWA29" s="39"/>
      <c r="TWB29" s="6"/>
      <c r="TWC29" s="4"/>
      <c r="TWD29" s="3"/>
      <c r="TWE29" s="4"/>
      <c r="TWF29" s="7"/>
      <c r="TWG29" s="52"/>
      <c r="TWH29" s="4"/>
      <c r="TWI29" s="1"/>
      <c r="TWJ29" s="1"/>
      <c r="TWK29" s="34"/>
      <c r="TWL29" s="50"/>
      <c r="TWM29" s="51"/>
      <c r="TWN29" s="15"/>
      <c r="TWO29" s="15"/>
      <c r="TWP29" s="15"/>
      <c r="TWQ29" s="42"/>
      <c r="TWR29" s="43"/>
      <c r="TWS29" s="48"/>
      <c r="TWT29" s="44"/>
      <c r="TWU29" s="49"/>
      <c r="TWV29" s="13"/>
      <c r="TWW29" s="38"/>
      <c r="TWX29" s="39"/>
      <c r="TWY29" s="39"/>
      <c r="TWZ29" s="39"/>
      <c r="TXA29" s="6"/>
      <c r="TXB29" s="4"/>
      <c r="TXC29" s="3"/>
      <c r="TXD29" s="4"/>
      <c r="TXE29" s="7"/>
      <c r="TXF29" s="52"/>
      <c r="TXG29" s="4"/>
      <c r="TXH29" s="1"/>
      <c r="TXI29" s="1"/>
      <c r="TXJ29" s="34"/>
      <c r="TXK29" s="50"/>
      <c r="TXL29" s="51"/>
      <c r="TXM29" s="15"/>
      <c r="TXN29" s="15"/>
      <c r="TXO29" s="15"/>
      <c r="TXP29" s="42"/>
      <c r="TXQ29" s="43"/>
      <c r="TXR29" s="48"/>
      <c r="TXS29" s="44"/>
      <c r="TXT29" s="49"/>
      <c r="TXU29" s="13"/>
      <c r="TXV29" s="38"/>
      <c r="TXW29" s="39"/>
      <c r="TXX29" s="39"/>
      <c r="TXY29" s="39"/>
      <c r="TXZ29" s="6"/>
      <c r="TYA29" s="4"/>
      <c r="TYB29" s="3"/>
      <c r="TYC29" s="4"/>
      <c r="TYD29" s="7"/>
      <c r="TYE29" s="52"/>
      <c r="TYF29" s="4"/>
      <c r="TYG29" s="1"/>
      <c r="TYH29" s="1"/>
      <c r="TYI29" s="34"/>
      <c r="TYJ29" s="50"/>
      <c r="TYK29" s="51"/>
      <c r="TYL29" s="15"/>
      <c r="TYM29" s="15"/>
      <c r="TYN29" s="15"/>
      <c r="TYO29" s="42"/>
      <c r="TYP29" s="43"/>
      <c r="TYQ29" s="48"/>
      <c r="TYR29" s="44"/>
      <c r="TYS29" s="49"/>
      <c r="TYT29" s="13"/>
      <c r="TYU29" s="38"/>
      <c r="TYV29" s="39"/>
      <c r="TYW29" s="39"/>
      <c r="TYX29" s="39"/>
      <c r="TYY29" s="6"/>
      <c r="TYZ29" s="4"/>
      <c r="TZA29" s="3"/>
      <c r="TZB29" s="4"/>
      <c r="TZC29" s="7"/>
      <c r="TZD29" s="52"/>
      <c r="TZE29" s="4"/>
      <c r="TZF29" s="1"/>
      <c r="TZG29" s="1"/>
      <c r="TZH29" s="34"/>
      <c r="TZI29" s="50"/>
      <c r="TZJ29" s="51"/>
      <c r="TZK29" s="15"/>
      <c r="TZL29" s="15"/>
      <c r="TZM29" s="15"/>
      <c r="TZN29" s="42"/>
      <c r="TZO29" s="43"/>
      <c r="TZP29" s="48"/>
      <c r="TZQ29" s="44"/>
      <c r="TZR29" s="49"/>
      <c r="TZS29" s="13"/>
      <c r="TZT29" s="38"/>
      <c r="TZU29" s="39"/>
      <c r="TZV29" s="39"/>
      <c r="TZW29" s="39"/>
      <c r="TZX29" s="6"/>
      <c r="TZY29" s="4"/>
      <c r="TZZ29" s="3"/>
      <c r="UAA29" s="4"/>
      <c r="UAB29" s="7"/>
      <c r="UAC29" s="52"/>
      <c r="UAD29" s="4"/>
      <c r="UAE29" s="1"/>
      <c r="UAF29" s="1"/>
      <c r="UAG29" s="34"/>
      <c r="UAH29" s="50"/>
      <c r="UAI29" s="51"/>
      <c r="UAJ29" s="15"/>
      <c r="UAK29" s="15"/>
      <c r="UAL29" s="15"/>
      <c r="UAM29" s="42"/>
      <c r="UAN29" s="43"/>
      <c r="UAO29" s="48"/>
      <c r="UAP29" s="44"/>
      <c r="UAQ29" s="49"/>
      <c r="UAR29" s="13"/>
      <c r="UAS29" s="38"/>
      <c r="UAT29" s="39"/>
      <c r="UAU29" s="39"/>
      <c r="UAV29" s="39"/>
      <c r="UAW29" s="6"/>
      <c r="UAX29" s="4"/>
      <c r="UAY29" s="3"/>
      <c r="UAZ29" s="4"/>
      <c r="UBA29" s="7"/>
      <c r="UBB29" s="52"/>
      <c r="UBC29" s="4"/>
      <c r="UBD29" s="1"/>
      <c r="UBE29" s="1"/>
      <c r="UBF29" s="34"/>
      <c r="UBG29" s="50"/>
      <c r="UBH29" s="51"/>
      <c r="UBI29" s="15"/>
      <c r="UBJ29" s="15"/>
      <c r="UBK29" s="15"/>
      <c r="UBL29" s="42"/>
      <c r="UBM29" s="43"/>
      <c r="UBN29" s="48"/>
      <c r="UBO29" s="44"/>
      <c r="UBP29" s="49"/>
      <c r="UBQ29" s="13"/>
      <c r="UBR29" s="38"/>
      <c r="UBS29" s="39"/>
      <c r="UBT29" s="39"/>
      <c r="UBU29" s="39"/>
      <c r="UBV29" s="6"/>
      <c r="UBW29" s="4"/>
      <c r="UBX29" s="3"/>
      <c r="UBY29" s="4"/>
      <c r="UBZ29" s="7"/>
      <c r="UCA29" s="52"/>
      <c r="UCB29" s="4"/>
      <c r="UCC29" s="1"/>
      <c r="UCD29" s="1"/>
      <c r="UCE29" s="34"/>
      <c r="UCF29" s="50"/>
      <c r="UCG29" s="51"/>
      <c r="UCH29" s="15"/>
      <c r="UCI29" s="15"/>
      <c r="UCJ29" s="15"/>
      <c r="UCK29" s="42"/>
      <c r="UCL29" s="43"/>
      <c r="UCM29" s="48"/>
      <c r="UCN29" s="44"/>
      <c r="UCO29" s="49"/>
      <c r="UCP29" s="13"/>
      <c r="UCQ29" s="38"/>
      <c r="UCR29" s="39"/>
      <c r="UCS29" s="39"/>
      <c r="UCT29" s="39"/>
      <c r="UCU29" s="6"/>
      <c r="UCV29" s="4"/>
      <c r="UCW29" s="3"/>
      <c r="UCX29" s="4"/>
      <c r="UCY29" s="7"/>
      <c r="UCZ29" s="52"/>
      <c r="UDA29" s="4"/>
      <c r="UDB29" s="1"/>
      <c r="UDC29" s="1"/>
      <c r="UDD29" s="34"/>
      <c r="UDE29" s="50"/>
      <c r="UDF29" s="51"/>
      <c r="UDG29" s="15"/>
      <c r="UDH29" s="15"/>
      <c r="UDI29" s="15"/>
      <c r="UDJ29" s="42"/>
      <c r="UDK29" s="43"/>
      <c r="UDL29" s="48"/>
      <c r="UDM29" s="44"/>
      <c r="UDN29" s="49"/>
      <c r="UDO29" s="13"/>
      <c r="UDP29" s="38"/>
      <c r="UDQ29" s="39"/>
      <c r="UDR29" s="39"/>
      <c r="UDS29" s="39"/>
      <c r="UDT29" s="6"/>
      <c r="UDU29" s="4"/>
      <c r="UDV29" s="3"/>
      <c r="UDW29" s="4"/>
      <c r="UDX29" s="7"/>
      <c r="UDY29" s="52"/>
      <c r="UDZ29" s="4"/>
      <c r="UEA29" s="1"/>
      <c r="UEB29" s="1"/>
      <c r="UEC29" s="34"/>
      <c r="UED29" s="50"/>
      <c r="UEE29" s="51"/>
      <c r="UEF29" s="15"/>
      <c r="UEG29" s="15"/>
      <c r="UEH29" s="15"/>
      <c r="UEI29" s="42"/>
      <c r="UEJ29" s="43"/>
      <c r="UEK29" s="48"/>
      <c r="UEL29" s="44"/>
      <c r="UEM29" s="49"/>
      <c r="UEN29" s="13"/>
      <c r="UEO29" s="38"/>
      <c r="UEP29" s="39"/>
      <c r="UEQ29" s="39"/>
      <c r="UER29" s="39"/>
      <c r="UES29" s="6"/>
      <c r="UET29" s="4"/>
      <c r="UEU29" s="3"/>
      <c r="UEV29" s="4"/>
      <c r="UEW29" s="7"/>
      <c r="UEX29" s="52"/>
      <c r="UEY29" s="4"/>
      <c r="UEZ29" s="1"/>
      <c r="UFA29" s="1"/>
      <c r="UFB29" s="34"/>
      <c r="UFC29" s="50"/>
      <c r="UFD29" s="51"/>
      <c r="UFE29" s="15"/>
      <c r="UFF29" s="15"/>
      <c r="UFG29" s="15"/>
      <c r="UFH29" s="42"/>
      <c r="UFI29" s="43"/>
      <c r="UFJ29" s="48"/>
      <c r="UFK29" s="44"/>
      <c r="UFL29" s="49"/>
      <c r="UFM29" s="13"/>
      <c r="UFN29" s="38"/>
      <c r="UFO29" s="39"/>
      <c r="UFP29" s="39"/>
      <c r="UFQ29" s="39"/>
      <c r="UFR29" s="6"/>
      <c r="UFS29" s="4"/>
      <c r="UFT29" s="3"/>
      <c r="UFU29" s="4"/>
      <c r="UFV29" s="7"/>
      <c r="UFW29" s="52"/>
      <c r="UFX29" s="4"/>
      <c r="UFY29" s="1"/>
      <c r="UFZ29" s="1"/>
      <c r="UGA29" s="34"/>
      <c r="UGB29" s="50"/>
      <c r="UGC29" s="51"/>
      <c r="UGD29" s="15"/>
      <c r="UGE29" s="15"/>
      <c r="UGF29" s="15"/>
      <c r="UGG29" s="42"/>
      <c r="UGH29" s="43"/>
      <c r="UGI29" s="48"/>
      <c r="UGJ29" s="44"/>
      <c r="UGK29" s="49"/>
      <c r="UGL29" s="13"/>
      <c r="UGM29" s="38"/>
      <c r="UGN29" s="39"/>
      <c r="UGO29" s="39"/>
      <c r="UGP29" s="39"/>
      <c r="UGQ29" s="6"/>
      <c r="UGR29" s="4"/>
      <c r="UGS29" s="3"/>
      <c r="UGT29" s="4"/>
      <c r="UGU29" s="7"/>
      <c r="UGV29" s="52"/>
      <c r="UGW29" s="4"/>
      <c r="UGX29" s="1"/>
      <c r="UGY29" s="1"/>
      <c r="UGZ29" s="34"/>
      <c r="UHA29" s="50"/>
      <c r="UHB29" s="51"/>
      <c r="UHC29" s="15"/>
      <c r="UHD29" s="15"/>
      <c r="UHE29" s="15"/>
      <c r="UHF29" s="42"/>
      <c r="UHG29" s="43"/>
      <c r="UHH29" s="48"/>
      <c r="UHI29" s="44"/>
      <c r="UHJ29" s="49"/>
      <c r="UHK29" s="13"/>
      <c r="UHL29" s="38"/>
      <c r="UHM29" s="39"/>
      <c r="UHN29" s="39"/>
      <c r="UHO29" s="39"/>
      <c r="UHP29" s="6"/>
      <c r="UHQ29" s="4"/>
      <c r="UHR29" s="3"/>
      <c r="UHS29" s="4"/>
      <c r="UHT29" s="7"/>
      <c r="UHU29" s="52"/>
      <c r="UHV29" s="4"/>
      <c r="UHW29" s="1"/>
      <c r="UHX29" s="1"/>
      <c r="UHY29" s="34"/>
      <c r="UHZ29" s="50"/>
      <c r="UIA29" s="51"/>
      <c r="UIB29" s="15"/>
      <c r="UIC29" s="15"/>
      <c r="UID29" s="15"/>
      <c r="UIE29" s="42"/>
      <c r="UIF29" s="43"/>
      <c r="UIG29" s="48"/>
      <c r="UIH29" s="44"/>
      <c r="UII29" s="49"/>
      <c r="UIJ29" s="13"/>
      <c r="UIK29" s="38"/>
      <c r="UIL29" s="39"/>
      <c r="UIM29" s="39"/>
      <c r="UIN29" s="39"/>
      <c r="UIO29" s="6"/>
      <c r="UIP29" s="4"/>
      <c r="UIQ29" s="3"/>
      <c r="UIR29" s="4"/>
      <c r="UIS29" s="7"/>
      <c r="UIT29" s="52"/>
      <c r="UIU29" s="4"/>
      <c r="UIV29" s="1"/>
      <c r="UIW29" s="1"/>
      <c r="UIX29" s="34"/>
      <c r="UIY29" s="50"/>
      <c r="UIZ29" s="51"/>
      <c r="UJA29" s="15"/>
      <c r="UJB29" s="15"/>
      <c r="UJC29" s="15"/>
      <c r="UJD29" s="42"/>
      <c r="UJE29" s="43"/>
      <c r="UJF29" s="48"/>
      <c r="UJG29" s="44"/>
      <c r="UJH29" s="49"/>
      <c r="UJI29" s="13"/>
      <c r="UJJ29" s="38"/>
      <c r="UJK29" s="39"/>
      <c r="UJL29" s="39"/>
      <c r="UJM29" s="39"/>
      <c r="UJN29" s="6"/>
      <c r="UJO29" s="4"/>
      <c r="UJP29" s="3"/>
      <c r="UJQ29" s="4"/>
      <c r="UJR29" s="7"/>
      <c r="UJS29" s="52"/>
      <c r="UJT29" s="4"/>
      <c r="UJU29" s="1"/>
      <c r="UJV29" s="1"/>
      <c r="UJW29" s="34"/>
      <c r="UJX29" s="50"/>
      <c r="UJY29" s="51"/>
      <c r="UJZ29" s="15"/>
      <c r="UKA29" s="15"/>
      <c r="UKB29" s="15"/>
      <c r="UKC29" s="42"/>
      <c r="UKD29" s="43"/>
      <c r="UKE29" s="48"/>
      <c r="UKF29" s="44"/>
      <c r="UKG29" s="49"/>
      <c r="UKH29" s="13"/>
      <c r="UKI29" s="38"/>
      <c r="UKJ29" s="39"/>
      <c r="UKK29" s="39"/>
      <c r="UKL29" s="39"/>
      <c r="UKM29" s="6"/>
      <c r="UKN29" s="4"/>
      <c r="UKO29" s="3"/>
      <c r="UKP29" s="4"/>
      <c r="UKQ29" s="7"/>
      <c r="UKR29" s="52"/>
      <c r="UKS29" s="4"/>
      <c r="UKT29" s="1"/>
      <c r="UKU29" s="1"/>
      <c r="UKV29" s="34"/>
      <c r="UKW29" s="50"/>
      <c r="UKX29" s="51"/>
      <c r="UKY29" s="15"/>
      <c r="UKZ29" s="15"/>
      <c r="ULA29" s="15"/>
      <c r="ULB29" s="42"/>
      <c r="ULC29" s="43"/>
      <c r="ULD29" s="48"/>
      <c r="ULE29" s="44"/>
      <c r="ULF29" s="49"/>
      <c r="ULG29" s="13"/>
      <c r="ULH29" s="38"/>
      <c r="ULI29" s="39"/>
      <c r="ULJ29" s="39"/>
      <c r="ULK29" s="39"/>
      <c r="ULL29" s="6"/>
      <c r="ULM29" s="4"/>
      <c r="ULN29" s="3"/>
      <c r="ULO29" s="4"/>
      <c r="ULP29" s="7"/>
      <c r="ULQ29" s="52"/>
      <c r="ULR29" s="4"/>
      <c r="ULS29" s="1"/>
      <c r="ULT29" s="1"/>
      <c r="ULU29" s="34"/>
      <c r="ULV29" s="50"/>
      <c r="ULW29" s="51"/>
      <c r="ULX29" s="15"/>
      <c r="ULY29" s="15"/>
      <c r="ULZ29" s="15"/>
      <c r="UMA29" s="42"/>
      <c r="UMB29" s="43"/>
      <c r="UMC29" s="48"/>
      <c r="UMD29" s="44"/>
      <c r="UME29" s="49"/>
      <c r="UMF29" s="13"/>
      <c r="UMG29" s="38"/>
      <c r="UMH29" s="39"/>
      <c r="UMI29" s="39"/>
      <c r="UMJ29" s="39"/>
      <c r="UMK29" s="6"/>
      <c r="UML29" s="4"/>
      <c r="UMM29" s="3"/>
      <c r="UMN29" s="4"/>
      <c r="UMO29" s="7"/>
      <c r="UMP29" s="52"/>
      <c r="UMQ29" s="4"/>
      <c r="UMR29" s="1"/>
      <c r="UMS29" s="1"/>
      <c r="UMT29" s="34"/>
      <c r="UMU29" s="50"/>
      <c r="UMV29" s="51"/>
      <c r="UMW29" s="15"/>
      <c r="UMX29" s="15"/>
      <c r="UMY29" s="15"/>
      <c r="UMZ29" s="42"/>
      <c r="UNA29" s="43"/>
      <c r="UNB29" s="48"/>
      <c r="UNC29" s="44"/>
      <c r="UND29" s="49"/>
      <c r="UNE29" s="13"/>
      <c r="UNF29" s="38"/>
      <c r="UNG29" s="39"/>
      <c r="UNH29" s="39"/>
      <c r="UNI29" s="39"/>
      <c r="UNJ29" s="6"/>
      <c r="UNK29" s="4"/>
      <c r="UNL29" s="3"/>
      <c r="UNM29" s="4"/>
      <c r="UNN29" s="7"/>
      <c r="UNO29" s="52"/>
      <c r="UNP29" s="4"/>
      <c r="UNQ29" s="1"/>
      <c r="UNR29" s="1"/>
      <c r="UNS29" s="34"/>
      <c r="UNT29" s="50"/>
      <c r="UNU29" s="51"/>
      <c r="UNV29" s="15"/>
      <c r="UNW29" s="15"/>
      <c r="UNX29" s="15"/>
      <c r="UNY29" s="42"/>
      <c r="UNZ29" s="43"/>
      <c r="UOA29" s="48"/>
      <c r="UOB29" s="44"/>
      <c r="UOC29" s="49"/>
      <c r="UOD29" s="13"/>
      <c r="UOE29" s="38"/>
      <c r="UOF29" s="39"/>
      <c r="UOG29" s="39"/>
      <c r="UOH29" s="39"/>
      <c r="UOI29" s="6"/>
      <c r="UOJ29" s="4"/>
      <c r="UOK29" s="3"/>
      <c r="UOL29" s="4"/>
      <c r="UOM29" s="7"/>
      <c r="UON29" s="52"/>
      <c r="UOO29" s="4"/>
      <c r="UOP29" s="1"/>
      <c r="UOQ29" s="1"/>
      <c r="UOR29" s="34"/>
      <c r="UOS29" s="50"/>
      <c r="UOT29" s="51"/>
      <c r="UOU29" s="15"/>
      <c r="UOV29" s="15"/>
      <c r="UOW29" s="15"/>
      <c r="UOX29" s="42"/>
      <c r="UOY29" s="43"/>
      <c r="UOZ29" s="48"/>
      <c r="UPA29" s="44"/>
      <c r="UPB29" s="49"/>
      <c r="UPC29" s="13"/>
      <c r="UPD29" s="38"/>
      <c r="UPE29" s="39"/>
      <c r="UPF29" s="39"/>
      <c r="UPG29" s="39"/>
      <c r="UPH29" s="6"/>
      <c r="UPI29" s="4"/>
      <c r="UPJ29" s="3"/>
      <c r="UPK29" s="4"/>
      <c r="UPL29" s="7"/>
      <c r="UPM29" s="52"/>
      <c r="UPN29" s="4"/>
      <c r="UPO29" s="1"/>
      <c r="UPP29" s="1"/>
      <c r="UPQ29" s="34"/>
      <c r="UPR29" s="50"/>
      <c r="UPS29" s="51"/>
      <c r="UPT29" s="15"/>
      <c r="UPU29" s="15"/>
      <c r="UPV29" s="15"/>
      <c r="UPW29" s="42"/>
      <c r="UPX29" s="43"/>
      <c r="UPY29" s="48"/>
      <c r="UPZ29" s="44"/>
      <c r="UQA29" s="49"/>
      <c r="UQB29" s="13"/>
      <c r="UQC29" s="38"/>
      <c r="UQD29" s="39"/>
      <c r="UQE29" s="39"/>
      <c r="UQF29" s="39"/>
      <c r="UQG29" s="6"/>
      <c r="UQH29" s="4"/>
      <c r="UQI29" s="3"/>
      <c r="UQJ29" s="4"/>
      <c r="UQK29" s="7"/>
      <c r="UQL29" s="52"/>
      <c r="UQM29" s="4"/>
      <c r="UQN29" s="1"/>
      <c r="UQO29" s="1"/>
      <c r="UQP29" s="34"/>
      <c r="UQQ29" s="50"/>
      <c r="UQR29" s="51"/>
      <c r="UQS29" s="15"/>
      <c r="UQT29" s="15"/>
      <c r="UQU29" s="15"/>
      <c r="UQV29" s="42"/>
      <c r="UQW29" s="43"/>
      <c r="UQX29" s="48"/>
      <c r="UQY29" s="44"/>
      <c r="UQZ29" s="49"/>
      <c r="URA29" s="13"/>
      <c r="URB29" s="38"/>
      <c r="URC29" s="39"/>
      <c r="URD29" s="39"/>
      <c r="URE29" s="39"/>
      <c r="URF29" s="6"/>
      <c r="URG29" s="4"/>
      <c r="URH29" s="3"/>
      <c r="URI29" s="4"/>
      <c r="URJ29" s="7"/>
      <c r="URK29" s="52"/>
      <c r="URL29" s="4"/>
      <c r="URM29" s="1"/>
      <c r="URN29" s="1"/>
      <c r="URO29" s="34"/>
      <c r="URP29" s="50"/>
      <c r="URQ29" s="51"/>
      <c r="URR29" s="15"/>
      <c r="URS29" s="15"/>
      <c r="URT29" s="15"/>
      <c r="URU29" s="42"/>
      <c r="URV29" s="43"/>
      <c r="URW29" s="48"/>
      <c r="URX29" s="44"/>
      <c r="URY29" s="49"/>
      <c r="URZ29" s="13"/>
      <c r="USA29" s="38"/>
      <c r="USB29" s="39"/>
      <c r="USC29" s="39"/>
      <c r="USD29" s="39"/>
      <c r="USE29" s="6"/>
      <c r="USF29" s="4"/>
      <c r="USG29" s="3"/>
      <c r="USH29" s="4"/>
      <c r="USI29" s="7"/>
      <c r="USJ29" s="52"/>
      <c r="USK29" s="4"/>
      <c r="USL29" s="1"/>
      <c r="USM29" s="1"/>
      <c r="USN29" s="34"/>
      <c r="USO29" s="50"/>
      <c r="USP29" s="51"/>
      <c r="USQ29" s="15"/>
      <c r="USR29" s="15"/>
      <c r="USS29" s="15"/>
      <c r="UST29" s="42"/>
      <c r="USU29" s="43"/>
      <c r="USV29" s="48"/>
      <c r="USW29" s="44"/>
      <c r="USX29" s="49"/>
      <c r="USY29" s="13"/>
      <c r="USZ29" s="38"/>
      <c r="UTA29" s="39"/>
      <c r="UTB29" s="39"/>
      <c r="UTC29" s="39"/>
      <c r="UTD29" s="6"/>
      <c r="UTE29" s="4"/>
      <c r="UTF29" s="3"/>
      <c r="UTG29" s="4"/>
      <c r="UTH29" s="7"/>
      <c r="UTI29" s="52"/>
      <c r="UTJ29" s="4"/>
      <c r="UTK29" s="1"/>
      <c r="UTL29" s="1"/>
      <c r="UTM29" s="34"/>
      <c r="UTN29" s="50"/>
      <c r="UTO29" s="51"/>
      <c r="UTP29" s="15"/>
      <c r="UTQ29" s="15"/>
      <c r="UTR29" s="15"/>
      <c r="UTS29" s="42"/>
      <c r="UTT29" s="43"/>
      <c r="UTU29" s="48"/>
      <c r="UTV29" s="44"/>
      <c r="UTW29" s="49"/>
      <c r="UTX29" s="13"/>
      <c r="UTY29" s="38"/>
      <c r="UTZ29" s="39"/>
      <c r="UUA29" s="39"/>
      <c r="UUB29" s="39"/>
      <c r="UUC29" s="6"/>
      <c r="UUD29" s="4"/>
      <c r="UUE29" s="3"/>
      <c r="UUF29" s="4"/>
      <c r="UUG29" s="7"/>
      <c r="UUH29" s="52"/>
      <c r="UUI29" s="4"/>
      <c r="UUJ29" s="1"/>
      <c r="UUK29" s="1"/>
      <c r="UUL29" s="34"/>
      <c r="UUM29" s="50"/>
      <c r="UUN29" s="51"/>
      <c r="UUO29" s="15"/>
      <c r="UUP29" s="15"/>
      <c r="UUQ29" s="15"/>
      <c r="UUR29" s="42"/>
      <c r="UUS29" s="43"/>
      <c r="UUT29" s="48"/>
      <c r="UUU29" s="44"/>
      <c r="UUV29" s="49"/>
      <c r="UUW29" s="13"/>
      <c r="UUX29" s="38"/>
      <c r="UUY29" s="39"/>
      <c r="UUZ29" s="39"/>
      <c r="UVA29" s="39"/>
      <c r="UVB29" s="6"/>
      <c r="UVC29" s="4"/>
      <c r="UVD29" s="3"/>
      <c r="UVE29" s="4"/>
      <c r="UVF29" s="7"/>
      <c r="UVG29" s="52"/>
      <c r="UVH29" s="4"/>
      <c r="UVI29" s="1"/>
      <c r="UVJ29" s="1"/>
      <c r="UVK29" s="34"/>
      <c r="UVL29" s="50"/>
      <c r="UVM29" s="51"/>
      <c r="UVN29" s="15"/>
      <c r="UVO29" s="15"/>
      <c r="UVP29" s="15"/>
      <c r="UVQ29" s="42"/>
      <c r="UVR29" s="43"/>
      <c r="UVS29" s="48"/>
      <c r="UVT29" s="44"/>
      <c r="UVU29" s="49"/>
      <c r="UVV29" s="13"/>
      <c r="UVW29" s="38"/>
      <c r="UVX29" s="39"/>
      <c r="UVY29" s="39"/>
      <c r="UVZ29" s="39"/>
      <c r="UWA29" s="6"/>
      <c r="UWB29" s="4"/>
      <c r="UWC29" s="3"/>
      <c r="UWD29" s="4"/>
      <c r="UWE29" s="7"/>
      <c r="UWF29" s="52"/>
      <c r="UWG29" s="4"/>
      <c r="UWH29" s="1"/>
      <c r="UWI29" s="1"/>
      <c r="UWJ29" s="34"/>
      <c r="UWK29" s="50"/>
      <c r="UWL29" s="51"/>
      <c r="UWM29" s="15"/>
      <c r="UWN29" s="15"/>
      <c r="UWO29" s="15"/>
      <c r="UWP29" s="42"/>
      <c r="UWQ29" s="43"/>
      <c r="UWR29" s="48"/>
      <c r="UWS29" s="44"/>
      <c r="UWT29" s="49"/>
      <c r="UWU29" s="13"/>
      <c r="UWV29" s="38"/>
      <c r="UWW29" s="39"/>
      <c r="UWX29" s="39"/>
      <c r="UWY29" s="39"/>
      <c r="UWZ29" s="6"/>
      <c r="UXA29" s="4"/>
      <c r="UXB29" s="3"/>
      <c r="UXC29" s="4"/>
      <c r="UXD29" s="7"/>
      <c r="UXE29" s="52"/>
      <c r="UXF29" s="4"/>
      <c r="UXG29" s="1"/>
      <c r="UXH29" s="1"/>
      <c r="UXI29" s="34"/>
      <c r="UXJ29" s="50"/>
      <c r="UXK29" s="51"/>
      <c r="UXL29" s="15"/>
      <c r="UXM29" s="15"/>
      <c r="UXN29" s="15"/>
      <c r="UXO29" s="42"/>
      <c r="UXP29" s="43"/>
      <c r="UXQ29" s="48"/>
      <c r="UXR29" s="44"/>
      <c r="UXS29" s="49"/>
      <c r="UXT29" s="13"/>
      <c r="UXU29" s="38"/>
      <c r="UXV29" s="39"/>
      <c r="UXW29" s="39"/>
      <c r="UXX29" s="39"/>
      <c r="UXY29" s="6"/>
      <c r="UXZ29" s="4"/>
      <c r="UYA29" s="3"/>
      <c r="UYB29" s="4"/>
      <c r="UYC29" s="7"/>
      <c r="UYD29" s="52"/>
      <c r="UYE29" s="4"/>
      <c r="UYF29" s="1"/>
      <c r="UYG29" s="1"/>
      <c r="UYH29" s="34"/>
      <c r="UYI29" s="50"/>
      <c r="UYJ29" s="51"/>
      <c r="UYK29" s="15"/>
      <c r="UYL29" s="15"/>
      <c r="UYM29" s="15"/>
      <c r="UYN29" s="42"/>
      <c r="UYO29" s="43"/>
      <c r="UYP29" s="48"/>
      <c r="UYQ29" s="44"/>
      <c r="UYR29" s="49"/>
      <c r="UYS29" s="13"/>
      <c r="UYT29" s="38"/>
      <c r="UYU29" s="39"/>
      <c r="UYV29" s="39"/>
      <c r="UYW29" s="39"/>
      <c r="UYX29" s="6"/>
      <c r="UYY29" s="4"/>
      <c r="UYZ29" s="3"/>
      <c r="UZA29" s="4"/>
      <c r="UZB29" s="7"/>
      <c r="UZC29" s="52"/>
      <c r="UZD29" s="4"/>
      <c r="UZE29" s="1"/>
      <c r="UZF29" s="1"/>
      <c r="UZG29" s="34"/>
      <c r="UZH29" s="50"/>
      <c r="UZI29" s="51"/>
      <c r="UZJ29" s="15"/>
      <c r="UZK29" s="15"/>
      <c r="UZL29" s="15"/>
      <c r="UZM29" s="42"/>
      <c r="UZN29" s="43"/>
      <c r="UZO29" s="48"/>
      <c r="UZP29" s="44"/>
      <c r="UZQ29" s="49"/>
      <c r="UZR29" s="13"/>
      <c r="UZS29" s="38"/>
      <c r="UZT29" s="39"/>
      <c r="UZU29" s="39"/>
      <c r="UZV29" s="39"/>
      <c r="UZW29" s="6"/>
      <c r="UZX29" s="4"/>
      <c r="UZY29" s="3"/>
      <c r="UZZ29" s="4"/>
      <c r="VAA29" s="7"/>
      <c r="VAB29" s="52"/>
      <c r="VAC29" s="4"/>
      <c r="VAD29" s="1"/>
      <c r="VAE29" s="1"/>
      <c r="VAF29" s="34"/>
      <c r="VAG29" s="50"/>
      <c r="VAH29" s="51"/>
      <c r="VAI29" s="15"/>
      <c r="VAJ29" s="15"/>
      <c r="VAK29" s="15"/>
      <c r="VAL29" s="42"/>
      <c r="VAM29" s="43"/>
      <c r="VAN29" s="48"/>
      <c r="VAO29" s="44"/>
      <c r="VAP29" s="49"/>
      <c r="VAQ29" s="13"/>
      <c r="VAR29" s="38"/>
      <c r="VAS29" s="39"/>
      <c r="VAT29" s="39"/>
      <c r="VAU29" s="39"/>
      <c r="VAV29" s="6"/>
      <c r="VAW29" s="4"/>
      <c r="VAX29" s="3"/>
      <c r="VAY29" s="4"/>
      <c r="VAZ29" s="7"/>
      <c r="VBA29" s="52"/>
      <c r="VBB29" s="4"/>
      <c r="VBC29" s="1"/>
      <c r="VBD29" s="1"/>
      <c r="VBE29" s="34"/>
      <c r="VBF29" s="50"/>
      <c r="VBG29" s="51"/>
      <c r="VBH29" s="15"/>
      <c r="VBI29" s="15"/>
      <c r="VBJ29" s="15"/>
      <c r="VBK29" s="42"/>
      <c r="VBL29" s="43"/>
      <c r="VBM29" s="48"/>
      <c r="VBN29" s="44"/>
      <c r="VBO29" s="49"/>
      <c r="VBP29" s="13"/>
      <c r="VBQ29" s="38"/>
      <c r="VBR29" s="39"/>
      <c r="VBS29" s="39"/>
      <c r="VBT29" s="39"/>
      <c r="VBU29" s="6"/>
      <c r="VBV29" s="4"/>
      <c r="VBW29" s="3"/>
      <c r="VBX29" s="4"/>
      <c r="VBY29" s="7"/>
      <c r="VBZ29" s="52"/>
      <c r="VCA29" s="4"/>
      <c r="VCB29" s="1"/>
      <c r="VCC29" s="1"/>
      <c r="VCD29" s="34"/>
      <c r="VCE29" s="50"/>
      <c r="VCF29" s="51"/>
      <c r="VCG29" s="15"/>
      <c r="VCH29" s="15"/>
      <c r="VCI29" s="15"/>
      <c r="VCJ29" s="42"/>
      <c r="VCK29" s="43"/>
      <c r="VCL29" s="48"/>
      <c r="VCM29" s="44"/>
      <c r="VCN29" s="49"/>
      <c r="VCO29" s="13"/>
      <c r="VCP29" s="38"/>
      <c r="VCQ29" s="39"/>
      <c r="VCR29" s="39"/>
      <c r="VCS29" s="39"/>
      <c r="VCT29" s="6"/>
      <c r="VCU29" s="4"/>
      <c r="VCV29" s="3"/>
      <c r="VCW29" s="4"/>
      <c r="VCX29" s="7"/>
      <c r="VCY29" s="52"/>
      <c r="VCZ29" s="4"/>
      <c r="VDA29" s="1"/>
      <c r="VDB29" s="1"/>
      <c r="VDC29" s="34"/>
      <c r="VDD29" s="50"/>
      <c r="VDE29" s="51"/>
      <c r="VDF29" s="15"/>
      <c r="VDG29" s="15"/>
      <c r="VDH29" s="15"/>
      <c r="VDI29" s="42"/>
      <c r="VDJ29" s="43"/>
      <c r="VDK29" s="48"/>
      <c r="VDL29" s="44"/>
      <c r="VDM29" s="49"/>
      <c r="VDN29" s="13"/>
      <c r="VDO29" s="38"/>
      <c r="VDP29" s="39"/>
      <c r="VDQ29" s="39"/>
      <c r="VDR29" s="39"/>
      <c r="VDS29" s="6"/>
      <c r="VDT29" s="4"/>
      <c r="VDU29" s="3"/>
      <c r="VDV29" s="4"/>
      <c r="VDW29" s="7"/>
      <c r="VDX29" s="52"/>
      <c r="VDY29" s="4"/>
      <c r="VDZ29" s="1"/>
      <c r="VEA29" s="1"/>
      <c r="VEB29" s="34"/>
      <c r="VEC29" s="50"/>
      <c r="VED29" s="51"/>
      <c r="VEE29" s="15"/>
      <c r="VEF29" s="15"/>
      <c r="VEG29" s="15"/>
      <c r="VEH29" s="42"/>
      <c r="VEI29" s="43"/>
      <c r="VEJ29" s="48"/>
      <c r="VEK29" s="44"/>
      <c r="VEL29" s="49"/>
      <c r="VEM29" s="13"/>
      <c r="VEN29" s="38"/>
      <c r="VEO29" s="39"/>
      <c r="VEP29" s="39"/>
      <c r="VEQ29" s="39"/>
      <c r="VER29" s="6"/>
      <c r="VES29" s="4"/>
      <c r="VET29" s="3"/>
      <c r="VEU29" s="4"/>
      <c r="VEV29" s="7"/>
      <c r="VEW29" s="52"/>
      <c r="VEX29" s="4"/>
      <c r="VEY29" s="1"/>
      <c r="VEZ29" s="1"/>
      <c r="VFA29" s="34"/>
      <c r="VFB29" s="50"/>
      <c r="VFC29" s="51"/>
      <c r="VFD29" s="15"/>
      <c r="VFE29" s="15"/>
      <c r="VFF29" s="15"/>
      <c r="VFG29" s="42"/>
      <c r="VFH29" s="43"/>
      <c r="VFI29" s="48"/>
      <c r="VFJ29" s="44"/>
      <c r="VFK29" s="49"/>
      <c r="VFL29" s="13"/>
      <c r="VFM29" s="38"/>
      <c r="VFN29" s="39"/>
      <c r="VFO29" s="39"/>
      <c r="VFP29" s="39"/>
      <c r="VFQ29" s="6"/>
      <c r="VFR29" s="4"/>
      <c r="VFS29" s="3"/>
      <c r="VFT29" s="4"/>
      <c r="VFU29" s="7"/>
      <c r="VFV29" s="52"/>
      <c r="VFW29" s="4"/>
      <c r="VFX29" s="1"/>
      <c r="VFY29" s="1"/>
      <c r="VFZ29" s="34"/>
      <c r="VGA29" s="50"/>
      <c r="VGB29" s="51"/>
      <c r="VGC29" s="15"/>
      <c r="VGD29" s="15"/>
      <c r="VGE29" s="15"/>
      <c r="VGF29" s="42"/>
      <c r="VGG29" s="43"/>
      <c r="VGH29" s="48"/>
      <c r="VGI29" s="44"/>
      <c r="VGJ29" s="49"/>
      <c r="VGK29" s="13"/>
      <c r="VGL29" s="38"/>
      <c r="VGM29" s="39"/>
      <c r="VGN29" s="39"/>
      <c r="VGO29" s="39"/>
      <c r="VGP29" s="6"/>
      <c r="VGQ29" s="4"/>
      <c r="VGR29" s="3"/>
      <c r="VGS29" s="4"/>
      <c r="VGT29" s="7"/>
      <c r="VGU29" s="52"/>
      <c r="VGV29" s="4"/>
      <c r="VGW29" s="1"/>
      <c r="VGX29" s="1"/>
      <c r="VGY29" s="34"/>
      <c r="VGZ29" s="50"/>
      <c r="VHA29" s="51"/>
      <c r="VHB29" s="15"/>
      <c r="VHC29" s="15"/>
      <c r="VHD29" s="15"/>
      <c r="VHE29" s="42"/>
      <c r="VHF29" s="43"/>
      <c r="VHG29" s="48"/>
      <c r="VHH29" s="44"/>
      <c r="VHI29" s="49"/>
      <c r="VHJ29" s="13"/>
      <c r="VHK29" s="38"/>
      <c r="VHL29" s="39"/>
      <c r="VHM29" s="39"/>
      <c r="VHN29" s="39"/>
      <c r="VHO29" s="6"/>
      <c r="VHP29" s="4"/>
      <c r="VHQ29" s="3"/>
      <c r="VHR29" s="4"/>
      <c r="VHS29" s="7"/>
      <c r="VHT29" s="52"/>
      <c r="VHU29" s="4"/>
      <c r="VHV29" s="1"/>
      <c r="VHW29" s="1"/>
      <c r="VHX29" s="34"/>
      <c r="VHY29" s="50"/>
      <c r="VHZ29" s="51"/>
      <c r="VIA29" s="15"/>
      <c r="VIB29" s="15"/>
      <c r="VIC29" s="15"/>
      <c r="VID29" s="42"/>
      <c r="VIE29" s="43"/>
      <c r="VIF29" s="48"/>
      <c r="VIG29" s="44"/>
      <c r="VIH29" s="49"/>
      <c r="VII29" s="13"/>
      <c r="VIJ29" s="38"/>
      <c r="VIK29" s="39"/>
      <c r="VIL29" s="39"/>
      <c r="VIM29" s="39"/>
      <c r="VIN29" s="6"/>
      <c r="VIO29" s="4"/>
      <c r="VIP29" s="3"/>
      <c r="VIQ29" s="4"/>
      <c r="VIR29" s="7"/>
      <c r="VIS29" s="52"/>
      <c r="VIT29" s="4"/>
      <c r="VIU29" s="1"/>
      <c r="VIV29" s="1"/>
      <c r="VIW29" s="34"/>
      <c r="VIX29" s="50"/>
      <c r="VIY29" s="51"/>
      <c r="VIZ29" s="15"/>
      <c r="VJA29" s="15"/>
      <c r="VJB29" s="15"/>
      <c r="VJC29" s="42"/>
      <c r="VJD29" s="43"/>
      <c r="VJE29" s="48"/>
      <c r="VJF29" s="44"/>
      <c r="VJG29" s="49"/>
      <c r="VJH29" s="13"/>
      <c r="VJI29" s="38"/>
      <c r="VJJ29" s="39"/>
      <c r="VJK29" s="39"/>
      <c r="VJL29" s="39"/>
      <c r="VJM29" s="6"/>
      <c r="VJN29" s="4"/>
      <c r="VJO29" s="3"/>
      <c r="VJP29" s="4"/>
      <c r="VJQ29" s="7"/>
      <c r="VJR29" s="52"/>
      <c r="VJS29" s="4"/>
      <c r="VJT29" s="1"/>
      <c r="VJU29" s="1"/>
      <c r="VJV29" s="34"/>
      <c r="VJW29" s="50"/>
      <c r="VJX29" s="51"/>
      <c r="VJY29" s="15"/>
      <c r="VJZ29" s="15"/>
      <c r="VKA29" s="15"/>
      <c r="VKB29" s="42"/>
      <c r="VKC29" s="43"/>
      <c r="VKD29" s="48"/>
      <c r="VKE29" s="44"/>
      <c r="VKF29" s="49"/>
      <c r="VKG29" s="13"/>
      <c r="VKH29" s="38"/>
      <c r="VKI29" s="39"/>
      <c r="VKJ29" s="39"/>
      <c r="VKK29" s="39"/>
      <c r="VKL29" s="6"/>
      <c r="VKM29" s="4"/>
      <c r="VKN29" s="3"/>
      <c r="VKO29" s="4"/>
      <c r="VKP29" s="7"/>
      <c r="VKQ29" s="52"/>
      <c r="VKR29" s="4"/>
      <c r="VKS29" s="1"/>
      <c r="VKT29" s="1"/>
      <c r="VKU29" s="34"/>
      <c r="VKV29" s="50"/>
      <c r="VKW29" s="51"/>
      <c r="VKX29" s="15"/>
      <c r="VKY29" s="15"/>
      <c r="VKZ29" s="15"/>
      <c r="VLA29" s="42"/>
      <c r="VLB29" s="43"/>
      <c r="VLC29" s="48"/>
      <c r="VLD29" s="44"/>
      <c r="VLE29" s="49"/>
      <c r="VLF29" s="13"/>
      <c r="VLG29" s="38"/>
      <c r="VLH29" s="39"/>
      <c r="VLI29" s="39"/>
      <c r="VLJ29" s="39"/>
      <c r="VLK29" s="6"/>
      <c r="VLL29" s="4"/>
      <c r="VLM29" s="3"/>
      <c r="VLN29" s="4"/>
      <c r="VLO29" s="7"/>
      <c r="VLP29" s="52"/>
      <c r="VLQ29" s="4"/>
      <c r="VLR29" s="1"/>
      <c r="VLS29" s="1"/>
      <c r="VLT29" s="34"/>
      <c r="VLU29" s="50"/>
      <c r="VLV29" s="51"/>
      <c r="VLW29" s="15"/>
      <c r="VLX29" s="15"/>
      <c r="VLY29" s="15"/>
      <c r="VLZ29" s="42"/>
      <c r="VMA29" s="43"/>
      <c r="VMB29" s="48"/>
      <c r="VMC29" s="44"/>
      <c r="VMD29" s="49"/>
      <c r="VME29" s="13"/>
      <c r="VMF29" s="38"/>
      <c r="VMG29" s="39"/>
      <c r="VMH29" s="39"/>
      <c r="VMI29" s="39"/>
      <c r="VMJ29" s="6"/>
      <c r="VMK29" s="4"/>
      <c r="VML29" s="3"/>
      <c r="VMM29" s="4"/>
      <c r="VMN29" s="7"/>
      <c r="VMO29" s="52"/>
      <c r="VMP29" s="4"/>
      <c r="VMQ29" s="1"/>
      <c r="VMR29" s="1"/>
      <c r="VMS29" s="34"/>
      <c r="VMT29" s="50"/>
      <c r="VMU29" s="51"/>
      <c r="VMV29" s="15"/>
      <c r="VMW29" s="15"/>
      <c r="VMX29" s="15"/>
      <c r="VMY29" s="42"/>
      <c r="VMZ29" s="43"/>
      <c r="VNA29" s="48"/>
      <c r="VNB29" s="44"/>
      <c r="VNC29" s="49"/>
      <c r="VND29" s="13"/>
      <c r="VNE29" s="38"/>
      <c r="VNF29" s="39"/>
      <c r="VNG29" s="39"/>
      <c r="VNH29" s="39"/>
      <c r="VNI29" s="6"/>
      <c r="VNJ29" s="4"/>
      <c r="VNK29" s="3"/>
      <c r="VNL29" s="4"/>
      <c r="VNM29" s="7"/>
      <c r="VNN29" s="52"/>
      <c r="VNO29" s="4"/>
      <c r="VNP29" s="1"/>
      <c r="VNQ29" s="1"/>
      <c r="VNR29" s="34"/>
      <c r="VNS29" s="50"/>
      <c r="VNT29" s="51"/>
      <c r="VNU29" s="15"/>
      <c r="VNV29" s="15"/>
      <c r="VNW29" s="15"/>
      <c r="VNX29" s="42"/>
      <c r="VNY29" s="43"/>
      <c r="VNZ29" s="48"/>
      <c r="VOA29" s="44"/>
      <c r="VOB29" s="49"/>
      <c r="VOC29" s="13"/>
      <c r="VOD29" s="38"/>
      <c r="VOE29" s="39"/>
      <c r="VOF29" s="39"/>
      <c r="VOG29" s="39"/>
      <c r="VOH29" s="6"/>
      <c r="VOI29" s="4"/>
      <c r="VOJ29" s="3"/>
      <c r="VOK29" s="4"/>
      <c r="VOL29" s="7"/>
      <c r="VOM29" s="52"/>
      <c r="VON29" s="4"/>
      <c r="VOO29" s="1"/>
      <c r="VOP29" s="1"/>
      <c r="VOQ29" s="34"/>
      <c r="VOR29" s="50"/>
      <c r="VOS29" s="51"/>
      <c r="VOT29" s="15"/>
      <c r="VOU29" s="15"/>
      <c r="VOV29" s="15"/>
      <c r="VOW29" s="42"/>
      <c r="VOX29" s="43"/>
      <c r="VOY29" s="48"/>
      <c r="VOZ29" s="44"/>
      <c r="VPA29" s="49"/>
      <c r="VPB29" s="13"/>
      <c r="VPC29" s="38"/>
      <c r="VPD29" s="39"/>
      <c r="VPE29" s="39"/>
      <c r="VPF29" s="39"/>
      <c r="VPG29" s="6"/>
      <c r="VPH29" s="4"/>
      <c r="VPI29" s="3"/>
      <c r="VPJ29" s="4"/>
      <c r="VPK29" s="7"/>
      <c r="VPL29" s="52"/>
      <c r="VPM29" s="4"/>
      <c r="VPN29" s="1"/>
      <c r="VPO29" s="1"/>
      <c r="VPP29" s="34"/>
      <c r="VPQ29" s="50"/>
      <c r="VPR29" s="51"/>
      <c r="VPS29" s="15"/>
      <c r="VPT29" s="15"/>
      <c r="VPU29" s="15"/>
      <c r="VPV29" s="42"/>
      <c r="VPW29" s="43"/>
      <c r="VPX29" s="48"/>
      <c r="VPY29" s="44"/>
      <c r="VPZ29" s="49"/>
      <c r="VQA29" s="13"/>
      <c r="VQB29" s="38"/>
      <c r="VQC29" s="39"/>
      <c r="VQD29" s="39"/>
      <c r="VQE29" s="39"/>
      <c r="VQF29" s="6"/>
      <c r="VQG29" s="4"/>
      <c r="VQH29" s="3"/>
      <c r="VQI29" s="4"/>
      <c r="VQJ29" s="7"/>
      <c r="VQK29" s="52"/>
      <c r="VQL29" s="4"/>
      <c r="VQM29" s="1"/>
      <c r="VQN29" s="1"/>
      <c r="VQO29" s="34"/>
      <c r="VQP29" s="50"/>
      <c r="VQQ29" s="51"/>
      <c r="VQR29" s="15"/>
      <c r="VQS29" s="15"/>
      <c r="VQT29" s="15"/>
      <c r="VQU29" s="42"/>
      <c r="VQV29" s="43"/>
      <c r="VQW29" s="48"/>
      <c r="VQX29" s="44"/>
      <c r="VQY29" s="49"/>
      <c r="VQZ29" s="13"/>
      <c r="VRA29" s="38"/>
      <c r="VRB29" s="39"/>
      <c r="VRC29" s="39"/>
      <c r="VRD29" s="39"/>
      <c r="VRE29" s="6"/>
      <c r="VRF29" s="4"/>
      <c r="VRG29" s="3"/>
      <c r="VRH29" s="4"/>
      <c r="VRI29" s="7"/>
      <c r="VRJ29" s="52"/>
      <c r="VRK29" s="4"/>
      <c r="VRL29" s="1"/>
      <c r="VRM29" s="1"/>
      <c r="VRN29" s="34"/>
      <c r="VRO29" s="50"/>
      <c r="VRP29" s="51"/>
      <c r="VRQ29" s="15"/>
      <c r="VRR29" s="15"/>
      <c r="VRS29" s="15"/>
      <c r="VRT29" s="42"/>
      <c r="VRU29" s="43"/>
      <c r="VRV29" s="48"/>
      <c r="VRW29" s="44"/>
      <c r="VRX29" s="49"/>
      <c r="VRY29" s="13"/>
      <c r="VRZ29" s="38"/>
      <c r="VSA29" s="39"/>
      <c r="VSB29" s="39"/>
      <c r="VSC29" s="39"/>
      <c r="VSD29" s="6"/>
      <c r="VSE29" s="4"/>
      <c r="VSF29" s="3"/>
      <c r="VSG29" s="4"/>
      <c r="VSH29" s="7"/>
      <c r="VSI29" s="52"/>
      <c r="VSJ29" s="4"/>
      <c r="VSK29" s="1"/>
      <c r="VSL29" s="1"/>
      <c r="VSM29" s="34"/>
      <c r="VSN29" s="50"/>
      <c r="VSO29" s="51"/>
      <c r="VSP29" s="15"/>
      <c r="VSQ29" s="15"/>
      <c r="VSR29" s="15"/>
      <c r="VSS29" s="42"/>
      <c r="VST29" s="43"/>
      <c r="VSU29" s="48"/>
      <c r="VSV29" s="44"/>
      <c r="VSW29" s="49"/>
      <c r="VSX29" s="13"/>
      <c r="VSY29" s="38"/>
      <c r="VSZ29" s="39"/>
      <c r="VTA29" s="39"/>
      <c r="VTB29" s="39"/>
      <c r="VTC29" s="6"/>
      <c r="VTD29" s="4"/>
      <c r="VTE29" s="3"/>
      <c r="VTF29" s="4"/>
      <c r="VTG29" s="7"/>
      <c r="VTH29" s="52"/>
      <c r="VTI29" s="4"/>
      <c r="VTJ29" s="1"/>
      <c r="VTK29" s="1"/>
      <c r="VTL29" s="34"/>
      <c r="VTM29" s="50"/>
      <c r="VTN29" s="51"/>
      <c r="VTO29" s="15"/>
      <c r="VTP29" s="15"/>
      <c r="VTQ29" s="15"/>
      <c r="VTR29" s="42"/>
      <c r="VTS29" s="43"/>
      <c r="VTT29" s="48"/>
      <c r="VTU29" s="44"/>
      <c r="VTV29" s="49"/>
      <c r="VTW29" s="13"/>
      <c r="VTX29" s="38"/>
      <c r="VTY29" s="39"/>
      <c r="VTZ29" s="39"/>
      <c r="VUA29" s="39"/>
      <c r="VUB29" s="6"/>
      <c r="VUC29" s="4"/>
      <c r="VUD29" s="3"/>
      <c r="VUE29" s="4"/>
      <c r="VUF29" s="7"/>
      <c r="VUG29" s="52"/>
      <c r="VUH29" s="4"/>
      <c r="VUI29" s="1"/>
      <c r="VUJ29" s="1"/>
      <c r="VUK29" s="34"/>
      <c r="VUL29" s="50"/>
      <c r="VUM29" s="51"/>
      <c r="VUN29" s="15"/>
      <c r="VUO29" s="15"/>
      <c r="VUP29" s="15"/>
      <c r="VUQ29" s="42"/>
      <c r="VUR29" s="43"/>
      <c r="VUS29" s="48"/>
      <c r="VUT29" s="44"/>
      <c r="VUU29" s="49"/>
      <c r="VUV29" s="13"/>
      <c r="VUW29" s="38"/>
      <c r="VUX29" s="39"/>
      <c r="VUY29" s="39"/>
      <c r="VUZ29" s="39"/>
      <c r="VVA29" s="6"/>
      <c r="VVB29" s="4"/>
      <c r="VVC29" s="3"/>
      <c r="VVD29" s="4"/>
      <c r="VVE29" s="7"/>
      <c r="VVF29" s="52"/>
      <c r="VVG29" s="4"/>
      <c r="VVH29" s="1"/>
      <c r="VVI29" s="1"/>
      <c r="VVJ29" s="34"/>
      <c r="VVK29" s="50"/>
      <c r="VVL29" s="51"/>
      <c r="VVM29" s="15"/>
      <c r="VVN29" s="15"/>
      <c r="VVO29" s="15"/>
      <c r="VVP29" s="42"/>
      <c r="VVQ29" s="43"/>
      <c r="VVR29" s="48"/>
      <c r="VVS29" s="44"/>
      <c r="VVT29" s="49"/>
      <c r="VVU29" s="13"/>
      <c r="VVV29" s="38"/>
      <c r="VVW29" s="39"/>
      <c r="VVX29" s="39"/>
      <c r="VVY29" s="39"/>
      <c r="VVZ29" s="6"/>
      <c r="VWA29" s="4"/>
      <c r="VWB29" s="3"/>
      <c r="VWC29" s="4"/>
      <c r="VWD29" s="7"/>
      <c r="VWE29" s="52"/>
      <c r="VWF29" s="4"/>
      <c r="VWG29" s="1"/>
      <c r="VWH29" s="1"/>
      <c r="VWI29" s="34"/>
      <c r="VWJ29" s="50"/>
      <c r="VWK29" s="51"/>
      <c r="VWL29" s="15"/>
      <c r="VWM29" s="15"/>
      <c r="VWN29" s="15"/>
      <c r="VWO29" s="42"/>
      <c r="VWP29" s="43"/>
      <c r="VWQ29" s="48"/>
      <c r="VWR29" s="44"/>
      <c r="VWS29" s="49"/>
      <c r="VWT29" s="13"/>
      <c r="VWU29" s="38"/>
      <c r="VWV29" s="39"/>
      <c r="VWW29" s="39"/>
      <c r="VWX29" s="39"/>
      <c r="VWY29" s="6"/>
      <c r="VWZ29" s="4"/>
      <c r="VXA29" s="3"/>
      <c r="VXB29" s="4"/>
      <c r="VXC29" s="7"/>
      <c r="VXD29" s="52"/>
      <c r="VXE29" s="4"/>
      <c r="VXF29" s="1"/>
      <c r="VXG29" s="1"/>
      <c r="VXH29" s="34"/>
      <c r="VXI29" s="50"/>
      <c r="VXJ29" s="51"/>
      <c r="VXK29" s="15"/>
      <c r="VXL29" s="15"/>
      <c r="VXM29" s="15"/>
      <c r="VXN29" s="42"/>
      <c r="VXO29" s="43"/>
      <c r="VXP29" s="48"/>
      <c r="VXQ29" s="44"/>
      <c r="VXR29" s="49"/>
      <c r="VXS29" s="13"/>
      <c r="VXT29" s="38"/>
      <c r="VXU29" s="39"/>
      <c r="VXV29" s="39"/>
      <c r="VXW29" s="39"/>
      <c r="VXX29" s="6"/>
      <c r="VXY29" s="4"/>
      <c r="VXZ29" s="3"/>
      <c r="VYA29" s="4"/>
      <c r="VYB29" s="7"/>
      <c r="VYC29" s="52"/>
      <c r="VYD29" s="4"/>
      <c r="VYE29" s="1"/>
      <c r="VYF29" s="1"/>
      <c r="VYG29" s="34"/>
      <c r="VYH29" s="50"/>
      <c r="VYI29" s="51"/>
      <c r="VYJ29" s="15"/>
      <c r="VYK29" s="15"/>
      <c r="VYL29" s="15"/>
      <c r="VYM29" s="42"/>
      <c r="VYN29" s="43"/>
      <c r="VYO29" s="48"/>
      <c r="VYP29" s="44"/>
      <c r="VYQ29" s="49"/>
      <c r="VYR29" s="13"/>
      <c r="VYS29" s="38"/>
      <c r="VYT29" s="39"/>
      <c r="VYU29" s="39"/>
      <c r="VYV29" s="39"/>
      <c r="VYW29" s="6"/>
      <c r="VYX29" s="4"/>
      <c r="VYY29" s="3"/>
      <c r="VYZ29" s="4"/>
      <c r="VZA29" s="7"/>
      <c r="VZB29" s="52"/>
      <c r="VZC29" s="4"/>
      <c r="VZD29" s="1"/>
      <c r="VZE29" s="1"/>
      <c r="VZF29" s="34"/>
      <c r="VZG29" s="50"/>
      <c r="VZH29" s="51"/>
      <c r="VZI29" s="15"/>
      <c r="VZJ29" s="15"/>
      <c r="VZK29" s="15"/>
      <c r="VZL29" s="42"/>
      <c r="VZM29" s="43"/>
      <c r="VZN29" s="48"/>
      <c r="VZO29" s="44"/>
      <c r="VZP29" s="49"/>
      <c r="VZQ29" s="13"/>
      <c r="VZR29" s="38"/>
      <c r="VZS29" s="39"/>
      <c r="VZT29" s="39"/>
      <c r="VZU29" s="39"/>
      <c r="VZV29" s="6"/>
      <c r="VZW29" s="4"/>
      <c r="VZX29" s="3"/>
      <c r="VZY29" s="4"/>
      <c r="VZZ29" s="7"/>
      <c r="WAA29" s="52"/>
      <c r="WAB29" s="4"/>
      <c r="WAC29" s="1"/>
      <c r="WAD29" s="1"/>
      <c r="WAE29" s="34"/>
      <c r="WAF29" s="50"/>
      <c r="WAG29" s="51"/>
      <c r="WAH29" s="15"/>
      <c r="WAI29" s="15"/>
      <c r="WAJ29" s="15"/>
      <c r="WAK29" s="42"/>
      <c r="WAL29" s="43"/>
      <c r="WAM29" s="48"/>
      <c r="WAN29" s="44"/>
      <c r="WAO29" s="49"/>
      <c r="WAP29" s="13"/>
      <c r="WAQ29" s="38"/>
      <c r="WAR29" s="39"/>
      <c r="WAS29" s="39"/>
      <c r="WAT29" s="39"/>
      <c r="WAU29" s="6"/>
      <c r="WAV29" s="4"/>
      <c r="WAW29" s="3"/>
      <c r="WAX29" s="4"/>
      <c r="WAY29" s="7"/>
      <c r="WAZ29" s="52"/>
      <c r="WBA29" s="4"/>
      <c r="WBB29" s="1"/>
      <c r="WBC29" s="1"/>
      <c r="WBD29" s="34"/>
      <c r="WBE29" s="50"/>
      <c r="WBF29" s="51"/>
      <c r="WBG29" s="15"/>
      <c r="WBH29" s="15"/>
      <c r="WBI29" s="15"/>
      <c r="WBJ29" s="42"/>
      <c r="WBK29" s="43"/>
      <c r="WBL29" s="48"/>
      <c r="WBM29" s="44"/>
      <c r="WBN29" s="49"/>
      <c r="WBO29" s="13"/>
      <c r="WBP29" s="38"/>
      <c r="WBQ29" s="39"/>
      <c r="WBR29" s="39"/>
      <c r="WBS29" s="39"/>
      <c r="WBT29" s="6"/>
      <c r="WBU29" s="4"/>
      <c r="WBV29" s="3"/>
      <c r="WBW29" s="4"/>
      <c r="WBX29" s="7"/>
      <c r="WBY29" s="52"/>
      <c r="WBZ29" s="4"/>
      <c r="WCA29" s="1"/>
      <c r="WCB29" s="1"/>
      <c r="WCC29" s="34"/>
      <c r="WCD29" s="50"/>
      <c r="WCE29" s="51"/>
      <c r="WCF29" s="15"/>
      <c r="WCG29" s="15"/>
      <c r="WCH29" s="15"/>
      <c r="WCI29" s="42"/>
      <c r="WCJ29" s="43"/>
      <c r="WCK29" s="48"/>
      <c r="WCL29" s="44"/>
      <c r="WCM29" s="49"/>
      <c r="WCN29" s="13"/>
      <c r="WCO29" s="38"/>
      <c r="WCP29" s="39"/>
      <c r="WCQ29" s="39"/>
      <c r="WCR29" s="39"/>
      <c r="WCS29" s="6"/>
      <c r="WCT29" s="4"/>
      <c r="WCU29" s="3"/>
      <c r="WCV29" s="4"/>
      <c r="WCW29" s="7"/>
      <c r="WCX29" s="52"/>
      <c r="WCY29" s="4"/>
      <c r="WCZ29" s="1"/>
      <c r="WDA29" s="1"/>
      <c r="WDB29" s="34"/>
      <c r="WDC29" s="50"/>
      <c r="WDD29" s="51"/>
      <c r="WDE29" s="15"/>
      <c r="WDF29" s="15"/>
      <c r="WDG29" s="15"/>
      <c r="WDH29" s="42"/>
      <c r="WDI29" s="43"/>
      <c r="WDJ29" s="48"/>
      <c r="WDK29" s="44"/>
      <c r="WDL29" s="49"/>
      <c r="WDM29" s="13"/>
      <c r="WDN29" s="38"/>
      <c r="WDO29" s="39"/>
      <c r="WDP29" s="39"/>
      <c r="WDQ29" s="39"/>
      <c r="WDR29" s="6"/>
      <c r="WDS29" s="4"/>
      <c r="WDT29" s="3"/>
      <c r="WDU29" s="4"/>
      <c r="WDV29" s="7"/>
      <c r="WDW29" s="52"/>
      <c r="WDX29" s="4"/>
      <c r="WDY29" s="1"/>
      <c r="WDZ29" s="1"/>
      <c r="WEA29" s="34"/>
      <c r="WEB29" s="50"/>
      <c r="WEC29" s="51"/>
      <c r="WED29" s="15"/>
      <c r="WEE29" s="15"/>
      <c r="WEF29" s="15"/>
      <c r="WEG29" s="42"/>
      <c r="WEH29" s="43"/>
      <c r="WEI29" s="48"/>
      <c r="WEJ29" s="44"/>
      <c r="WEK29" s="49"/>
      <c r="WEL29" s="13"/>
      <c r="WEM29" s="38"/>
      <c r="WEN29" s="39"/>
      <c r="WEO29" s="39"/>
      <c r="WEP29" s="39"/>
      <c r="WEQ29" s="6"/>
      <c r="WER29" s="4"/>
      <c r="WES29" s="3"/>
      <c r="WET29" s="4"/>
      <c r="WEU29" s="7"/>
      <c r="WEV29" s="52"/>
      <c r="WEW29" s="4"/>
      <c r="WEX29" s="1"/>
      <c r="WEY29" s="1"/>
      <c r="WEZ29" s="34"/>
      <c r="WFA29" s="50"/>
      <c r="WFB29" s="51"/>
      <c r="WFC29" s="15"/>
      <c r="WFD29" s="15"/>
      <c r="WFE29" s="15"/>
      <c r="WFF29" s="42"/>
      <c r="WFG29" s="43"/>
      <c r="WFH29" s="48"/>
      <c r="WFI29" s="44"/>
      <c r="WFJ29" s="49"/>
      <c r="WFK29" s="13"/>
      <c r="WFL29" s="38"/>
      <c r="WFM29" s="39"/>
      <c r="WFN29" s="39"/>
      <c r="WFO29" s="39"/>
      <c r="WFP29" s="6"/>
      <c r="WFQ29" s="4"/>
      <c r="WFR29" s="3"/>
      <c r="WFS29" s="4"/>
      <c r="WFT29" s="7"/>
      <c r="WFU29" s="52"/>
      <c r="WFV29" s="4"/>
      <c r="WFW29" s="1"/>
      <c r="WFX29" s="1"/>
      <c r="WFY29" s="34"/>
      <c r="WFZ29" s="50"/>
      <c r="WGA29" s="51"/>
      <c r="WGB29" s="15"/>
      <c r="WGC29" s="15"/>
      <c r="WGD29" s="15"/>
      <c r="WGE29" s="42"/>
      <c r="WGF29" s="43"/>
      <c r="WGG29" s="48"/>
      <c r="WGH29" s="44"/>
      <c r="WGI29" s="49"/>
      <c r="WGJ29" s="13"/>
      <c r="WGK29" s="38"/>
      <c r="WGL29" s="39"/>
      <c r="WGM29" s="39"/>
      <c r="WGN29" s="39"/>
      <c r="WGO29" s="6"/>
      <c r="WGP29" s="4"/>
      <c r="WGQ29" s="3"/>
      <c r="WGR29" s="4"/>
      <c r="WGS29" s="7"/>
      <c r="WGT29" s="52"/>
      <c r="WGU29" s="4"/>
      <c r="WGV29" s="1"/>
      <c r="WGW29" s="1"/>
      <c r="WGX29" s="34"/>
      <c r="WGY29" s="50"/>
      <c r="WGZ29" s="51"/>
      <c r="WHA29" s="15"/>
      <c r="WHB29" s="15"/>
      <c r="WHC29" s="15"/>
      <c r="WHD29" s="42"/>
      <c r="WHE29" s="43"/>
      <c r="WHF29" s="48"/>
      <c r="WHG29" s="44"/>
      <c r="WHH29" s="49"/>
      <c r="WHI29" s="13"/>
      <c r="WHJ29" s="38"/>
      <c r="WHK29" s="39"/>
      <c r="WHL29" s="39"/>
      <c r="WHM29" s="39"/>
      <c r="WHN29" s="6"/>
      <c r="WHO29" s="4"/>
      <c r="WHP29" s="3"/>
      <c r="WHQ29" s="4"/>
      <c r="WHR29" s="7"/>
      <c r="WHS29" s="52"/>
      <c r="WHT29" s="4"/>
      <c r="WHU29" s="1"/>
      <c r="WHV29" s="1"/>
      <c r="WHW29" s="34"/>
      <c r="WHX29" s="50"/>
      <c r="WHY29" s="51"/>
      <c r="WHZ29" s="15"/>
      <c r="WIA29" s="15"/>
      <c r="WIB29" s="15"/>
      <c r="WIC29" s="42"/>
      <c r="WID29" s="43"/>
      <c r="WIE29" s="48"/>
      <c r="WIF29" s="44"/>
      <c r="WIG29" s="49"/>
      <c r="WIH29" s="13"/>
      <c r="WII29" s="38"/>
      <c r="WIJ29" s="39"/>
      <c r="WIK29" s="39"/>
      <c r="WIL29" s="39"/>
      <c r="WIM29" s="6"/>
      <c r="WIN29" s="4"/>
      <c r="WIO29" s="3"/>
      <c r="WIP29" s="4"/>
      <c r="WIQ29" s="7"/>
      <c r="WIR29" s="52"/>
      <c r="WIS29" s="4"/>
      <c r="WIT29" s="1"/>
      <c r="WIU29" s="1"/>
      <c r="WIV29" s="34"/>
      <c r="WIW29" s="50"/>
      <c r="WIX29" s="51"/>
      <c r="WIY29" s="15"/>
      <c r="WIZ29" s="15"/>
      <c r="WJA29" s="15"/>
      <c r="WJB29" s="42"/>
      <c r="WJC29" s="43"/>
      <c r="WJD29" s="48"/>
      <c r="WJE29" s="44"/>
      <c r="WJF29" s="49"/>
      <c r="WJG29" s="13"/>
      <c r="WJH29" s="38"/>
      <c r="WJI29" s="39"/>
      <c r="WJJ29" s="39"/>
      <c r="WJK29" s="39"/>
      <c r="WJL29" s="6"/>
      <c r="WJM29" s="4"/>
      <c r="WJN29" s="3"/>
      <c r="WJO29" s="4"/>
      <c r="WJP29" s="7"/>
      <c r="WJQ29" s="52"/>
      <c r="WJR29" s="4"/>
      <c r="WJS29" s="1"/>
      <c r="WJT29" s="1"/>
      <c r="WJU29" s="34"/>
      <c r="WJV29" s="50"/>
      <c r="WJW29" s="51"/>
      <c r="WJX29" s="15"/>
      <c r="WJY29" s="15"/>
      <c r="WJZ29" s="15"/>
      <c r="WKA29" s="42"/>
      <c r="WKB29" s="43"/>
      <c r="WKC29" s="48"/>
      <c r="WKD29" s="44"/>
      <c r="WKE29" s="49"/>
      <c r="WKF29" s="13"/>
      <c r="WKG29" s="38"/>
      <c r="WKH29" s="39"/>
      <c r="WKI29" s="39"/>
      <c r="WKJ29" s="39"/>
      <c r="WKK29" s="6"/>
      <c r="WKL29" s="4"/>
      <c r="WKM29" s="3"/>
      <c r="WKN29" s="4"/>
      <c r="WKO29" s="7"/>
      <c r="WKP29" s="52"/>
      <c r="WKQ29" s="4"/>
      <c r="WKR29" s="1"/>
      <c r="WKS29" s="1"/>
      <c r="WKT29" s="34"/>
      <c r="WKU29" s="50"/>
      <c r="WKV29" s="51"/>
      <c r="WKW29" s="15"/>
      <c r="WKX29" s="15"/>
      <c r="WKY29" s="15"/>
      <c r="WKZ29" s="42"/>
      <c r="WLA29" s="43"/>
      <c r="WLB29" s="48"/>
      <c r="WLC29" s="44"/>
      <c r="WLD29" s="49"/>
      <c r="WLE29" s="13"/>
      <c r="WLF29" s="38"/>
      <c r="WLG29" s="39"/>
      <c r="WLH29" s="39"/>
      <c r="WLI29" s="39"/>
      <c r="WLJ29" s="6"/>
      <c r="WLK29" s="4"/>
      <c r="WLL29" s="3"/>
      <c r="WLM29" s="4"/>
      <c r="WLN29" s="7"/>
      <c r="WLO29" s="52"/>
      <c r="WLP29" s="4"/>
      <c r="WLQ29" s="1"/>
      <c r="WLR29" s="1"/>
      <c r="WLS29" s="34"/>
      <c r="WLT29" s="50"/>
      <c r="WLU29" s="51"/>
      <c r="WLV29" s="15"/>
      <c r="WLW29" s="15"/>
      <c r="WLX29" s="15"/>
      <c r="WLY29" s="42"/>
      <c r="WLZ29" s="43"/>
      <c r="WMA29" s="48"/>
      <c r="WMB29" s="44"/>
      <c r="WMC29" s="49"/>
      <c r="WMD29" s="13"/>
      <c r="WME29" s="38"/>
      <c r="WMF29" s="39"/>
      <c r="WMG29" s="39"/>
      <c r="WMH29" s="39"/>
      <c r="WMI29" s="6"/>
      <c r="WMJ29" s="4"/>
      <c r="WMK29" s="3"/>
      <c r="WML29" s="4"/>
      <c r="WMM29" s="7"/>
      <c r="WMN29" s="52"/>
      <c r="WMO29" s="4"/>
      <c r="WMP29" s="1"/>
      <c r="WMQ29" s="1"/>
      <c r="WMR29" s="34"/>
      <c r="WMS29" s="50"/>
      <c r="WMT29" s="51"/>
      <c r="WMU29" s="15"/>
      <c r="WMV29" s="15"/>
      <c r="WMW29" s="15"/>
      <c r="WMX29" s="42"/>
      <c r="WMY29" s="43"/>
      <c r="WMZ29" s="48"/>
      <c r="WNA29" s="44"/>
      <c r="WNB29" s="49"/>
      <c r="WNC29" s="13"/>
      <c r="WND29" s="38"/>
      <c r="WNE29" s="39"/>
      <c r="WNF29" s="39"/>
      <c r="WNG29" s="39"/>
      <c r="WNH29" s="6"/>
      <c r="WNI29" s="4"/>
      <c r="WNJ29" s="3"/>
      <c r="WNK29" s="4"/>
      <c r="WNL29" s="7"/>
      <c r="WNM29" s="52"/>
      <c r="WNN29" s="4"/>
      <c r="WNO29" s="1"/>
      <c r="WNP29" s="1"/>
      <c r="WNQ29" s="34"/>
      <c r="WNR29" s="50"/>
      <c r="WNS29" s="51"/>
      <c r="WNT29" s="15"/>
      <c r="WNU29" s="15"/>
      <c r="WNV29" s="15"/>
      <c r="WNW29" s="42"/>
      <c r="WNX29" s="43"/>
      <c r="WNY29" s="48"/>
      <c r="WNZ29" s="44"/>
      <c r="WOA29" s="49"/>
      <c r="WOB29" s="13"/>
      <c r="WOC29" s="38"/>
      <c r="WOD29" s="39"/>
      <c r="WOE29" s="39"/>
      <c r="WOF29" s="39"/>
      <c r="WOG29" s="6"/>
      <c r="WOH29" s="4"/>
      <c r="WOI29" s="3"/>
      <c r="WOJ29" s="4"/>
      <c r="WOK29" s="7"/>
      <c r="WOL29" s="52"/>
      <c r="WOM29" s="4"/>
      <c r="WON29" s="1"/>
      <c r="WOO29" s="1"/>
      <c r="WOP29" s="34"/>
      <c r="WOQ29" s="50"/>
      <c r="WOR29" s="51"/>
      <c r="WOS29" s="15"/>
      <c r="WOT29" s="15"/>
      <c r="WOU29" s="15"/>
      <c r="WOV29" s="42"/>
      <c r="WOW29" s="43"/>
      <c r="WOX29" s="48"/>
      <c r="WOY29" s="44"/>
      <c r="WOZ29" s="49"/>
      <c r="WPA29" s="13"/>
      <c r="WPB29" s="38"/>
      <c r="WPC29" s="39"/>
      <c r="WPD29" s="39"/>
      <c r="WPE29" s="39"/>
      <c r="WPF29" s="6"/>
      <c r="WPG29" s="4"/>
      <c r="WPH29" s="3"/>
      <c r="WPI29" s="4"/>
      <c r="WPJ29" s="7"/>
      <c r="WPK29" s="52"/>
      <c r="WPL29" s="4"/>
      <c r="WPM29" s="1"/>
      <c r="WPN29" s="1"/>
      <c r="WPO29" s="34"/>
      <c r="WPP29" s="50"/>
      <c r="WPQ29" s="51"/>
      <c r="WPR29" s="15"/>
      <c r="WPS29" s="15"/>
      <c r="WPT29" s="15"/>
      <c r="WPU29" s="42"/>
      <c r="WPV29" s="43"/>
      <c r="WPW29" s="48"/>
      <c r="WPX29" s="44"/>
      <c r="WPY29" s="49"/>
      <c r="WPZ29" s="13"/>
      <c r="WQA29" s="38"/>
      <c r="WQB29" s="39"/>
      <c r="WQC29" s="39"/>
      <c r="WQD29" s="39"/>
      <c r="WQE29" s="6"/>
      <c r="WQF29" s="4"/>
      <c r="WQG29" s="3"/>
      <c r="WQH29" s="4"/>
      <c r="WQI29" s="7"/>
      <c r="WQJ29" s="52"/>
      <c r="WQK29" s="4"/>
      <c r="WQL29" s="1"/>
      <c r="WQM29" s="1"/>
      <c r="WQN29" s="34"/>
      <c r="WQO29" s="50"/>
      <c r="WQP29" s="51"/>
      <c r="WQQ29" s="15"/>
      <c r="WQR29" s="15"/>
      <c r="WQS29" s="15"/>
      <c r="WQT29" s="42"/>
      <c r="WQU29" s="43"/>
      <c r="WQV29" s="48"/>
      <c r="WQW29" s="44"/>
      <c r="WQX29" s="49"/>
      <c r="WQY29" s="13"/>
      <c r="WQZ29" s="38"/>
      <c r="WRA29" s="39"/>
      <c r="WRB29" s="39"/>
      <c r="WRC29" s="39"/>
      <c r="WRD29" s="6"/>
      <c r="WRE29" s="4"/>
      <c r="WRF29" s="3"/>
      <c r="WRG29" s="4"/>
      <c r="WRH29" s="7"/>
      <c r="WRI29" s="52"/>
      <c r="WRJ29" s="4"/>
      <c r="WRK29" s="1"/>
      <c r="WRL29" s="1"/>
      <c r="WRM29" s="34"/>
      <c r="WRN29" s="50"/>
      <c r="WRO29" s="51"/>
      <c r="WRP29" s="15"/>
      <c r="WRQ29" s="15"/>
      <c r="WRR29" s="15"/>
      <c r="WRS29" s="42"/>
      <c r="WRT29" s="43"/>
      <c r="WRU29" s="48"/>
      <c r="WRV29" s="44"/>
      <c r="WRW29" s="49"/>
      <c r="WRX29" s="13"/>
      <c r="WRY29" s="38"/>
      <c r="WRZ29" s="39"/>
      <c r="WSA29" s="39"/>
      <c r="WSB29" s="39"/>
      <c r="WSC29" s="6"/>
      <c r="WSD29" s="4"/>
      <c r="WSE29" s="3"/>
      <c r="WSF29" s="4"/>
      <c r="WSG29" s="7"/>
      <c r="WSH29" s="52"/>
      <c r="WSI29" s="4"/>
      <c r="WSJ29" s="1"/>
      <c r="WSK29" s="1"/>
      <c r="WSL29" s="34"/>
      <c r="WSM29" s="50"/>
      <c r="WSN29" s="51"/>
      <c r="WSO29" s="15"/>
      <c r="WSP29" s="15"/>
      <c r="WSQ29" s="15"/>
      <c r="WSR29" s="42"/>
      <c r="WSS29" s="43"/>
      <c r="WST29" s="48"/>
      <c r="WSU29" s="44"/>
      <c r="WSV29" s="49"/>
      <c r="WSW29" s="13"/>
      <c r="WSX29" s="38"/>
      <c r="WSY29" s="39"/>
      <c r="WSZ29" s="39"/>
      <c r="WTA29" s="39"/>
      <c r="WTB29" s="6"/>
      <c r="WTC29" s="4"/>
      <c r="WTD29" s="3"/>
      <c r="WTE29" s="4"/>
      <c r="WTF29" s="7"/>
      <c r="WTG29" s="52"/>
      <c r="WTH29" s="4"/>
      <c r="WTI29" s="1"/>
      <c r="WTJ29" s="1"/>
      <c r="WTK29" s="34"/>
      <c r="WTL29" s="50"/>
      <c r="WTM29" s="51"/>
      <c r="WTN29" s="15"/>
      <c r="WTO29" s="15"/>
      <c r="WTP29" s="15"/>
      <c r="WTQ29" s="42"/>
      <c r="WTR29" s="43"/>
      <c r="WTS29" s="48"/>
      <c r="WTT29" s="44"/>
      <c r="WTU29" s="49"/>
      <c r="WTV29" s="13"/>
      <c r="WTW29" s="38"/>
      <c r="WTX29" s="39"/>
      <c r="WTY29" s="39"/>
      <c r="WTZ29" s="39"/>
      <c r="WUA29" s="6"/>
      <c r="WUB29" s="4"/>
      <c r="WUC29" s="3"/>
      <c r="WUD29" s="4"/>
      <c r="WUE29" s="7"/>
      <c r="WUF29" s="52"/>
      <c r="WUG29" s="4"/>
      <c r="WUH29" s="1"/>
      <c r="WUI29" s="1"/>
      <c r="WUJ29" s="34"/>
      <c r="WUK29" s="50"/>
      <c r="WUL29" s="51"/>
      <c r="WUM29" s="15"/>
      <c r="WUN29" s="15"/>
      <c r="WUO29" s="15"/>
      <c r="WUP29" s="42"/>
      <c r="WUQ29" s="43"/>
      <c r="WUR29" s="48"/>
      <c r="WUS29" s="44"/>
      <c r="WUT29" s="49"/>
      <c r="WUU29" s="13"/>
      <c r="WUV29" s="38"/>
      <c r="WUW29" s="39"/>
      <c r="WUX29" s="39"/>
      <c r="WUY29" s="39"/>
      <c r="WUZ29" s="6"/>
      <c r="WVA29" s="4"/>
      <c r="WVB29" s="3"/>
      <c r="WVC29" s="4"/>
      <c r="WVD29" s="7"/>
      <c r="WVE29" s="52"/>
      <c r="WVF29" s="4"/>
      <c r="WVG29" s="1"/>
      <c r="WVH29" s="1"/>
      <c r="WVI29" s="34"/>
      <c r="WVJ29" s="50"/>
      <c r="WVK29" s="51"/>
      <c r="WVL29" s="15"/>
      <c r="WVM29" s="15"/>
      <c r="WVN29" s="15"/>
      <c r="WVO29" s="42"/>
      <c r="WVP29" s="43"/>
      <c r="WVQ29" s="48"/>
      <c r="WVR29" s="44"/>
      <c r="WVS29" s="49"/>
      <c r="WVT29" s="13"/>
      <c r="WVU29" s="38"/>
      <c r="WVV29" s="39"/>
      <c r="WVW29" s="39"/>
      <c r="WVX29" s="39"/>
      <c r="WVY29" s="6"/>
      <c r="WVZ29" s="4"/>
      <c r="WWA29" s="3"/>
      <c r="WWB29" s="4"/>
      <c r="WWC29" s="7"/>
      <c r="WWD29" s="52"/>
      <c r="WWE29" s="4"/>
      <c r="WWF29" s="1"/>
      <c r="WWG29" s="1"/>
      <c r="WWH29" s="34"/>
      <c r="WWI29" s="50"/>
      <c r="WWJ29" s="51"/>
      <c r="WWK29" s="15"/>
      <c r="WWL29" s="15"/>
      <c r="WWM29" s="15"/>
      <c r="WWN29" s="42"/>
      <c r="WWO29" s="43"/>
      <c r="WWP29" s="48"/>
      <c r="WWQ29" s="44"/>
      <c r="WWR29" s="49"/>
      <c r="WWS29" s="13"/>
      <c r="WWT29" s="38"/>
      <c r="WWU29" s="39"/>
      <c r="WWV29" s="39"/>
      <c r="WWW29" s="39"/>
      <c r="WWX29" s="6"/>
      <c r="WWY29" s="4"/>
      <c r="WWZ29" s="3"/>
      <c r="WXA29" s="4"/>
      <c r="WXB29" s="7"/>
      <c r="WXC29" s="52"/>
      <c r="WXD29" s="4"/>
      <c r="WXE29" s="1"/>
      <c r="WXF29" s="1"/>
      <c r="WXG29" s="34"/>
      <c r="WXH29" s="50"/>
      <c r="WXI29" s="51"/>
      <c r="WXJ29" s="15"/>
      <c r="WXK29" s="15"/>
      <c r="WXL29" s="15"/>
      <c r="WXM29" s="42"/>
      <c r="WXN29" s="43"/>
      <c r="WXO29" s="48"/>
      <c r="WXP29" s="44"/>
      <c r="WXQ29" s="49"/>
      <c r="WXR29" s="13"/>
      <c r="WXS29" s="38"/>
      <c r="WXT29" s="39"/>
      <c r="WXU29" s="39"/>
      <c r="WXV29" s="39"/>
      <c r="WXW29" s="6"/>
      <c r="WXX29" s="4"/>
      <c r="WXY29" s="3"/>
      <c r="WXZ29" s="4"/>
      <c r="WYA29" s="7"/>
      <c r="WYB29" s="52"/>
      <c r="WYC29" s="4"/>
      <c r="WYD29" s="1"/>
      <c r="WYE29" s="1"/>
      <c r="WYF29" s="34"/>
      <c r="WYG29" s="50"/>
      <c r="WYH29" s="51"/>
      <c r="WYI29" s="15"/>
      <c r="WYJ29" s="15"/>
      <c r="WYK29" s="15"/>
      <c r="WYL29" s="42"/>
      <c r="WYM29" s="43"/>
      <c r="WYN29" s="48"/>
      <c r="WYO29" s="44"/>
      <c r="WYP29" s="49"/>
      <c r="WYQ29" s="13"/>
      <c r="WYR29" s="38"/>
      <c r="WYS29" s="39"/>
      <c r="WYT29" s="39"/>
      <c r="WYU29" s="39"/>
      <c r="WYV29" s="6"/>
      <c r="WYW29" s="4"/>
      <c r="WYX29" s="3"/>
      <c r="WYY29" s="4"/>
      <c r="WYZ29" s="7"/>
      <c r="WZA29" s="52"/>
      <c r="WZB29" s="4"/>
      <c r="WZC29" s="1"/>
      <c r="WZD29" s="1"/>
      <c r="WZE29" s="34"/>
      <c r="WZF29" s="50"/>
      <c r="WZG29" s="51"/>
      <c r="WZH29" s="15"/>
      <c r="WZI29" s="15"/>
      <c r="WZJ29" s="15"/>
      <c r="WZK29" s="42"/>
      <c r="WZL29" s="43"/>
      <c r="WZM29" s="48"/>
    </row>
    <row r="30" spans="1:16237" s="1" customFormat="1" ht="66" customHeight="1" thickBot="1" x14ac:dyDescent="0.25">
      <c r="A30" s="34">
        <v>69</v>
      </c>
      <c r="B30" s="80">
        <v>242</v>
      </c>
      <c r="C30" s="50" t="s">
        <v>536</v>
      </c>
      <c r="D30" s="51" t="s">
        <v>1037</v>
      </c>
      <c r="E30" s="15" t="s">
        <v>537</v>
      </c>
      <c r="F30" s="15" t="s">
        <v>538</v>
      </c>
      <c r="G30" s="15" t="s">
        <v>539</v>
      </c>
      <c r="H30" s="42" t="s">
        <v>62</v>
      </c>
      <c r="I30" s="43">
        <v>2</v>
      </c>
      <c r="J30" s="48">
        <v>44008</v>
      </c>
      <c r="K30" s="44">
        <v>44196</v>
      </c>
      <c r="L30" s="49">
        <v>26.857142857142858</v>
      </c>
      <c r="M30" s="13">
        <v>2</v>
      </c>
      <c r="N30" s="38">
        <f t="shared" si="11"/>
        <v>1</v>
      </c>
      <c r="O30" s="39">
        <f t="shared" si="12"/>
        <v>26.857142857142858</v>
      </c>
      <c r="P30" s="39">
        <f t="shared" si="8"/>
        <v>26.857142857142858</v>
      </c>
      <c r="Q30" s="39">
        <f t="shared" si="9"/>
        <v>26.857142857142858</v>
      </c>
      <c r="R30" s="6" t="s">
        <v>1043</v>
      </c>
      <c r="S30" s="4" t="s">
        <v>616</v>
      </c>
      <c r="T30" s="3" t="s">
        <v>1044</v>
      </c>
      <c r="U30" s="4" t="s">
        <v>49</v>
      </c>
      <c r="V30" s="7">
        <v>2019</v>
      </c>
      <c r="W30" s="52">
        <v>597</v>
      </c>
      <c r="X30" s="4" t="s">
        <v>1045</v>
      </c>
    </row>
    <row r="31" spans="1:16237" s="1" customFormat="1" ht="64.5" customHeight="1" thickBot="1" x14ac:dyDescent="0.25">
      <c r="A31" s="34">
        <v>70</v>
      </c>
      <c r="B31" s="80">
        <v>243</v>
      </c>
      <c r="C31" s="50" t="s">
        <v>536</v>
      </c>
      <c r="D31" s="51" t="s">
        <v>1037</v>
      </c>
      <c r="E31" s="15" t="s">
        <v>542</v>
      </c>
      <c r="F31" s="15" t="s">
        <v>543</v>
      </c>
      <c r="G31" s="15" t="s">
        <v>544</v>
      </c>
      <c r="H31" s="42" t="s">
        <v>62</v>
      </c>
      <c r="I31" s="43">
        <v>2</v>
      </c>
      <c r="J31" s="48">
        <v>44008</v>
      </c>
      <c r="K31" s="44">
        <v>44196</v>
      </c>
      <c r="L31" s="49">
        <v>26.857142857142858</v>
      </c>
      <c r="M31" s="13">
        <v>2</v>
      </c>
      <c r="N31" s="38">
        <f t="shared" ref="N31:N32" si="13">+M31/I31</f>
        <v>1</v>
      </c>
      <c r="O31" s="39">
        <f t="shared" si="12"/>
        <v>26.857142857142858</v>
      </c>
      <c r="P31" s="39">
        <f t="shared" si="8"/>
        <v>26.857142857142858</v>
      </c>
      <c r="Q31" s="39">
        <f t="shared" si="9"/>
        <v>26.857142857142858</v>
      </c>
      <c r="R31" s="6" t="s">
        <v>1043</v>
      </c>
      <c r="S31" s="4" t="s">
        <v>616</v>
      </c>
      <c r="T31" s="3" t="s">
        <v>1046</v>
      </c>
      <c r="U31" s="4" t="s">
        <v>49</v>
      </c>
      <c r="V31" s="7">
        <v>2019</v>
      </c>
      <c r="W31" s="52">
        <v>597</v>
      </c>
      <c r="X31" s="4" t="s">
        <v>1047</v>
      </c>
    </row>
    <row r="32" spans="1:16237" s="1" customFormat="1" ht="154.5" customHeight="1" thickBot="1" x14ac:dyDescent="0.25">
      <c r="A32" s="34">
        <v>71</v>
      </c>
      <c r="B32" s="80">
        <v>244</v>
      </c>
      <c r="C32" s="53" t="s">
        <v>392</v>
      </c>
      <c r="D32" s="51" t="s">
        <v>1048</v>
      </c>
      <c r="E32" s="15" t="s">
        <v>554</v>
      </c>
      <c r="F32" s="15" t="s">
        <v>555</v>
      </c>
      <c r="G32" s="15" t="s">
        <v>1049</v>
      </c>
      <c r="H32" s="42" t="s">
        <v>266</v>
      </c>
      <c r="I32" s="43">
        <v>4</v>
      </c>
      <c r="J32" s="48">
        <v>44008</v>
      </c>
      <c r="K32" s="44">
        <v>44196</v>
      </c>
      <c r="L32" s="49">
        <v>26.857142857142858</v>
      </c>
      <c r="M32" s="13">
        <v>4</v>
      </c>
      <c r="N32" s="38">
        <f t="shared" si="13"/>
        <v>1</v>
      </c>
      <c r="O32" s="39">
        <f t="shared" ref="O32" si="14">+N32*L32</f>
        <v>26.857142857142858</v>
      </c>
      <c r="P32" s="39">
        <f t="shared" si="8"/>
        <v>26.857142857142858</v>
      </c>
      <c r="Q32" s="39">
        <f t="shared" si="9"/>
        <v>26.857142857142858</v>
      </c>
      <c r="R32" s="6" t="s">
        <v>382</v>
      </c>
      <c r="S32" s="4" t="s">
        <v>616</v>
      </c>
      <c r="T32" s="3" t="s">
        <v>1050</v>
      </c>
      <c r="U32" s="4" t="s">
        <v>49</v>
      </c>
      <c r="V32" s="7">
        <v>2019</v>
      </c>
      <c r="W32" s="52">
        <v>606</v>
      </c>
      <c r="X32" s="4" t="s">
        <v>1051</v>
      </c>
    </row>
    <row r="33" spans="12:12" x14ac:dyDescent="0.2">
      <c r="L33" s="5" t="s">
        <v>1052</v>
      </c>
    </row>
  </sheetData>
  <pageMargins left="0.7" right="0.7" top="0.75" bottom="0.75" header="0.3" footer="0.3"/>
  <pageSetup orientation="portrait" verticalDpi="300" r:id="rId1"/>
  <headerFooter>
    <oddFooter>&amp;L&amp;1#&amp;"Calibri"&amp;10&amp;K000000Pública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PM FUTIC Vigente </vt:lpstr>
      <vt:lpstr>PM FUTIC Terminados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Lida Constanza Artunduaga Tovar</dc:creator>
  <cp:keywords/>
  <dc:description/>
  <cp:lastModifiedBy>Lida Constanza Artunduaga Tovar</cp:lastModifiedBy>
  <cp:revision/>
  <dcterms:created xsi:type="dcterms:W3CDTF">2022-06-28T14:55:41Z</dcterms:created>
  <dcterms:modified xsi:type="dcterms:W3CDTF">2024-01-30T19:23:55Z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8da2c01-e402-4fc9-beb9-bac87f3a3b75_Enabled">
    <vt:lpwstr>true</vt:lpwstr>
  </property>
  <property fmtid="{D5CDD505-2E9C-101B-9397-08002B2CF9AE}" pid="3" name="MSIP_Label_f8da2c01-e402-4fc9-beb9-bac87f3a3b75_SetDate">
    <vt:lpwstr>2024-01-29T19:47:56Z</vt:lpwstr>
  </property>
  <property fmtid="{D5CDD505-2E9C-101B-9397-08002B2CF9AE}" pid="4" name="MSIP_Label_f8da2c01-e402-4fc9-beb9-bac87f3a3b75_Method">
    <vt:lpwstr>Privileged</vt:lpwstr>
  </property>
  <property fmtid="{D5CDD505-2E9C-101B-9397-08002B2CF9AE}" pid="5" name="MSIP_Label_f8da2c01-e402-4fc9-beb9-bac87f3a3b75_Name">
    <vt:lpwstr>f8da2c01-e402-4fc9-beb9-bac87f3a3b75</vt:lpwstr>
  </property>
  <property fmtid="{D5CDD505-2E9C-101B-9397-08002B2CF9AE}" pid="6" name="MSIP_Label_f8da2c01-e402-4fc9-beb9-bac87f3a3b75_SiteId">
    <vt:lpwstr>1a0673c6-24e1-476d-bb4d-ba6a91a3c588</vt:lpwstr>
  </property>
  <property fmtid="{D5CDD505-2E9C-101B-9397-08002B2CF9AE}" pid="7" name="MSIP_Label_f8da2c01-e402-4fc9-beb9-bac87f3a3b75_ActionId">
    <vt:lpwstr>c2c60d50-8404-4e06-9474-01b055e0438c</vt:lpwstr>
  </property>
  <property fmtid="{D5CDD505-2E9C-101B-9397-08002B2CF9AE}" pid="8" name="MSIP_Label_f8da2c01-e402-4fc9-beb9-bac87f3a3b75_ContentBits">
    <vt:lpwstr>2</vt:lpwstr>
  </property>
</Properties>
</file>