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smartinez\Documents\FONDO\INGRESOS\publicacion\"/>
    </mc:Choice>
  </mc:AlternateContent>
  <xr:revisionPtr revIDLastSave="0" documentId="13_ncr:1_{E10FBE49-1894-49C0-9EBE-8A12087DA9C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etalle" sheetId="5" r:id="rId1"/>
    <sheet name="cartera" sheetId="2" state="hidden" r:id="rId2"/>
  </sheets>
  <definedNames>
    <definedName name="_xlnm.Print_Area" localSheetId="0">Detalle!$A$1:$F$93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6" i="5" l="1"/>
  <c r="F58" i="5"/>
  <c r="F56" i="5" s="1"/>
  <c r="C28" i="5" l="1"/>
  <c r="C22" i="5"/>
  <c r="C20" i="5" s="1"/>
  <c r="C34" i="5" l="1"/>
  <c r="C18" i="5"/>
  <c r="F92" i="5"/>
  <c r="F83" i="5"/>
  <c r="F73" i="5"/>
  <c r="F53" i="5"/>
  <c r="F77" i="5"/>
  <c r="F66" i="5"/>
  <c r="F31" i="5"/>
  <c r="F30" i="5"/>
  <c r="F24" i="5"/>
  <c r="F26" i="5"/>
  <c r="F23" i="5"/>
  <c r="E28" i="5"/>
  <c r="E22" i="5"/>
  <c r="E20" i="5" s="1"/>
  <c r="D28" i="5"/>
  <c r="F25" i="5"/>
  <c r="D22" i="5"/>
  <c r="D20" i="5" s="1"/>
  <c r="F44" i="5" l="1"/>
  <c r="F71" i="5"/>
  <c r="D18" i="5"/>
  <c r="E34" i="5"/>
  <c r="E18" i="5"/>
  <c r="D34" i="5"/>
  <c r="F32" i="5"/>
  <c r="F28" i="5" s="1"/>
  <c r="F22" i="5"/>
  <c r="F20" i="5" s="1"/>
  <c r="F45" i="2"/>
  <c r="F18" i="5" l="1"/>
  <c r="F34" i="5"/>
  <c r="F18" i="2"/>
  <c r="F12" i="2" l="1"/>
  <c r="F53" i="2"/>
  <c r="F42" i="2"/>
  <c r="F41" i="2"/>
  <c r="F36" i="2"/>
  <c r="F35" i="2"/>
  <c r="F30" i="2"/>
  <c r="F11" i="2"/>
  <c r="F10" i="2"/>
  <c r="F9" i="2"/>
  <c r="F8" i="2"/>
  <c r="F43" i="2" l="1"/>
  <c r="F37" i="2"/>
  <c r="F32" i="2"/>
  <c r="F55" i="2" l="1"/>
  <c r="F7" i="2"/>
  <c r="J1" i="2" s="1"/>
  <c r="F13" i="2" l="1"/>
  <c r="F57" i="2" s="1"/>
  <c r="F20" i="2" l="1"/>
  <c r="F59" i="2" l="1"/>
  <c r="F61" i="2" s="1"/>
</calcChain>
</file>

<file path=xl/sharedStrings.xml><?xml version="1.0" encoding="utf-8"?>
<sst xmlns="http://schemas.openxmlformats.org/spreadsheetml/2006/main" count="210" uniqueCount="119">
  <si>
    <t>ACUMULADO</t>
  </si>
  <si>
    <t>B. RECURSOS DE CAPITAL</t>
  </si>
  <si>
    <t xml:space="preserve"> </t>
  </si>
  <si>
    <t>C O N C E P T O</t>
  </si>
  <si>
    <t>NUMERAL</t>
  </si>
  <si>
    <t>AFORO</t>
  </si>
  <si>
    <t>RECAUDO EFECTIVO</t>
  </si>
  <si>
    <t>TOTAL DE LA SECCION</t>
  </si>
  <si>
    <t>A. INGRESOS CORRIENTES</t>
  </si>
  <si>
    <t>INFORME MENSUAL DE EJECUCION DE INGRESOS</t>
  </si>
  <si>
    <t xml:space="preserve">DEVOLUCIONES </t>
  </si>
  <si>
    <t>PAGADAS ACUMULADAS</t>
  </si>
  <si>
    <t>ACUM. NETO</t>
  </si>
  <si>
    <t>Fuente: Subdirección Financiera - Sistema SIIF Nación.</t>
  </si>
  <si>
    <t>NOTAS EXPLICATIVAS</t>
  </si>
  <si>
    <t>Excedentes financieros</t>
  </si>
  <si>
    <t>3-1-01</t>
  </si>
  <si>
    <t>RECURSOS PROPIOS DE ESTABLECIMIENTOS PÚBLICOS</t>
  </si>
  <si>
    <t>3-1-01-1</t>
  </si>
  <si>
    <t>3-1-01-2</t>
  </si>
  <si>
    <t>3-1-01-2-05-1-02</t>
  </si>
  <si>
    <t>Depósitos</t>
  </si>
  <si>
    <t>3-1-01-2-13</t>
  </si>
  <si>
    <t>TASAS Y DERECHOS ADMINISTRATIVOS</t>
  </si>
  <si>
    <t>3-1-01-1-02-2</t>
  </si>
  <si>
    <t>3-1-01-1-02-2-42</t>
  </si>
  <si>
    <t>3-1-01-1-02-2-74</t>
  </si>
  <si>
    <t>Habilitacion para provision de redes</t>
  </si>
  <si>
    <t>Permiso para el uso del espectro</t>
  </si>
  <si>
    <t>3-1-01-1-02-3</t>
  </si>
  <si>
    <t>MULTAS, SANCIONES E INTERESES DE MORA</t>
  </si>
  <si>
    <t>3-1-01-1-02-3-01-05</t>
  </si>
  <si>
    <t>3-1-01-1-02-3-01-04</t>
  </si>
  <si>
    <t>3-1-01-1-02-3-02</t>
  </si>
  <si>
    <t>3-1-01-1-02-5-01</t>
  </si>
  <si>
    <t>VENTAS DE ESTABLECIMIENTOS DE MERCADO</t>
  </si>
  <si>
    <t>3-1-01-1-02-5-01-08-9-1</t>
  </si>
  <si>
    <t>RECURSOS DE CAPITAL</t>
  </si>
  <si>
    <t>3-1-01-2-01</t>
  </si>
  <si>
    <t>Sanciones contractuales</t>
  </si>
  <si>
    <t>Sanciones administrativas</t>
  </si>
  <si>
    <t>Intereses de mora</t>
  </si>
  <si>
    <t>Servicios de edición,impresión y reproducción</t>
  </si>
  <si>
    <t>REINTEGROS Y OTROS RECURSOS NO APROPIADOS</t>
  </si>
  <si>
    <t>Radioaficionados-Banda ciudadana</t>
  </si>
  <si>
    <t>*  Con  afectación en Cartera</t>
  </si>
  <si>
    <t>*  Sin  afectación en Cartera</t>
  </si>
  <si>
    <t>3-1-01-1-02</t>
  </si>
  <si>
    <t>INGRESOS NO TRIBUTARIOS</t>
  </si>
  <si>
    <t>3-1-01-1-02-5</t>
  </si>
  <si>
    <t>VENTA DE BIENES Y SERVICIOS</t>
  </si>
  <si>
    <t>3-1-01-1-02-5-01-07-2-1</t>
  </si>
  <si>
    <t>Servicios inmobiliarios (arriendos)</t>
  </si>
  <si>
    <t>Reintegro gastos de funcionamiento</t>
  </si>
  <si>
    <t>Reintegro gastos de inversion</t>
  </si>
  <si>
    <t>3-1-01-2-13-1-05</t>
  </si>
  <si>
    <t>DEVOLUCIONES</t>
  </si>
  <si>
    <t>3-1-01-2-05-1-02-01</t>
  </si>
  <si>
    <t>INTERESES SOBRE DEPOSTOS EN INSTITUCIONES FINANCIERAS</t>
  </si>
  <si>
    <t>3-1-01-1-02-2-51</t>
  </si>
  <si>
    <t>Explotación de Concesiones de Televisión-Antv</t>
  </si>
  <si>
    <t>FONDO UNICO DE TECNOLOGIA DE LA INFORMACION Y LA COMUNICACIONES</t>
  </si>
  <si>
    <t>GIT de Tesoreria.  Perfil Gestion Ingresos</t>
  </si>
  <si>
    <t>SECCION:        230600</t>
  </si>
  <si>
    <t xml:space="preserve">Excedentes financieros trasladados a la nacion </t>
  </si>
  <si>
    <t>3-1-01-2-01-2-03</t>
  </si>
  <si>
    <t>Venta de otros activos no financieros</t>
  </si>
  <si>
    <t>ANALISIS DEL CUADRO DE RECAUDO  2020 -  PUBLICACION EN LA WEB</t>
  </si>
  <si>
    <t>RUBRO PRESUPUESTAL</t>
  </si>
  <si>
    <t>DATOS DEL INFORME QUE AFECTA CARTERA</t>
  </si>
  <si>
    <t>VALORES</t>
  </si>
  <si>
    <t>Sanciones administrativas - Con afectacion en cartera</t>
  </si>
  <si>
    <t>TOTAL INFORMACION PARA CRUZAR CON CARTERA</t>
  </si>
  <si>
    <t>Subtotal 1</t>
  </si>
  <si>
    <t>DATOS DEL INFORME SIN AFECTACION EN  CARTERA</t>
  </si>
  <si>
    <t>Sanciones administrativas - Sin afectacion en cartera</t>
  </si>
  <si>
    <t>TOTAL INFORMACION SIN AFECTACION EN  CARTERA</t>
  </si>
  <si>
    <t>Subtotal 2</t>
  </si>
  <si>
    <t xml:space="preserve">TOTAL DE LA EJECUCION PRESUPUESTAL DE INGRESOS </t>
  </si>
  <si>
    <t>Subtotales 1 y 2</t>
  </si>
  <si>
    <t>Excedentes financieros - Capitalizados</t>
  </si>
  <si>
    <t xml:space="preserve">Excedentes financieros </t>
  </si>
  <si>
    <t>3-1-01-2-05-3-01</t>
  </si>
  <si>
    <t>RENDIMIENTOS RECURSOS ENTREGADOS EN ADMINISTRACION</t>
  </si>
  <si>
    <t>3-1-01-2-05-3-06</t>
  </si>
  <si>
    <t>RENDIMIENTOS FINANCIEROSSOBRE TRANSFERENCIAS OSUBVENCIONESCONDICIONADAS</t>
  </si>
  <si>
    <t>3-1-01-2-05-1-02-04</t>
  </si>
  <si>
    <t>Intereses sobre depostos en instituciones financieras</t>
  </si>
  <si>
    <t>Rendimientos recursos entregados en administracion</t>
  </si>
  <si>
    <t>Rendimientos financierossobre transferencias osubvencionescondicionadas</t>
  </si>
  <si>
    <t>3-1-01-2-13-1-03</t>
  </si>
  <si>
    <t>3-1-01-2-13-1-14</t>
  </si>
  <si>
    <t>Reintegros de Subvenciones Condicionadas</t>
  </si>
  <si>
    <t>3-1-01-2-05-1-02-05</t>
  </si>
  <si>
    <t>Ganancias por Derechos en Fideicomisos</t>
  </si>
  <si>
    <t>3-1-01-2-13-1-15</t>
  </si>
  <si>
    <t>3-1-01-2-13-1-17</t>
  </si>
  <si>
    <t>Reintegro total o parcial de recursos en administración.</t>
  </si>
  <si>
    <t>Reintegro total o parcila de encago en Fideicomiso</t>
  </si>
  <si>
    <t>3-1-01-1-02-3-02-01</t>
  </si>
  <si>
    <t>3-1-01-2-13-1-13</t>
  </si>
  <si>
    <t>Reintegros de Trasferencias Condicionadas</t>
  </si>
  <si>
    <t>3-1-01-1-02-2-90</t>
  </si>
  <si>
    <t>Adminsitración del Dominio de Internet de Colombia (CTLD.CO)</t>
  </si>
  <si>
    <t>3-1-01-2-02</t>
  </si>
  <si>
    <t>RENDIMIENTOS FINANCIEROS</t>
  </si>
  <si>
    <t>3-1-01-2-05</t>
  </si>
  <si>
    <t>TASAS Y DERECHOS ADMINISTRATIVOS **</t>
  </si>
  <si>
    <t>INICIAL</t>
  </si>
  <si>
    <t>Contraprestacion para la Provision de Redes y Servicios</t>
  </si>
  <si>
    <t>3-1-01-1-02-3-02-03</t>
  </si>
  <si>
    <t>Sentencias</t>
  </si>
  <si>
    <t>3-1-01-1-02-6</t>
  </si>
  <si>
    <t>TRANSFERENCIAS CORRIENTES</t>
  </si>
  <si>
    <t>3-1-01-2-13-1-18</t>
  </si>
  <si>
    <t>ENERO</t>
  </si>
  <si>
    <t>VIGENCIA FISCAL:   2024</t>
  </si>
  <si>
    <t>3-1-01-1-02-3-02-02</t>
  </si>
  <si>
    <t>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</si>
</sst>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(* #,##0_);_(* \(#,##0\);_(* &quot;-&quot;_);_(@_)"/>
    <numFmt numFmtId="167" formatCode="_-* #.##0.00_-;\-* #.##0.00_-;_-* &quot;-&quot;??_-;_-@_-"/>
    <numFmt numFmtId="168" formatCode="_ * #,##0.00_ ;_ * \-#,##0.00_ ;_ * &quot;-&quot;??_ ;_ @_ "/>
    <numFmt numFmtId="169" formatCode="_ [$€-2]\ * #,##0.00_ ;_ [$€-2]\ * \-#,##0.00_ ;_ [$€-2]\ * &quot;-&quot;??_ 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8"/>
      <name val="Bookman Old Style"/>
      <family val="1"/>
    </font>
    <font>
      <sz val="14"/>
      <name val="Bookman Old Style"/>
      <family val="1"/>
    </font>
    <font>
      <b/>
      <sz val="9"/>
      <name val="Bookman Old Style"/>
      <family val="1"/>
    </font>
    <font>
      <i/>
      <sz val="12"/>
      <name val="Bookman Old Style"/>
      <family val="1"/>
    </font>
    <font>
      <b/>
      <sz val="11"/>
      <name val="Bookman Old Style"/>
      <family val="1"/>
    </font>
    <font>
      <i/>
      <sz val="9"/>
      <name val="Arial"/>
      <family val="2"/>
    </font>
    <font>
      <b/>
      <sz val="14"/>
      <name val="Bookman Old Style"/>
      <family val="1"/>
    </font>
    <font>
      <b/>
      <i/>
      <sz val="9"/>
      <name val="Arial"/>
      <family val="2"/>
    </font>
    <font>
      <sz val="10"/>
      <name val="Arial"/>
      <family val="2"/>
    </font>
    <font>
      <sz val="9"/>
      <name val="Calibri"/>
      <family val="2"/>
    </font>
    <font>
      <b/>
      <sz val="9"/>
      <name val="Arial Narrow"/>
      <family val="2"/>
    </font>
    <font>
      <sz val="11"/>
      <name val="Calibri"/>
      <family val="2"/>
    </font>
    <font>
      <u/>
      <sz val="9"/>
      <name val="Arial"/>
      <family val="2"/>
    </font>
    <font>
      <b/>
      <i/>
      <sz val="7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  <font>
      <b/>
      <sz val="13"/>
      <name val="Bookman Old Style"/>
      <family val="1"/>
    </font>
    <font>
      <b/>
      <sz val="7"/>
      <name val="Arial Narrow"/>
      <family val="2"/>
    </font>
    <font>
      <sz val="8"/>
      <name val="Times New Roman"/>
      <family val="1"/>
    </font>
    <font>
      <sz val="6"/>
      <name val="Times New Roman"/>
      <family val="1"/>
    </font>
    <font>
      <b/>
      <sz val="10"/>
      <name val="Arial"/>
      <family val="2"/>
    </font>
    <font>
      <b/>
      <sz val="9"/>
      <name val="Calibri"/>
      <family val="2"/>
    </font>
    <font>
      <sz val="10"/>
      <color indexed="8"/>
      <name val="MS Sans Serif"/>
    </font>
    <font>
      <sz val="7.5"/>
      <color indexed="8"/>
      <name val="Arial"/>
      <family val="2"/>
    </font>
    <font>
      <sz val="10"/>
      <color indexed="8"/>
      <name val="MS Sans Serif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165" fontId="1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169" fontId="28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0" fontId="28" fillId="0" borderId="0"/>
    <xf numFmtId="169" fontId="28" fillId="0" borderId="0"/>
    <xf numFmtId="0" fontId="28" fillId="0" borderId="0"/>
    <xf numFmtId="0" fontId="28" fillId="0" borderId="0"/>
    <xf numFmtId="169" fontId="28" fillId="0" borderId="0"/>
    <xf numFmtId="0" fontId="28" fillId="0" borderId="0"/>
    <xf numFmtId="0" fontId="28" fillId="0" borderId="0"/>
    <xf numFmtId="169" fontId="28" fillId="0" borderId="0"/>
    <xf numFmtId="169" fontId="28" fillId="0" borderId="0"/>
    <xf numFmtId="169" fontId="28" fillId="0" borderId="0"/>
    <xf numFmtId="0" fontId="28" fillId="0" borderId="0"/>
    <xf numFmtId="0" fontId="26" fillId="0" borderId="0"/>
  </cellStyleXfs>
  <cellXfs count="14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3" fontId="3" fillId="0" borderId="0" xfId="0" applyNumberFormat="1" applyFont="1"/>
    <xf numFmtId="3" fontId="2" fillId="0" borderId="0" xfId="0" applyNumberFormat="1" applyFont="1"/>
    <xf numFmtId="165" fontId="13" fillId="0" borderId="0" xfId="1" applyFont="1" applyFill="1" applyBorder="1"/>
    <xf numFmtId="0" fontId="3" fillId="0" borderId="0" xfId="0" applyFont="1"/>
    <xf numFmtId="0" fontId="13" fillId="0" borderId="0" xfId="0" applyFont="1"/>
    <xf numFmtId="3" fontId="3" fillId="0" borderId="0" xfId="1" applyNumberFormat="1" applyFont="1" applyFill="1" applyBorder="1"/>
    <xf numFmtId="3" fontId="11" fillId="0" borderId="0" xfId="0" applyNumberFormat="1" applyFont="1" applyAlignment="1">
      <alignment horizontal="left"/>
    </xf>
    <xf numFmtId="165" fontId="19" fillId="0" borderId="0" xfId="1" applyFont="1" applyFill="1" applyBorder="1" applyAlignment="1"/>
    <xf numFmtId="0" fontId="14" fillId="0" borderId="0" xfId="0" applyFont="1" applyAlignment="1">
      <alignment horizontal="left"/>
    </xf>
    <xf numFmtId="0" fontId="12" fillId="0" borderId="0" xfId="0" applyFont="1"/>
    <xf numFmtId="3" fontId="3" fillId="0" borderId="0" xfId="0" applyNumberFormat="1" applyFont="1" applyAlignment="1">
      <alignment vertical="top"/>
    </xf>
    <xf numFmtId="0" fontId="3" fillId="0" borderId="0" xfId="0" applyFont="1" applyAlignment="1">
      <alignment horizontal="left" vertical="top"/>
    </xf>
    <xf numFmtId="3" fontId="2" fillId="0" borderId="0" xfId="0" applyNumberFormat="1" applyFont="1" applyAlignment="1">
      <alignment vertical="top"/>
    </xf>
    <xf numFmtId="0" fontId="3" fillId="0" borderId="0" xfId="0" applyFont="1" applyAlignment="1">
      <alignment vertical="top" wrapText="1"/>
    </xf>
    <xf numFmtId="0" fontId="22" fillId="0" borderId="0" xfId="0" applyFont="1" applyAlignment="1">
      <alignment vertical="top"/>
    </xf>
    <xf numFmtId="0" fontId="22" fillId="0" borderId="0" xfId="0" applyFont="1" applyAlignment="1">
      <alignment vertical="top" wrapText="1" readingOrder="1"/>
    </xf>
    <xf numFmtId="0" fontId="23" fillId="0" borderId="0" xfId="0" applyFont="1" applyAlignment="1">
      <alignment vertical="top" wrapText="1"/>
    </xf>
    <xf numFmtId="0" fontId="24" fillId="0" borderId="0" xfId="0" applyFont="1"/>
    <xf numFmtId="0" fontId="2" fillId="0" borderId="6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5" xfId="0" applyFont="1" applyBorder="1"/>
    <xf numFmtId="166" fontId="3" fillId="0" borderId="0" xfId="1" applyNumberFormat="1" applyFont="1" applyFill="1" applyBorder="1"/>
    <xf numFmtId="4" fontId="3" fillId="0" borderId="0" xfId="0" applyNumberFormat="1" applyFont="1" applyAlignment="1">
      <alignment vertical="top"/>
    </xf>
    <xf numFmtId="4" fontId="2" fillId="0" borderId="0" xfId="0" applyNumberFormat="1" applyFont="1" applyAlignment="1">
      <alignment vertical="top"/>
    </xf>
    <xf numFmtId="3" fontId="24" fillId="0" borderId="7" xfId="0" applyNumberFormat="1" applyFont="1" applyBorder="1"/>
    <xf numFmtId="0" fontId="2" fillId="0" borderId="11" xfId="0" applyFont="1" applyBorder="1" applyAlignment="1">
      <alignment horizontal="center"/>
    </xf>
    <xf numFmtId="0" fontId="24" fillId="0" borderId="1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vertical="top"/>
    </xf>
    <xf numFmtId="0" fontId="19" fillId="0" borderId="0" xfId="1" applyNumberFormat="1" applyFont="1" applyFill="1" applyBorder="1" applyAlignment="1"/>
    <xf numFmtId="0" fontId="2" fillId="0" borderId="4" xfId="0" applyFont="1" applyBorder="1" applyAlignment="1">
      <alignment horizontal="left"/>
    </xf>
    <xf numFmtId="0" fontId="13" fillId="0" borderId="0" xfId="1" applyNumberFormat="1" applyFont="1" applyFill="1" applyBorder="1"/>
    <xf numFmtId="0" fontId="3" fillId="0" borderId="4" xfId="0" applyFont="1" applyBorder="1" applyAlignment="1">
      <alignment horizontal="left"/>
    </xf>
    <xf numFmtId="3" fontId="3" fillId="0" borderId="7" xfId="0" applyNumberFormat="1" applyFont="1" applyBorder="1"/>
    <xf numFmtId="3" fontId="3" fillId="0" borderId="7" xfId="1" applyNumberFormat="1" applyFont="1" applyFill="1" applyBorder="1"/>
    <xf numFmtId="165" fontId="24" fillId="0" borderId="11" xfId="1" applyFont="1" applyFill="1" applyBorder="1"/>
    <xf numFmtId="165" fontId="12" fillId="0" borderId="9" xfId="1" applyFont="1" applyFill="1" applyBorder="1"/>
    <xf numFmtId="4" fontId="2" fillId="0" borderId="0" xfId="0" applyNumberFormat="1" applyFont="1"/>
    <xf numFmtId="0" fontId="9" fillId="0" borderId="0" xfId="0" applyFont="1" applyAlignment="1">
      <alignment horizontal="left"/>
    </xf>
    <xf numFmtId="3" fontId="3" fillId="0" borderId="11" xfId="0" applyNumberFormat="1" applyFont="1" applyBorder="1" applyAlignment="1">
      <alignment vertical="top"/>
    </xf>
    <xf numFmtId="3" fontId="12" fillId="0" borderId="9" xfId="0" applyNumberFormat="1" applyFont="1" applyBorder="1"/>
    <xf numFmtId="165" fontId="12" fillId="0" borderId="0" xfId="1" applyFont="1" applyFill="1"/>
    <xf numFmtId="0" fontId="12" fillId="0" borderId="1" xfId="0" applyFont="1" applyBorder="1"/>
    <xf numFmtId="0" fontId="12" fillId="0" borderId="2" xfId="0" applyFont="1" applyBorder="1"/>
    <xf numFmtId="0" fontId="12" fillId="0" borderId="3" xfId="0" applyFont="1" applyBorder="1"/>
    <xf numFmtId="0" fontId="12" fillId="0" borderId="4" xfId="0" applyFont="1" applyBorder="1"/>
    <xf numFmtId="0" fontId="12" fillId="0" borderId="5" xfId="0" applyFont="1" applyBorder="1"/>
    <xf numFmtId="0" fontId="2" fillId="0" borderId="4" xfId="0" applyFont="1" applyBorder="1" applyAlignment="1">
      <alignment horizontal="left" vertical="top"/>
    </xf>
    <xf numFmtId="0" fontId="2" fillId="0" borderId="0" xfId="0" applyFont="1" applyAlignment="1">
      <alignment vertical="top" wrapText="1"/>
    </xf>
    <xf numFmtId="0" fontId="3" fillId="0" borderId="4" xfId="0" applyFont="1" applyBorder="1" applyAlignment="1">
      <alignment horizontal="left" vertical="top"/>
    </xf>
    <xf numFmtId="0" fontId="22" fillId="0" borderId="4" xfId="0" applyFont="1" applyBorder="1" applyAlignment="1">
      <alignment vertical="top"/>
    </xf>
    <xf numFmtId="3" fontId="12" fillId="0" borderId="0" xfId="0" applyNumberFormat="1" applyFont="1"/>
    <xf numFmtId="0" fontId="12" fillId="0" borderId="8" xfId="0" applyFont="1" applyBorder="1"/>
    <xf numFmtId="0" fontId="12" fillId="0" borderId="9" xfId="0" applyFont="1" applyBorder="1"/>
    <xf numFmtId="0" fontId="12" fillId="0" borderId="10" xfId="0" applyFont="1" applyBorder="1"/>
    <xf numFmtId="167" fontId="12" fillId="0" borderId="0" xfId="0" applyNumberFormat="1" applyFont="1"/>
    <xf numFmtId="3" fontId="12" fillId="0" borderId="2" xfId="0" applyNumberFormat="1" applyFont="1" applyBorder="1"/>
    <xf numFmtId="4" fontId="22" fillId="0" borderId="0" xfId="0" applyNumberFormat="1" applyFont="1" applyAlignment="1">
      <alignment vertical="top"/>
    </xf>
    <xf numFmtId="3" fontId="3" fillId="0" borderId="7" xfId="0" applyNumberFormat="1" applyFont="1" applyBorder="1" applyAlignment="1">
      <alignment vertical="top"/>
    </xf>
    <xf numFmtId="165" fontId="2" fillId="0" borderId="0" xfId="1" applyFont="1" applyFill="1" applyBorder="1" applyAlignment="1">
      <alignment vertical="top"/>
    </xf>
    <xf numFmtId="0" fontId="3" fillId="0" borderId="0" xfId="0" applyFont="1" applyAlignment="1">
      <alignment vertical="top" wrapText="1" readingOrder="1"/>
    </xf>
    <xf numFmtId="3" fontId="2" fillId="0" borderId="0" xfId="0" applyNumberFormat="1" applyFont="1" applyAlignment="1" applyProtection="1">
      <alignment vertical="top"/>
      <protection locked="0"/>
    </xf>
    <xf numFmtId="0" fontId="2" fillId="0" borderId="0" xfId="0" applyFont="1" applyAlignment="1">
      <alignment vertical="top" wrapText="1" readingOrder="1"/>
    </xf>
    <xf numFmtId="3" fontId="12" fillId="0" borderId="7" xfId="0" applyNumberFormat="1" applyFont="1" applyBorder="1"/>
    <xf numFmtId="0" fontId="7" fillId="2" borderId="0" xfId="0" applyFont="1" applyFill="1" applyAlignment="1">
      <alignment horizontal="center"/>
    </xf>
    <xf numFmtId="0" fontId="12" fillId="2" borderId="0" xfId="0" applyFont="1" applyFill="1"/>
    <xf numFmtId="0" fontId="12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3" fontId="11" fillId="2" borderId="0" xfId="0" applyNumberFormat="1" applyFont="1" applyFill="1"/>
    <xf numFmtId="3" fontId="2" fillId="2" borderId="0" xfId="0" applyNumberFormat="1" applyFont="1" applyFill="1"/>
    <xf numFmtId="0" fontId="3" fillId="2" borderId="0" xfId="0" applyFont="1" applyFill="1"/>
    <xf numFmtId="0" fontId="2" fillId="2" borderId="0" xfId="0" applyFont="1" applyFill="1" applyAlignment="1">
      <alignment horizontal="left"/>
    </xf>
    <xf numFmtId="3" fontId="3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left"/>
    </xf>
    <xf numFmtId="0" fontId="2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/>
    </xf>
    <xf numFmtId="0" fontId="8" fillId="2" borderId="0" xfId="0" applyFont="1" applyFill="1" applyAlignment="1">
      <alignment horizontal="center"/>
    </xf>
    <xf numFmtId="0" fontId="10" fillId="2" borderId="0" xfId="0" applyFont="1" applyFill="1" applyAlignment="1"/>
    <xf numFmtId="0" fontId="20" fillId="2" borderId="0" xfId="0" applyFont="1" applyFill="1" applyAlignment="1"/>
    <xf numFmtId="43" fontId="3" fillId="2" borderId="0" xfId="0" applyNumberFormat="1" applyFont="1" applyFill="1"/>
    <xf numFmtId="3" fontId="3" fillId="2" borderId="0" xfId="0" applyNumberFormat="1" applyFont="1" applyFill="1"/>
    <xf numFmtId="0" fontId="14" fillId="0" borderId="6" xfId="0" applyFont="1" applyBorder="1" applyAlignment="1">
      <alignment horizontal="left"/>
    </xf>
    <xf numFmtId="3" fontId="2" fillId="0" borderId="6" xfId="0" applyNumberFormat="1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49" fontId="2" fillId="0" borderId="6" xfId="0" applyNumberFormat="1" applyFont="1" applyBorder="1" applyAlignment="1">
      <alignment horizontal="left"/>
    </xf>
    <xf numFmtId="3" fontId="14" fillId="0" borderId="6" xfId="0" applyNumberFormat="1" applyFont="1" applyBorder="1" applyAlignment="1">
      <alignment vertical="top" wrapText="1" readingOrder="1"/>
    </xf>
    <xf numFmtId="3" fontId="2" fillId="0" borderId="6" xfId="0" applyNumberFormat="1" applyFont="1" applyBorder="1" applyAlignment="1">
      <alignment horizontal="right"/>
    </xf>
    <xf numFmtId="0" fontId="2" fillId="0" borderId="6" xfId="0" applyFont="1" applyBorder="1" applyAlignment="1">
      <alignment horizontal="left"/>
    </xf>
    <xf numFmtId="3" fontId="11" fillId="0" borderId="6" xfId="0" applyNumberFormat="1" applyFont="1" applyBorder="1" applyAlignment="1">
      <alignment horizontal="left"/>
    </xf>
    <xf numFmtId="3" fontId="2" fillId="0" borderId="6" xfId="0" applyNumberFormat="1" applyFont="1" applyBorder="1"/>
    <xf numFmtId="3" fontId="17" fillId="0" borderId="6" xfId="0" applyNumberFormat="1" applyFont="1" applyBorder="1" applyAlignment="1">
      <alignment horizontal="left"/>
    </xf>
    <xf numFmtId="3" fontId="3" fillId="0" borderId="6" xfId="1" applyNumberFormat="1" applyFont="1" applyFill="1" applyBorder="1"/>
    <xf numFmtId="3" fontId="3" fillId="0" borderId="6" xfId="0" applyNumberFormat="1" applyFont="1" applyBorder="1" applyAlignment="1">
      <alignment vertical="top"/>
    </xf>
    <xf numFmtId="3" fontId="3" fillId="0" borderId="6" xfId="0" applyNumberFormat="1" applyFont="1" applyBorder="1" applyAlignment="1">
      <alignment horizontal="right"/>
    </xf>
    <xf numFmtId="3" fontId="16" fillId="0" borderId="6" xfId="0" applyNumberFormat="1" applyFont="1" applyBorder="1"/>
    <xf numFmtId="3" fontId="3" fillId="0" borderId="6" xfId="0" applyNumberFormat="1" applyFont="1" applyBorder="1"/>
    <xf numFmtId="3" fontId="21" fillId="0" borderId="6" xfId="0" applyNumberFormat="1" applyFont="1" applyBorder="1" applyAlignment="1">
      <alignment vertical="top" wrapText="1" readingOrder="1"/>
    </xf>
    <xf numFmtId="3" fontId="15" fillId="0" borderId="6" xfId="0" applyNumberFormat="1" applyFont="1" applyBorder="1"/>
    <xf numFmtId="0" fontId="3" fillId="0" borderId="6" xfId="0" applyFont="1" applyBorder="1" applyAlignment="1">
      <alignment horizontal="left"/>
    </xf>
    <xf numFmtId="3" fontId="3" fillId="0" borderId="6" xfId="0" applyNumberFormat="1" applyFont="1" applyBorder="1" applyAlignment="1">
      <alignment vertical="center"/>
    </xf>
    <xf numFmtId="49" fontId="2" fillId="0" borderId="6" xfId="0" applyNumberFormat="1" applyFont="1" applyBorder="1" applyAlignment="1">
      <alignment horizontal="left" vertical="center"/>
    </xf>
    <xf numFmtId="3" fontId="3" fillId="0" borderId="6" xfId="0" applyNumberFormat="1" applyFont="1" applyBorder="1" applyAlignment="1" applyProtection="1">
      <alignment vertical="center"/>
      <protection locked="0"/>
    </xf>
    <xf numFmtId="3" fontId="11" fillId="0" borderId="6" xfId="0" applyNumberFormat="1" applyFont="1" applyBorder="1"/>
    <xf numFmtId="0" fontId="3" fillId="2" borderId="6" xfId="0" applyFont="1" applyFill="1" applyBorder="1" applyAlignment="1">
      <alignment horizontal="left"/>
    </xf>
    <xf numFmtId="3" fontId="11" fillId="2" borderId="6" xfId="0" applyNumberFormat="1" applyFont="1" applyFill="1" applyBorder="1"/>
    <xf numFmtId="3" fontId="2" fillId="2" borderId="6" xfId="0" applyNumberFormat="1" applyFont="1" applyFill="1" applyBorder="1"/>
    <xf numFmtId="0" fontId="3" fillId="2" borderId="6" xfId="0" applyFont="1" applyFill="1" applyBorder="1"/>
    <xf numFmtId="0" fontId="29" fillId="2" borderId="6" xfId="0" applyFont="1" applyFill="1" applyBorder="1" applyAlignment="1">
      <alignment vertical="center"/>
    </xf>
    <xf numFmtId="0" fontId="2" fillId="0" borderId="12" xfId="0" applyFont="1" applyBorder="1" applyAlignment="1">
      <alignment horizontal="center"/>
    </xf>
    <xf numFmtId="0" fontId="0" fillId="2" borderId="0" xfId="0" applyFill="1" applyAlignment="1">
      <alignment vertical="top"/>
    </xf>
    <xf numFmtId="0" fontId="3" fillId="0" borderId="6" xfId="0" applyFont="1" applyBorder="1"/>
    <xf numFmtId="0" fontId="2" fillId="0" borderId="6" xfId="0" applyFont="1" applyBorder="1" applyAlignment="1">
      <alignment horizontal="left" vertical="top"/>
    </xf>
    <xf numFmtId="3" fontId="2" fillId="0" borderId="6" xfId="0" applyNumberFormat="1" applyFont="1" applyBorder="1" applyAlignment="1">
      <alignment vertical="top" wrapText="1"/>
    </xf>
    <xf numFmtId="0" fontId="3" fillId="0" borderId="6" xfId="0" applyFont="1" applyBorder="1" applyAlignment="1">
      <alignment horizontal="left" vertical="top"/>
    </xf>
    <xf numFmtId="3" fontId="19" fillId="0" borderId="6" xfId="1" applyNumberFormat="1" applyFont="1" applyFill="1" applyBorder="1" applyAlignment="1"/>
    <xf numFmtId="3" fontId="2" fillId="0" borderId="6" xfId="0" applyNumberFormat="1" applyFont="1" applyBorder="1" applyAlignment="1">
      <alignment vertical="top"/>
    </xf>
    <xf numFmtId="0" fontId="22" fillId="0" borderId="6" xfId="0" applyFont="1" applyBorder="1" applyAlignment="1">
      <alignment vertical="top"/>
    </xf>
    <xf numFmtId="3" fontId="22" fillId="0" borderId="6" xfId="0" applyNumberFormat="1" applyFont="1" applyBorder="1" applyAlignment="1">
      <alignment vertical="top" wrapText="1" readingOrder="1"/>
    </xf>
    <xf numFmtId="3" fontId="3" fillId="0" borderId="6" xfId="0" applyNumberFormat="1" applyFont="1" applyBorder="1" applyAlignment="1">
      <alignment vertical="top" wrapText="1"/>
    </xf>
    <xf numFmtId="3" fontId="2" fillId="0" borderId="6" xfId="1" applyNumberFormat="1" applyFont="1" applyFill="1" applyBorder="1" applyAlignment="1">
      <alignment vertical="top"/>
    </xf>
    <xf numFmtId="3" fontId="3" fillId="0" borderId="6" xfId="0" applyNumberFormat="1" applyFont="1" applyBorder="1" applyAlignment="1">
      <alignment vertical="top" wrapText="1" readingOrder="1"/>
    </xf>
    <xf numFmtId="3" fontId="13" fillId="0" borderId="6" xfId="1" applyNumberFormat="1" applyFont="1" applyFill="1" applyBorder="1"/>
    <xf numFmtId="3" fontId="2" fillId="0" borderId="6" xfId="0" applyNumberFormat="1" applyFont="1" applyBorder="1" applyAlignment="1">
      <alignment vertical="top" wrapText="1" readingOrder="1"/>
    </xf>
    <xf numFmtId="0" fontId="11" fillId="2" borderId="0" xfId="0" applyFont="1" applyFill="1" applyAlignment="1">
      <alignment horizontal="left"/>
    </xf>
    <xf numFmtId="3" fontId="11" fillId="2" borderId="0" xfId="0" applyNumberFormat="1" applyFont="1" applyFill="1" applyAlignment="1">
      <alignment horizontal="left"/>
    </xf>
    <xf numFmtId="3" fontId="3" fillId="2" borderId="0" xfId="0" applyNumberFormat="1" applyFont="1" applyFill="1" applyAlignment="1">
      <alignment horizontal="center"/>
    </xf>
    <xf numFmtId="0" fontId="25" fillId="2" borderId="0" xfId="0" applyFont="1" applyFill="1" applyAlignment="1">
      <alignment horizontal="left"/>
    </xf>
    <xf numFmtId="3" fontId="13" fillId="2" borderId="0" xfId="0" applyNumberFormat="1" applyFont="1" applyFill="1"/>
    <xf numFmtId="0" fontId="13" fillId="2" borderId="0" xfId="0" applyFont="1" applyFill="1"/>
    <xf numFmtId="4" fontId="13" fillId="2" borderId="0" xfId="0" applyNumberFormat="1" applyFont="1" applyFill="1"/>
    <xf numFmtId="0" fontId="1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</cellXfs>
  <cellStyles count="25">
    <cellStyle name="Euro" xfId="7" xr:uid="{8C73F061-B70C-435F-BD8E-315A595DBB37}"/>
    <cellStyle name="Millares" xfId="1" builtinId="3"/>
    <cellStyle name="Millares 2" xfId="3" xr:uid="{00000000-0005-0000-0000-00002F000000}"/>
    <cellStyle name="Millares 2 2" xfId="10" xr:uid="{6465A2E7-0C38-4659-958E-3C1FDE3A49DB}"/>
    <cellStyle name="Millares 2 3" xfId="9" xr:uid="{B03B905B-B1AE-41F6-98F3-80652F806C95}"/>
    <cellStyle name="Millares 3" xfId="5" xr:uid="{89322889-0545-48A0-9123-5178BBC1B907}"/>
    <cellStyle name="Millares 3 2" xfId="11" xr:uid="{78228D11-9027-4536-908E-9DB6815A8C8E}"/>
    <cellStyle name="Millares 4" xfId="12" xr:uid="{2F2C330C-7ED3-4287-B687-8AA6231B5F6C}"/>
    <cellStyle name="Millares 5" xfId="8" xr:uid="{1299CFC6-558B-468E-8D96-FC1D433AABF7}"/>
    <cellStyle name="Moneda 2" xfId="4" xr:uid="{00000000-0005-0000-0000-000031000000}"/>
    <cellStyle name="Normal" xfId="0" builtinId="0"/>
    <cellStyle name="Normal 2" xfId="2" xr:uid="{00000000-0005-0000-0000-000032000000}"/>
    <cellStyle name="Normal 2 2" xfId="14" xr:uid="{41F9A05D-4A02-41D0-939A-DC97A3BEC25C}"/>
    <cellStyle name="Normal 2 3" xfId="15" xr:uid="{F6F53F0D-7F94-4C43-B784-3840F92F4C61}"/>
    <cellStyle name="Normal 2 4" xfId="13" xr:uid="{4B606934-6FE0-4874-A951-D2F1A959AC2D}"/>
    <cellStyle name="Normal 3" xfId="16" xr:uid="{348B1B06-BBED-4CE6-9940-B1D07628A667}"/>
    <cellStyle name="Normal 3 2" xfId="17" xr:uid="{854B3882-D06D-472F-8A35-5E68EC509099}"/>
    <cellStyle name="Normal 3 3" xfId="18" xr:uid="{551B3A18-D368-41AD-86D7-56A92F862965}"/>
    <cellStyle name="Normal 4" xfId="19" xr:uid="{FBDCD25E-3EEB-472C-8B4B-96DF7A442368}"/>
    <cellStyle name="Normal 4 2" xfId="20" xr:uid="{7240E715-E124-4271-9047-F886F9727641}"/>
    <cellStyle name="Normal 5" xfId="21" xr:uid="{2D0F0B72-6B94-4133-B619-B6B30C69CD2B}"/>
    <cellStyle name="Normal 5 2" xfId="22" xr:uid="{883201C7-15D5-47A3-95B2-7EAE67AFAEF3}"/>
    <cellStyle name="Normal 6" xfId="23" xr:uid="{41666EEC-86C9-45E1-A3F6-9CF20DA02E6C}"/>
    <cellStyle name="Normal 7" xfId="24" xr:uid="{6D643D27-F085-4BB4-835C-47280629E2C0}"/>
    <cellStyle name="Normal 8" xfId="6" xr:uid="{740081E6-4652-4948-9BDB-49E832C6700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28575</xdr:rowOff>
    </xdr:from>
    <xdr:to>
      <xdr:col>1</xdr:col>
      <xdr:colOff>419100</xdr:colOff>
      <xdr:row>5</xdr:row>
      <xdr:rowOff>29845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B13FA5C-AA80-418F-B28E-DDCC9B98392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228600"/>
          <a:ext cx="1781175" cy="620395"/>
        </a:xfrm>
        <a:prstGeom prst="rect">
          <a:avLst/>
        </a:prstGeom>
      </xdr:spPr>
    </xdr:pic>
    <xdr:clientData/>
  </xdr:twoCellAnchor>
  <xdr:twoCellAnchor editAs="oneCell">
    <xdr:from>
      <xdr:col>4</xdr:col>
      <xdr:colOff>1005987</xdr:colOff>
      <xdr:row>0</xdr:row>
      <xdr:rowOff>142143</xdr:rowOff>
    </xdr:from>
    <xdr:to>
      <xdr:col>5</xdr:col>
      <xdr:colOff>938335</xdr:colOff>
      <xdr:row>7</xdr:row>
      <xdr:rowOff>18318</xdr:rowOff>
    </xdr:to>
    <xdr:pic>
      <xdr:nvPicPr>
        <xdr:cNvPr id="5" name="Imagen 4" descr="Logotipo&#10;&#10;Descripción generada automáticamente">
          <a:extLst>
            <a:ext uri="{FF2B5EF4-FFF2-40B4-BE49-F238E27FC236}">
              <a16:creationId xmlns:a16="http://schemas.microsoft.com/office/drawing/2014/main" id="{FA13B51D-EA4B-4968-BC6D-9AA4C4F4F204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26237" y="142143"/>
          <a:ext cx="1273175" cy="7466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9AD85-AA71-4F43-A67F-72A4BDE196E9}">
  <sheetPr>
    <pageSetUpPr fitToPage="1"/>
  </sheetPr>
  <dimension ref="A1:H101"/>
  <sheetViews>
    <sheetView tabSelected="1" zoomScaleNormal="100" zoomScaleSheetLayoutView="100" workbookViewId="0">
      <selection activeCell="A11" sqref="A11:F11"/>
    </sheetView>
  </sheetViews>
  <sheetFormatPr baseColWidth="10" defaultColWidth="11.54296875" defaultRowHeight="11.5" x14ac:dyDescent="0.25"/>
  <cols>
    <col min="1" max="1" width="20.54296875" style="76" customWidth="1"/>
    <col min="2" max="2" width="63" style="79" bestFit="1" customWidth="1"/>
    <col min="3" max="3" width="15.7265625" style="92" customWidth="1"/>
    <col min="4" max="4" width="18.7265625" style="92" bestFit="1" customWidth="1"/>
    <col min="5" max="5" width="20.1796875" style="79" bestFit="1" customWidth="1"/>
    <col min="6" max="6" width="17.453125" style="79" bestFit="1" customWidth="1"/>
    <col min="7" max="16384" width="11.54296875" style="79"/>
  </cols>
  <sheetData>
    <row r="1" spans="1:8" s="69" customFormat="1" ht="6" customHeight="1" x14ac:dyDescent="0.35">
      <c r="A1" s="82" t="s">
        <v>2</v>
      </c>
      <c r="B1" s="82"/>
      <c r="C1" s="82"/>
      <c r="D1" s="83"/>
      <c r="E1" s="83"/>
      <c r="F1" s="68"/>
    </row>
    <row r="2" spans="1:8" s="69" customFormat="1" ht="15.5" x14ac:dyDescent="0.35">
      <c r="A2" s="83"/>
      <c r="B2" s="83"/>
      <c r="C2" s="83"/>
      <c r="D2" s="83"/>
      <c r="E2" s="83"/>
      <c r="F2" s="68"/>
    </row>
    <row r="3" spans="1:8" s="69" customFormat="1" ht="8.15" customHeight="1" x14ac:dyDescent="0.25">
      <c r="A3" s="70"/>
    </row>
    <row r="4" spans="1:8" s="69" customFormat="1" ht="12.5" x14ac:dyDescent="0.25">
      <c r="A4" s="70"/>
    </row>
    <row r="5" spans="1:8" s="69" customFormat="1" ht="12.5" x14ac:dyDescent="0.25">
      <c r="A5" s="70"/>
    </row>
    <row r="6" spans="1:8" s="69" customFormat="1" ht="4.5" customHeight="1" x14ac:dyDescent="0.25">
      <c r="A6" s="70"/>
    </row>
    <row r="7" spans="1:8" s="69" customFormat="1" ht="4.5" customHeight="1" x14ac:dyDescent="0.25">
      <c r="A7" s="70"/>
    </row>
    <row r="8" spans="1:8" s="69" customFormat="1" ht="16.5" customHeight="1" x14ac:dyDescent="0.35">
      <c r="A8" s="85" t="s">
        <v>61</v>
      </c>
      <c r="B8" s="85"/>
      <c r="C8" s="85"/>
      <c r="D8" s="85"/>
      <c r="E8" s="85"/>
      <c r="F8" s="85"/>
      <c r="G8" s="90"/>
      <c r="H8" s="90"/>
    </row>
    <row r="9" spans="1:8" s="69" customFormat="1" ht="17.5" x14ac:dyDescent="0.35">
      <c r="A9" s="86" t="s">
        <v>9</v>
      </c>
      <c r="B9" s="86"/>
      <c r="C9" s="86"/>
      <c r="D9" s="86"/>
      <c r="E9" s="86"/>
      <c r="F9" s="86"/>
      <c r="G9" s="89"/>
      <c r="H9" s="89"/>
    </row>
    <row r="10" spans="1:8" s="69" customFormat="1" ht="14" x14ac:dyDescent="0.3">
      <c r="A10" s="88" t="s">
        <v>115</v>
      </c>
      <c r="B10" s="88"/>
      <c r="C10" s="88"/>
      <c r="D10" s="88"/>
      <c r="E10" s="88"/>
      <c r="F10" s="88"/>
    </row>
    <row r="11" spans="1:8" s="69" customFormat="1" ht="14" x14ac:dyDescent="0.3">
      <c r="A11" s="143" t="s">
        <v>116</v>
      </c>
      <c r="B11" s="143"/>
      <c r="C11" s="143"/>
      <c r="D11" s="143"/>
      <c r="E11" s="143"/>
      <c r="F11" s="143"/>
      <c r="H11" s="73"/>
    </row>
    <row r="12" spans="1:8" s="69" customFormat="1" ht="4" customHeight="1" x14ac:dyDescent="0.35">
      <c r="C12" s="71"/>
      <c r="D12" s="71"/>
      <c r="E12" s="71"/>
      <c r="F12" s="74"/>
      <c r="H12" s="74"/>
    </row>
    <row r="13" spans="1:8" s="69" customFormat="1" ht="14" x14ac:dyDescent="0.3">
      <c r="A13" s="84" t="s">
        <v>63</v>
      </c>
      <c r="B13" s="84"/>
      <c r="C13" s="71"/>
      <c r="D13" s="71"/>
      <c r="E13" s="12"/>
      <c r="F13" s="72"/>
      <c r="G13" s="87"/>
      <c r="H13" s="87"/>
    </row>
    <row r="14" spans="1:8" s="69" customFormat="1" ht="6" customHeight="1" x14ac:dyDescent="0.25">
      <c r="A14" s="71"/>
      <c r="B14" s="75"/>
      <c r="C14" s="75"/>
      <c r="D14" s="75"/>
      <c r="E14" s="75"/>
    </row>
    <row r="15" spans="1:8" x14ac:dyDescent="0.25">
      <c r="A15" s="11"/>
      <c r="B15" s="1"/>
      <c r="C15" s="94" t="s">
        <v>5</v>
      </c>
      <c r="D15" s="94" t="s">
        <v>6</v>
      </c>
      <c r="E15" s="21" t="s">
        <v>10</v>
      </c>
      <c r="F15" s="94" t="s">
        <v>6</v>
      </c>
    </row>
    <row r="16" spans="1:8" x14ac:dyDescent="0.25">
      <c r="A16" s="93" t="s">
        <v>4</v>
      </c>
      <c r="B16" s="120" t="s">
        <v>3</v>
      </c>
      <c r="C16" s="94" t="s">
        <v>108</v>
      </c>
      <c r="D16" s="94" t="s">
        <v>0</v>
      </c>
      <c r="E16" s="95" t="s">
        <v>11</v>
      </c>
      <c r="F16" s="94" t="s">
        <v>12</v>
      </c>
    </row>
    <row r="17" spans="1:7" x14ac:dyDescent="0.25">
      <c r="A17" s="93">
        <v>1</v>
      </c>
      <c r="B17" s="21" t="s">
        <v>2</v>
      </c>
      <c r="C17" s="94"/>
      <c r="D17" s="94"/>
      <c r="E17" s="94"/>
      <c r="F17" s="94"/>
    </row>
    <row r="18" spans="1:7" x14ac:dyDescent="0.25">
      <c r="A18" s="96" t="s">
        <v>16</v>
      </c>
      <c r="B18" s="97" t="s">
        <v>17</v>
      </c>
      <c r="C18" s="98">
        <f>+C20+C28</f>
        <v>2617324167000</v>
      </c>
      <c r="D18" s="98">
        <f>+D20+D28</f>
        <v>230394816774.87997</v>
      </c>
      <c r="E18" s="98">
        <f t="shared" ref="E18" si="0">+E20+E28</f>
        <v>305914000</v>
      </c>
      <c r="F18" s="98">
        <f>+F20+F28</f>
        <v>230088902774.87997</v>
      </c>
      <c r="G18" s="91"/>
    </row>
    <row r="19" spans="1:7" x14ac:dyDescent="0.25">
      <c r="A19" s="99"/>
      <c r="B19" s="100"/>
      <c r="C19" s="98"/>
      <c r="D19" s="98"/>
      <c r="E19" s="98"/>
      <c r="F19" s="98"/>
    </row>
    <row r="20" spans="1:7" x14ac:dyDescent="0.25">
      <c r="A20" s="96" t="s">
        <v>18</v>
      </c>
      <c r="B20" s="100" t="s">
        <v>8</v>
      </c>
      <c r="C20" s="101">
        <f>+C22</f>
        <v>2446632387000</v>
      </c>
      <c r="D20" s="101">
        <f>+D22</f>
        <v>219749974410.32999</v>
      </c>
      <c r="E20" s="101">
        <f t="shared" ref="E20:F20" si="1">+E22</f>
        <v>305914000</v>
      </c>
      <c r="F20" s="101">
        <f t="shared" si="1"/>
        <v>219444060410.32999</v>
      </c>
    </row>
    <row r="21" spans="1:7" x14ac:dyDescent="0.25">
      <c r="A21" s="96"/>
      <c r="B21" s="100"/>
      <c r="C21" s="101"/>
      <c r="D21" s="101"/>
      <c r="E21" s="101"/>
      <c r="F21" s="101"/>
    </row>
    <row r="22" spans="1:7" x14ac:dyDescent="0.25">
      <c r="A22" s="96" t="s">
        <v>47</v>
      </c>
      <c r="B22" s="100" t="s">
        <v>48</v>
      </c>
      <c r="C22" s="101">
        <f>SUM(C23:C24)</f>
        <v>2446632387000</v>
      </c>
      <c r="D22" s="101">
        <f>SUM(D23:D26)</f>
        <v>219749974410.32999</v>
      </c>
      <c r="E22" s="101">
        <f t="shared" ref="E22:F22" si="2">SUM(E23:E26)</f>
        <v>305914000</v>
      </c>
      <c r="F22" s="101">
        <f t="shared" si="2"/>
        <v>219444060410.32999</v>
      </c>
    </row>
    <row r="23" spans="1:7" x14ac:dyDescent="0.25">
      <c r="A23" s="96" t="s">
        <v>24</v>
      </c>
      <c r="B23" s="102" t="s">
        <v>107</v>
      </c>
      <c r="C23" s="103">
        <v>2443453814000</v>
      </c>
      <c r="D23" s="103">
        <v>217395367202.98999</v>
      </c>
      <c r="E23" s="104">
        <v>305914000</v>
      </c>
      <c r="F23" s="105">
        <f>+D23-E23</f>
        <v>217089453202.98999</v>
      </c>
    </row>
    <row r="24" spans="1:7" x14ac:dyDescent="0.25">
      <c r="A24" s="96" t="s">
        <v>29</v>
      </c>
      <c r="B24" s="102" t="s">
        <v>30</v>
      </c>
      <c r="C24" s="103">
        <v>3178573000</v>
      </c>
      <c r="D24" s="103">
        <v>2354198097.75</v>
      </c>
      <c r="E24" s="104"/>
      <c r="F24" s="105">
        <f t="shared" ref="F24:F26" si="3">+D24-E24</f>
        <v>2354198097.75</v>
      </c>
    </row>
    <row r="25" spans="1:7" x14ac:dyDescent="0.25">
      <c r="A25" s="96" t="s">
        <v>49</v>
      </c>
      <c r="B25" s="102" t="s">
        <v>50</v>
      </c>
      <c r="C25" s="103"/>
      <c r="D25" s="103">
        <v>409109.58999999997</v>
      </c>
      <c r="E25" s="101"/>
      <c r="F25" s="105">
        <f t="shared" si="3"/>
        <v>409109.58999999997</v>
      </c>
    </row>
    <row r="26" spans="1:7" x14ac:dyDescent="0.25">
      <c r="A26" s="96" t="s">
        <v>112</v>
      </c>
      <c r="B26" s="102" t="s">
        <v>113</v>
      </c>
      <c r="C26" s="106"/>
      <c r="D26" s="103"/>
      <c r="E26" s="107"/>
      <c r="F26" s="105">
        <f t="shared" si="3"/>
        <v>0</v>
      </c>
    </row>
    <row r="27" spans="1:7" ht="14.5" x14ac:dyDescent="0.35">
      <c r="A27" s="96"/>
      <c r="B27" s="108"/>
      <c r="C27" s="109"/>
      <c r="D27" s="109"/>
      <c r="E27" s="107"/>
      <c r="F27" s="107"/>
    </row>
    <row r="28" spans="1:7" x14ac:dyDescent="0.25">
      <c r="A28" s="96" t="s">
        <v>19</v>
      </c>
      <c r="B28" s="100" t="s">
        <v>1</v>
      </c>
      <c r="C28" s="101">
        <f>SUM(C30:C32)</f>
        <v>170691780000</v>
      </c>
      <c r="D28" s="101">
        <f>SUM(D30:D32)</f>
        <v>10644842364.550001</v>
      </c>
      <c r="E28" s="101">
        <f t="shared" ref="E28" si="4">SUM(E30:E32)</f>
        <v>0</v>
      </c>
      <c r="F28" s="101">
        <f>SUM(F30:F32)</f>
        <v>10644842364.550001</v>
      </c>
    </row>
    <row r="29" spans="1:7" x14ac:dyDescent="0.25">
      <c r="A29" s="110"/>
      <c r="B29" s="107"/>
      <c r="C29" s="111"/>
      <c r="D29" s="111"/>
      <c r="E29" s="111"/>
      <c r="F29" s="111">
        <v>0</v>
      </c>
    </row>
    <row r="30" spans="1:7" x14ac:dyDescent="0.25">
      <c r="A30" s="112" t="s">
        <v>104</v>
      </c>
      <c r="B30" s="102" t="s">
        <v>37</v>
      </c>
      <c r="C30" s="111">
        <v>153819120000</v>
      </c>
      <c r="D30" s="111"/>
      <c r="E30" s="111"/>
      <c r="F30" s="105">
        <f t="shared" ref="F30:F32" si="5">+D30-E30</f>
        <v>0</v>
      </c>
    </row>
    <row r="31" spans="1:7" x14ac:dyDescent="0.25">
      <c r="A31" s="112" t="s">
        <v>106</v>
      </c>
      <c r="B31" s="102" t="s">
        <v>105</v>
      </c>
      <c r="C31" s="111">
        <v>2638495000</v>
      </c>
      <c r="D31" s="111">
        <v>7262465608.6000004</v>
      </c>
      <c r="E31" s="111"/>
      <c r="F31" s="105">
        <f t="shared" si="5"/>
        <v>7262465608.6000004</v>
      </c>
    </row>
    <row r="32" spans="1:7" x14ac:dyDescent="0.25">
      <c r="A32" s="96" t="s">
        <v>22</v>
      </c>
      <c r="B32" s="102" t="s">
        <v>43</v>
      </c>
      <c r="C32" s="111">
        <v>14234165000</v>
      </c>
      <c r="D32" s="113">
        <v>3382376755.9500003</v>
      </c>
      <c r="E32" s="111"/>
      <c r="F32" s="105">
        <f t="shared" si="5"/>
        <v>3382376755.9500003</v>
      </c>
    </row>
    <row r="33" spans="1:6" x14ac:dyDescent="0.25">
      <c r="A33" s="96"/>
      <c r="B33" s="102"/>
      <c r="C33" s="111"/>
      <c r="D33" s="113"/>
      <c r="E33" s="111"/>
      <c r="F33" s="111"/>
    </row>
    <row r="34" spans="1:6" x14ac:dyDescent="0.25">
      <c r="A34" s="110"/>
      <c r="B34" s="114" t="s">
        <v>7</v>
      </c>
      <c r="C34" s="101">
        <f>+C28+C20</f>
        <v>2617324167000</v>
      </c>
      <c r="D34" s="101">
        <f>+D28+D20</f>
        <v>230394816774.87997</v>
      </c>
      <c r="E34" s="101">
        <f t="shared" ref="E34:F34" si="6">+E28+E20</f>
        <v>305914000</v>
      </c>
      <c r="F34" s="101">
        <f t="shared" si="6"/>
        <v>230088902774.87997</v>
      </c>
    </row>
    <row r="35" spans="1:6" ht="2.5" customHeight="1" x14ac:dyDescent="0.25">
      <c r="A35" s="115"/>
      <c r="B35" s="116"/>
      <c r="C35" s="117"/>
      <c r="D35" s="117"/>
      <c r="E35" s="118"/>
      <c r="F35" s="118"/>
    </row>
    <row r="36" spans="1:6" ht="2.5" customHeight="1" x14ac:dyDescent="0.25">
      <c r="A36" s="119"/>
      <c r="B36" s="116"/>
      <c r="C36" s="117"/>
      <c r="D36" s="117"/>
      <c r="E36" s="118"/>
      <c r="F36" s="118"/>
    </row>
    <row r="37" spans="1:6" ht="2.5" customHeight="1" x14ac:dyDescent="0.25">
      <c r="B37" s="77"/>
      <c r="C37" s="78"/>
      <c r="D37" s="78"/>
    </row>
    <row r="38" spans="1:6" x14ac:dyDescent="0.25">
      <c r="A38" s="80" t="s">
        <v>13</v>
      </c>
      <c r="B38" s="77"/>
      <c r="C38" s="81"/>
      <c r="D38" s="78"/>
    </row>
    <row r="39" spans="1:6" x14ac:dyDescent="0.25">
      <c r="A39" s="80" t="s">
        <v>62</v>
      </c>
      <c r="B39" s="77"/>
      <c r="C39" s="78"/>
      <c r="D39" s="78"/>
    </row>
    <row r="40" spans="1:6" x14ac:dyDescent="0.25">
      <c r="A40" s="80"/>
      <c r="B40" s="77"/>
      <c r="C40" s="78"/>
      <c r="D40" s="78"/>
    </row>
    <row r="41" spans="1:6" ht="12.5" x14ac:dyDescent="0.25">
      <c r="A41" s="80"/>
      <c r="B41" s="77"/>
      <c r="C41" s="78"/>
      <c r="D41" s="121"/>
    </row>
    <row r="42" spans="1:6" x14ac:dyDescent="0.25">
      <c r="A42" s="99"/>
      <c r="B42" s="101" t="s">
        <v>14</v>
      </c>
      <c r="C42" s="101"/>
      <c r="D42" s="101"/>
      <c r="E42" s="122"/>
      <c r="F42" s="122"/>
    </row>
    <row r="43" spans="1:6" x14ac:dyDescent="0.25">
      <c r="A43" s="99"/>
      <c r="B43" s="101"/>
      <c r="C43" s="101"/>
      <c r="D43" s="101"/>
      <c r="E43" s="122"/>
      <c r="F43" s="107"/>
    </row>
    <row r="44" spans="1:6" x14ac:dyDescent="0.25">
      <c r="A44" s="96" t="s">
        <v>18</v>
      </c>
      <c r="B44" s="100" t="s">
        <v>8</v>
      </c>
      <c r="C44" s="107"/>
      <c r="D44" s="107"/>
      <c r="E44" s="107"/>
      <c r="F44" s="101">
        <f>+F46-F53+F56+F66</f>
        <v>219444060410.32999</v>
      </c>
    </row>
    <row r="45" spans="1:6" x14ac:dyDescent="0.25">
      <c r="A45" s="99" t="s">
        <v>2</v>
      </c>
      <c r="B45" s="107"/>
      <c r="C45" s="114"/>
      <c r="D45" s="107"/>
      <c r="E45" s="122"/>
      <c r="F45" s="101"/>
    </row>
    <row r="46" spans="1:6" x14ac:dyDescent="0.25">
      <c r="A46" s="123" t="s">
        <v>24</v>
      </c>
      <c r="B46" s="124" t="s">
        <v>23</v>
      </c>
      <c r="C46" s="101"/>
      <c r="D46" s="107"/>
      <c r="E46" s="122"/>
      <c r="F46" s="101">
        <f>SUM(F47:F51)</f>
        <v>217395367202.98999</v>
      </c>
    </row>
    <row r="47" spans="1:6" ht="14.5" x14ac:dyDescent="0.35">
      <c r="A47" s="125" t="s">
        <v>25</v>
      </c>
      <c r="B47" s="107" t="s">
        <v>28</v>
      </c>
      <c r="C47" s="107"/>
      <c r="D47" s="107"/>
      <c r="E47" s="122"/>
      <c r="F47" s="126">
        <v>53681603688</v>
      </c>
    </row>
    <row r="48" spans="1:6" x14ac:dyDescent="0.25">
      <c r="A48" s="125"/>
      <c r="B48" s="107" t="s">
        <v>44</v>
      </c>
      <c r="C48" s="107"/>
      <c r="D48" s="107"/>
      <c r="E48" s="122"/>
      <c r="F48" s="103">
        <v>5472025.9900000002</v>
      </c>
    </row>
    <row r="49" spans="1:6" x14ac:dyDescent="0.25">
      <c r="A49" s="125" t="s">
        <v>59</v>
      </c>
      <c r="B49" s="107" t="s">
        <v>60</v>
      </c>
      <c r="C49" s="107"/>
      <c r="D49" s="107"/>
      <c r="E49" s="122"/>
      <c r="F49" s="104">
        <v>20687456000</v>
      </c>
    </row>
    <row r="50" spans="1:6" x14ac:dyDescent="0.25">
      <c r="A50" s="125" t="s">
        <v>26</v>
      </c>
      <c r="B50" s="107" t="s">
        <v>109</v>
      </c>
      <c r="C50" s="107"/>
      <c r="D50" s="107"/>
      <c r="E50" s="122"/>
      <c r="F50" s="103">
        <v>132860979428</v>
      </c>
    </row>
    <row r="51" spans="1:6" x14ac:dyDescent="0.25">
      <c r="A51" s="125" t="s">
        <v>102</v>
      </c>
      <c r="B51" s="107" t="s">
        <v>103</v>
      </c>
      <c r="C51" s="107"/>
      <c r="D51" s="107"/>
      <c r="E51" s="122"/>
      <c r="F51" s="103">
        <v>10159856061</v>
      </c>
    </row>
    <row r="52" spans="1:6" x14ac:dyDescent="0.25">
      <c r="A52" s="125"/>
      <c r="B52" s="107"/>
      <c r="C52" s="107"/>
      <c r="D52" s="107"/>
      <c r="E52" s="122"/>
      <c r="F52" s="107"/>
    </row>
    <row r="53" spans="1:6" x14ac:dyDescent="0.25">
      <c r="A53" s="123" t="s">
        <v>2</v>
      </c>
      <c r="B53" s="101" t="s">
        <v>56</v>
      </c>
      <c r="C53" s="107"/>
      <c r="D53" s="107"/>
      <c r="E53" s="122"/>
      <c r="F53" s="127">
        <f>SUM(F54:F54)</f>
        <v>305914000</v>
      </c>
    </row>
    <row r="54" spans="1:6" x14ac:dyDescent="0.25">
      <c r="A54" s="125" t="s">
        <v>25</v>
      </c>
      <c r="B54" s="107" t="s">
        <v>28</v>
      </c>
      <c r="C54" s="107"/>
      <c r="D54" s="107"/>
      <c r="E54" s="122"/>
      <c r="F54" s="104">
        <v>305914000</v>
      </c>
    </row>
    <row r="55" spans="1:6" x14ac:dyDescent="0.25">
      <c r="A55" s="128"/>
      <c r="B55" s="129"/>
      <c r="C55" s="107"/>
      <c r="D55" s="107"/>
      <c r="E55" s="122"/>
      <c r="F55" s="104"/>
    </row>
    <row r="56" spans="1:6" x14ac:dyDescent="0.25">
      <c r="A56" s="123" t="s">
        <v>29</v>
      </c>
      <c r="B56" s="124" t="s">
        <v>30</v>
      </c>
      <c r="C56" s="107"/>
      <c r="D56" s="107"/>
      <c r="E56" s="122"/>
      <c r="F56" s="127">
        <f>+F57+F58+F61+F63+F62</f>
        <v>2354198097.75</v>
      </c>
    </row>
    <row r="57" spans="1:6" x14ac:dyDescent="0.25">
      <c r="A57" s="125" t="s">
        <v>32</v>
      </c>
      <c r="B57" s="130" t="s">
        <v>39</v>
      </c>
      <c r="C57" s="107"/>
      <c r="D57" s="107"/>
      <c r="E57" s="122"/>
      <c r="F57" s="104"/>
    </row>
    <row r="58" spans="1:6" x14ac:dyDescent="0.25">
      <c r="A58" s="125" t="s">
        <v>31</v>
      </c>
      <c r="B58" s="130" t="s">
        <v>40</v>
      </c>
      <c r="C58" s="107"/>
      <c r="D58" s="107"/>
      <c r="E58" s="122"/>
      <c r="F58" s="104">
        <f>+F59+F60</f>
        <v>160990173</v>
      </c>
    </row>
    <row r="59" spans="1:6" x14ac:dyDescent="0.25">
      <c r="A59" s="125"/>
      <c r="B59" s="130" t="s">
        <v>45</v>
      </c>
      <c r="C59" s="107"/>
      <c r="D59" s="107"/>
      <c r="E59" s="122"/>
      <c r="F59" s="104">
        <v>160965173</v>
      </c>
    </row>
    <row r="60" spans="1:6" x14ac:dyDescent="0.25">
      <c r="A60" s="125" t="s">
        <v>2</v>
      </c>
      <c r="B60" s="130" t="s">
        <v>46</v>
      </c>
      <c r="C60" s="107"/>
      <c r="D60" s="107"/>
      <c r="E60" s="122"/>
      <c r="F60" s="104">
        <v>25000</v>
      </c>
    </row>
    <row r="61" spans="1:6" x14ac:dyDescent="0.25">
      <c r="A61" s="125" t="s">
        <v>99</v>
      </c>
      <c r="B61" s="130" t="s">
        <v>41</v>
      </c>
      <c r="C61" s="107"/>
      <c r="D61" s="107"/>
      <c r="E61" s="122"/>
      <c r="F61" s="104">
        <v>2174324142</v>
      </c>
    </row>
    <row r="62" spans="1:6" x14ac:dyDescent="0.25">
      <c r="A62" s="125" t="s">
        <v>117</v>
      </c>
      <c r="B62" s="130" t="s">
        <v>118</v>
      </c>
      <c r="C62" s="107"/>
      <c r="D62" s="107"/>
      <c r="E62" s="122"/>
      <c r="F62" s="104">
        <v>18883782.75</v>
      </c>
    </row>
    <row r="63" spans="1:6" x14ac:dyDescent="0.25">
      <c r="A63" s="125" t="s">
        <v>110</v>
      </c>
      <c r="B63" s="130" t="s">
        <v>111</v>
      </c>
      <c r="C63" s="107"/>
      <c r="D63" s="107"/>
      <c r="E63" s="122"/>
      <c r="F63" s="104"/>
    </row>
    <row r="64" spans="1:6" x14ac:dyDescent="0.25">
      <c r="A64" s="128"/>
      <c r="B64" s="130"/>
      <c r="C64" s="107"/>
      <c r="D64" s="107"/>
      <c r="E64" s="122"/>
      <c r="F64" s="104"/>
    </row>
    <row r="65" spans="1:6" x14ac:dyDescent="0.25">
      <c r="A65" s="125"/>
      <c r="B65" s="124" t="s">
        <v>2</v>
      </c>
      <c r="C65" s="107"/>
      <c r="D65" s="107"/>
      <c r="E65" s="122"/>
      <c r="F65" s="131" t="s">
        <v>2</v>
      </c>
    </row>
    <row r="66" spans="1:6" x14ac:dyDescent="0.25">
      <c r="A66" s="123" t="s">
        <v>34</v>
      </c>
      <c r="B66" s="124" t="s">
        <v>35</v>
      </c>
      <c r="C66" s="107"/>
      <c r="D66" s="107"/>
      <c r="E66" s="122"/>
      <c r="F66" s="101">
        <f>SUM(F67:F68)</f>
        <v>409109.58999999997</v>
      </c>
    </row>
    <row r="67" spans="1:6" x14ac:dyDescent="0.25">
      <c r="A67" s="125" t="s">
        <v>51</v>
      </c>
      <c r="B67" s="130" t="s">
        <v>52</v>
      </c>
      <c r="C67" s="107"/>
      <c r="D67" s="107"/>
      <c r="E67" s="122"/>
      <c r="F67" s="104">
        <v>338300</v>
      </c>
    </row>
    <row r="68" spans="1:6" x14ac:dyDescent="0.25">
      <c r="A68" s="125" t="s">
        <v>36</v>
      </c>
      <c r="B68" s="132" t="s">
        <v>42</v>
      </c>
      <c r="C68" s="107"/>
      <c r="D68" s="107"/>
      <c r="E68" s="122"/>
      <c r="F68" s="104">
        <v>70809.59</v>
      </c>
    </row>
    <row r="69" spans="1:6" x14ac:dyDescent="0.25">
      <c r="A69" s="99" t="s">
        <v>2</v>
      </c>
      <c r="B69" s="107"/>
      <c r="C69" s="107"/>
      <c r="D69" s="107"/>
      <c r="E69" s="122"/>
      <c r="F69" s="107"/>
    </row>
    <row r="70" spans="1:6" x14ac:dyDescent="0.25">
      <c r="A70" s="99"/>
      <c r="B70" s="107"/>
      <c r="C70" s="107"/>
      <c r="D70" s="107"/>
      <c r="E70" s="122"/>
      <c r="F70" s="107"/>
    </row>
    <row r="71" spans="1:6" x14ac:dyDescent="0.25">
      <c r="A71" s="123" t="s">
        <v>19</v>
      </c>
      <c r="B71" s="124" t="s">
        <v>37</v>
      </c>
      <c r="C71" s="107"/>
      <c r="D71" s="107"/>
      <c r="E71" s="122"/>
      <c r="F71" s="101">
        <f>+F73+F77+F83-F92</f>
        <v>10644842364.550001</v>
      </c>
    </row>
    <row r="72" spans="1:6" x14ac:dyDescent="0.25">
      <c r="A72" s="110" t="s">
        <v>65</v>
      </c>
      <c r="B72" s="107" t="s">
        <v>66</v>
      </c>
      <c r="C72" s="107"/>
      <c r="D72" s="107"/>
      <c r="E72" s="122"/>
      <c r="F72" s="107"/>
    </row>
    <row r="73" spans="1:6" x14ac:dyDescent="0.25">
      <c r="A73" s="125" t="s">
        <v>38</v>
      </c>
      <c r="B73" s="130" t="s">
        <v>81</v>
      </c>
      <c r="C73" s="107"/>
      <c r="D73" s="107"/>
      <c r="E73" s="122"/>
      <c r="F73" s="101">
        <f>SUM(F74:F75)</f>
        <v>0</v>
      </c>
    </row>
    <row r="74" spans="1:6" x14ac:dyDescent="0.25">
      <c r="A74" s="125"/>
      <c r="B74" s="107" t="s">
        <v>64</v>
      </c>
      <c r="C74" s="107"/>
      <c r="D74" s="107"/>
      <c r="E74" s="122"/>
      <c r="F74" s="107"/>
    </row>
    <row r="75" spans="1:6" x14ac:dyDescent="0.25">
      <c r="A75" s="125"/>
      <c r="B75" s="130" t="s">
        <v>80</v>
      </c>
      <c r="C75" s="107"/>
      <c r="D75" s="107"/>
      <c r="E75" s="122"/>
      <c r="F75" s="107"/>
    </row>
    <row r="76" spans="1:6" x14ac:dyDescent="0.25">
      <c r="A76" s="125"/>
      <c r="B76" s="130"/>
      <c r="C76" s="107"/>
      <c r="D76" s="107"/>
      <c r="E76" s="122"/>
      <c r="F76" s="101"/>
    </row>
    <row r="77" spans="1:6" ht="12.75" customHeight="1" x14ac:dyDescent="0.25">
      <c r="A77" s="123" t="s">
        <v>20</v>
      </c>
      <c r="B77" s="124" t="s">
        <v>21</v>
      </c>
      <c r="C77" s="100"/>
      <c r="D77" s="107"/>
      <c r="E77" s="122"/>
      <c r="F77" s="101">
        <f>SUM(F78:F81)</f>
        <v>7262465608.6000004</v>
      </c>
    </row>
    <row r="78" spans="1:6" x14ac:dyDescent="0.25">
      <c r="A78" s="110" t="s">
        <v>57</v>
      </c>
      <c r="B78" s="107" t="s">
        <v>87</v>
      </c>
      <c r="C78" s="107"/>
      <c r="D78" s="107"/>
      <c r="E78" s="122"/>
      <c r="F78" s="107">
        <v>197261200.53</v>
      </c>
    </row>
    <row r="79" spans="1:6" ht="11.25" customHeight="1" x14ac:dyDescent="0.25">
      <c r="A79" s="110" t="s">
        <v>86</v>
      </c>
      <c r="B79" s="107" t="s">
        <v>88</v>
      </c>
      <c r="C79" s="107"/>
      <c r="D79" s="107"/>
      <c r="E79" s="122"/>
      <c r="F79" s="107">
        <v>341676168.36000001</v>
      </c>
    </row>
    <row r="80" spans="1:6" x14ac:dyDescent="0.25">
      <c r="A80" s="110" t="s">
        <v>93</v>
      </c>
      <c r="B80" s="107" t="s">
        <v>94</v>
      </c>
      <c r="C80" s="107"/>
      <c r="D80" s="107"/>
      <c r="E80" s="122"/>
      <c r="F80" s="107">
        <v>6170824074.0199995</v>
      </c>
    </row>
    <row r="81" spans="1:6" x14ac:dyDescent="0.25">
      <c r="A81" s="110" t="s">
        <v>84</v>
      </c>
      <c r="B81" s="107" t="s">
        <v>89</v>
      </c>
      <c r="C81" s="107"/>
      <c r="D81" s="107"/>
      <c r="E81" s="122"/>
      <c r="F81" s="107">
        <v>552704165.69000006</v>
      </c>
    </row>
    <row r="82" spans="1:6" ht="12" x14ac:dyDescent="0.3">
      <c r="A82" s="128"/>
      <c r="B82" s="129"/>
      <c r="C82" s="107"/>
      <c r="D82" s="107"/>
      <c r="E82" s="122"/>
      <c r="F82" s="133"/>
    </row>
    <row r="83" spans="1:6" x14ac:dyDescent="0.25">
      <c r="A83" s="123" t="s">
        <v>22</v>
      </c>
      <c r="B83" s="134" t="s">
        <v>43</v>
      </c>
      <c r="C83" s="107"/>
      <c r="D83" s="107"/>
      <c r="E83" s="122"/>
      <c r="F83" s="127">
        <f>SUM(F84:F90)</f>
        <v>3382376755.9500003</v>
      </c>
    </row>
    <row r="84" spans="1:6" x14ac:dyDescent="0.25">
      <c r="A84" s="110" t="s">
        <v>90</v>
      </c>
      <c r="B84" s="107" t="s">
        <v>53</v>
      </c>
      <c r="C84" s="107"/>
      <c r="D84" s="107"/>
      <c r="E84" s="122"/>
      <c r="F84" s="107"/>
    </row>
    <row r="85" spans="1:6" x14ac:dyDescent="0.25">
      <c r="A85" s="110" t="s">
        <v>55</v>
      </c>
      <c r="B85" s="107" t="s">
        <v>54</v>
      </c>
      <c r="C85" s="107"/>
      <c r="D85" s="107"/>
      <c r="E85" s="122"/>
      <c r="F85" s="107">
        <v>2612562066.0500002</v>
      </c>
    </row>
    <row r="86" spans="1:6" x14ac:dyDescent="0.25">
      <c r="A86" s="110" t="s">
        <v>100</v>
      </c>
      <c r="B86" s="107" t="s">
        <v>101</v>
      </c>
      <c r="C86" s="107"/>
      <c r="D86" s="107"/>
      <c r="E86" s="122"/>
      <c r="F86" s="107">
        <v>155246975</v>
      </c>
    </row>
    <row r="87" spans="1:6" x14ac:dyDescent="0.25">
      <c r="A87" s="110" t="s">
        <v>91</v>
      </c>
      <c r="B87" s="107" t="s">
        <v>92</v>
      </c>
      <c r="C87" s="107"/>
      <c r="D87" s="107"/>
      <c r="E87" s="122"/>
      <c r="F87" s="107">
        <v>377493628.87000006</v>
      </c>
    </row>
    <row r="88" spans="1:6" x14ac:dyDescent="0.25">
      <c r="A88" s="110" t="s">
        <v>95</v>
      </c>
      <c r="B88" s="107" t="s">
        <v>97</v>
      </c>
      <c r="C88" s="107"/>
      <c r="D88" s="107"/>
      <c r="E88" s="122"/>
      <c r="F88" s="107">
        <v>134534504.28</v>
      </c>
    </row>
    <row r="89" spans="1:6" x14ac:dyDescent="0.25">
      <c r="A89" s="110" t="s">
        <v>96</v>
      </c>
      <c r="B89" s="107" t="s">
        <v>98</v>
      </c>
      <c r="C89" s="107"/>
      <c r="D89" s="107"/>
      <c r="E89" s="122"/>
      <c r="F89" s="107">
        <v>102539581.75</v>
      </c>
    </row>
    <row r="90" spans="1:6" x14ac:dyDescent="0.25">
      <c r="A90" s="110" t="s">
        <v>114</v>
      </c>
      <c r="B90" s="107"/>
      <c r="C90" s="107"/>
      <c r="D90" s="107"/>
      <c r="E90" s="122"/>
      <c r="F90" s="107"/>
    </row>
    <row r="91" spans="1:6" x14ac:dyDescent="0.25">
      <c r="A91" s="110"/>
      <c r="B91" s="107"/>
      <c r="C91" s="107"/>
      <c r="D91" s="107"/>
      <c r="E91" s="122"/>
      <c r="F91" s="107"/>
    </row>
    <row r="92" spans="1:6" x14ac:dyDescent="0.25">
      <c r="A92" s="128"/>
      <c r="B92" s="101" t="s">
        <v>56</v>
      </c>
      <c r="C92" s="107"/>
      <c r="D92" s="107"/>
      <c r="E92" s="122"/>
      <c r="F92" s="101">
        <f>SUM(F93:F93)</f>
        <v>0</v>
      </c>
    </row>
    <row r="93" spans="1:6" x14ac:dyDescent="0.25">
      <c r="A93" s="110" t="s">
        <v>84</v>
      </c>
      <c r="B93" s="107" t="s">
        <v>89</v>
      </c>
      <c r="C93" s="107"/>
      <c r="D93" s="107"/>
      <c r="E93" s="122"/>
      <c r="F93" s="107"/>
    </row>
    <row r="94" spans="1:6" x14ac:dyDescent="0.25">
      <c r="B94" s="92"/>
      <c r="F94" s="92"/>
    </row>
    <row r="95" spans="1:6" s="92" customFormat="1" x14ac:dyDescent="0.25">
      <c r="A95" s="76"/>
      <c r="E95" s="79"/>
    </row>
    <row r="96" spans="1:6" x14ac:dyDescent="0.25">
      <c r="B96" s="92" t="s">
        <v>2</v>
      </c>
      <c r="F96" s="78"/>
    </row>
    <row r="97" spans="1:6" x14ac:dyDescent="0.25">
      <c r="A97" s="80"/>
      <c r="B97" s="135"/>
      <c r="C97" s="136"/>
      <c r="D97" s="78"/>
    </row>
    <row r="98" spans="1:6" x14ac:dyDescent="0.25">
      <c r="D98" s="137"/>
      <c r="E98" s="137"/>
      <c r="F98" s="92"/>
    </row>
    <row r="99" spans="1:6" ht="12" x14ac:dyDescent="0.3">
      <c r="A99" s="138"/>
      <c r="C99" s="139"/>
      <c r="D99" s="78"/>
    </row>
    <row r="100" spans="1:6" ht="12" x14ac:dyDescent="0.3">
      <c r="B100" s="140"/>
      <c r="C100" s="139"/>
      <c r="D100" s="141"/>
    </row>
    <row r="101" spans="1:6" ht="12" x14ac:dyDescent="0.3">
      <c r="A101" s="142"/>
      <c r="B101" s="140"/>
      <c r="C101" s="139"/>
      <c r="E101" s="92"/>
      <c r="F101" s="92"/>
    </row>
  </sheetData>
  <mergeCells count="11">
    <mergeCell ref="D98:E98"/>
    <mergeCell ref="A1:C1"/>
    <mergeCell ref="A2:C2"/>
    <mergeCell ref="A13:B13"/>
    <mergeCell ref="D1:E1"/>
    <mergeCell ref="D2:E2"/>
    <mergeCell ref="G13:H13"/>
    <mergeCell ref="A10:F10"/>
    <mergeCell ref="A11:F11"/>
    <mergeCell ref="A9:F9"/>
    <mergeCell ref="A8:F8"/>
  </mergeCells>
  <printOptions horizontalCentered="1" verticalCentered="1"/>
  <pageMargins left="1.0629921259842521" right="0.39370078740157483" top="0.86614173228346458" bottom="0.59055118110236227" header="0.82677165354330717" footer="0.31496062992125984"/>
  <pageSetup scale="4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A5A29-485E-4B99-A18E-2CF9DB1A9E44}">
  <dimension ref="A1:K61"/>
  <sheetViews>
    <sheetView topLeftCell="B13" workbookViewId="0">
      <selection activeCell="D12" sqref="D12"/>
    </sheetView>
  </sheetViews>
  <sheetFormatPr baseColWidth="10" defaultColWidth="11.453125" defaultRowHeight="12.5" x14ac:dyDescent="0.25"/>
  <cols>
    <col min="1" max="1" width="21.7265625" style="12" bestFit="1" customWidth="1"/>
    <col min="2" max="2" width="54.26953125" style="12" bestFit="1" customWidth="1"/>
    <col min="3" max="3" width="11.453125" style="12"/>
    <col min="4" max="4" width="14.26953125" style="12" bestFit="1" customWidth="1"/>
    <col min="5" max="5" width="14.7265625" style="12" bestFit="1" customWidth="1"/>
    <col min="6" max="6" width="21.54296875" style="12" bestFit="1" customWidth="1"/>
    <col min="7" max="7" width="11.453125" style="12"/>
    <col min="8" max="9" width="20.1796875" style="12" bestFit="1" customWidth="1"/>
    <col min="10" max="10" width="16.453125" style="12" bestFit="1" customWidth="1"/>
    <col min="11" max="11" width="20.1796875" style="12" bestFit="1" customWidth="1"/>
    <col min="12" max="16384" width="11.453125" style="12"/>
  </cols>
  <sheetData>
    <row r="1" spans="1:11" ht="13" thickBot="1" x14ac:dyDescent="0.3">
      <c r="J1" s="44" t="e">
        <f>F7+F8+F9+F12</f>
        <v>#REF!</v>
      </c>
    </row>
    <row r="2" spans="1:11" ht="13.5" thickBot="1" x14ac:dyDescent="0.35">
      <c r="B2" s="20" t="s">
        <v>67</v>
      </c>
      <c r="F2" s="45"/>
      <c r="H2" s="45"/>
      <c r="I2" s="45"/>
      <c r="J2" s="45"/>
    </row>
    <row r="3" spans="1:11" x14ac:dyDescent="0.25">
      <c r="A3" s="46"/>
      <c r="B3" s="47"/>
      <c r="C3" s="47"/>
      <c r="D3" s="47"/>
      <c r="E3" s="47"/>
      <c r="F3" s="47"/>
      <c r="G3" s="48"/>
    </row>
    <row r="4" spans="1:11" x14ac:dyDescent="0.25">
      <c r="A4" s="49"/>
      <c r="G4" s="50"/>
    </row>
    <row r="5" spans="1:11" s="20" customFormat="1" ht="13" x14ac:dyDescent="0.3">
      <c r="A5" s="21" t="s">
        <v>68</v>
      </c>
      <c r="B5" s="22" t="s">
        <v>69</v>
      </c>
      <c r="C5" s="23"/>
      <c r="D5" s="23"/>
      <c r="E5" s="23"/>
      <c r="F5" s="22" t="s">
        <v>70</v>
      </c>
      <c r="G5" s="24"/>
    </row>
    <row r="6" spans="1:11" x14ac:dyDescent="0.25">
      <c r="A6" s="51" t="s">
        <v>24</v>
      </c>
      <c r="B6" s="52" t="s">
        <v>23</v>
      </c>
      <c r="C6" s="4"/>
      <c r="D6" s="3"/>
      <c r="E6" s="3" t="s">
        <v>2</v>
      </c>
      <c r="F6" s="4" t="s">
        <v>2</v>
      </c>
      <c r="G6" s="50"/>
      <c r="I6" s="45"/>
      <c r="J6" s="45"/>
      <c r="K6" s="45"/>
    </row>
    <row r="7" spans="1:11" ht="14.5" x14ac:dyDescent="0.35">
      <c r="A7" s="53" t="s">
        <v>25</v>
      </c>
      <c r="B7" s="6" t="s">
        <v>28</v>
      </c>
      <c r="C7" s="3"/>
      <c r="D7" s="13" t="s">
        <v>2</v>
      </c>
      <c r="E7" s="10" t="s">
        <v>2</v>
      </c>
      <c r="F7" s="10" t="e">
        <f>#REF!</f>
        <v>#REF!</v>
      </c>
      <c r="G7" s="50"/>
      <c r="H7" s="10"/>
      <c r="I7" s="45"/>
      <c r="K7" s="45"/>
    </row>
    <row r="8" spans="1:11" x14ac:dyDescent="0.25">
      <c r="A8" s="53" t="s">
        <v>59</v>
      </c>
      <c r="B8" s="6" t="s">
        <v>60</v>
      </c>
      <c r="C8" s="3"/>
      <c r="D8" s="13"/>
      <c r="E8" s="13" t="s">
        <v>2</v>
      </c>
      <c r="F8" s="13" t="e">
        <f>#REF!</f>
        <v>#REF!</v>
      </c>
      <c r="G8" s="50"/>
      <c r="H8" s="13"/>
      <c r="I8" s="45"/>
      <c r="J8" s="45"/>
    </row>
    <row r="9" spans="1:11" x14ac:dyDescent="0.25">
      <c r="A9" s="53" t="s">
        <v>26</v>
      </c>
      <c r="B9" s="6" t="s">
        <v>27</v>
      </c>
      <c r="C9" s="3"/>
      <c r="D9" s="13"/>
      <c r="E9" s="25" t="s">
        <v>2</v>
      </c>
      <c r="F9" s="45" t="e">
        <f>#REF!</f>
        <v>#REF!</v>
      </c>
      <c r="G9" s="50"/>
      <c r="H9" s="25"/>
      <c r="I9" s="45"/>
      <c r="J9" s="45"/>
    </row>
    <row r="10" spans="1:11" x14ac:dyDescent="0.25">
      <c r="A10" s="54" t="s">
        <v>33</v>
      </c>
      <c r="B10" s="16" t="s">
        <v>41</v>
      </c>
      <c r="C10" s="3"/>
      <c r="D10" s="13"/>
      <c r="E10" s="26" t="s">
        <v>2</v>
      </c>
      <c r="F10" s="13" t="e">
        <f>#REF!</f>
        <v>#REF!</v>
      </c>
      <c r="G10" s="50"/>
      <c r="H10" s="13"/>
      <c r="I10" s="45"/>
      <c r="J10" s="45"/>
      <c r="K10" s="45"/>
    </row>
    <row r="11" spans="1:11" x14ac:dyDescent="0.25">
      <c r="A11" s="53" t="s">
        <v>31</v>
      </c>
      <c r="B11" s="16" t="s">
        <v>71</v>
      </c>
      <c r="F11" s="8" t="e">
        <f>#REF!</f>
        <v>#REF!</v>
      </c>
      <c r="G11" s="50"/>
      <c r="H11" s="8"/>
      <c r="I11" s="45"/>
      <c r="J11" s="45"/>
    </row>
    <row r="12" spans="1:11" x14ac:dyDescent="0.25">
      <c r="A12" s="53" t="s">
        <v>25</v>
      </c>
      <c r="B12" s="6" t="s">
        <v>44</v>
      </c>
      <c r="C12" s="3"/>
      <c r="D12" s="13"/>
      <c r="E12" s="26" t="s">
        <v>2</v>
      </c>
      <c r="F12" s="26" t="e">
        <f>#REF!</f>
        <v>#REF!</v>
      </c>
      <c r="G12" s="50"/>
      <c r="H12" s="26"/>
      <c r="I12" s="45"/>
      <c r="J12" s="45"/>
    </row>
    <row r="13" spans="1:11" ht="13.5" thickBot="1" x14ac:dyDescent="0.35">
      <c r="A13" s="49"/>
      <c r="B13" s="2" t="s">
        <v>72</v>
      </c>
      <c r="E13" s="27" t="s">
        <v>73</v>
      </c>
      <c r="F13" s="28" t="e">
        <f>SUM(F7:F12)</f>
        <v>#REF!</v>
      </c>
      <c r="G13" s="50"/>
      <c r="H13" s="45"/>
      <c r="I13" s="45"/>
      <c r="J13" s="45"/>
      <c r="K13" s="45"/>
    </row>
    <row r="14" spans="1:11" ht="13.5" thickTop="1" x14ac:dyDescent="0.3">
      <c r="A14" s="49"/>
      <c r="B14" s="20" t="s">
        <v>56</v>
      </c>
      <c r="F14" s="55"/>
      <c r="G14" s="50"/>
      <c r="I14" s="55"/>
    </row>
    <row r="15" spans="1:11" x14ac:dyDescent="0.25">
      <c r="A15" s="14" t="s">
        <v>25</v>
      </c>
      <c r="B15" s="6" t="s">
        <v>28</v>
      </c>
      <c r="F15" s="13">
        <v>17047000</v>
      </c>
      <c r="G15" s="50"/>
      <c r="I15" s="55"/>
    </row>
    <row r="16" spans="1:11" x14ac:dyDescent="0.25">
      <c r="A16" s="14" t="s">
        <v>26</v>
      </c>
      <c r="B16" s="6" t="s">
        <v>27</v>
      </c>
      <c r="F16" s="13">
        <v>1601000</v>
      </c>
      <c r="G16" s="50"/>
      <c r="I16" s="55"/>
    </row>
    <row r="17" spans="1:9" ht="13" thickBot="1" x14ac:dyDescent="0.3">
      <c r="A17" s="14" t="s">
        <v>31</v>
      </c>
      <c r="B17" s="16" t="s">
        <v>40</v>
      </c>
      <c r="F17" s="13">
        <v>3777000</v>
      </c>
      <c r="G17" s="50"/>
      <c r="I17" s="55"/>
    </row>
    <row r="18" spans="1:9" ht="13" thickBot="1" x14ac:dyDescent="0.3">
      <c r="A18" s="14"/>
      <c r="B18" s="16"/>
      <c r="F18" s="43">
        <f>SUM(F15:F17)</f>
        <v>22425000</v>
      </c>
      <c r="G18" s="50"/>
      <c r="I18" s="55"/>
    </row>
    <row r="19" spans="1:9" x14ac:dyDescent="0.25">
      <c r="A19" s="14"/>
      <c r="B19" s="16"/>
      <c r="F19" s="13"/>
      <c r="G19" s="50"/>
      <c r="I19" s="55"/>
    </row>
    <row r="20" spans="1:9" ht="13" thickBot="1" x14ac:dyDescent="0.3">
      <c r="A20" s="56"/>
      <c r="B20" s="57"/>
      <c r="C20" s="57"/>
      <c r="D20" s="57"/>
      <c r="E20" s="57"/>
      <c r="F20" s="44" t="e">
        <f>F13-F18</f>
        <v>#REF!</v>
      </c>
      <c r="G20" s="58"/>
      <c r="H20" s="55"/>
      <c r="I20" s="45"/>
    </row>
    <row r="21" spans="1:9" x14ac:dyDescent="0.25">
      <c r="F21" s="55"/>
      <c r="I21" s="59"/>
    </row>
    <row r="22" spans="1:9" x14ac:dyDescent="0.25">
      <c r="F22" s="55"/>
    </row>
    <row r="23" spans="1:9" ht="13" thickBot="1" x14ac:dyDescent="0.3">
      <c r="F23" s="55"/>
    </row>
    <row r="24" spans="1:9" x14ac:dyDescent="0.25">
      <c r="A24" s="46"/>
      <c r="B24" s="47"/>
      <c r="C24" s="47"/>
      <c r="D24" s="47"/>
      <c r="E24" s="47"/>
      <c r="F24" s="60"/>
      <c r="G24" s="48"/>
    </row>
    <row r="25" spans="1:9" ht="13" thickBot="1" x14ac:dyDescent="0.3">
      <c r="A25" s="49"/>
      <c r="F25" s="55"/>
      <c r="G25" s="50"/>
    </row>
    <row r="26" spans="1:9" ht="13.5" thickBot="1" x14ac:dyDescent="0.35">
      <c r="A26" s="29" t="s">
        <v>68</v>
      </c>
      <c r="B26" s="30" t="s">
        <v>74</v>
      </c>
      <c r="C26" s="23"/>
      <c r="D26" s="23"/>
      <c r="E26" s="23"/>
      <c r="F26" s="30" t="s">
        <v>70</v>
      </c>
      <c r="G26" s="50"/>
    </row>
    <row r="27" spans="1:9" ht="13" x14ac:dyDescent="0.3">
      <c r="A27" s="31"/>
      <c r="B27" s="23"/>
      <c r="C27" s="23"/>
      <c r="D27" s="23"/>
      <c r="E27" s="23"/>
      <c r="F27" s="23"/>
      <c r="G27" s="50"/>
    </row>
    <row r="28" spans="1:9" x14ac:dyDescent="0.25">
      <c r="A28" s="51" t="s">
        <v>29</v>
      </c>
      <c r="B28" s="52" t="s">
        <v>30</v>
      </c>
      <c r="C28" s="3"/>
      <c r="D28" s="13"/>
      <c r="E28" s="26"/>
      <c r="F28" s="4" t="s">
        <v>2</v>
      </c>
      <c r="G28" s="50"/>
    </row>
    <row r="29" spans="1:9" x14ac:dyDescent="0.25">
      <c r="A29" s="53" t="s">
        <v>32</v>
      </c>
      <c r="B29" s="16" t="s">
        <v>39</v>
      </c>
      <c r="C29" s="3"/>
      <c r="D29" s="13"/>
      <c r="E29" s="26"/>
      <c r="G29" s="50"/>
    </row>
    <row r="30" spans="1:9" x14ac:dyDescent="0.25">
      <c r="A30" s="53" t="s">
        <v>31</v>
      </c>
      <c r="B30" s="16" t="s">
        <v>75</v>
      </c>
      <c r="C30" s="3"/>
      <c r="D30" s="13"/>
      <c r="E30" s="26" t="s">
        <v>2</v>
      </c>
      <c r="F30" s="61" t="e">
        <f>#REF!</f>
        <v>#REF!</v>
      </c>
      <c r="G30" s="50"/>
    </row>
    <row r="31" spans="1:9" x14ac:dyDescent="0.25">
      <c r="G31" s="50"/>
    </row>
    <row r="32" spans="1:9" ht="13" thickBot="1" x14ac:dyDescent="0.3">
      <c r="A32" s="54"/>
      <c r="B32" s="16"/>
      <c r="C32" s="3"/>
      <c r="D32" s="13"/>
      <c r="E32" s="32">
        <v>1</v>
      </c>
      <c r="F32" s="62" t="e">
        <f>SUM(F30:F31)</f>
        <v>#REF!</v>
      </c>
      <c r="G32" s="50"/>
    </row>
    <row r="33" spans="1:7" ht="13" thickTop="1" x14ac:dyDescent="0.25">
      <c r="A33" s="53"/>
      <c r="B33" s="52" t="s">
        <v>2</v>
      </c>
      <c r="C33" s="3"/>
      <c r="D33" s="13"/>
      <c r="E33" s="32"/>
      <c r="F33" s="63" t="s">
        <v>2</v>
      </c>
      <c r="G33" s="50"/>
    </row>
    <row r="34" spans="1:7" x14ac:dyDescent="0.25">
      <c r="A34" s="51" t="s">
        <v>34</v>
      </c>
      <c r="B34" s="52" t="s">
        <v>35</v>
      </c>
      <c r="C34" s="3"/>
      <c r="D34" s="13"/>
      <c r="E34" s="32"/>
      <c r="F34" s="4" t="s">
        <v>2</v>
      </c>
      <c r="G34" s="50"/>
    </row>
    <row r="35" spans="1:7" x14ac:dyDescent="0.25">
      <c r="A35" s="53" t="s">
        <v>51</v>
      </c>
      <c r="B35" s="16" t="s">
        <v>52</v>
      </c>
      <c r="C35" s="3"/>
      <c r="D35" s="13"/>
      <c r="E35" s="32" t="s">
        <v>2</v>
      </c>
      <c r="F35" s="3" t="e">
        <f>#REF!</f>
        <v>#REF!</v>
      </c>
      <c r="G35" s="50"/>
    </row>
    <row r="36" spans="1:7" ht="14.5" x14ac:dyDescent="0.35">
      <c r="A36" s="53" t="s">
        <v>36</v>
      </c>
      <c r="B36" s="64" t="s">
        <v>42</v>
      </c>
      <c r="C36" s="3"/>
      <c r="D36" s="13"/>
      <c r="E36" s="33" t="s">
        <v>2</v>
      </c>
      <c r="F36" s="13" t="e">
        <f>#REF!</f>
        <v>#REF!</v>
      </c>
      <c r="G36" s="50"/>
    </row>
    <row r="37" spans="1:7" ht="13" thickBot="1" x14ac:dyDescent="0.3">
      <c r="A37" s="53"/>
      <c r="B37" s="64"/>
      <c r="C37" s="3"/>
      <c r="D37" s="13"/>
      <c r="E37" s="32">
        <v>2</v>
      </c>
      <c r="F37" s="62" t="e">
        <f>SUM(F35:F36)</f>
        <v>#REF!</v>
      </c>
      <c r="G37" s="50"/>
    </row>
    <row r="38" spans="1:7" ht="15" thickTop="1" x14ac:dyDescent="0.35">
      <c r="A38" s="53"/>
      <c r="B38" s="64"/>
      <c r="C38" s="3"/>
      <c r="D38" s="13"/>
      <c r="E38" s="33"/>
      <c r="F38" s="13"/>
      <c r="G38" s="50"/>
    </row>
    <row r="39" spans="1:7" ht="13" x14ac:dyDescent="0.3">
      <c r="A39" s="34" t="s">
        <v>2</v>
      </c>
      <c r="B39" s="6"/>
      <c r="C39" s="3"/>
      <c r="D39" s="3"/>
      <c r="E39" s="35" t="s">
        <v>2</v>
      </c>
      <c r="F39" s="3" t="s">
        <v>2</v>
      </c>
      <c r="G39" s="50"/>
    </row>
    <row r="40" spans="1:7" ht="13" x14ac:dyDescent="0.3">
      <c r="A40" s="51" t="s">
        <v>19</v>
      </c>
      <c r="B40" s="52" t="s">
        <v>37</v>
      </c>
      <c r="C40" s="3"/>
      <c r="D40" s="3"/>
      <c r="E40" s="7"/>
      <c r="F40" s="4" t="s">
        <v>2</v>
      </c>
      <c r="G40" s="50"/>
    </row>
    <row r="41" spans="1:7" x14ac:dyDescent="0.25">
      <c r="A41" s="36" t="s">
        <v>65</v>
      </c>
      <c r="B41" s="6" t="s">
        <v>66</v>
      </c>
      <c r="C41" s="3"/>
      <c r="D41" s="3" t="s">
        <v>2</v>
      </c>
      <c r="E41" s="6"/>
      <c r="F41" s="3" t="e">
        <f>#REF!</f>
        <v>#REF!</v>
      </c>
      <c r="G41" s="50"/>
    </row>
    <row r="42" spans="1:7" ht="13" x14ac:dyDescent="0.3">
      <c r="A42" s="53" t="s">
        <v>38</v>
      </c>
      <c r="B42" s="16" t="s">
        <v>15</v>
      </c>
      <c r="C42" s="3"/>
      <c r="D42" s="3"/>
      <c r="E42" s="7"/>
      <c r="F42" s="3" t="e">
        <f>#REF!</f>
        <v>#REF!</v>
      </c>
      <c r="G42" s="50"/>
    </row>
    <row r="43" spans="1:7" ht="13" thickBot="1" x14ac:dyDescent="0.3">
      <c r="A43" s="53"/>
      <c r="B43" s="16"/>
      <c r="C43" s="3"/>
      <c r="D43" s="3"/>
      <c r="E43" s="32">
        <v>3</v>
      </c>
      <c r="F43" s="37" t="e">
        <f>SUM(F41:F42)</f>
        <v>#REF!</v>
      </c>
      <c r="G43" s="50"/>
    </row>
    <row r="44" spans="1:7" ht="13.5" thickTop="1" x14ac:dyDescent="0.3">
      <c r="A44" s="53"/>
      <c r="B44" s="6"/>
      <c r="C44" s="3"/>
      <c r="D44" s="3"/>
      <c r="E44" s="7"/>
      <c r="F44" s="4"/>
      <c r="G44" s="50"/>
    </row>
    <row r="45" spans="1:7" ht="13" x14ac:dyDescent="0.3">
      <c r="A45" s="51" t="s">
        <v>20</v>
      </c>
      <c r="B45" s="52" t="s">
        <v>21</v>
      </c>
      <c r="C45" s="9"/>
      <c r="D45" s="3"/>
      <c r="E45" s="7"/>
      <c r="F45" s="65">
        <f>F48+F47+F46+F49</f>
        <v>6479160495.2999954</v>
      </c>
      <c r="G45" s="50"/>
    </row>
    <row r="46" spans="1:7" ht="13" x14ac:dyDescent="0.3">
      <c r="A46" s="14" t="s">
        <v>57</v>
      </c>
      <c r="B46" s="19" t="s">
        <v>58</v>
      </c>
      <c r="C46" s="3"/>
      <c r="D46" s="3"/>
      <c r="E46" s="5" t="s">
        <v>2</v>
      </c>
      <c r="F46" s="5">
        <v>2647065050.3499951</v>
      </c>
      <c r="G46" s="50"/>
    </row>
    <row r="47" spans="1:7" ht="13" x14ac:dyDescent="0.3">
      <c r="A47" s="17" t="s">
        <v>86</v>
      </c>
      <c r="B47" s="18" t="s">
        <v>83</v>
      </c>
      <c r="C47" s="3"/>
      <c r="D47" s="3"/>
      <c r="E47" s="5"/>
      <c r="F47" s="5">
        <v>2799156030.6799998</v>
      </c>
      <c r="G47" s="50"/>
    </row>
    <row r="48" spans="1:7" ht="13" x14ac:dyDescent="0.3">
      <c r="A48" s="17" t="s">
        <v>82</v>
      </c>
      <c r="B48" s="18" t="s">
        <v>83</v>
      </c>
      <c r="C48" s="3"/>
      <c r="D48" s="3"/>
      <c r="E48" s="5"/>
      <c r="F48" s="5">
        <v>725652375.46000016</v>
      </c>
      <c r="G48" s="50"/>
    </row>
    <row r="49" spans="1:7" ht="21" x14ac:dyDescent="0.3">
      <c r="A49" s="17" t="s">
        <v>84</v>
      </c>
      <c r="B49" s="18" t="s">
        <v>85</v>
      </c>
      <c r="C49" s="3"/>
      <c r="D49" s="3"/>
      <c r="E49" s="5"/>
      <c r="F49" s="5">
        <v>307287038.81</v>
      </c>
      <c r="G49" s="50"/>
    </row>
    <row r="50" spans="1:7" x14ac:dyDescent="0.25">
      <c r="A50" s="53"/>
      <c r="B50" s="19"/>
      <c r="C50" s="3"/>
      <c r="D50" s="3"/>
      <c r="E50" s="32"/>
      <c r="F50" s="3"/>
      <c r="G50" s="50"/>
    </row>
    <row r="51" spans="1:7" x14ac:dyDescent="0.25">
      <c r="A51" s="53"/>
      <c r="B51" s="19"/>
      <c r="C51" s="3"/>
      <c r="D51" s="3"/>
      <c r="E51" s="32"/>
      <c r="F51" s="3"/>
      <c r="G51" s="50"/>
    </row>
    <row r="52" spans="1:7" x14ac:dyDescent="0.25">
      <c r="A52" s="51" t="s">
        <v>22</v>
      </c>
      <c r="B52" s="66" t="s">
        <v>43</v>
      </c>
      <c r="C52" s="3"/>
      <c r="D52" s="3"/>
      <c r="E52" s="6"/>
      <c r="F52" s="15" t="s">
        <v>2</v>
      </c>
      <c r="G52" s="50"/>
    </row>
    <row r="53" spans="1:7" ht="13.5" thickBot="1" x14ac:dyDescent="0.35">
      <c r="A53" s="53" t="s">
        <v>55</v>
      </c>
      <c r="B53" s="42" t="s">
        <v>54</v>
      </c>
      <c r="C53" s="3"/>
      <c r="D53" s="3"/>
      <c r="E53" s="32">
        <v>5</v>
      </c>
      <c r="F53" s="38" t="e">
        <f>#REF!</f>
        <v>#REF!</v>
      </c>
      <c r="G53" s="50"/>
    </row>
    <row r="54" spans="1:7" ht="13" thickTop="1" x14ac:dyDescent="0.25">
      <c r="A54" s="49"/>
      <c r="G54" s="50"/>
    </row>
    <row r="55" spans="1:7" ht="13" thickBot="1" x14ac:dyDescent="0.3">
      <c r="A55" s="49"/>
      <c r="B55" s="6" t="s">
        <v>76</v>
      </c>
      <c r="E55" s="27" t="s">
        <v>77</v>
      </c>
      <c r="F55" s="67" t="e">
        <f>F32+F37+F42+F45+F53</f>
        <v>#REF!</v>
      </c>
      <c r="G55" s="50"/>
    </row>
    <row r="56" spans="1:7" ht="13.5" thickTop="1" thickBot="1" x14ac:dyDescent="0.3">
      <c r="A56" s="49"/>
      <c r="G56" s="50"/>
    </row>
    <row r="57" spans="1:7" ht="13.5" thickBot="1" x14ac:dyDescent="0.35">
      <c r="A57" s="49"/>
      <c r="B57" s="20" t="s">
        <v>78</v>
      </c>
      <c r="C57" s="20"/>
      <c r="D57" s="20"/>
      <c r="E57" s="20" t="s">
        <v>79</v>
      </c>
      <c r="F57" s="39" t="e">
        <f>F13-F18+F55</f>
        <v>#REF!</v>
      </c>
      <c r="G57" s="50"/>
    </row>
    <row r="58" spans="1:7" x14ac:dyDescent="0.25">
      <c r="A58" s="49"/>
      <c r="G58" s="50"/>
    </row>
    <row r="59" spans="1:7" ht="21.75" customHeight="1" x14ac:dyDescent="0.25">
      <c r="A59" s="49"/>
      <c r="F59" s="41" t="e">
        <f>#REF!</f>
        <v>#REF!</v>
      </c>
      <c r="G59" s="50"/>
    </row>
    <row r="60" spans="1:7" x14ac:dyDescent="0.25">
      <c r="A60" s="49"/>
      <c r="G60" s="50"/>
    </row>
    <row r="61" spans="1:7" ht="13" thickBot="1" x14ac:dyDescent="0.3">
      <c r="A61" s="56"/>
      <c r="B61" s="57"/>
      <c r="C61" s="57"/>
      <c r="D61" s="57"/>
      <c r="E61" s="57"/>
      <c r="F61" s="40" t="e">
        <f>F57-F59</f>
        <v>#REF!</v>
      </c>
      <c r="G61" s="58"/>
    </row>
  </sheetData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e4da831-41e5-4a27-8463-f52404d629a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C8BCEC9E4758B4F84540E16AE0A99A0" ma:contentTypeVersion="13" ma:contentTypeDescription="Crear nuevo documento." ma:contentTypeScope="" ma:versionID="c205cb3bd4d4979ca15f4c11e54daabe">
  <xsd:schema xmlns:xsd="http://www.w3.org/2001/XMLSchema" xmlns:xs="http://www.w3.org/2001/XMLSchema" xmlns:p="http://schemas.microsoft.com/office/2006/metadata/properties" xmlns:ns3="be4da831-41e5-4a27-8463-f52404d629ae" xmlns:ns4="b17221c6-4c78-4db3-8140-58dc70740a93" targetNamespace="http://schemas.microsoft.com/office/2006/metadata/properties" ma:root="true" ma:fieldsID="5835a70d8454fb7615a549dd71b2f6d8" ns3:_="" ns4:_="">
    <xsd:import namespace="be4da831-41e5-4a27-8463-f52404d629ae"/>
    <xsd:import namespace="b17221c6-4c78-4db3-8140-58dc70740a9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4da831-41e5-4a27-8463-f52404d629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7221c6-4c78-4db3-8140-58dc70740a9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0FFF1AD-4612-456E-BC6C-E8310DEA6A5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98E3E26-2640-4BC1-88AC-8E7139684120}">
  <ds:schemaRefs>
    <ds:schemaRef ds:uri="http://www.w3.org/XML/1998/namespace"/>
    <ds:schemaRef ds:uri="b17221c6-4c78-4db3-8140-58dc70740a93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terms/"/>
    <ds:schemaRef ds:uri="http://schemas.openxmlformats.org/package/2006/metadata/core-properties"/>
    <ds:schemaRef ds:uri="be4da831-41e5-4a27-8463-f52404d629ae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121AC979-669E-4FFD-ACA6-420F7E2EC5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4da831-41e5-4a27-8463-f52404d629ae"/>
    <ds:schemaRef ds:uri="b17221c6-4c78-4db3-8140-58dc70740a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Detalle</vt:lpstr>
      <vt:lpstr>cartera</vt:lpstr>
      <vt:lpstr>Detalle!Área_de_impresión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Division Finanzas</dc:creator>
  <cp:lastModifiedBy>Sandra Liliana Martinez Castillo</cp:lastModifiedBy>
  <cp:lastPrinted>2023-10-12T13:58:01Z</cp:lastPrinted>
  <dcterms:created xsi:type="dcterms:W3CDTF">1997-11-10T20:17:17Z</dcterms:created>
  <dcterms:modified xsi:type="dcterms:W3CDTF">2024-02-14T16:47:23Z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0x0101003C8BCEC9E4758B4F84540E16AE0A99A0</vt:lpwstr>
  </property>
</Properties>
</file>