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tic-my.sharepoint.com/personal/cgarzon_mintic_gov_co/Documents/MinTIC Carlos/VARIOS/Publicaciones 2025/Finales/"/>
    </mc:Choice>
  </mc:AlternateContent>
  <xr:revisionPtr revIDLastSave="0" documentId="8_{84A9A81B-D914-44D0-8532-C2E461411BCA}" xr6:coauthVersionLast="47" xr6:coauthVersionMax="47" xr10:uidLastSave="{00000000-0000-0000-0000-000000000000}"/>
  <bookViews>
    <workbookView xWindow="-120" yWindow="-120" windowWidth="29040" windowHeight="15720" xr2:uid="{3783D439-735C-4E95-BEB1-6A89331DBD4A}"/>
  </bookViews>
  <sheets>
    <sheet name="Detalle Fichas FUTIC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'Detalle Fichas FUTIC'!$B$14:$IQ$38</definedName>
    <definedName name="AF">#REF!</definedName>
    <definedName name="AFFFMM">#REF!</definedName>
    <definedName name="AFOCHO">#REF!</definedName>
    <definedName name="AFPONAL">#REF!</definedName>
    <definedName name="AI">#REF!</definedName>
    <definedName name="AMFFMM">#REF!</definedName>
    <definedName name="AMOCHO">#REF!</definedName>
    <definedName name="AMPONAL">#REF!</definedName>
    <definedName name="AMYC">#REF!</definedName>
    <definedName name="AMYM">#REF!</definedName>
    <definedName name="AP">#REF!</definedName>
    <definedName name="areas_f">[3]enunciados!$A$4:$A$9</definedName>
    <definedName name="AREASOLICITANTE">'[2]Listas Despeglables'!$B$79:$B$98</definedName>
    <definedName name="AS">#REF!</definedName>
    <definedName name="B">#REF!</definedName>
    <definedName name="CGI">#REF!</definedName>
    <definedName name="CGMYC">#REF!</definedName>
    <definedName name="CGMYM">#REF!</definedName>
    <definedName name="CGS">#REF!</definedName>
    <definedName name="EF">#REF!</definedName>
    <definedName name="EI">#REF!</definedName>
    <definedName name="EMYC">#REF!</definedName>
    <definedName name="EMYM">#REF!</definedName>
    <definedName name="EP">#REF!</definedName>
    <definedName name="ES">#REF!</definedName>
    <definedName name="FF">#REF!</definedName>
    <definedName name="FFMMAF">#REF!</definedName>
    <definedName name="FFMMAM">#REF!</definedName>
    <definedName name="FI">#REF!</definedName>
    <definedName name="FMYC">#REF!</definedName>
    <definedName name="FMYM">#REF!</definedName>
    <definedName name="FP">#REF!</definedName>
    <definedName name="FS">#REF!</definedName>
    <definedName name="GCH">#REF!</definedName>
    <definedName name="GD">#REF!</definedName>
    <definedName name="i">#REF!</definedName>
    <definedName name="J">#REF!</definedName>
    <definedName name="L">#REF!</definedName>
    <definedName name="MetasOb1">#REF!</definedName>
    <definedName name="MetasOb2">#REF!</definedName>
    <definedName name="MetasOb3">#REF!</definedName>
    <definedName name="MetasOb4">#REF!</definedName>
    <definedName name="MetasOb5">#REF!</definedName>
    <definedName name="MetasOb6">#REF!</definedName>
    <definedName name="MetasOb7">#REF!</definedName>
    <definedName name="MetasOb8">#REF!</definedName>
    <definedName name="MetasOb9">#REF!</definedName>
    <definedName name="MSC">#REF!</definedName>
    <definedName name="Objetivos">#REF!</definedName>
    <definedName name="PC">#REF!</definedName>
    <definedName name="PI">#REF!</definedName>
    <definedName name="PIC">#REF!</definedName>
    <definedName name="PMYC">#REF!</definedName>
    <definedName name="PONAL">#REF!</definedName>
    <definedName name="PONALAF">#REF!</definedName>
    <definedName name="PONALAF2">#REF!</definedName>
    <definedName name="PONALAM">#REF!</definedName>
    <definedName name="PP">#REF!</definedName>
    <definedName name="PS">#REF!</definedName>
    <definedName name="S">#REF!</definedName>
    <definedName name="SO">#REF!</definedName>
    <definedName name="TICs">#REF!</definedName>
    <definedName name="v.total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9" i="1" l="1"/>
  <c r="K39" i="1"/>
  <c r="J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9" i="1"/>
  <c r="K29" i="1"/>
  <c r="J2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6" i="1"/>
  <c r="K16" i="1"/>
  <c r="J16" i="1"/>
  <c r="I15" i="1"/>
  <c r="H15" i="1"/>
  <c r="G15" i="1"/>
  <c r="K15" i="1" s="1"/>
  <c r="F15" i="1"/>
  <c r="M39" i="1" s="1"/>
  <c r="B7" i="1"/>
  <c r="M16" i="1" l="1"/>
  <c r="M36" i="1"/>
  <c r="M32" i="1"/>
  <c r="M28" i="1"/>
  <c r="M24" i="1"/>
  <c r="M20" i="1"/>
  <c r="M37" i="1"/>
  <c r="M33" i="1"/>
  <c r="M18" i="1"/>
  <c r="M22" i="1"/>
  <c r="M26" i="1"/>
  <c r="M30" i="1"/>
  <c r="M34" i="1"/>
  <c r="M38" i="1"/>
  <c r="M29" i="1"/>
  <c r="J15" i="1"/>
  <c r="M17" i="1"/>
  <c r="M21" i="1"/>
  <c r="M25" i="1"/>
  <c r="L15" i="1"/>
  <c r="M19" i="1"/>
  <c r="M23" i="1"/>
  <c r="M27" i="1"/>
  <c r="M31" i="1"/>
  <c r="M35" i="1"/>
  <c r="M15" i="1" l="1"/>
</calcChain>
</file>

<file path=xl/sharedStrings.xml><?xml version="1.0" encoding="utf-8"?>
<sst xmlns="http://schemas.openxmlformats.org/spreadsheetml/2006/main" count="147" uniqueCount="94">
  <si>
    <t>EJECUCIÓN INVERSIÓN - FONDO ÚNICO DE TECNOLOGÍAS DE LA INFORMACIÓN Y LAS COMUNICACIONES 2024</t>
  </si>
  <si>
    <t>Detalle por fichas de inversión</t>
  </si>
  <si>
    <t>Cifras en Millones de Pesos</t>
  </si>
  <si>
    <t>Fuente: SIIF</t>
  </si>
  <si>
    <t>Fuente SIIF Nación</t>
  </si>
  <si>
    <t>Línea Estratégica</t>
  </si>
  <si>
    <t>Dependencia</t>
  </si>
  <si>
    <t>Área</t>
  </si>
  <si>
    <t>RUBRO SIIF</t>
  </si>
  <si>
    <t>FICHA</t>
  </si>
  <si>
    <t>Apropiación Vigente</t>
  </si>
  <si>
    <t xml:space="preserve">Compromisos </t>
  </si>
  <si>
    <t xml:space="preserve">Obligaciones </t>
  </si>
  <si>
    <t xml:space="preserve">Pagos  </t>
  </si>
  <si>
    <t>Saldo por Comprometer</t>
  </si>
  <si>
    <t>Saldo por obligar Compromisos menos Obligaciones</t>
  </si>
  <si>
    <t xml:space="preserve">Porcentaje de Ejecución </t>
  </si>
  <si>
    <t xml:space="preserve">% Participación </t>
  </si>
  <si>
    <t>TOTALES</t>
  </si>
  <si>
    <t>SEGURIDAD HUMANA Y JUSTICIA SOCIAL /
 A. ESTRATEGIA DE CONECTIVIDAD DIGITAL</t>
  </si>
  <si>
    <t>Viceministerio de Conectividad</t>
  </si>
  <si>
    <t>Dirección de Infraestructura</t>
  </si>
  <si>
    <t>C-2301-0400-12-20204A</t>
  </si>
  <si>
    <t xml:space="preserve">Ampliación programa de telecomunicaciones sociales </t>
  </si>
  <si>
    <t xml:space="preserve">Viceministerio de Conectividad </t>
  </si>
  <si>
    <t>C-2301-0400-20-20204A</t>
  </si>
  <si>
    <t>Implementación soluciones de acceso comunitario a las tecnologías de la información y las comunicaciones</t>
  </si>
  <si>
    <t>C-2301-0400-21-20204A</t>
  </si>
  <si>
    <t xml:space="preserve">Desarrollo masificación acceso a internet </t>
  </si>
  <si>
    <t xml:space="preserve">Dirección de Vigilancia Inspección y control </t>
  </si>
  <si>
    <t>C-2301-0400-27-20204A</t>
  </si>
  <si>
    <t>Transformación del modelo de vigilancia, inspección y control del sector tic</t>
  </si>
  <si>
    <t>2. SEGURIDAD HUMANA Y JUSTICIA SOCIAL / B. ALFABETIZACIÓN Y APROPIACIÓN DIGITAL COMO MOTOR DE OPORTUNIDADES PARA LA IGUALDAD</t>
  </si>
  <si>
    <t>C-2301-0400-28-20204B</t>
  </si>
  <si>
    <t xml:space="preserve">Apoyo financiero para el programa computadores para educar </t>
  </si>
  <si>
    <t>Grupo interno de trabajo del Fortalecimiento del sistema de medios públicos.</t>
  </si>
  <si>
    <t>C-2301-0400-29-20204A</t>
  </si>
  <si>
    <t>Fortalecimiento integral de los operadores públicos del servicio de televisión nacional</t>
  </si>
  <si>
    <t>Dirección de Industria de Comunicaciones</t>
  </si>
  <si>
    <t>C-2301-0400-30-20204A</t>
  </si>
  <si>
    <t xml:space="preserve">Fortalecimiento de la radio pública en el territorio </t>
  </si>
  <si>
    <t>C-2301-0400-31-20204A</t>
  </si>
  <si>
    <t>Fortalecimiento de políticas sectoriales para el desarrollo de la industria de comunicaciones</t>
  </si>
  <si>
    <t>Despacho Ministro</t>
  </si>
  <si>
    <t>Oficina de Fomento Regional</t>
  </si>
  <si>
    <t>C-2301-0400-32-20204A</t>
  </si>
  <si>
    <t xml:space="preserve">Ampliación del acceso a la oferta institucional del sector tic para los grupos de interés y entidades territoriales a nivel </t>
  </si>
  <si>
    <t>C-2302-0400-14-20204A</t>
  </si>
  <si>
    <t>Fortalecimiento del modelo convergente de la televisión pública regional y nacional</t>
  </si>
  <si>
    <t>TRANSFORMACIÓN PRODUCTIVA, INTERNACIONALIZACIÓN Y ACCIÓN CLÍMATICA / B. CIERRE DE BRECHAS TECNOLÓGICAS EN EL SECTOR PRODUCTIVO</t>
  </si>
  <si>
    <t>Viceministerio de Transformación Digital</t>
  </si>
  <si>
    <t>Dirección de Economía Digital</t>
  </si>
  <si>
    <t>C-2302-0400-18-40402B</t>
  </si>
  <si>
    <t>Fortalecimiento de la industria de TI</t>
  </si>
  <si>
    <t>Dirección de Apropiación de Tecnologías de la Información y las Comunicaciones.</t>
  </si>
  <si>
    <t>C-2302-0400-19-20204B</t>
  </si>
  <si>
    <t>Servicio de asistencia, capacitación y apoyo para el uso y apropiación de las TIC, con enfoque diferencial</t>
  </si>
  <si>
    <t>SEGURIDAD HUMANA Y JUSTICIA SOCIAL / B. PROTECCIÓN DE LAS PERSONAS, DE LAS INFRAESTRUCTURAS DIGITALES, FORTALECIMIENTO DE LAS ENTIDADES DEL ESTADO Y GARANTÍA EN LA PRESTACIÓN DE SUS SERVICIOS EN EL ENTORNO DIGITAL</t>
  </si>
  <si>
    <t>COLCERT</t>
  </si>
  <si>
    <t>C-2302-0400-24-20108B</t>
  </si>
  <si>
    <t>Fortalecimiento de las capacidades de prevencion, deteccion y recuperacion de incidentes de seguridad digital de los ciudadanos, del sector publico y del sector privado</t>
  </si>
  <si>
    <t xml:space="preserve"> CONVERGENCIA REGIONAL / B. ENTIDADES PÚBLICAS TERRITORIALES Y NACIONALES FORTALECIDAS</t>
  </si>
  <si>
    <t>Dirección de Gobierno Digital</t>
  </si>
  <si>
    <t>C-2302-0400-25-53105B</t>
  </si>
  <si>
    <t xml:space="preserve">Fortalecimiento de las tecnologías de la información y las comunicaciones en las entidades del estado para la transformación digital  del sector público </t>
  </si>
  <si>
    <t>C-2302-0400-26-40402B</t>
  </si>
  <si>
    <t>Fortalecimiento a la economía digital a nivel nacional</t>
  </si>
  <si>
    <t>CONVERGENCIA REGIONAL / B. ENTIDADES PÚBLICAS TERRITORIALES Y NACIONALES FORTALECIDAS</t>
  </si>
  <si>
    <t>Oficina Asesora de Prensa</t>
  </si>
  <si>
    <t>C-2302-0400-27-53105B</t>
  </si>
  <si>
    <t>Fortalecimiento de las estrategias de comunicación que incentiven el uso y apropiación de las TIC a lo largo del territorio  nacional</t>
  </si>
  <si>
    <t>SEGURIDAD HUMANA Y JUSTICIA SOCIAL / B. ALFABETIZACIÓN Y APROPIACIÓN DIGITAL COMO MOTOR DE OPORTUNIDADES PARA LA IGUALDAD</t>
  </si>
  <si>
    <t>C-2302-0400-28-20204B</t>
  </si>
  <si>
    <t>Servicio de asistencia, capacitación y apoyo para el uso y apropiación de las tic, con enfoque diferencial y en beneficio de la comunidad para participar en la economía digital.</t>
  </si>
  <si>
    <t>C-2302-0400-29-20204B</t>
  </si>
  <si>
    <t>Apoyo para el Fomento de Iniciativas TIC que Impulsen la Implementación de la Política Pública de Comunicaciones de y para los Pueblos Indígenas con la MPC</t>
  </si>
  <si>
    <t>Secretaría General</t>
  </si>
  <si>
    <t xml:space="preserve">Subdirección Administrativa </t>
  </si>
  <si>
    <t>C-2399-0400-13-53105B</t>
  </si>
  <si>
    <t>Conservacion de la informacion historica del sector TIC</t>
  </si>
  <si>
    <t>Oficina Asesora de Planeación y Estudios Sectoriales</t>
  </si>
  <si>
    <t>C-2399-0400-14-53105B</t>
  </si>
  <si>
    <t>Modernización de la gestión institucional del ministerio TIC</t>
  </si>
  <si>
    <t>CONVERGENCIA REGIONAL / D. GOBIERNO DIGITAL PARA LA GENTE</t>
  </si>
  <si>
    <t>Oficina de Tecnologías de la Información</t>
  </si>
  <si>
    <t>C-2399-0400-15-53105D</t>
  </si>
  <si>
    <t>Fortalecimiento del portafolio de servicios de tecnologías de información para la transformación digital en el ministerio de tecnologías de la información y las comunicaciones - MINTIC.</t>
  </si>
  <si>
    <t>C-2399-0400-16-53105B</t>
  </si>
  <si>
    <t>Generación de información estadística del sector TIC</t>
  </si>
  <si>
    <t>C-2399-0400-17-53105B</t>
  </si>
  <si>
    <t>Fortalecimiento de acciones para mejorar la entrega de información a los grupos de valor. Bogotá D.C.</t>
  </si>
  <si>
    <t>C-2399-0400-7-53105B</t>
  </si>
  <si>
    <t>Consolidación del valor compartido en el MINTIC</t>
  </si>
  <si>
    <t>3112//2024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</si>
</sst>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-#,##0"/>
    <numFmt numFmtId="165" formatCode="_(* #,##0.00_);_(* \(#,##0.00\);_(* &quot;-&quot;??_);_(@_)"/>
    <numFmt numFmtId="166" formatCode="_(* #,##0_);_(* \(#,##0\);_(* &quot;-&quot;??_);_(@_)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rgb="FFFF0000"/>
      <name val="Arial Narrow"/>
      <family val="2"/>
    </font>
    <font>
      <b/>
      <i/>
      <sz val="10"/>
      <color rgb="FFFF000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b/>
      <sz val="18"/>
      <color indexed="8"/>
      <name val="Arial"/>
      <family val="2"/>
    </font>
    <font>
      <sz val="10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indexed="8"/>
      <name val="Arial Narrow"/>
      <family val="2"/>
    </font>
    <font>
      <b/>
      <sz val="18"/>
      <color indexed="8"/>
      <name val="Arial Narrow"/>
      <family val="2"/>
    </font>
    <font>
      <sz val="10"/>
      <color theme="1"/>
      <name val="Arial Narrow"/>
      <family val="2"/>
    </font>
    <font>
      <b/>
      <sz val="18"/>
      <color theme="1"/>
      <name val="Arial Narrow"/>
      <family val="2"/>
    </font>
    <font>
      <b/>
      <sz val="14"/>
      <name val="Arial Narrow"/>
      <family val="2"/>
    </font>
    <font>
      <b/>
      <sz val="14"/>
      <color indexed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70C0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3" fillId="0" borderId="0" xfId="2" applyFont="1"/>
    <xf numFmtId="0" fontId="4" fillId="0" borderId="0" xfId="2" applyFont="1" applyAlignment="1">
      <alignment horizontal="center" vertical="center"/>
    </xf>
    <xf numFmtId="0" fontId="5" fillId="2" borderId="0" xfId="2" applyFont="1" applyFill="1"/>
    <xf numFmtId="0" fontId="6" fillId="2" borderId="0" xfId="2" applyFont="1" applyFill="1"/>
    <xf numFmtId="0" fontId="3" fillId="2" borderId="0" xfId="2" applyFont="1" applyFill="1"/>
    <xf numFmtId="10" fontId="7" fillId="3" borderId="0" xfId="2" applyNumberFormat="1" applyFont="1" applyFill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5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left"/>
    </xf>
    <xf numFmtId="0" fontId="6" fillId="2" borderId="0" xfId="2" applyFont="1" applyFill="1" applyAlignment="1">
      <alignment horizontal="left"/>
    </xf>
    <xf numFmtId="0" fontId="8" fillId="2" borderId="0" xfId="2" applyFont="1" applyFill="1"/>
    <xf numFmtId="0" fontId="8" fillId="2" borderId="0" xfId="2" applyFont="1" applyFill="1" applyAlignment="1">
      <alignment horizontal="left"/>
    </xf>
    <xf numFmtId="164" fontId="6" fillId="2" borderId="0" xfId="2" applyNumberFormat="1" applyFont="1" applyFill="1"/>
    <xf numFmtId="164" fontId="8" fillId="2" borderId="0" xfId="2" applyNumberFormat="1" applyFont="1" applyFill="1"/>
    <xf numFmtId="0" fontId="9" fillId="2" borderId="0" xfId="2" applyFont="1" applyFill="1"/>
    <xf numFmtId="166" fontId="10" fillId="2" borderId="0" xfId="1" applyNumberFormat="1" applyFont="1" applyFill="1" applyBorder="1" applyAlignment="1"/>
    <xf numFmtId="16" fontId="5" fillId="2" borderId="0" xfId="2" applyNumberFormat="1" applyFont="1" applyFill="1" applyAlignment="1">
      <alignment horizontal="left" vertical="center"/>
    </xf>
    <xf numFmtId="10" fontId="6" fillId="3" borderId="0" xfId="2" applyNumberFormat="1" applyFont="1" applyFill="1" applyAlignment="1">
      <alignment horizontal="right" vertical="center"/>
    </xf>
    <xf numFmtId="0" fontId="9" fillId="4" borderId="1" xfId="2" applyFont="1" applyFill="1" applyBorder="1" applyAlignment="1">
      <alignment horizontal="center" vertical="center" wrapText="1"/>
    </xf>
    <xf numFmtId="0" fontId="9" fillId="0" borderId="0" xfId="2" applyFont="1"/>
    <xf numFmtId="0" fontId="11" fillId="0" borderId="0" xfId="2" applyFont="1"/>
    <xf numFmtId="164" fontId="5" fillId="0" borderId="2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165" fontId="6" fillId="0" borderId="2" xfId="1" applyFont="1" applyBorder="1" applyAlignment="1">
      <alignment horizontal="center" vertical="center"/>
    </xf>
    <xf numFmtId="10" fontId="6" fillId="0" borderId="2" xfId="2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vertical="center" wrapText="1" readingOrder="1"/>
    </xf>
    <xf numFmtId="165" fontId="14" fillId="0" borderId="2" xfId="1" applyFont="1" applyFill="1" applyBorder="1" applyAlignment="1">
      <alignment horizontal="center" vertical="center"/>
    </xf>
    <xf numFmtId="165" fontId="15" fillId="0" borderId="2" xfId="1" applyFont="1" applyBorder="1" applyAlignment="1">
      <alignment horizontal="center" vertical="center"/>
    </xf>
    <xf numFmtId="10" fontId="15" fillId="0" borderId="2" xfId="2" applyNumberFormat="1" applyFont="1" applyBorder="1" applyAlignment="1">
      <alignment horizontal="center" vertical="center"/>
    </xf>
    <xf numFmtId="0" fontId="16" fillId="0" borderId="0" xfId="2" applyFont="1"/>
    <xf numFmtId="0" fontId="17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6" fillId="2" borderId="0" xfId="2" applyFont="1" applyFill="1"/>
    <xf numFmtId="0" fontId="18" fillId="2" borderId="0" xfId="2" applyFont="1" applyFill="1"/>
    <xf numFmtId="164" fontId="17" fillId="0" borderId="2" xfId="0" applyNumberFormat="1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0" fontId="19" fillId="0" borderId="0" xfId="2" applyFont="1" applyAlignment="1">
      <alignment horizontal="center" vertical="center"/>
    </xf>
    <xf numFmtId="0" fontId="19" fillId="0" borderId="0" xfId="2" applyFont="1"/>
    <xf numFmtId="10" fontId="20" fillId="0" borderId="0" xfId="2" applyNumberFormat="1" applyFont="1" applyAlignment="1">
      <alignment horizontal="right" vertical="center"/>
    </xf>
    <xf numFmtId="0" fontId="11" fillId="5" borderId="0" xfId="2" applyFont="1" applyFill="1"/>
    <xf numFmtId="10" fontId="20" fillId="6" borderId="0" xfId="2" applyNumberFormat="1" applyFont="1" applyFill="1" applyAlignment="1">
      <alignment horizontal="right" vertical="center"/>
    </xf>
  </cellXfs>
  <cellStyles count="3">
    <cellStyle name="Millares" xfId="1" builtinId="3"/>
    <cellStyle name="Normal" xfId="0" builtinId="0"/>
    <cellStyle name="Normal 2" xfId="2" xr:uid="{E20E0E69-4C7E-4C02-B165-FF9EF4F351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intic-my.sharepoint.com/personal/cgarzon_mintic_gov_co/Documents/MinTIC%20Carlos/Seguimiento%20Presupuesto/Sectorial%20OR/2024/12.%20Ejecuci&#243;n%20Mensual%20a%2031%20Diciembre%20de%202024.xlsx" TargetMode="External"/><Relationship Id="rId1" Type="http://schemas.openxmlformats.org/officeDocument/2006/relationships/externalLinkPath" Target="/personal/cgarzon_mintic_gov_co/Documents/MinTIC%20Carlos/Seguimiento%20Presupuesto/Sectorial%20OR/2024/12.%20Ejecuci&#243;n%20Mensual%20a%2031%20Diciembre%20d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guerreroo\Documents\OAPES%202018\Grupo%20de%20%20Planeaci&#243;n%20y%20Seguimiento%20Presupuestal\Tramites%20Presupuestales\Seguimiento%20a%20Tramites%20Presupuestales%20Septiembre%2013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mongait\AppData\Local\Microsoft\Windows\Temporary%20Internet%20Files\Content.Outlook\PWTGWUBG\FMF2016_Formatocapacidades_A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ctor"/>
      <sheetName val="MinTIC"/>
      <sheetName val="FUTIC"/>
      <sheetName val=" CRC"/>
      <sheetName val="ANE"/>
      <sheetName val="CPE"/>
      <sheetName val="AND"/>
      <sheetName val="RTVC"/>
      <sheetName val="SPN"/>
      <sheetName val="Detalle Fichas FUTIC"/>
      <sheetName val="Plan de ejecución entidades"/>
    </sheetNames>
    <sheetDataSet>
      <sheetData sheetId="0">
        <row r="6">
          <cell r="E6">
            <v>45657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uimiento"/>
      <sheetName val="Listas"/>
      <sheetName val="Listas Despeglables"/>
    </sheetNames>
    <sheetDataSet>
      <sheetData sheetId="0"/>
      <sheetData sheetId="1"/>
      <sheetData sheetId="2">
        <row r="2">
          <cell r="B2" t="str">
            <v>VIGENCIA EXPIRADA</v>
          </cell>
        </row>
        <row r="79">
          <cell r="B79" t="str">
            <v>DESPACHO DE MINISTRO</v>
          </cell>
        </row>
        <row r="80">
          <cell r="B80" t="str">
            <v>OFICINA ASESORA DE PRENSA</v>
          </cell>
        </row>
        <row r="81">
          <cell r="B81" t="str">
            <v>OFICINA DE TECNOLOGIAS DE LA INFORMACION</v>
          </cell>
        </row>
        <row r="82">
          <cell r="B82" t="str">
            <v>OFICINA PARA LA GESTIÓN DE INGRESOS DEL FONDO</v>
          </cell>
        </row>
        <row r="83">
          <cell r="B83" t="str">
            <v>DIRECCIÓN DE INFRAESTRUCTURA</v>
          </cell>
        </row>
        <row r="84">
          <cell r="B84" t="str">
            <v>DIRECCIÓN DE INDUSTRIA DE COMUNICACIONES</v>
          </cell>
        </row>
        <row r="85">
          <cell r="B85" t="str">
            <v>DIRECCIÓN DE VIGILANCIA Y CONTROL</v>
          </cell>
        </row>
        <row r="86">
          <cell r="B86" t="str">
            <v>DIRECCIÓN DE PROMOCIÓN DE TECNOLOGIAS DE LA INFORMACION Y LAS COMUNICACIONES</v>
          </cell>
        </row>
        <row r="87">
          <cell r="B87" t="str">
            <v>DIRECCIÓN DE APROPIACION DE TECNOLOGIAS DE LA INFORMACION Y LAS COMUNICACIONES</v>
          </cell>
        </row>
        <row r="88">
          <cell r="B88" t="str">
            <v>DIRECCIÓN DE GOBIERNO DIGITAL</v>
          </cell>
        </row>
        <row r="89">
          <cell r="B89" t="str">
            <v>DIRECCIÓN DE DESARROLLO DE LA INDUSTRIA TI</v>
          </cell>
        </row>
        <row r="90">
          <cell r="B90" t="str">
            <v>DIRECCIÓN DE TRANSFORMACIÓN DIGITAL</v>
          </cell>
        </row>
        <row r="91">
          <cell r="B91" t="str">
            <v>SUBDIRECCIÓN ADMINISTRATIVA Y DE GESTIÓN HUMANA</v>
          </cell>
        </row>
        <row r="92">
          <cell r="B92" t="str">
            <v>CRC</v>
          </cell>
        </row>
        <row r="93">
          <cell r="B93" t="str">
            <v>ANE</v>
          </cell>
        </row>
        <row r="94">
          <cell r="B94" t="str">
            <v>ANTV</v>
          </cell>
        </row>
        <row r="95">
          <cell r="B95" t="str">
            <v>RTVC</v>
          </cell>
        </row>
        <row r="96">
          <cell r="B96" t="str">
            <v>CPE</v>
          </cell>
        </row>
        <row r="97">
          <cell r="B97"/>
        </row>
        <row r="98">
          <cell r="B98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mada"/>
      <sheetName val="enunciad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1769A-23D1-4345-AECF-0CD80680143F}">
  <sheetPr>
    <tabColor theme="3" tint="0.59999389629810485"/>
  </sheetPr>
  <dimension ref="A1:IQ69"/>
  <sheetViews>
    <sheetView tabSelected="1" zoomScaleNormal="100" workbookViewId="0">
      <pane ySplit="14" topLeftCell="A15" activePane="bottomLeft" state="frozen"/>
      <selection pane="bottomLeft" activeCell="A14" sqref="A14"/>
    </sheetView>
  </sheetViews>
  <sheetFormatPr baseColWidth="10" defaultColWidth="9.28515625" defaultRowHeight="23.25" x14ac:dyDescent="0.35"/>
  <cols>
    <col min="1" max="1" width="27.5703125" style="22" customWidth="1"/>
    <col min="2" max="2" width="19" style="40" customWidth="1"/>
    <col min="3" max="4" width="19.42578125" style="40" customWidth="1"/>
    <col min="5" max="5" width="24.140625" style="41" customWidth="1"/>
    <col min="6" max="6" width="11.5703125" style="22" bestFit="1" customWidth="1"/>
    <col min="7" max="7" width="11.85546875" style="43" bestFit="1" customWidth="1"/>
    <col min="8" max="8" width="11.7109375" style="22" bestFit="1" customWidth="1"/>
    <col min="9" max="9" width="13.140625" style="22" customWidth="1"/>
    <col min="10" max="10" width="13.28515625" style="22" bestFit="1" customWidth="1"/>
    <col min="11" max="11" width="14.5703125" style="22" customWidth="1"/>
    <col min="12" max="12" width="13.7109375" style="44" customWidth="1"/>
    <col min="13" max="249" width="11.42578125" style="22" customWidth="1"/>
    <col min="250" max="16384" width="9.28515625" style="22"/>
  </cols>
  <sheetData>
    <row r="1" spans="1:13" s="1" customFormat="1" ht="13.5" hidden="1" thickBot="1" x14ac:dyDescent="0.25">
      <c r="B1" s="2"/>
      <c r="C1" s="2"/>
      <c r="D1" s="2"/>
      <c r="E1" s="3"/>
      <c r="F1" s="4"/>
      <c r="G1" s="4"/>
      <c r="H1" s="4"/>
      <c r="I1" s="4"/>
      <c r="J1" s="4"/>
      <c r="K1" s="5"/>
      <c r="L1" s="6"/>
    </row>
    <row r="2" spans="1:13" s="1" customFormat="1" ht="13.5" hidden="1" thickBot="1" x14ac:dyDescent="0.25">
      <c r="B2" s="7" t="s">
        <v>0</v>
      </c>
      <c r="C2" s="2"/>
      <c r="D2" s="2"/>
      <c r="E2" s="3"/>
      <c r="F2" s="4"/>
      <c r="G2" s="4"/>
      <c r="H2" s="4"/>
      <c r="I2" s="4"/>
      <c r="J2" s="4"/>
      <c r="K2" s="5"/>
      <c r="L2" s="6"/>
    </row>
    <row r="3" spans="1:13" s="1" customFormat="1" ht="13.5" hidden="1" thickBot="1" x14ac:dyDescent="0.25">
      <c r="B3" s="8" t="s">
        <v>1</v>
      </c>
      <c r="C3" s="9"/>
      <c r="D3" s="9"/>
      <c r="E3" s="10"/>
      <c r="F3" s="11"/>
      <c r="G3" s="4"/>
      <c r="H3" s="12"/>
      <c r="I3" s="12"/>
      <c r="J3" s="13"/>
      <c r="K3" s="5"/>
      <c r="L3" s="6"/>
    </row>
    <row r="4" spans="1:13" s="1" customFormat="1" ht="13.5" hidden="1" thickBot="1" x14ac:dyDescent="0.25">
      <c r="B4" s="8" t="s">
        <v>2</v>
      </c>
      <c r="C4" s="9"/>
      <c r="D4" s="9"/>
      <c r="E4" s="3"/>
      <c r="F4" s="4"/>
      <c r="G4" s="14"/>
      <c r="H4" s="15"/>
      <c r="I4" s="15"/>
      <c r="J4" s="14"/>
      <c r="K4" s="5"/>
      <c r="L4" s="6"/>
    </row>
    <row r="5" spans="1:13" s="1" customFormat="1" ht="13.5" hidden="1" thickBot="1" x14ac:dyDescent="0.25">
      <c r="B5" s="8" t="s">
        <v>3</v>
      </c>
      <c r="C5" s="9"/>
      <c r="D5" s="9"/>
      <c r="E5" s="3"/>
      <c r="F5" s="16"/>
      <c r="G5" s="17"/>
      <c r="H5" s="17"/>
      <c r="I5" s="17"/>
      <c r="J5" s="14"/>
      <c r="K5" s="5"/>
      <c r="L5" s="6"/>
    </row>
    <row r="6" spans="1:13" s="1" customFormat="1" ht="13.5" hidden="1" thickBot="1" x14ac:dyDescent="0.25">
      <c r="B6" s="8" t="s">
        <v>0</v>
      </c>
      <c r="C6" s="9"/>
      <c r="D6" s="9"/>
      <c r="E6" s="3"/>
      <c r="F6" s="16"/>
      <c r="G6" s="17"/>
      <c r="H6" s="17"/>
      <c r="I6" s="17"/>
      <c r="J6" s="14"/>
      <c r="K6" s="5"/>
      <c r="L6" s="6"/>
    </row>
    <row r="7" spans="1:13" s="1" customFormat="1" ht="13.5" hidden="1" thickBot="1" x14ac:dyDescent="0.25">
      <c r="B7" s="18">
        <f>+[1]Sector!E6</f>
        <v>45657</v>
      </c>
      <c r="C7" s="9" t="s">
        <v>4</v>
      </c>
      <c r="D7" s="9"/>
      <c r="E7" s="3"/>
      <c r="F7" s="5"/>
      <c r="G7" s="5"/>
      <c r="H7" s="5"/>
      <c r="I7" s="5"/>
      <c r="J7" s="5"/>
      <c r="K7" s="5"/>
      <c r="L7" s="19"/>
    </row>
    <row r="8" spans="1:13" s="1" customFormat="1" ht="12.75" x14ac:dyDescent="0.2">
      <c r="A8" s="7" t="s">
        <v>0</v>
      </c>
      <c r="B8" s="2"/>
      <c r="C8" s="9"/>
      <c r="D8" s="9"/>
      <c r="E8" s="3"/>
      <c r="F8" s="5"/>
      <c r="G8" s="5"/>
      <c r="H8" s="5"/>
      <c r="I8" s="5"/>
      <c r="J8" s="5"/>
      <c r="K8" s="5"/>
      <c r="L8" s="19"/>
    </row>
    <row r="9" spans="1:13" s="1" customFormat="1" ht="12.75" x14ac:dyDescent="0.2">
      <c r="A9" s="8" t="s">
        <v>1</v>
      </c>
      <c r="B9" s="9"/>
      <c r="C9" s="9"/>
      <c r="D9" s="9"/>
      <c r="E9" s="3"/>
      <c r="F9" s="5"/>
      <c r="G9" s="5"/>
      <c r="H9" s="5"/>
      <c r="I9" s="5"/>
      <c r="J9" s="5"/>
      <c r="K9" s="5"/>
      <c r="L9" s="19"/>
    </row>
    <row r="10" spans="1:13" s="1" customFormat="1" ht="12.75" x14ac:dyDescent="0.2">
      <c r="A10" s="8" t="s">
        <v>2</v>
      </c>
      <c r="B10" s="9"/>
      <c r="C10" s="9"/>
      <c r="D10" s="9"/>
      <c r="E10" s="3"/>
      <c r="F10" s="5"/>
      <c r="G10" s="5"/>
      <c r="H10" s="5"/>
      <c r="I10" s="5"/>
      <c r="J10" s="5"/>
      <c r="K10" s="5"/>
      <c r="L10" s="19"/>
    </row>
    <row r="11" spans="1:13" s="1" customFormat="1" ht="12.75" x14ac:dyDescent="0.2">
      <c r="A11" s="8" t="s">
        <v>3</v>
      </c>
      <c r="B11" s="9"/>
      <c r="C11" s="9"/>
      <c r="D11" s="9"/>
      <c r="E11" s="3"/>
      <c r="F11" s="5"/>
      <c r="G11" s="5"/>
      <c r="H11" s="5"/>
      <c r="I11" s="5"/>
      <c r="J11" s="5"/>
      <c r="K11" s="5"/>
      <c r="L11" s="19"/>
    </row>
    <row r="12" spans="1:13" s="1" customFormat="1" ht="12.75" x14ac:dyDescent="0.2">
      <c r="A12" s="8" t="s">
        <v>0</v>
      </c>
      <c r="B12" s="9"/>
      <c r="C12" s="9"/>
      <c r="D12" s="9"/>
      <c r="E12" s="3"/>
      <c r="F12" s="5"/>
      <c r="G12" s="5"/>
      <c r="H12" s="5"/>
      <c r="I12" s="5"/>
      <c r="J12" s="5"/>
      <c r="K12" s="5"/>
      <c r="L12" s="19"/>
    </row>
    <row r="13" spans="1:13" s="1" customFormat="1" ht="13.5" thickBot="1" x14ac:dyDescent="0.25">
      <c r="A13" s="18" t="s">
        <v>93</v>
      </c>
      <c r="B13" s="9" t="s">
        <v>4</v>
      </c>
      <c r="C13" s="9"/>
      <c r="D13" s="9"/>
      <c r="E13" s="3"/>
      <c r="F13" s="5"/>
      <c r="G13" s="5"/>
      <c r="H13" s="5"/>
      <c r="I13" s="5"/>
      <c r="J13" s="5"/>
      <c r="K13" s="5"/>
      <c r="L13" s="19"/>
    </row>
    <row r="14" spans="1:13" s="21" customFormat="1" ht="51" x14ac:dyDescent="0.2">
      <c r="A14" s="20" t="s">
        <v>5</v>
      </c>
      <c r="B14" s="20" t="s">
        <v>6</v>
      </c>
      <c r="C14" s="20" t="s">
        <v>7</v>
      </c>
      <c r="D14" s="20" t="s">
        <v>8</v>
      </c>
      <c r="E14" s="20" t="s">
        <v>9</v>
      </c>
      <c r="F14" s="20" t="s">
        <v>10</v>
      </c>
      <c r="G14" s="20" t="s">
        <v>11</v>
      </c>
      <c r="H14" s="20" t="s">
        <v>12</v>
      </c>
      <c r="I14" s="20" t="s">
        <v>13</v>
      </c>
      <c r="J14" s="20" t="s">
        <v>14</v>
      </c>
      <c r="K14" s="20" t="s">
        <v>15</v>
      </c>
      <c r="L14" s="20" t="s">
        <v>16</v>
      </c>
      <c r="M14" s="20" t="s">
        <v>17</v>
      </c>
    </row>
    <row r="15" spans="1:13" x14ac:dyDescent="0.35">
      <c r="B15" s="23"/>
      <c r="C15" s="23"/>
      <c r="D15" s="23"/>
      <c r="E15" s="24" t="s">
        <v>18</v>
      </c>
      <c r="F15" s="25">
        <f>SUM(F16:F39)</f>
        <v>2833137.7411989998</v>
      </c>
      <c r="G15" s="25">
        <f>SUM(G16:G39)</f>
        <v>2765192.06177036</v>
      </c>
      <c r="H15" s="25">
        <f>SUM(H16:H39)</f>
        <v>1969141.3198976296</v>
      </c>
      <c r="I15" s="25">
        <f>SUM(I16:I38)</f>
        <v>1696581.9465309402</v>
      </c>
      <c r="J15" s="25">
        <f t="shared" ref="J15:K30" si="0">+F15-G15</f>
        <v>67945.679428639822</v>
      </c>
      <c r="K15" s="25">
        <f t="shared" si="0"/>
        <v>796050.74187273043</v>
      </c>
      <c r="L15" s="26">
        <f>SUM(H15)/F15</f>
        <v>0.69503903437616765</v>
      </c>
      <c r="M15" s="26">
        <f>SUM(M16:M38)</f>
        <v>0.99601565350182308</v>
      </c>
    </row>
    <row r="16" spans="1:13" s="32" customFormat="1" ht="51" x14ac:dyDescent="0.35">
      <c r="A16" s="27" t="s">
        <v>19</v>
      </c>
      <c r="B16" s="27" t="s">
        <v>20</v>
      </c>
      <c r="C16" s="27" t="s">
        <v>21</v>
      </c>
      <c r="D16" s="28" t="s">
        <v>22</v>
      </c>
      <c r="E16" s="27" t="s">
        <v>23</v>
      </c>
      <c r="F16" s="29">
        <v>228906.65149799999</v>
      </c>
      <c r="G16" s="29">
        <v>228751.15368399999</v>
      </c>
      <c r="H16" s="30">
        <v>227643.23923089</v>
      </c>
      <c r="I16" s="30">
        <v>226721.6653159</v>
      </c>
      <c r="J16" s="30">
        <f t="shared" si="0"/>
        <v>155.49781400000211</v>
      </c>
      <c r="K16" s="30">
        <f t="shared" si="0"/>
        <v>1107.9144531099882</v>
      </c>
      <c r="L16" s="31">
        <f t="shared" ref="L16:L39" si="1">SUM(H16)/F16</f>
        <v>0.99448066598833185</v>
      </c>
      <c r="M16" s="31">
        <f>SUM(F16)/$F$15</f>
        <v>8.0796160444047249E-2</v>
      </c>
    </row>
    <row r="17" spans="1:251" s="32" customFormat="1" ht="51" x14ac:dyDescent="0.35">
      <c r="A17" s="27" t="s">
        <v>19</v>
      </c>
      <c r="B17" s="27" t="s">
        <v>24</v>
      </c>
      <c r="C17" s="27" t="s">
        <v>21</v>
      </c>
      <c r="D17" s="28" t="s">
        <v>25</v>
      </c>
      <c r="E17" s="27" t="s">
        <v>26</v>
      </c>
      <c r="F17" s="29">
        <v>691624.87776599999</v>
      </c>
      <c r="G17" s="29">
        <v>688274.00020767993</v>
      </c>
      <c r="H17" s="30">
        <v>447505.78250967996</v>
      </c>
      <c r="I17" s="30">
        <v>218689.59001168</v>
      </c>
      <c r="J17" s="30">
        <f t="shared" si="0"/>
        <v>3350.8775583200622</v>
      </c>
      <c r="K17" s="30">
        <f t="shared" si="0"/>
        <v>240768.21769799996</v>
      </c>
      <c r="L17" s="31">
        <f t="shared" si="1"/>
        <v>0.64703540444519159</v>
      </c>
      <c r="M17" s="31">
        <f t="shared" ref="M17:M38" si="2">SUM(F17)/$F$15</f>
        <v>0.24411975023611115</v>
      </c>
    </row>
    <row r="18" spans="1:251" s="32" customFormat="1" ht="51" x14ac:dyDescent="0.35">
      <c r="A18" s="27" t="s">
        <v>19</v>
      </c>
      <c r="B18" s="27" t="s">
        <v>24</v>
      </c>
      <c r="C18" s="27" t="s">
        <v>21</v>
      </c>
      <c r="D18" s="28" t="s">
        <v>27</v>
      </c>
      <c r="E18" s="27" t="s">
        <v>28</v>
      </c>
      <c r="F18" s="29">
        <v>513990.29895700002</v>
      </c>
      <c r="G18" s="29">
        <v>491514.36604132003</v>
      </c>
      <c r="H18" s="30">
        <v>218702.34071232</v>
      </c>
      <c r="I18" s="30">
        <v>216434.31812233001</v>
      </c>
      <c r="J18" s="30">
        <f t="shared" si="0"/>
        <v>22475.932915679994</v>
      </c>
      <c r="K18" s="30">
        <f t="shared" si="0"/>
        <v>272812.02532900003</v>
      </c>
      <c r="L18" s="31">
        <f t="shared" si="1"/>
        <v>0.42549896594569081</v>
      </c>
      <c r="M18" s="31">
        <f t="shared" si="2"/>
        <v>0.18142086474746422</v>
      </c>
    </row>
    <row r="19" spans="1:251" s="32" customFormat="1" ht="51" x14ac:dyDescent="0.35">
      <c r="A19" s="27" t="s">
        <v>19</v>
      </c>
      <c r="B19" s="27" t="s">
        <v>24</v>
      </c>
      <c r="C19" s="27" t="s">
        <v>29</v>
      </c>
      <c r="D19" s="28" t="s">
        <v>30</v>
      </c>
      <c r="E19" s="33" t="s">
        <v>31</v>
      </c>
      <c r="F19" s="29">
        <v>22791.401777999999</v>
      </c>
      <c r="G19" s="29">
        <v>22049.40110684</v>
      </c>
      <c r="H19" s="30">
        <v>21400.488514839999</v>
      </c>
      <c r="I19" s="30">
        <v>20480.74324969</v>
      </c>
      <c r="J19" s="30">
        <f t="shared" si="0"/>
        <v>742.00067115999991</v>
      </c>
      <c r="K19" s="30">
        <f t="shared" si="0"/>
        <v>648.91259200000059</v>
      </c>
      <c r="L19" s="31">
        <f t="shared" si="1"/>
        <v>0.9389720177500176</v>
      </c>
      <c r="M19" s="31">
        <f t="shared" si="2"/>
        <v>8.044579494519935E-3</v>
      </c>
    </row>
    <row r="20" spans="1:251" s="36" customFormat="1" ht="76.5" x14ac:dyDescent="0.35">
      <c r="A20" s="27" t="s">
        <v>32</v>
      </c>
      <c r="B20" s="27" t="s">
        <v>20</v>
      </c>
      <c r="C20" s="27" t="s">
        <v>21</v>
      </c>
      <c r="D20" s="34" t="s">
        <v>33</v>
      </c>
      <c r="E20" s="35" t="s">
        <v>34</v>
      </c>
      <c r="F20" s="29">
        <v>132999.28204399999</v>
      </c>
      <c r="G20" s="29">
        <v>124930.151803</v>
      </c>
      <c r="H20" s="30">
        <v>38588.659875999998</v>
      </c>
      <c r="I20" s="30">
        <v>38588.659875999998</v>
      </c>
      <c r="J20" s="30">
        <f t="shared" si="0"/>
        <v>8069.1302409999917</v>
      </c>
      <c r="K20" s="30">
        <f t="shared" si="0"/>
        <v>86341.491926999995</v>
      </c>
      <c r="L20" s="31">
        <f t="shared" si="1"/>
        <v>0.2901418660533352</v>
      </c>
      <c r="M20" s="31">
        <f t="shared" si="2"/>
        <v>4.6944163748181882E-2</v>
      </c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  <c r="IM20" s="32"/>
      <c r="IN20" s="32"/>
      <c r="IO20" s="32"/>
      <c r="IP20" s="32"/>
      <c r="IQ20" s="32"/>
    </row>
    <row r="21" spans="1:251" s="32" customFormat="1" ht="51" x14ac:dyDescent="0.35">
      <c r="A21" s="27" t="s">
        <v>19</v>
      </c>
      <c r="B21" s="27" t="s">
        <v>24</v>
      </c>
      <c r="C21" s="27" t="s">
        <v>35</v>
      </c>
      <c r="D21" s="34" t="s">
        <v>36</v>
      </c>
      <c r="E21" s="33" t="s">
        <v>37</v>
      </c>
      <c r="F21" s="29">
        <v>414287.05780800001</v>
      </c>
      <c r="G21" s="29">
        <v>411242.87116500002</v>
      </c>
      <c r="H21" s="30">
        <v>405542.87116500002</v>
      </c>
      <c r="I21" s="30">
        <v>405542.87116500002</v>
      </c>
      <c r="J21" s="30">
        <f t="shared" si="0"/>
        <v>3044.1866429999936</v>
      </c>
      <c r="K21" s="30">
        <f t="shared" si="0"/>
        <v>5700</v>
      </c>
      <c r="L21" s="31">
        <f t="shared" si="1"/>
        <v>0.9788934110342099</v>
      </c>
      <c r="M21" s="31">
        <f t="shared" si="2"/>
        <v>0.1462290561392442</v>
      </c>
    </row>
    <row r="22" spans="1:251" s="32" customFormat="1" ht="51" x14ac:dyDescent="0.35">
      <c r="A22" s="27" t="s">
        <v>19</v>
      </c>
      <c r="B22" s="27" t="s">
        <v>24</v>
      </c>
      <c r="C22" s="27" t="s">
        <v>38</v>
      </c>
      <c r="D22" s="34" t="s">
        <v>39</v>
      </c>
      <c r="E22" s="33" t="s">
        <v>40</v>
      </c>
      <c r="F22" s="29">
        <v>8119.3304719999996</v>
      </c>
      <c r="G22" s="29">
        <v>2024.379803</v>
      </c>
      <c r="H22" s="30">
        <v>2024.379803</v>
      </c>
      <c r="I22" s="30">
        <v>2024.379803</v>
      </c>
      <c r="J22" s="30">
        <f t="shared" si="0"/>
        <v>6094.9506689999998</v>
      </c>
      <c r="K22" s="30">
        <f t="shared" si="0"/>
        <v>0</v>
      </c>
      <c r="L22" s="31">
        <f t="shared" si="1"/>
        <v>0.24932841568417444</v>
      </c>
      <c r="M22" s="31">
        <f t="shared" si="2"/>
        <v>2.865843885360778E-3</v>
      </c>
    </row>
    <row r="23" spans="1:251" s="36" customFormat="1" ht="51" x14ac:dyDescent="0.35">
      <c r="A23" s="27" t="s">
        <v>19</v>
      </c>
      <c r="B23" s="27" t="s">
        <v>24</v>
      </c>
      <c r="C23" s="27" t="s">
        <v>38</v>
      </c>
      <c r="D23" s="28" t="s">
        <v>41</v>
      </c>
      <c r="E23" s="33" t="s">
        <v>42</v>
      </c>
      <c r="F23" s="29">
        <v>18314.438980999999</v>
      </c>
      <c r="G23" s="29">
        <v>13838.317164200002</v>
      </c>
      <c r="H23" s="30">
        <v>13546.928214200001</v>
      </c>
      <c r="I23" s="30">
        <v>13102.592814200001</v>
      </c>
      <c r="J23" s="30">
        <f t="shared" si="0"/>
        <v>4476.1218167999978</v>
      </c>
      <c r="K23" s="30">
        <f t="shared" si="0"/>
        <v>291.38895000000048</v>
      </c>
      <c r="L23" s="31">
        <f t="shared" si="1"/>
        <v>0.73968567796447549</v>
      </c>
      <c r="M23" s="31">
        <f t="shared" si="2"/>
        <v>6.4643658918077263E-3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  <c r="IQ23" s="37"/>
    </row>
    <row r="24" spans="1:251" s="32" customFormat="1" ht="51" x14ac:dyDescent="0.35">
      <c r="A24" s="27" t="s">
        <v>19</v>
      </c>
      <c r="B24" s="27" t="s">
        <v>43</v>
      </c>
      <c r="C24" s="27" t="s">
        <v>44</v>
      </c>
      <c r="D24" s="28" t="s">
        <v>45</v>
      </c>
      <c r="E24" s="33" t="s">
        <v>46</v>
      </c>
      <c r="F24" s="29">
        <v>31714.997607000001</v>
      </c>
      <c r="G24" s="29">
        <v>31617.521443000001</v>
      </c>
      <c r="H24" s="30">
        <v>30405.129604999998</v>
      </c>
      <c r="I24" s="30">
        <v>30398.963737999999</v>
      </c>
      <c r="J24" s="30">
        <f t="shared" si="0"/>
        <v>97.476163999999699</v>
      </c>
      <c r="K24" s="30">
        <f t="shared" si="0"/>
        <v>1212.3918380000032</v>
      </c>
      <c r="L24" s="31">
        <f t="shared" si="1"/>
        <v>0.9586987828840039</v>
      </c>
      <c r="M24" s="31">
        <f t="shared" si="2"/>
        <v>1.1194301337985083E-2</v>
      </c>
    </row>
    <row r="25" spans="1:251" s="32" customFormat="1" ht="51" x14ac:dyDescent="0.35">
      <c r="A25" s="27" t="s">
        <v>19</v>
      </c>
      <c r="B25" s="27" t="s">
        <v>24</v>
      </c>
      <c r="C25" s="27" t="s">
        <v>35</v>
      </c>
      <c r="D25" s="34" t="s">
        <v>47</v>
      </c>
      <c r="E25" s="33" t="s">
        <v>48</v>
      </c>
      <c r="F25" s="29">
        <v>53523.8</v>
      </c>
      <c r="G25" s="29">
        <v>53359.223050000001</v>
      </c>
      <c r="H25" s="30">
        <v>52980.32705</v>
      </c>
      <c r="I25" s="30">
        <v>52291.903050000001</v>
      </c>
      <c r="J25" s="30">
        <f t="shared" si="0"/>
        <v>164.5769500000024</v>
      </c>
      <c r="K25" s="30">
        <f t="shared" si="0"/>
        <v>378.89600000000064</v>
      </c>
      <c r="L25" s="31">
        <f t="shared" si="1"/>
        <v>0.98984614414522132</v>
      </c>
      <c r="M25" s="31">
        <f t="shared" si="2"/>
        <v>1.88920571074488E-2</v>
      </c>
    </row>
    <row r="26" spans="1:251" s="32" customFormat="1" ht="63.75" x14ac:dyDescent="0.35">
      <c r="A26" s="27" t="s">
        <v>49</v>
      </c>
      <c r="B26" s="33" t="s">
        <v>50</v>
      </c>
      <c r="C26" s="28" t="s">
        <v>51</v>
      </c>
      <c r="D26" s="34" t="s">
        <v>52</v>
      </c>
      <c r="E26" s="38" t="s">
        <v>53</v>
      </c>
      <c r="F26" s="29">
        <v>224000</v>
      </c>
      <c r="G26" s="29">
        <v>220243.11203732999</v>
      </c>
      <c r="H26" s="30">
        <v>144323.28348228001</v>
      </c>
      <c r="I26" s="30">
        <v>142412.91194627999</v>
      </c>
      <c r="J26" s="30">
        <f t="shared" si="0"/>
        <v>3756.8879626700073</v>
      </c>
      <c r="K26" s="30">
        <f t="shared" si="0"/>
        <v>75919.828555049986</v>
      </c>
      <c r="L26" s="31">
        <f t="shared" si="1"/>
        <v>0.64430037268875007</v>
      </c>
      <c r="M26" s="31">
        <f t="shared" si="2"/>
        <v>7.9064281535850045E-2</v>
      </c>
    </row>
    <row r="27" spans="1:251" s="32" customFormat="1" ht="76.5" x14ac:dyDescent="0.35">
      <c r="A27" s="27" t="s">
        <v>32</v>
      </c>
      <c r="B27" s="27" t="s">
        <v>50</v>
      </c>
      <c r="C27" s="27" t="s">
        <v>54</v>
      </c>
      <c r="D27" s="34" t="s">
        <v>55</v>
      </c>
      <c r="E27" s="27" t="s">
        <v>56</v>
      </c>
      <c r="F27" s="29">
        <v>16221.234715000001</v>
      </c>
      <c r="G27" s="29">
        <v>16162.440933</v>
      </c>
      <c r="H27" s="30">
        <v>16162.440933</v>
      </c>
      <c r="I27" s="30">
        <v>16162.440933</v>
      </c>
      <c r="J27" s="30">
        <f t="shared" si="0"/>
        <v>58.793782000000647</v>
      </c>
      <c r="K27" s="30">
        <f t="shared" si="0"/>
        <v>0</v>
      </c>
      <c r="L27" s="31">
        <f t="shared" si="1"/>
        <v>0.9963755051305907</v>
      </c>
      <c r="M27" s="31">
        <f t="shared" si="2"/>
        <v>5.7255369123476087E-3</v>
      </c>
    </row>
    <row r="28" spans="1:251" s="32" customFormat="1" ht="114.75" x14ac:dyDescent="0.35">
      <c r="A28" s="27" t="s">
        <v>57</v>
      </c>
      <c r="B28" s="27" t="s">
        <v>50</v>
      </c>
      <c r="C28" s="27" t="s">
        <v>58</v>
      </c>
      <c r="D28" s="39" t="s">
        <v>59</v>
      </c>
      <c r="E28" s="33" t="s">
        <v>60</v>
      </c>
      <c r="F28" s="29">
        <v>19500</v>
      </c>
      <c r="G28" s="29">
        <v>19390.127372999999</v>
      </c>
      <c r="H28" s="30">
        <v>18890.127372999999</v>
      </c>
      <c r="I28" s="30">
        <v>9063.9423296000004</v>
      </c>
      <c r="J28" s="30">
        <f t="shared" si="0"/>
        <v>109.87262700000065</v>
      </c>
      <c r="K28" s="30">
        <f t="shared" si="0"/>
        <v>500</v>
      </c>
      <c r="L28" s="31">
        <f t="shared" si="1"/>
        <v>0.96872448066666661</v>
      </c>
      <c r="M28" s="31">
        <f t="shared" si="2"/>
        <v>6.8828280801298035E-3</v>
      </c>
    </row>
    <row r="29" spans="1:251" s="32" customFormat="1" ht="63.75" x14ac:dyDescent="0.35">
      <c r="A29" s="27" t="s">
        <v>61</v>
      </c>
      <c r="B29" s="27" t="s">
        <v>43</v>
      </c>
      <c r="C29" s="27" t="s">
        <v>62</v>
      </c>
      <c r="D29" s="28" t="s">
        <v>63</v>
      </c>
      <c r="E29" s="33" t="s">
        <v>64</v>
      </c>
      <c r="F29" s="29">
        <v>153962.861409</v>
      </c>
      <c r="G29" s="29">
        <v>149338.77951835998</v>
      </c>
      <c r="H29" s="30">
        <v>83324.933299989993</v>
      </c>
      <c r="I29" s="30">
        <v>80827.499105380004</v>
      </c>
      <c r="J29" s="30">
        <f t="shared" si="0"/>
        <v>4624.0818906400236</v>
      </c>
      <c r="K29" s="30">
        <f t="shared" si="0"/>
        <v>66013.846218369988</v>
      </c>
      <c r="L29" s="31">
        <f t="shared" si="1"/>
        <v>0.54120151143877859</v>
      </c>
      <c r="M29" s="31">
        <f t="shared" si="2"/>
        <v>5.434358491297428E-2</v>
      </c>
    </row>
    <row r="30" spans="1:251" s="32" customFormat="1" ht="63.75" x14ac:dyDescent="0.35">
      <c r="A30" s="27" t="s">
        <v>49</v>
      </c>
      <c r="B30" s="27" t="s">
        <v>50</v>
      </c>
      <c r="C30" s="27" t="s">
        <v>51</v>
      </c>
      <c r="D30" s="34" t="s">
        <v>65</v>
      </c>
      <c r="E30" s="35" t="s">
        <v>66</v>
      </c>
      <c r="F30" s="29">
        <v>116781</v>
      </c>
      <c r="G30" s="29">
        <v>115092.73891</v>
      </c>
      <c r="H30" s="30">
        <v>88799.807381000006</v>
      </c>
      <c r="I30" s="30">
        <v>79440.043019000004</v>
      </c>
      <c r="J30" s="30">
        <f t="shared" si="0"/>
        <v>1688.26109</v>
      </c>
      <c r="K30" s="30">
        <f t="shared" si="0"/>
        <v>26292.931528999994</v>
      </c>
      <c r="L30" s="31">
        <f t="shared" si="1"/>
        <v>0.76039601802519252</v>
      </c>
      <c r="M30" s="31">
        <f t="shared" si="2"/>
        <v>4.1219669026955827E-2</v>
      </c>
    </row>
    <row r="31" spans="1:251" s="37" customFormat="1" ht="51" x14ac:dyDescent="0.35">
      <c r="A31" s="27" t="s">
        <v>67</v>
      </c>
      <c r="B31" s="27" t="s">
        <v>43</v>
      </c>
      <c r="C31" s="27" t="s">
        <v>68</v>
      </c>
      <c r="D31" s="34" t="s">
        <v>69</v>
      </c>
      <c r="E31" s="27" t="s">
        <v>70</v>
      </c>
      <c r="F31" s="29">
        <v>17766.64</v>
      </c>
      <c r="G31" s="29">
        <v>17715.055701000001</v>
      </c>
      <c r="H31" s="30">
        <v>17403.630802</v>
      </c>
      <c r="I31" s="30">
        <v>17399.505701999999</v>
      </c>
      <c r="J31" s="30">
        <f t="shared" ref="J31:K53" si="3">+F31-G31</f>
        <v>51.584298999998282</v>
      </c>
      <c r="K31" s="30">
        <f t="shared" si="3"/>
        <v>311.42489900000146</v>
      </c>
      <c r="L31" s="31">
        <f t="shared" si="1"/>
        <v>0.9795679319218491</v>
      </c>
      <c r="M31" s="31">
        <f t="shared" si="2"/>
        <v>6.2710117272593525E-3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  <c r="IJ31" s="32"/>
      <c r="IK31" s="32"/>
      <c r="IL31" s="32"/>
      <c r="IM31" s="32"/>
      <c r="IN31" s="32"/>
      <c r="IO31" s="32"/>
      <c r="IP31" s="32"/>
      <c r="IQ31" s="32"/>
    </row>
    <row r="32" spans="1:251" s="37" customFormat="1" ht="76.5" x14ac:dyDescent="0.35">
      <c r="A32" s="27" t="s">
        <v>71</v>
      </c>
      <c r="B32" s="27" t="s">
        <v>50</v>
      </c>
      <c r="C32" s="27" t="s">
        <v>54</v>
      </c>
      <c r="D32" s="34" t="s">
        <v>72</v>
      </c>
      <c r="E32" s="27" t="s">
        <v>73</v>
      </c>
      <c r="F32" s="29">
        <v>29575.536633</v>
      </c>
      <c r="G32" s="29">
        <v>24219.950806000001</v>
      </c>
      <c r="H32" s="30">
        <v>20274.121786</v>
      </c>
      <c r="I32" s="30">
        <v>20274.121786</v>
      </c>
      <c r="J32" s="30">
        <f t="shared" si="3"/>
        <v>5355.585826999999</v>
      </c>
      <c r="K32" s="30">
        <f t="shared" si="3"/>
        <v>3945.829020000001</v>
      </c>
      <c r="L32" s="31">
        <f t="shared" si="1"/>
        <v>0.68550309120607467</v>
      </c>
      <c r="M32" s="31">
        <f t="shared" si="2"/>
        <v>1.0439145334488208E-2</v>
      </c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  <c r="IJ32" s="32"/>
      <c r="IK32" s="32"/>
      <c r="IL32" s="32"/>
      <c r="IM32" s="32"/>
      <c r="IN32" s="32"/>
      <c r="IO32" s="32"/>
      <c r="IP32" s="32"/>
      <c r="IQ32" s="32"/>
    </row>
    <row r="33" spans="1:13" s="32" customFormat="1" ht="76.5" x14ac:dyDescent="0.35">
      <c r="A33" s="27" t="s">
        <v>71</v>
      </c>
      <c r="B33" s="27" t="s">
        <v>43</v>
      </c>
      <c r="C33" s="27" t="s">
        <v>44</v>
      </c>
      <c r="D33" s="34" t="s">
        <v>74</v>
      </c>
      <c r="E33" s="33" t="s">
        <v>75</v>
      </c>
      <c r="F33" s="29">
        <v>3938.7789170000001</v>
      </c>
      <c r="G33" s="29">
        <v>3938.7789170000001</v>
      </c>
      <c r="H33" s="30">
        <v>3384.0247330000002</v>
      </c>
      <c r="I33" s="30">
        <v>3384.0247330000002</v>
      </c>
      <c r="J33" s="30">
        <f t="shared" si="3"/>
        <v>0</v>
      </c>
      <c r="K33" s="30">
        <f t="shared" si="3"/>
        <v>554.7541839999999</v>
      </c>
      <c r="L33" s="31">
        <f t="shared" si="1"/>
        <v>0.85915579531370789</v>
      </c>
      <c r="M33" s="31">
        <f t="shared" si="2"/>
        <v>1.3902532375051721E-3</v>
      </c>
    </row>
    <row r="34" spans="1:13" s="32" customFormat="1" ht="51" x14ac:dyDescent="0.35">
      <c r="A34" s="27" t="s">
        <v>67</v>
      </c>
      <c r="B34" s="27" t="s">
        <v>76</v>
      </c>
      <c r="C34" s="27" t="s">
        <v>77</v>
      </c>
      <c r="D34" s="28" t="s">
        <v>78</v>
      </c>
      <c r="E34" s="35" t="s">
        <v>79</v>
      </c>
      <c r="F34" s="29">
        <v>17787.028268999999</v>
      </c>
      <c r="G34" s="29">
        <v>16879.057371999999</v>
      </c>
      <c r="H34" s="30">
        <v>16125.714856000001</v>
      </c>
      <c r="I34" s="30">
        <v>15022.491034000001</v>
      </c>
      <c r="J34" s="30">
        <f t="shared" si="3"/>
        <v>907.97089699999924</v>
      </c>
      <c r="K34" s="30">
        <f t="shared" si="3"/>
        <v>753.3425159999988</v>
      </c>
      <c r="L34" s="31">
        <f t="shared" si="1"/>
        <v>0.90659972043247905</v>
      </c>
      <c r="M34" s="31">
        <f t="shared" si="2"/>
        <v>6.2782080836890153E-3</v>
      </c>
    </row>
    <row r="35" spans="1:13" s="32" customFormat="1" ht="51" x14ac:dyDescent="0.35">
      <c r="A35" s="27" t="s">
        <v>67</v>
      </c>
      <c r="B35" s="27" t="s">
        <v>43</v>
      </c>
      <c r="C35" s="27" t="s">
        <v>80</v>
      </c>
      <c r="D35" s="34" t="s">
        <v>81</v>
      </c>
      <c r="E35" s="33" t="s">
        <v>82</v>
      </c>
      <c r="F35" s="29">
        <v>29426.364871000002</v>
      </c>
      <c r="G35" s="29">
        <v>28606.835898290003</v>
      </c>
      <c r="H35" s="30">
        <v>26746.14988429</v>
      </c>
      <c r="I35" s="30">
        <v>26322.206801290002</v>
      </c>
      <c r="J35" s="30">
        <f t="shared" si="3"/>
        <v>819.52897270999892</v>
      </c>
      <c r="K35" s="30">
        <f t="shared" si="3"/>
        <v>1860.6860140000026</v>
      </c>
      <c r="L35" s="31">
        <f t="shared" si="1"/>
        <v>0.90891790411559181</v>
      </c>
      <c r="M35" s="31">
        <f t="shared" si="2"/>
        <v>1.0386492842577642E-2</v>
      </c>
    </row>
    <row r="36" spans="1:13" s="32" customFormat="1" ht="89.25" x14ac:dyDescent="0.35">
      <c r="A36" s="27" t="s">
        <v>83</v>
      </c>
      <c r="B36" s="27" t="s">
        <v>43</v>
      </c>
      <c r="C36" s="27" t="s">
        <v>84</v>
      </c>
      <c r="D36" s="34" t="s">
        <v>85</v>
      </c>
      <c r="E36" s="38" t="s">
        <v>86</v>
      </c>
      <c r="F36" s="29">
        <v>59071.210998000002</v>
      </c>
      <c r="G36" s="29">
        <v>58732.761727960002</v>
      </c>
      <c r="H36" s="30">
        <v>48479.599678170001</v>
      </c>
      <c r="I36" s="30">
        <v>46215.904277169997</v>
      </c>
      <c r="J36" s="30">
        <f t="shared" si="3"/>
        <v>338.44927004000056</v>
      </c>
      <c r="K36" s="30">
        <f t="shared" si="3"/>
        <v>10253.16204979</v>
      </c>
      <c r="L36" s="31">
        <f t="shared" si="1"/>
        <v>0.82069757601230475</v>
      </c>
      <c r="M36" s="31">
        <f t="shared" si="2"/>
        <v>2.0850102040220867E-2</v>
      </c>
    </row>
    <row r="37" spans="1:13" s="32" customFormat="1" ht="51" x14ac:dyDescent="0.35">
      <c r="A37" s="27" t="s">
        <v>67</v>
      </c>
      <c r="B37" s="27" t="s">
        <v>43</v>
      </c>
      <c r="C37" s="27" t="s">
        <v>80</v>
      </c>
      <c r="D37" s="28" t="s">
        <v>87</v>
      </c>
      <c r="E37" s="27" t="s">
        <v>88</v>
      </c>
      <c r="F37" s="29">
        <v>14971.746118999999</v>
      </c>
      <c r="G37" s="29">
        <v>14923.409285</v>
      </c>
      <c r="H37" s="30">
        <v>14923.409285</v>
      </c>
      <c r="I37" s="30">
        <v>14923.409285</v>
      </c>
      <c r="J37" s="30">
        <f t="shared" si="3"/>
        <v>48.336833999999726</v>
      </c>
      <c r="K37" s="30">
        <f t="shared" si="3"/>
        <v>0</v>
      </c>
      <c r="L37" s="31">
        <f t="shared" si="1"/>
        <v>0.99677146315360921</v>
      </c>
      <c r="M37" s="31">
        <f t="shared" si="2"/>
        <v>5.2845104921244923E-3</v>
      </c>
    </row>
    <row r="38" spans="1:13" ht="51" x14ac:dyDescent="0.35">
      <c r="A38" s="27" t="s">
        <v>67</v>
      </c>
      <c r="B38" s="27" t="s">
        <v>76</v>
      </c>
      <c r="C38" s="27" t="s">
        <v>77</v>
      </c>
      <c r="D38" s="34" t="s">
        <v>89</v>
      </c>
      <c r="E38" s="27" t="s">
        <v>90</v>
      </c>
      <c r="F38" s="29">
        <v>2574.9999189999999</v>
      </c>
      <c r="G38" s="29">
        <v>1322.53842676</v>
      </c>
      <c r="H38" s="30">
        <v>1212.7394056600001</v>
      </c>
      <c r="I38" s="30">
        <v>857.75843341999996</v>
      </c>
      <c r="J38" s="30">
        <f t="shared" si="3"/>
        <v>1252.4614922399999</v>
      </c>
      <c r="K38" s="30">
        <f t="shared" si="3"/>
        <v>109.79902109999989</v>
      </c>
      <c r="L38" s="31">
        <f t="shared" si="1"/>
        <v>0.47096677429448891</v>
      </c>
      <c r="M38" s="31">
        <f t="shared" si="2"/>
        <v>9.0888624352949586E-4</v>
      </c>
    </row>
    <row r="39" spans="1:13" ht="51" x14ac:dyDescent="0.35">
      <c r="A39" s="27" t="s">
        <v>67</v>
      </c>
      <c r="B39" s="27" t="s">
        <v>76</v>
      </c>
      <c r="C39" s="27" t="s">
        <v>77</v>
      </c>
      <c r="D39" s="34" t="s">
        <v>91</v>
      </c>
      <c r="E39" s="27" t="s">
        <v>92</v>
      </c>
      <c r="F39" s="29">
        <v>11288.202438</v>
      </c>
      <c r="G39" s="29">
        <v>11025.08939662</v>
      </c>
      <c r="H39" s="30">
        <v>10751.19031731</v>
      </c>
      <c r="I39" s="30">
        <v>10570.19433893</v>
      </c>
      <c r="J39" s="30">
        <f t="shared" si="3"/>
        <v>263.11304138000014</v>
      </c>
      <c r="K39" s="30">
        <f t="shared" si="3"/>
        <v>273.89907931000016</v>
      </c>
      <c r="L39" s="31">
        <f t="shared" si="1"/>
        <v>0.95242713588460892</v>
      </c>
      <c r="M39" s="31">
        <f t="shared" ref="M39" si="4">SUM(F39)/$F$15</f>
        <v>3.9843464981772362E-3</v>
      </c>
    </row>
    <row r="40" spans="1:13" x14ac:dyDescent="0.35">
      <c r="G40" s="22"/>
      <c r="L40" s="42"/>
    </row>
    <row r="41" spans="1:13" x14ac:dyDescent="0.35">
      <c r="G41" s="22"/>
      <c r="L41" s="42"/>
    </row>
    <row r="42" spans="1:13" x14ac:dyDescent="0.35">
      <c r="G42" s="22"/>
      <c r="L42" s="42"/>
    </row>
    <row r="43" spans="1:13" x14ac:dyDescent="0.35">
      <c r="G43" s="22"/>
      <c r="L43" s="42"/>
    </row>
    <row r="44" spans="1:13" x14ac:dyDescent="0.35">
      <c r="G44" s="22"/>
      <c r="L44" s="42"/>
    </row>
    <row r="45" spans="1:13" x14ac:dyDescent="0.35">
      <c r="G45" s="22"/>
      <c r="L45" s="42"/>
    </row>
    <row r="46" spans="1:13" x14ac:dyDescent="0.35">
      <c r="G46" s="22"/>
      <c r="L46" s="42"/>
    </row>
    <row r="47" spans="1:13" x14ac:dyDescent="0.35">
      <c r="G47" s="22"/>
      <c r="L47" s="42"/>
    </row>
    <row r="48" spans="1:13" x14ac:dyDescent="0.35">
      <c r="G48" s="22"/>
      <c r="L48" s="42"/>
    </row>
    <row r="49" spans="7:12" x14ac:dyDescent="0.35">
      <c r="G49" s="22"/>
      <c r="L49" s="42"/>
    </row>
    <row r="50" spans="7:12" x14ac:dyDescent="0.35">
      <c r="G50" s="22"/>
      <c r="L50" s="42"/>
    </row>
    <row r="51" spans="7:12" x14ac:dyDescent="0.35">
      <c r="G51" s="22"/>
      <c r="L51" s="42"/>
    </row>
    <row r="52" spans="7:12" x14ac:dyDescent="0.35">
      <c r="G52" s="22"/>
      <c r="L52" s="42"/>
    </row>
    <row r="53" spans="7:12" x14ac:dyDescent="0.35">
      <c r="G53" s="22"/>
      <c r="L53" s="42"/>
    </row>
    <row r="54" spans="7:12" x14ac:dyDescent="0.35">
      <c r="G54" s="22"/>
      <c r="L54" s="42"/>
    </row>
    <row r="55" spans="7:12" x14ac:dyDescent="0.35">
      <c r="G55" s="22"/>
      <c r="L55" s="42"/>
    </row>
    <row r="56" spans="7:12" x14ac:dyDescent="0.35">
      <c r="G56" s="22"/>
      <c r="L56" s="42"/>
    </row>
    <row r="57" spans="7:12" x14ac:dyDescent="0.35">
      <c r="G57" s="22"/>
      <c r="L57" s="42"/>
    </row>
    <row r="58" spans="7:12" x14ac:dyDescent="0.35">
      <c r="G58" s="22"/>
      <c r="L58" s="42"/>
    </row>
    <row r="59" spans="7:12" x14ac:dyDescent="0.35">
      <c r="G59" s="22"/>
      <c r="L59" s="42"/>
    </row>
    <row r="60" spans="7:12" x14ac:dyDescent="0.35">
      <c r="G60" s="22"/>
      <c r="L60" s="42"/>
    </row>
    <row r="61" spans="7:12" x14ac:dyDescent="0.35">
      <c r="G61" s="22"/>
      <c r="L61" s="42"/>
    </row>
    <row r="62" spans="7:12" x14ac:dyDescent="0.35">
      <c r="G62" s="22"/>
      <c r="L62" s="42"/>
    </row>
    <row r="63" spans="7:12" x14ac:dyDescent="0.35">
      <c r="G63" s="22"/>
      <c r="L63" s="42"/>
    </row>
    <row r="64" spans="7:12" x14ac:dyDescent="0.35">
      <c r="G64" s="22"/>
      <c r="L64" s="42"/>
    </row>
    <row r="65" spans="7:12" x14ac:dyDescent="0.35">
      <c r="G65" s="22"/>
      <c r="L65" s="42"/>
    </row>
    <row r="66" spans="7:12" x14ac:dyDescent="0.35">
      <c r="G66" s="22"/>
      <c r="L66" s="42"/>
    </row>
    <row r="67" spans="7:12" x14ac:dyDescent="0.35">
      <c r="G67" s="22"/>
      <c r="L67" s="42"/>
    </row>
    <row r="68" spans="7:12" x14ac:dyDescent="0.35">
      <c r="G68" s="22"/>
      <c r="L68" s="42"/>
    </row>
    <row r="69" spans="7:12" x14ac:dyDescent="0.35">
      <c r="G69" s="22"/>
      <c r="L69" s="42"/>
    </row>
  </sheetData>
  <dataValidations count="1">
    <dataValidation type="list" allowBlank="1" showInputMessage="1" showErrorMessage="1" sqref="B19:D19 C37:D37 B16 C23:D23 C28:D29 C17:D17 B39 B18 C26 C22 B20:B37" xr:uid="{1AA95A09-5112-46F9-ABCA-E6F7D40EC3AD}">
      <formula1>AREASOLICITANTE</formula1>
    </dataValidation>
  </dataValidations>
  <pageMargins left="0.7" right="0.7" top="0.75" bottom="0.75" header="0.3" footer="0.3"/>
  <pageSetup orientation="portrait" verticalDpi="0" r:id="rId1"/>
  <headerFooter>
    <oddFooter>&amp;L_x000D_&amp;1#&amp;"Calibri"&amp;10&amp;K000000 Pública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Fichas FUTIC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Andres Garzon Ramirez</dc:creator>
  <cp:lastModifiedBy>Carlos Andres Garzon Ramirez</cp:lastModifiedBy>
  <dcterms:created xsi:type="dcterms:W3CDTF">2025-01-31T20:25:45Z</dcterms:created>
  <dcterms:modified xsi:type="dcterms:W3CDTF">2025-01-31T20:27:46Z</dcterms:modified>
</cp:coreProperties>
</file>