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mintic-my.sharepoint.com/personal/lartunduaga_mintic_gov_co/Documents/Escritorio/Documentos/2025/Para publicar/"/>
    </mc:Choice>
  </mc:AlternateContent>
  <xr:revisionPtr revIDLastSave="44" documentId="11_3EA24A5EAA05B9FC7F2B1818B04E60D1A615B178" xr6:coauthVersionLast="47" xr6:coauthVersionMax="47" xr10:uidLastSave="{E6FD7279-913A-43A9-B7E9-E31F78817C80}"/>
  <bookViews>
    <workbookView xWindow="-120" yWindow="-120" windowWidth="29040" windowHeight="15720" xr2:uid="{00000000-000D-0000-FFFF-FFFF00000000}"/>
  </bookViews>
  <sheets>
    <sheet name="PM CGR MINTIC" sheetId="1" r:id="rId1"/>
  </sheets>
  <definedNames>
    <definedName name="_xlnm._FilterDatabase" localSheetId="0" hidden="1">'PM CGR MINTIC'!$A$10:$GV$73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3" i="1" l="1"/>
  <c r="P73" i="1"/>
  <c r="N73" i="1"/>
  <c r="L12" i="1" l="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1" i="1"/>
  <c r="L52" i="1"/>
  <c r="L53" i="1"/>
  <c r="L54" i="1"/>
  <c r="L57" i="1"/>
  <c r="L58" i="1"/>
  <c r="L61" i="1"/>
  <c r="L62" i="1"/>
  <c r="L66" i="1"/>
  <c r="L72" i="1"/>
  <c r="L63" i="1"/>
  <c r="L64" i="1"/>
  <c r="L65" i="1"/>
  <c r="L50" i="1"/>
  <c r="L55" i="1"/>
  <c r="L56" i="1"/>
  <c r="L59" i="1"/>
  <c r="L60" i="1"/>
  <c r="L67" i="1"/>
  <c r="L68" i="1"/>
  <c r="L69" i="1"/>
  <c r="L70" i="1"/>
  <c r="L71" i="1"/>
  <c r="P2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1" i="1"/>
  <c r="N52" i="1"/>
  <c r="N53" i="1"/>
  <c r="N54" i="1"/>
  <c r="N57" i="1"/>
  <c r="N58" i="1"/>
  <c r="N61" i="1"/>
  <c r="N62" i="1"/>
  <c r="N66" i="1"/>
  <c r="N72" i="1"/>
  <c r="N63" i="1"/>
  <c r="N64" i="1"/>
  <c r="N65" i="1"/>
  <c r="N50" i="1"/>
  <c r="N55" i="1"/>
  <c r="N56" i="1"/>
  <c r="N59" i="1"/>
  <c r="N60" i="1"/>
  <c r="N67" i="1"/>
  <c r="N68" i="1"/>
  <c r="N69" i="1"/>
  <c r="N70" i="1"/>
  <c r="N71" i="1"/>
  <c r="Q22" i="1" l="1"/>
  <c r="Q52" i="1"/>
  <c r="Q61" i="1"/>
  <c r="Q50" i="1"/>
  <c r="Q55" i="1"/>
  <c r="Q56" i="1"/>
  <c r="Q59" i="1"/>
  <c r="Q60" i="1"/>
  <c r="Q67" i="1"/>
  <c r="Q68" i="1"/>
  <c r="Q69" i="1"/>
  <c r="Q70" i="1"/>
  <c r="Q71" i="1"/>
  <c r="O50" i="1"/>
  <c r="P50" i="1" s="1"/>
  <c r="O55" i="1"/>
  <c r="P55" i="1" s="1"/>
  <c r="O56" i="1"/>
  <c r="P56" i="1" s="1"/>
  <c r="O59" i="1"/>
  <c r="P59" i="1" s="1"/>
  <c r="O60" i="1"/>
  <c r="P60" i="1" s="1"/>
  <c r="O67" i="1"/>
  <c r="P67" i="1" s="1"/>
  <c r="O68" i="1"/>
  <c r="P68" i="1" s="1"/>
  <c r="O69" i="1"/>
  <c r="P69" i="1" s="1"/>
  <c r="O70" i="1"/>
  <c r="P70" i="1" s="1"/>
  <c r="O71" i="1"/>
  <c r="P71" i="1" l="1"/>
  <c r="N11" i="1" l="1"/>
  <c r="O80" i="1" s="1"/>
  <c r="Q12" i="1"/>
  <c r="Q13" i="1"/>
  <c r="Q14" i="1"/>
  <c r="Q15" i="1"/>
  <c r="Q16" i="1"/>
  <c r="Q17" i="1"/>
  <c r="Q18" i="1"/>
  <c r="Q19" i="1"/>
  <c r="Q21" i="1"/>
  <c r="Q24" i="1"/>
  <c r="Q25" i="1"/>
  <c r="Q26" i="1"/>
  <c r="Q27" i="1"/>
  <c r="Q28" i="1"/>
  <c r="Q29" i="1"/>
  <c r="Q30" i="1"/>
  <c r="Q31" i="1"/>
  <c r="Q33" i="1"/>
  <c r="Q34" i="1"/>
  <c r="Q35" i="1"/>
  <c r="Q36" i="1"/>
  <c r="Q37" i="1"/>
  <c r="Q38" i="1"/>
  <c r="Q39" i="1"/>
  <c r="Q40" i="1"/>
  <c r="Q41" i="1"/>
  <c r="Q42" i="1"/>
  <c r="Q43" i="1"/>
  <c r="Q44" i="1"/>
  <c r="Q45" i="1"/>
  <c r="Q46" i="1"/>
  <c r="Q48" i="1"/>
  <c r="Q49" i="1"/>
  <c r="Q51" i="1"/>
  <c r="Q53" i="1"/>
  <c r="Q54" i="1"/>
  <c r="Q57" i="1"/>
  <c r="Q58" i="1"/>
  <c r="Q62" i="1"/>
  <c r="Q66" i="1"/>
  <c r="Q72" i="1"/>
  <c r="Q63" i="1"/>
  <c r="Q64" i="1"/>
  <c r="Q65" i="1"/>
  <c r="L11" i="1"/>
  <c r="Q11" i="1" s="1"/>
  <c r="Q20" i="1" l="1"/>
  <c r="O20" i="1"/>
  <c r="P20" i="1" s="1"/>
  <c r="O32" i="1"/>
  <c r="P32" i="1" s="1"/>
  <c r="Q32" i="1"/>
  <c r="O47" i="1"/>
  <c r="P47" i="1" s="1"/>
  <c r="Q47" i="1"/>
  <c r="O23" i="1"/>
  <c r="P23" i="1" s="1"/>
  <c r="Q23" i="1"/>
  <c r="O72" i="1"/>
  <c r="P72" i="1" s="1"/>
  <c r="O35" i="1"/>
  <c r="P35" i="1" s="1"/>
  <c r="O34" i="1"/>
  <c r="P34" i="1" s="1"/>
  <c r="O45" i="1"/>
  <c r="P45" i="1" s="1"/>
  <c r="O33" i="1"/>
  <c r="P33" i="1" s="1"/>
  <c r="O66" i="1"/>
  <c r="P66" i="1" s="1"/>
  <c r="O46" i="1"/>
  <c r="P46" i="1" s="1"/>
  <c r="O44" i="1"/>
  <c r="P44" i="1" s="1"/>
  <c r="O22" i="1"/>
  <c r="P22" i="1" s="1"/>
  <c r="O62" i="1"/>
  <c r="P62" i="1" s="1"/>
  <c r="O61" i="1"/>
  <c r="P61" i="1" s="1"/>
  <c r="O19" i="1"/>
  <c r="P19" i="1" s="1"/>
  <c r="O57" i="1"/>
  <c r="P57" i="1" s="1"/>
  <c r="O42" i="1"/>
  <c r="P42" i="1" s="1"/>
  <c r="O30" i="1"/>
  <c r="P30" i="1" s="1"/>
  <c r="O18" i="1"/>
  <c r="P18" i="1" s="1"/>
  <c r="O31" i="1"/>
  <c r="P31" i="1" s="1"/>
  <c r="O41" i="1"/>
  <c r="P41" i="1" s="1"/>
  <c r="O29" i="1"/>
  <c r="P29" i="1" s="1"/>
  <c r="O17" i="1"/>
  <c r="P17" i="1" s="1"/>
  <c r="O58" i="1"/>
  <c r="P58" i="1" s="1"/>
  <c r="O53" i="1"/>
  <c r="P53" i="1" s="1"/>
  <c r="O40" i="1"/>
  <c r="P40" i="1" s="1"/>
  <c r="O28" i="1"/>
  <c r="P28" i="1" s="1"/>
  <c r="O16" i="1"/>
  <c r="P16" i="1" s="1"/>
  <c r="O11" i="1"/>
  <c r="P11" i="1" s="1"/>
  <c r="O52" i="1"/>
  <c r="P52" i="1" s="1"/>
  <c r="O39" i="1"/>
  <c r="P39" i="1" s="1"/>
  <c r="O27" i="1"/>
  <c r="P27" i="1" s="1"/>
  <c r="O15" i="1"/>
  <c r="P15" i="1" s="1"/>
  <c r="O43" i="1"/>
  <c r="P43" i="1" s="1"/>
  <c r="O65" i="1"/>
  <c r="P65" i="1" s="1"/>
  <c r="O51" i="1"/>
  <c r="P51" i="1" s="1"/>
  <c r="O38" i="1"/>
  <c r="P38" i="1" s="1"/>
  <c r="O26" i="1"/>
  <c r="P26" i="1" s="1"/>
  <c r="O14" i="1"/>
  <c r="P14" i="1" s="1"/>
  <c r="O54" i="1"/>
  <c r="P54" i="1" s="1"/>
  <c r="O64" i="1"/>
  <c r="P64" i="1" s="1"/>
  <c r="O49" i="1"/>
  <c r="P49" i="1" s="1"/>
  <c r="O37" i="1"/>
  <c r="P37" i="1" s="1"/>
  <c r="O25" i="1"/>
  <c r="P25" i="1" s="1"/>
  <c r="O13" i="1"/>
  <c r="P13" i="1" s="1"/>
  <c r="O63" i="1"/>
  <c r="P63" i="1" s="1"/>
  <c r="O48" i="1"/>
  <c r="P48" i="1" s="1"/>
  <c r="O36" i="1"/>
  <c r="P36" i="1" s="1"/>
  <c r="O24" i="1"/>
  <c r="P24" i="1" s="1"/>
  <c r="O12" i="1"/>
  <c r="P12" i="1" s="1"/>
  <c r="O79" i="1" l="1"/>
</calcChain>
</file>

<file path=xl/sharedStrings.xml><?xml version="1.0" encoding="utf-8"?>
<sst xmlns="http://schemas.openxmlformats.org/spreadsheetml/2006/main" count="658" uniqueCount="387">
  <si>
    <t>Fecha de Avance</t>
  </si>
  <si>
    <t>Cons</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</si>
  <si>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</si>
  <si>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</si>
  <si>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</si>
  <si>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</si>
  <si>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</si>
  <si>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</si>
  <si>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</si>
  <si>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</si>
  <si>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</si>
  <si>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</si>
  <si>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</si>
  <si>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</si>
  <si>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</si>
  <si>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</si>
  <si>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Área responsable</t>
  </si>
  <si>
    <t>Seguimiento OCI</t>
  </si>
  <si>
    <t>Tipo de Auditoria</t>
  </si>
  <si>
    <t>No.  Acción SIMIG</t>
  </si>
  <si>
    <t>Estado PM</t>
  </si>
  <si>
    <t>H1A 2023</t>
  </si>
  <si>
    <t>Hallazgo No. 1. Bien Inmueble FUNZA – Administrativo. (A). 
Analizando la información en el aplicativo “SEVEN” módulo de Propiedad Planta y Equipo, la cuenta 8 subcuenta 83 (Deudoras de Control) y revisado el “Libro auxiliar”, no se evidencia registro en esa cuenta el lote de terreno No.2 ubicado en la Vereda el Hato Municipio de Funza- Cundinamarca, identificado con el folio de matrícula inmobiliaria No. 50C-1711289. 
Revisando el certificado de libertad y tradición del inmueble de fecha 04 de abril de 2024, en la notación No.2 de fecha 20/06/2012 el Fondo de Tecnologías de la Información y las Comunicaciones mediante resolución 733 del 22-05-2012 resolvió:  “Transferencia De Dominio De Bienes Fiscales” a la entidad CENTRAL DE INVERSIONES S.A, acto seguido en la anotación No.3 de fecha 05/03/2014 aproximadamente un año y tres meses después, el Ministerio de las Tecnologías de la Información y las Comunicaciones mediante Resolución No. 387 de 21/02/2014 cancela la Resolución 733 del 22-05-2012 expedida por el Fondo bajo los siguientes argumentos: “(…) este inmueble es estratégico, dado que reúne las condiciones técnicas necesarias para la ubicación de estación de monitorio (…)”, quedando en cabeza del MinTIC la titularidad del derecho real del dominio de este predio conforme así lo consagra el folio de matrícula inmobiliaria. 
Ahora bien, revisando el libro auxiliar registrado en el aplicativo “SEVEN” del MINTIC y del Fondo de Tecnologías de la Información y Las Comunicaciones- FUTIC, no se evidencia relacionado el Bien inmueble referenciado, tal como se presenta a continuación en las siguientes tablas, que hacen referencia a los bienes inmuebles registrados en el aplicativo “SEVEN” No.16- Propiedad Planta y Equipo de cada entidad…
Analizando la respuesta de la entidad, se analiza que el Min Tic remitió la evidencia del “VUR” conforme al propietario legal del bien inmueble ubicado en el municipio del Funza, de igual manera, se considera que conforme al Certificado de Libertas y Tradición con folio de matrícula inmobiliaria No. 50C-1711289, el propietario registrado es el Min Tic, como se consigna en la anotación No.3 de fecha 05/03/2014, de lo anterior, observa la CGR que existe un error en el certificado de libertad y tradición por lo que se desvirtúa la incidencia disciplinaria pero se mantiene la incidencia administrativa, así mismo, se modifica el título del hallazgo dado los argumentos de la Entidad.</t>
  </si>
  <si>
    <t>Error de digitación por parte de la Oficina de Registro e Instrumentos Públicos en la inscripción de la anotación número 3 del Certificado de Tradición y Libertad con fecha 05/03/2014. Sumado a lo anterior, por parte de la Subdirección Administrativa no se hizo la revisión del documento que permitiera evidenciar dicho error; sin embargo, el bien se encuentra contablemente bien registrado.</t>
  </si>
  <si>
    <t xml:space="preserve">Solicitar a la Oficina de Registro e Instrumentos Públicos la corrección del registro en la anotación No. 3 del folio de matrícula inmobiliaria No. 50C-1711289 correspondiente al bien inmueble denominado Funza, propiedad del Fondo Único de TIC.
</t>
  </si>
  <si>
    <t xml:space="preserve">Enviar oficio a la Oficina de Registro e Instrumentos Públicos donde se solicita la corrección del registro en la anotación No. 3 del folio de matrícula inmobiliaria No. 50C-1711289 correspondiente al bien inmueble denominado Funza, propiedad del Fondo Único de TIC.
</t>
  </si>
  <si>
    <t xml:space="preserve">Certificado de Libertad y tradición Actualizado a nombre del Fondo Único de TIC. </t>
  </si>
  <si>
    <t>GIT Administración de Bienes
Subdirección Administrativa</t>
  </si>
  <si>
    <t xml:space="preserve">Auditoría Financiera
</t>
  </si>
  <si>
    <t>Revisar exhaustivamente todos los certificados de tradición y libertad de los bienes inmuebles de propiedad del Ministerio de Tecnologías de la Información y las Comunicaciones para verificar que no haya errores en la titularidad de los mismos.</t>
  </si>
  <si>
    <t>Incluir dentro de la información del formato GRA-TIC-FM-016 (Hoja de Vida Inmueble) los datos actualizados incluidos dentro de los Certificados de Tradición y Libertad.</t>
  </si>
  <si>
    <t>Hojas de Vida Inmuebles revisadas y/o actualizadas a cargo del MINTIC,  de los 15 bienes inmuebles</t>
  </si>
  <si>
    <t>H2ADF 2023</t>
  </si>
  <si>
    <t>Hallazgo No. 2. Propiedad Planta y Equipo registrados en la cuenta No.810, Bienes Muebles – Administrativo con presunta Incidencia Disciplinaria y Fiscal (D) (F). 
En el desarrollo de la Auditoría que adelantó la CGR, revisando el material allegado por la Entidad, con relación al acta ““Toma física de Inventario de bienes propiedad del Min Tic- octubre 2023- Grupo Interno de Trabajo de Administración de Bienes” en la que se consagra la inexistencia física de 286 bienes al año 2023:  
” /// BIENES TANGIBLES. De otra parte, se tiene que dé (286) bienes no hay evidencia de su existencia por lo tanto no se pudieron validar físicamente. 
FALTANTES  
Procedemos a enlistar de manera individual los (286) bienes que aparecen registrados en el aplicativo de control de inventarios, pero cuya existencia física no pudo ser comprobada en el ejercicio de la toma física del año 2023.” (Subrayado y Negrilla fuera del texto). 
Frente a lo mencionado, la CGR procedió a revisar el aplicativo “SEVEN” módulo de propiedad Planta y Equipo, el “Libro Auxiliar” conforme a la cuenta “8 -subcuenta 83 -(Deudoras de Control)” encontrando que, estos bienes muebles se encuentran registrados en esta cuenta 8, conservando un tercero, un número de bodega y fecha del último traslado, cuyos registros contables son de fechas 30 de noviembre y 29 de diciembre de 2023, sin evidenciar el documento – actas y/o respectivos actos administrativos de cambio de cuenta por parte del comité, documento que soporta el registro contable del traslado de estos bienes públicos14. 
Así mismo, la CGR con el fin de verificar la existencia física de los bienes ya mencionados, realizó visita administrativa en la bodega del MinTIC y en las bodegas ubicadas en el Municipio de Funza y el Rosal (Cundinamarca), tal como se consta en las actas de fecha 04 y 05 de abril del año 2024 y los bienes muebles registrados en la bodega de Cali mediante Acta de fecha 22 de abril de 2024…
… Así las cosas, la CGR conforme a la información allegada y estudiada, analiza que: De los doscientos treinta y tres (233) bienes muebles FALTANTES a los que hace referencia esta observación, no se evidencia su reposición18 (actas de entrega bienes/paz y salvos), no existe el documento – actas y/o respectivos actos administrativos que soporta el registro contable del traslado de estos bienes públicos, no se registran pagos sobre los bienes por parte del responsable, tampoco existen investigaciones administrativas o disciplinarias en estos años 2019 al 2023 y/o fallos ejecutoriados de exoneración de responsabilidades administrativas, fiscales y/o penales, tampoco se han ejercido las acciones administrativas de afectación de póliza permitidas por el Manual de políticas Contables del Min Tic Numeral 9.3 Reposición en su ítem 9.3.119:</t>
  </si>
  <si>
    <t>Según la CGR, se presentan posibles deficiencias en el seguimiento y control de los bienes muebles durante las vigencias 2019 al 2022.
La CGR indica que conforme a la información allegada y estudiada, analiza que: De los doscientos treinta y tres (233) bienes muebles FALTANTES, no se evidencia su reposición (actas de entrega bienes/paz y salvos), no existe el documento – actas y/o respectivos actos administrativos que soporta el registro contable del traslado de estos bienes públicos, no se registran pagos sobre los bienes por parte del responsable, tampoco existen investigaciones administrativas o disciplinarias en estos años 2019 al 2023 y/o fallos ejecutoriados de exoneración de responsabilidades administrativas, fiscales y/o penales, tampoco se han ejercido las acciones administrativas de afectación de póliza permitidas por el Manual de políticas Contables del Min Tic Numeral 9.3 Reposición en su ítem 9.3.1.</t>
  </si>
  <si>
    <t xml:space="preserve">Realizar Informe aclaratorio a la CGR con relación a que los bienes sujetos del hallazgo, registran saldo en libros Cero(0), debido a que (i) son Bienes de Menor cuantía , registrados en la cuenta de control administrativo (ii) a la fecha de transición al nuevo marco Normativo (01 de enero de 2018), habían agotado su vida útil, y fueron depuradas en la convergencia. Por lo tanto no se encontraban reconocidos en la cuenta de Propiedades, planta y equipo.
</t>
  </si>
  <si>
    <t xml:space="preserve">Enviar informe aclaratorio sobre el registro de los bienes previo a su reclasificación en cuentas de orden Responsabilidades en proceso. </t>
  </si>
  <si>
    <t>Informe</t>
  </si>
  <si>
    <t>Acción de mejora cumplida.
Con radicado No. 242112897 del 10/09/2024, el GIT de Administración de Bienes entregó informe aclaratorio sobre el registro de los bienes previo a su reclasificación en cuentas de orden.</t>
  </si>
  <si>
    <t xml:space="preserve">Creación, adopción y socialización del procedimiento para entrega, custodia y devolución de bienes, indicando especialmente responsables y las actividades de control en la asignación y devolución en la desvinculación de los funcionarios de la entidad.
</t>
  </si>
  <si>
    <t xml:space="preserve">Realizar mesas de trabajo para la creación del procedimiento aludido,   gestionar su aprobación  en el Sistema SIMIG y luego realizar su socialización a las partes interesadas.
</t>
  </si>
  <si>
    <t xml:space="preserve">Procedimiento y socialización
</t>
  </si>
  <si>
    <t xml:space="preserve">Solicitar concepto a la Contaduría General de la Nación sobre el registro contable por reclasificación en cuentas de orden de los bienes con presunta inexistencia física, con saldo en libros $0, que según la CGR genera una subestimación en las cuentas de PPYE. 
</t>
  </si>
  <si>
    <t xml:space="preserve">Enviar oficio a la Contaduría General de la Nación con el propósito de obtener el concepto requerido y aplicar el criterio en los términos que sean expuestos por la CGN.
</t>
  </si>
  <si>
    <t xml:space="preserve">Documento que recopile la solicitud y respuesta dada por la CGN. </t>
  </si>
  <si>
    <t xml:space="preserve">Solicitar a la Entidad aseguradora afectar la póliza para la recuperación del valor de los 233 bienes con presunta inexistencia física. 
</t>
  </si>
  <si>
    <t xml:space="preserve">Enviar solicitud a la Entidad aseguradora para adelantar los tramites correspondientes para la afectación de la póliza con el fin de recuperar el valor de los 233 bienes con presunta inexistencia física.
</t>
  </si>
  <si>
    <t xml:space="preserve">Documento que recopile la solicitud y respuesta dada por la Entidad aseguradora. </t>
  </si>
  <si>
    <t xml:space="preserve">Remitir informe del estado de la investigación disciplinaria
</t>
  </si>
  <si>
    <t>Solicitar informe del estado del avance de la investigación disciplinaria por parte del GIT de Control Interno Disciplinario</t>
  </si>
  <si>
    <t>Informe del estado del avance de la investigación disciplinaria</t>
  </si>
  <si>
    <t>H3AD 2023
H3AD-2022</t>
  </si>
  <si>
    <t>H3AD 2023. (Cuenta 240720) Recaudos Por Clasificar 
H3AD 2022. Cuenta 1.3. Otras cuentas por cobrar, subcuenta 1.3.84.08. Cuotas partes de pensiones. 
La CGR solicitó mediante oficio radicado 2024EE0060693 de fecha 04/04/2024 “Soporte del número de partidas y valores pendientes por identificar a 31 de diciembre de 2023 correspondientes a la cuenta 2407”. Mediante respuesta con radicado 202434088, la entidad32 remite el documento “INGRESOS PENDIENTES DE IDENTIFICACIÓN” donde se observa que el Min TIC presenta falencias en la gestión para la identificación de las partidas registradas en la cuenta 240720 (Recaudos por clasificar), donde se evidencia un valor representativo, que genera una subestimación en la cuenta 138408001 (cuotas partes de pensiones) por valor de 1.919.514.620 equivalente a 359 partidas que no fueron identificadas según la nota 21.1 recursos a favor de terceros, donde se hace énfasis a las diferentes vigencias.  
La Entidad en respuesta33 a la observación emitida por la CGR manifiesta: “En consecuencia, de las 359 partidas registradas no resulta procedente afirmar que todas ellas correspondan al concepto de cuotas partes pensionales a cargo de Min tic”  
Analizando la respuesta de la entidad, no desvirtúa la observación, se constituye como hallazgo con incidencia administrativa, ya que la entidad no presenta la evidencia y justificación que soporte la identificación del origen de estos valores, generando incertidumbre en la información verídica reportada en los estados financieros, en consecuencia se presenta debilidades en la implementación de controles al procedimiento de recaudo por concepto de cuotas partes pensionales, presentando una subestimación de la cuenta 138408001 (cuotas partes de pensiones). 
Lo anterior, por deficiencias en las acciones de control que deben realizar los responsables de la información, para que esta cumpla con las características cualitativas establecidas en el Marco Conceptual de la CGN34, y así el Min TIC de cumplimiento a la característica, como es la Representación Fiel35 de los Hechos Económicos.  y presunto incumplimiento del numeral 1.2.1 del instructivo No.001 del 12 de diciembre de 2023 “procedimientos que se relacionan con las conciliaciones de toda naturaleza”. En consecuencia, se configura como un hallazgo administrativo y disciplinario.</t>
  </si>
  <si>
    <t xml:space="preserve">Presuntas  falencias en la gestión para la identificación de las partidas registradas en la cuenta 240720 (Recaudos por clasificar), donde se evidencia un valor representativo, que genera una subestimación en la cuenta 138408001 (cuotas partes de pensiones) por valor de 1.919.514.620 equivalente a 359 partidas que no fueron identificadas según la  nota 21.1 recursos a favor de terceros, donde se hace énfasis a las diferentes vigencias. 
La CGR considera que el hallazgo H3AD 2022 No es efectivo, debido a que en el periodo 2023 se evidencia un valor significativo en partidas por identificar. </t>
  </si>
  <si>
    <t>Identificar y reportar el seguimiento de identificación e imputación de partidas que configuran el recaudo por concepto de cuotas partes pensionales a cargo del Mintic, correspondiente a las 359 de la vigencia 2023 registradas por la Contraloría General de la República.</t>
  </si>
  <si>
    <t xml:space="preserve">Solicitar mesa de trabajo con Ministerio de Hacienda y Crédito Público para establecer pautas que contribuyan a la adecuada asignación de partidas e identificación de las mismas a cargo de Mintic. 
</t>
  </si>
  <si>
    <t xml:space="preserve"> Acta de reunión </t>
  </si>
  <si>
    <t>GIT Gestión Pensional
Subdirección de Gestión Humana</t>
  </si>
  <si>
    <t>H3AD 2023. (Cuenta 240720) Recaudos Por Clasificar 
H3AD-2022. Cuenta 1.3. Otras cuentas por cobrar, subcuenta 1.3.84.08. Cuotas partes de pensiones. 
La CGR solicitó mediante oficio radicado 2024EE0060693 de fecha 04/04/2024 “Soporte del número de partidas y valores pendientes por identificar a 31 de diciembre de 2023 correspondientes a la cuenta 2407”. Mediante respuesta con radicado 202434088, la entidad32 remite el documento “INGRESOS PENDIENTES DE IDENTIFICACIÓN” donde se observa que el Min TIC presenta falencias en la gestión para la identificación de las partidas registradas en la cuenta 240720 (Recaudos por clasificar), donde se evidencia un valor representativo, que genera una subestimación en la cuenta 138408001 (cuotas partes de pensiones) por valor de 1.919.514.620 equivalente a 359 partidas que no fueron identificadas según la nota 21.1 recursos a favor de terceros, donde se hace énfasis a las diferentes vigencias.  
La Entidad en respuesta33 a la observación emitida por la CGR manifiesta: “En consecuencia, de las 359 partidas registradas no resulta procedente afirmar que todas ellas correspondan al concepto de cuotas partes pensionales a cargo de Min tic”  
Analizando la respuesta de la entidad, no desvirtúa la observación, se constituye como hallazgo con incidencia administrativa, ya que la entidad no presenta la evidencia y justificación que soporte la identificación del origen de estos valores, generando incertidumbre en la información verídica reportada en los estados financieros, en consecuencia se presenta debilidades en la implementación de controles al procedimiento de recaudo por concepto de cuotas partes pensionales, presentando una subestimación de la cuenta 138408001 (cuotas partes de pensiones). 
Lo anterior, por deficiencias en las acciones de control que deben realizar los responsables de la información, para que esta cumpla con las características cualitativas establecidas en el Marco Conceptual de la CGN34, y así el Min TIC de cumplimiento a la característica, como es la Representación Fiel35 de los Hechos Económicos.  y presunto incumplimiento del numeral 1.2.1 del instructivo No.001 del 12 de diciembre de 2023 “procedimientos que se relacionan con las conciliaciones de toda naturaleza”. En consecuencia, se configura como un hallazgo administrativo y disciplinario.</t>
  </si>
  <si>
    <t xml:space="preserve">Validación de los terceros que componen las 359 partidas reportadas como pendientes de identificación al corte 31 de diciembre de 2023.
</t>
  </si>
  <si>
    <t>H3AD 2023
H3AD 2022</t>
  </si>
  <si>
    <t>Remisión de comunicaciones a las entidades deudoras para que alleguen soportes de pago, Verificación de soportes  y registro de seguimiento de las partidas identificadas para documentar los resultados de la gestión de manera mensual, incluyendo partidas correctas y aquellas que requieren reasignación.</t>
  </si>
  <si>
    <t xml:space="preserve"> Informe consolidado de gestión sobre resultados y observaciones</t>
  </si>
  <si>
    <t>H4AD 2023</t>
  </si>
  <si>
    <t>Acta</t>
  </si>
  <si>
    <t xml:space="preserve"> GIT de Contabilidad
Subdirección Financiera</t>
  </si>
  <si>
    <t>Acción de mejora cumplida.
Con radicado No. 242129999 del 08/10/2024, la Subdirección Financiera informa que el 18 de julio se realizó una mesa de trabajo con la Universidad Francisco José de Caldas, donde se revisó y aclaró la reciprocidad del contrato 713 de 2023 y se establecieron compromisos. Asimismo, adjuntan una certificación del 11 de septiembre, en la cual la Universidad informa que, debido a un error de digitación en el reporte de operaciones recíprocas, se había estado reportando al Ministerio de las TIC en lugar del Fondo y se procedió a realizar el ajuste correspondiente en el reporte del segundo trimestre de 2024. También se adjunta un reporte de la CGN con corte al 30 de junio de 2024.</t>
  </si>
  <si>
    <t>Diseñar un formato para la Conciliación de Operaciones Recíprocas, con el fin de informar las partidas conciliatorias trimestralmente, una vez obtenido el reporte emitido por la CGN.</t>
  </si>
  <si>
    <t>H5AD 2023
H1AD-2022</t>
  </si>
  <si>
    <t>H5AD. Bienes Históricos Culturales (Cuenta 1715) - . 
H1AD-2022. Cuenta 1715 Bienes Históricos y Culturales, subcuenta 1.7.15.08 Elementos de Museo. (No es efectiva, no se realizo la actualización del inventario, se siguen manteniendo los mismos valores )
La CGR en análisis a los estados financieros, observó que no se ha realizado una actualización del valor del inventario de la “Colección Filatélica, toda vez, que conforme a la auditoría realizada al Ministerio de Tecnologías de la Información y Comunicaciones en su vigencia 2022, se presentó un Hallazgo a la cuenta “Bienes De Uso Público Históricos Y Culturales”, con relación a una posible pérdida de estos bienes39. Como se evidencia a continuación la nota a los estados financieros con su comparativo de las dos vigencias, no se observa una variación en los valores:
… Analizada la respuesta de la entidad, la observación se mantiene y se constituye como hallazgo con incidencia disciplinaria, toda vez que revisada la información suministrada esta no la desvirtúa, debido a que, si bien es cierto, la entidad ha suscrito dos contratos en la vigencia 2023, esta acción de mejora para subsanar No fue efectivas y oportunas, por ende, se genera una incertidumbre en el valor de la cuenta 1715 a 31 de diciembre de 2023. De igual manera, con relación a lo manifestado por la entidad en su respuesta: “(…) no puede ser actualizada hasta tanto se cuente con la valoración total y unitaria de cada una de las piezas postales que integran esta colección (…)” no se evidenció la actualización de la cuenta conforme al numeral 12.5 literal B Revelaciones donde la norma indica, que se debe mantener “una conciliación entre los valores en libros al principio y al final del periodo contable”. De esta manera, la información suministrada por el Ministerio de las Tecnologías de la Información y las Comunicaciones, no se observa actualización del inventario en el periodo 2023, como lo indica la norma antes mencionada, para así tener un valor real de la información referente a estos conceptos en los estados financieros.</t>
  </si>
  <si>
    <t>La CGR en análisis a los estados financieros, observó que no se ha realizado una actualización del valor del inventario de la “Colección Filatélica, toda vez, que conforme a la auditoría realizada al Ministerio de Tecnologías de la Información y Comunicaciones en su vigencia 2022, se presentó un Hallazgo a la cuenta “Bienes De Uso Público Históricos Y Culturales”, con relación a una posible pérdida de estos bienes. 
Al cierre de la vigencia 2023 no se ha evidenciado una actualización en la cuenta No. 1715 (Bienes de uso Público Históricos y Culturales) 40, afectando los estados financieros, generando una incertidumbre en el valor reportado.
La CGR informa que el hallazgo H1AD-2022 No es efectivo, teniendo en cuenta que el inventario no se ha actualizado.</t>
  </si>
  <si>
    <t xml:space="preserve">Entregar informe de los Contratos 769 y 761 de 2023 y de los Contratos 804 y 609 de 2024 con corte a Noviembre de 2024, con el avance en la verificación, ajuste y actualización del inventario y avalúo comercial de las  piezas postales de la colección filatélica del MinTIC que han sido objeto de intervención a la fecha, en virtud de los citados contratos. El avance del proyecto de intervención de la colección filatélica deberá ser por fases debido al volumen de las estampillas, con un personal limitado como medida de seguridad para garantizar la integridad de las piezas postales. Del mismo modo tener en cuenta que las actividades de inventario y avalúo se deben desarrollar de forma simultanea. Del mismo modo, se entregará la base de datos del inventario actualizado de la colección con corte a Noviembre 2024, junto con el registro fotográfico realizado durante la ejecución de los contratos del 2023 y lo adelantando en la presente anualidad con los Contratos 804 y 609 de 2024. Finalmente se realizará entrega del avalúo comercial en dólares y pesos colombianos de las piezas intervenidas en ejecución de dichos contratos ($25.000 en el 2023) y mínimo $50.000 piezas en el 2024. </t>
  </si>
  <si>
    <t>Desarrollo contrato Piloto, sobre una muestra de 25.000 piezas filatélicas, para definir técnicamente los criterios de catalogación, descripción, avalúo, actualización del inventario y elaborar hoja de ruta o plan de acción que definió los lineamientos normativos y técnicos para realizar la valoración total de la colección.
Desarrollo contratos, sobre una muestra de 50.000 piezas filatélica,  para el análisis, ajuste y actualización de la valoración patrimonial y comercial de un número mínimo de especies postales que integran la colección filatélica de la entidad.</t>
  </si>
  <si>
    <t>Informe final Contratos 769 y 761 de 2023.
Informe de avance con corte a Noviembre 2024 de los Contratos 804 y 609 de 2024.
Base de datos de inventario actualizado.  
Registro fotográfico de Piezas Filatélicas y
Avalúo comercial en Dólares y Pesos Colombianos de las piezas intervenidas en ejecución de dichos contratos. 25.000 Piezas Filatélicas (2.023)
50.000 Piezas Filatélicas (2.204)</t>
  </si>
  <si>
    <t xml:space="preserve">Subdirección de Asuntos Postales
Dirección de Industrias de Comunicaciones 
</t>
  </si>
  <si>
    <t>H6ADF 2023</t>
  </si>
  <si>
    <t>Hallazgo No. 6. Notas Explicativas a los Estados Financieros Bienes Muebles - Antenas – Administrativo con presunta Incidencia Disciplinaria y Fiscal (D) (F). 
Revisando las notas a los estados financieros de la entidad, la CGR encontró que en la Nota 29.2.2. Depreciación Propiedad Planta y Equipo, se encuentran registradas tres (3) antenas con las placas 01-00511 (Antena Activa HF). 01-00522 (Antena HF) y 01 – 00592 (Antena cónica)48. 
Frente a la situación mencionada, se procedió a revisar el aplicativo “SEVEN” módulo de Propiedad Planta y Equipo, el “Libro Auxiliar” conforme a la cuenta “8 subcuenta 83 (Deudoras de Control)” encontrando que, estos bienes muebles se encuentran registrados en esta cuenta 8, conservando un tercero, un número de bodega y fecha del último traslado, con registros contables de fecha 30 de noviembre y 29 diciembre de 2023, sin evidenciar el documento -actas y/o respectivos actos administrativos de cambio de cuenta por parte del comité, documento que soporta el registro contable del traslado de estos bienes públicos49.  
… De conformidad con lo antes manifestado, la entidad no presentó, la evidencia conforme a la baja de estos bienes muebles, además no se evidenció uso del Manual de Administración de Bienes55 para la reposición de estos, y no se presentó evidencia de la afectación de la póliza, en consecuencia, lo comunicado no es desvirtuado y se configura como hallazgo con incidencia fiscal, en cuantía de $128.954.008,00 y una subestimación en la Cuenta de Propiedad Planta y Equipo…</t>
  </si>
  <si>
    <t xml:space="preserve">No presentan soportes del porque las antenas relacionadas en la nota a los “Estados Financieros 29.2.2 Depreciaciones de Propiedades Planta y Equipo” no se encuentran registradas en la cuenta 16 propiedad planta y equipo, el que hace referencia a “Los valores acumulados de la depreciación correspondientes al periodo comprendido del 1 enero al 31 de diciembre de 2023”.                                                             </t>
  </si>
  <si>
    <t xml:space="preserve">Aclarar en las notas contables del segundo trimestre de 2024 la revelación efectuada en nota 29,2 de diciembre 31 de 2023   </t>
  </si>
  <si>
    <t>A través de las notas a los estados financieros se debe dar claridad respecto a la nota de la cuenta 5360 Depreciación Propiedad Planta y Equipo, reflejada en los estados financieros de MINTIC en la nota 29.2 de diciembre 31 de 2023.</t>
  </si>
  <si>
    <t>Nota Contable</t>
  </si>
  <si>
    <t>GIT de Contabilidad
Subdirección Financiera</t>
  </si>
  <si>
    <t>Acción de mejora cumplida.
Con radicado No. 242116990 del 17/09/2024, la Subdirección Financiera remite la nota 29.2 de los estados financieros al 30 de junio de 2024, la cual incluye la nota aclaratoria “29.2.1 Depreciación de Propiedades, Planta y Equipo”</t>
  </si>
  <si>
    <t xml:space="preserve">Verificar que la nota revelada corresponda a la partida y contrapartida reconocida en los estados financieros de las cuentas de propiedad planta y equipo y depreciación efectiva de la vigencia. </t>
  </si>
  <si>
    <t xml:space="preserve">Generar informe comparativo de los movimientos de la cuenta propiedad planta y equipo y su respectiva depreciación de la vigencia, de tal forma que su revelación en las notas sea concordante con las cifras que se reflejan en los estados financieros del segundo y tercer trimestre de la vigencia 2024.               </t>
  </si>
  <si>
    <t xml:space="preserve">Documento </t>
  </si>
  <si>
    <t>Según la CGR se presentaron posibles deficiencias en las revelaciones en las notas a los estados financieros.  La CGR indica que revisando las notas a los estados financieros de la entidad, encontró que en la Nota 29.2.2. Depreciación Propiedad Planta y Equipo, se encuentran registradas 3 antenas, sin evidenciar el documento -actas y/o respectivos actos administrativos de cambio de cuenta por parte del comité, documento que soporta el registro contable del traslado de estos bienes públicos.</t>
  </si>
  <si>
    <t>GIT Administración de Bienes
Subdirección Administrativa
Apoya: GIT de Contabilidad</t>
  </si>
  <si>
    <t>Acción de mejora cumplida.
Con radicado No. 242112897 del 10/09/2024, el GIT de Administración de Bienes entregó informe aclaratorio Informe aclaratorio sobre el registro de tres (3) antenas identificadas con placas de inventario nos. 01-00511 (Antena Activa HF). 01-00522 (Antena HF) y 01-00592 (Antena cónica), previo a su reclasificación en cuentas de orden Responsabilidades en proceso. – Ministerio de las TIC.</t>
  </si>
  <si>
    <t>Creación, adopción y socialización del procedimiento para entrega, custodia y devolución de bienes, indicando especialmente responsables y las actividades de control en la asignación y devolución en la desvinculación de los funcionarios de la entidad.</t>
  </si>
  <si>
    <t xml:space="preserve">Elaborar el  procedimiento y gestionar su aprobación  en el Sistema SIMIG. Luego realizar su socialización a las partes interesadas.
</t>
  </si>
  <si>
    <t xml:space="preserve">Solicitar concepto a la Contaduría General de la Nación sobre el registro contable por reclasificación en cuentas de orden de los bienes con presunta inexistencia física, con saldo en libros $0, que según la CGR genera una subestimación en las cuentas de PPYE. </t>
  </si>
  <si>
    <t xml:space="preserve">Enviar oficio a la Contaduría General de la Nación con el propósito de obtener el concepto requerido y aplicar el concepto en los términos que sean expuestos por la Contaduría General de la Nación.
</t>
  </si>
  <si>
    <t xml:space="preserve">Solicitar a la Entidad aseguradora afectar la póliza para la recuperación del valor de los 3 bienes con presunta inexistencia física. 
</t>
  </si>
  <si>
    <t xml:space="preserve">Enviar solicitud a la Entidad aseguradora para adelantar los tramites correspondientes para la afectación de la póliza con el fin de recuperar el valor de los 3 bienes con presunta inexistencia física.
</t>
  </si>
  <si>
    <t xml:space="preserve">Documento que recopile la solicitud y respuesta dada por la Entidad aseguradora. 
</t>
  </si>
  <si>
    <t>H7A 2023</t>
  </si>
  <si>
    <t>Hallazgo No. 7- Documentos en SECOP - Administrativo (A). 
De la revisión y análisis de los contratos 020 de 202360 (contratación directa-prestación de servicios), 022 de 202361 (contrato interadministrativo) y 039 de 202362 (contrato interadministrativo), se evidencian debilidades en el seguimiento y control de los documentos contractuales por parte de la Supervisión, toda vez que el Ministerio de Tecnologías de la Información y Comunicaciones no publicó los siguientes documentos en el Sistema Electrónico para la Contratación Pública (SECOP II) o la plataforma transaccional que haga sus veces, incumpliendo lo determinado por la norma ya enunciada:  
Contrato 020 de 2023. 
• Factura No. EMPR 26806 y la Factura No. SD01 10252671. 
• El Cuarto Informe de Supervisión. 
Contrato 022 de 2023. 
• Factura No. BOG60399 y Factura No. BOG64941. 
Contrato 039 de 2023.  
• Factura No. BOG65366 y Factura No. BOG64247…</t>
  </si>
  <si>
    <t>Presuntas Debilidades en el seguimiento y control de la ejecución contractual por parte de la supervisión en cuanto a la publicación en SECOP de los documentos que soportan la ejecución de los contratos ya que algunos no se cargaron oportunamente</t>
  </si>
  <si>
    <t xml:space="preserve">Unificar los lineamientos y criterios sobre la completitud en el cargue de información de los contratos ejecutados en la vigencia por la Subdirección para la gestión del Talento Humano 
</t>
  </si>
  <si>
    <t xml:space="preserve">Realizar mesa de trabajo con los apoyos de la supervisión de los contratación para verificar el cumplimiento de los lineamientos exigidos por la entidad en el Manual de Supervisión sobre el cargue en SECOP de la información correspondiente a la ejecución de los contratos </t>
  </si>
  <si>
    <t xml:space="preserve">Acta de reunión </t>
  </si>
  <si>
    <t xml:space="preserve">Subdirección de Gestión Humana
</t>
  </si>
  <si>
    <t>Acción de mejora cumplida.
Con radicado No. 242106076 del 30 de agosto, La Subdirección para la Gestión de Talento Humano entregó acta de reunión con fecha del 27 de agosto, realizada con los apoyos de la supervisión de la Subdirección, donde indican que se socializó el plan de mejoramiento definido para este hallazgo relacionado con el cargue oportuno de documentos en secop. Asimismo, mencionan otros lineamientos relacionados con este tema.</t>
  </si>
  <si>
    <t xml:space="preserve">Presuntas Debilidades en el seguimiento y control de la ejecución contractual por parte de la supervisión en cuanto a la publicación en SECOP de los documentos que soportan la ejecución de los contratos </t>
  </si>
  <si>
    <t xml:space="preserve">Garantizar la completitud en el cargue de información de los contratos  ejecutados en la vigencia por la Subdirección para la gestión del Talento Humano con corte a 15 de noviembre </t>
  </si>
  <si>
    <t xml:space="preserve">Enviar correos mensuales por parte del supervisor del contrato con los lineamientos para el cargue de la información de ejecución contractual en SECOP y solicitando las evidencias de cargue de ejecución contractual con pantallazos de SECOP
</t>
  </si>
  <si>
    <t>Reporte consolidado de lineamientos de cargue de información y verificación con pantallazos  en SECOP</t>
  </si>
  <si>
    <t>H8A 2023</t>
  </si>
  <si>
    <t>Hallazgo No. 8. Documentos en SECOP – Contrato de fiducia65 Par Telecom – Administrativo. (A). 
En la revisión y análisis que la CGR realizó al contrato de fiducia entre el Par Telecom y el Ministerio de las Tic, iniciado el 30 de diciembre de 2005, se evidenció deficiencias en la supervisión y vigilancia con relación a la publicación de los documentos contractuales en el aplicativo SECOP, desde su suscripción hasta la fecha, toda vez que los mismos no están publicados en el SECOPI, SECOP II ni en la página web de la entidad. 
Como lo ordena la normatividad mencionada, todas las entidades estatales tienen la obligación de otorgar publicidad a sus procesos de contratación, si bien es cierto que el SECOPII comenzó su funcionamiento en el año 2007, años después de la suscripción del contrato objeto de la observación en el año 2005, las entidades públicas contaban con un Sistema Electrónico para la Contratación Pública llamado SECOP I, e igualmente antes de este año con respecto a  la publicidad de los contratos algunos migraron al SECOP I, pero para aquellos que no fue posible, debían ser publicados en la página WEB de la entidad o en su defecto para aquellas entidades estatales que no contaran con una infraestructura tecnológica y de conectividad tenían que publicar un aviso indicando el lugar de la entidad donde se puedan consultar, tal como lo ordena el Decreto 2170 de 2002 derogado por el art. 9.2, decreto nacional 734 de 2012 derogado por el art. 83, decreto nacional 066 de 2008, excepto los artículos 6, 9 y 24 por el cual se reglamenta la ley 80 de 1993, se modifica el decreto 855 de 1994 y se dictan otras disposiciones en aplicación de la ley 527 de 1999 – en el capítulo I DE LA TRANSPARENCIA EN LA ACTIVIDAD CONTRACTUAL ARTICULO 1, derogado por el art. 7, Decreto Nacional 2434 de 2006- inciso 2:  …</t>
  </si>
  <si>
    <t>La CGR Considera falta de gestión del Ministerio de las Tic, para exigir a la Fiduciaria el cumplimiento de la obligación de publicar el contrato, y por consiguiente sus modificaciones en la plataforma SECOP o en la página web de la entidad</t>
  </si>
  <si>
    <t xml:space="preserve">Requerir al contratista Contrato de fiducia Par Telecom la publicación de las modificaciones  que se han generado con ocasión del contrato </t>
  </si>
  <si>
    <t>Requerimiento al contratista</t>
  </si>
  <si>
    <t>Subdirección de Gestión Contractual 
Dirección Jurídica</t>
  </si>
  <si>
    <t>La CGR Considera falta de gestión del Ministerio de las Tic, para exigir a la Fiduciaria el cumplimiento de la obligación de publicar el contrato, y por consiguiente sus modificaciones en la plataforma SECOP, ni en la página web de la entidad</t>
  </si>
  <si>
    <t>Actualizar el procedimiento de supervisión con código GCC-TIC-PR-004   en el sentido de establecer la responsabilidad de los supervisores en el seguimiento a la ejecución del contrato .</t>
  </si>
  <si>
    <t>Realizar la actualización del  procedimiento de supervisión GCC-TIC-PR-004</t>
  </si>
  <si>
    <t>Procedimiento GCC-TIC-PR-004 actualizado</t>
  </si>
  <si>
    <t>H9DFA 2023</t>
  </si>
  <si>
    <t>Hallazgo No. 9. Contrato Estatal de Prestación de Servicios No. 020 de 202373 - Administrativo con presunta Incidencia Disciplinaria y Fiscal (D) (F).  
En el desarrollo de la Auditoría que adelanta la CGR, se analizó el Contrato estatal de prestación de servicios de apoyo a la gestión N. 020 de 2023 y sus anexos, suscrito entre el Ministerio de Tecnologías de la Información y las Comunicaciones y la Caja de compensación Familiar Compensar que, tiene por objeto: 
“CLÁUSULA PRIMERA-OBJETO: Prestar los servicios para desarrollar el programa de Bienestar Social e Incentivos 2023 del Ministerio de Tecnologías de la Información y las Comunicaciones con el fin de fortalecer las políticas de gestión y desempeño institucional de Talento Humano e Integridad.”  
En el desarrollo de la Auditoría que adelanta la CGR, se analizó el Contrato estatal de prestación de servicios de apoyo a la gestión N. 020 de 202335 y sus anexos, suscrito entre el Ministerio de Tecnologías de la Información y las Comunicaciones y la Caja de Compensación Familiar Compensar. De su ejecución contractual se revisaron los cuatro (4) informes de supervisión, en los cuales se evidencian presuntas inconsistencias en los pagos realizados conforme a lo pactado contractualmente y estipulado en “la propuesta económica del contratista de fecha 15 de marzo de 2023” (Subrayado y negrilla fuera del texto), como se 
relaciona a continuación…
… De lo anterior, se presentan debilidades en el seguimiento y control de pagos que realizó el Min Tic y no presentan la evidencia, de conformidad a la propuesta del contratista, el anexo técnico y en el contrato mismo, las cuales tendrían implicaciones presupuestales al poder afectar el flujo de caja de proyección de pagos de la Entidad, en los programas de “capacitación, incentivos, bienestar y salud en el trabajo”82, presentando una sobrestimación por valor de $81.489.951 en la cuenta No. 510302 aportes a caja de compensación familiar, en consecuencia, se mantiene la presunta incidencia fiscal y disciplinaria. 
La deficiencia en la supervisión, vigilancia y control, respecto a los pagos realizados conforme a lo pactado contractualmente genera un presunto detrimento patrimonial en cuantía $ 81.489.951. En consecuencia, se configura como un hallazgo disciplinario y fiscal</t>
  </si>
  <si>
    <t xml:space="preserve">Presuntas debilidades en el seguimiento de ejecución contractual </t>
  </si>
  <si>
    <t>Realizar Informe de aclaración de ejecución y seguimiento de los ítems identificados en el informe final de la Auditoria de la Contraloría General de la Republica Vigencia 2023- sobre el contrato 020 de 2023</t>
  </si>
  <si>
    <t xml:space="preserve">Entregar Informe de aclaración de ejecución y seguimiento de los ítems identificados en el informe de la CGR 2023 sobre el contrato 020 de 2023 </t>
  </si>
  <si>
    <t xml:space="preserve">Informe de aclaración </t>
  </si>
  <si>
    <t>Subdirección de Gestión Humana</t>
  </si>
  <si>
    <t xml:space="preserve">Acción de mejora cumplida.
Con radicado No. 242106076 del 30 de agosto, la Subdirección para la Gestión de Talento Humano entregó el Informe aclaratorio de la ejecución del contrato 020 de 2023, específicamente sobre las presuntas inconsistencias relacionadas  en este hallazgo. </t>
  </si>
  <si>
    <t>Hallazgo No. 9. Contrato Estatal de Prestación de Servicios No. 020 de 2023 - Administrativo con presunta Incidencia Disciplinaria y Fiscal (D) (F).  
En el desarrollo de la Auditoría que adelanta la CGR, se analizó el Contrato estatal de prestación de servicios de apoyo a la gestión N. 020 de 2023 y sus anexos, suscrito entre el Ministerio de Tecnologías de la Información y las Comunicaciones y la Caja de compensación Familiar Compensar que, tiene por objeto: 
“CLÁUSULA PRIMERA-OBJETO: Prestar los servicios para desarrollar el programa de Bienestar Social e Incentivos 2023 del Ministerio de Tecnologías de la Información y las Comunicaciones con el fin de fortalecer las políticas de gestión y desempeño institucional de Talento Humano e Integridad.”  
En el desarrollo de la Auditoría que adelanta la CGR, se analizó el Contrato estatal de prestación de servicios de apoyo a la gestión N. 020 de 202335 y sus anexos, suscrito entre el Ministerio de Tecnologías de la Información y las Comunicaciones y la Caja de Compensación Familiar Compensar. De su ejecución contractual se revisaron los cuatro (4) informes de supervisión, en los cuales se evidencian presuntas inconsistencias en los pagos realizados conforme a lo pactado contractualmente y estipulado en “la propuesta económica del contratista de fecha 15 de marzo de 2023” (Subrayado y negrilla fuera del texto), como se 
relaciona a continuación…
… De lo anterior, se presentan debilidades en el seguimiento y control de pagos que realizó el Min Tic y no presentan la evidencia, de conformidad a la propuesta del contratista, el anexo técnico y en el contrato mismo, las cuales tendrían implicaciones presupuestales al poder afectar el flujo de caja de proyección de pagos de la Entidad, en los programas de “capacitación, incentivos, bienestar y salud en el trabajo”82, presentando una sobrestimación por valor de $81.489.951 en la cuenta No. 510302 aportes a caja de compensación familiar, en consecuencia, se mantiene la presunta incidencia fiscal y disciplinaria. 
La deficiencia en la supervisión, vigilancia y control, respecto a los pagos realizados conforme a lo pactado contractualmente genera un presunto detrimento patrimonial en cuantía $ 81.489.951. En consecuencia, se configura como un hallazgo disciplinario y fisca</t>
  </si>
  <si>
    <t xml:space="preserve">Realizar reuniones de revisión técnica con el proveedor que ejecutará las actividades del plan bienestar en la vigencia 2024, para verificar los valores, seguimiento, ejecución y cumplimiento de acuerdo con lo establecido en la propuesta, cronograma y anexo técnico del contrato previo a la facturación 
</t>
  </si>
  <si>
    <t xml:space="preserve">Mesa  de trabajo con el proveedor del contrato de bienestar de la vigencia previa a la facturación de las actividades ejecutadas hasta 15 de noviembre de 2024
</t>
  </si>
  <si>
    <t xml:space="preserve">Actas de reunión </t>
  </si>
  <si>
    <t xml:space="preserve">Solicitar al proveedor del plan de bienestar un informe detallado de cada actividad ejecutada 5 días hábiles posterior al desarrollo de la actividad  que contenga el registro de asistencia, desarrollo de la actividad , registro fotográfico y demás ítems que se consideren en la ejecución de la actividad.
</t>
  </si>
  <si>
    <t xml:space="preserve">Entregar un Informe detallado del desarrollo de cada actividad ejecutada con corte hasta el 15 de noviembre de 2024 
</t>
  </si>
  <si>
    <t xml:space="preserve"> Informe consolidado de actividades ejecutadas </t>
  </si>
  <si>
    <t xml:space="preserve">Enviar correos informativos para los funcionarios beneficiarios del plan de bienestar que se inscriban a las actividades y no logren cumplir con su participación indicando que se aplicará  una sanción pedagógica, cuando el funcionario no justifique su inasistencia, de acuerdo con el ajuste de la actividad No.15 del GTH-TIC-PR-005 procedimiento Bienestar de los funcionarios.
</t>
  </si>
  <si>
    <t xml:space="preserve">Realizar publicación por medio de un correo electrónico cuando se vaya a ejecutar una actividad  informando sobre la sanción pedagógica para generar una cultura de compromisos y participación en las  actividades correspondientes del plan de bienestar.           
                                                    </t>
  </si>
  <si>
    <t xml:space="preserve">Consolidado de comunicaciones de sanciones pedagógica por la no asistencia a actividades y 
procedimiento ajustado
                                     </t>
  </si>
  <si>
    <t xml:space="preserve">Solicitar al contratista del plan de bienestar 2024 reporte de asistencia de manera mensual (gimnasio) de los participantes inscritos para proceder con el envió de las alertas de participación para aquellos funcionarios que no están cumpliendo con las políticas de participación. 
</t>
  </si>
  <si>
    <t xml:space="preserve">Verificar la asistencia de los participantes al programa de gimnasio de acuerdo con el reporte de asistencia remitido por el proveedor para aplicar las políticas de participación y permanencia establecidas
</t>
  </si>
  <si>
    <t xml:space="preserve">Informe consolidado de seguimiento y aplicación de políticas de participación y permanencia </t>
  </si>
  <si>
    <t>H10AD 2023</t>
  </si>
  <si>
    <t xml:space="preserve">Hallazgo No. 10. Reservas presupuestales vigencia 2023. Administrativo con presunta Incidencia Disciplinaria. (A) (D). 
El Ministerio de Tecnologías de la información y las Comunicaciones - Min TIC, constituyó el rezago presupuestal a 31 de diciembre de 2023 por $1.725.094.940, distribuido así: cuentas por pagar por $1.606.999.540 y reservas presupuestales por $118.095.400. 
Evaluada por la Contraloría General de República la constitución de las reservas presupuestales de la entidad, que conciernen de una parte a compromisos cuya recepción de los bienes y/o servicios contratados y por otra parte a resoluciones de liquidación de prestaciones sociales de exfuncionarios de la entidad (4771, 4802 y 5023 de 2023); se evidenció que estos hechos se cumplieron dentro de la vigencia y se contaba con el tiempo para programar el pago, por lo cual se debería registrar como una cuenta por pagar y no como reservas presupuestales (ver tabla).
…De acuerdo como lo indica la entidad no contaban con el respectivo PAC, situación que se conocía con anticipación y se podía prever para realizar las gestiones y solicitar recursos antes de que terminara la vigencia, logrando una mejor planificación. Por lo cual la Contraloría General de la Republica ratifica lo observado. 
Las solicitudes de reservas presupuestales deben ser el resultado de un hecho de fuerza mayor o imprevisible que ha obligado a su constitución, sin embargo, este no fue el caso porque en la vigencia contaban con tiempo para proceder a registrar la cuenta por pagar respectiva para cada caso y no dejar hasta el cierre del periodo para constituir dichas reservas presupuestales que fueron constituidas86. 
Las situaciones identificadas denotan debilidades en la aplicación de los controles establecidos en el proceso presupuestal del MIN TIC, debilidades en cuanto a la planeación de ejecución de recursos.  
Lo anterior, generó sobrestimación de las reservas presupuestales en $118.095.400 y una subestimación de las cuentas por pagar en el mismo valor, por el presunto incumplimiento del artículo 89 del Decreto 111 de 1996, el Artículo 2.8.1.7.3.1 del Decreto 1068 de 2015. 
Esta situación evidencia ineficiencia en la ejecución del presupuesto y también conlleva a una afectación de los resultados concretos en los servicios a la comunidad. En consecuencia, se confirma como hallazgo administrativo con incidencia disciplinaria.   </t>
  </si>
  <si>
    <t xml:space="preserve">Presuntas Debilidades en la aplicación de los controles establecidos en el proceso presupuestal del MIN TIC, debilidades en cuanto a la planeación de ejecución de recursos.  </t>
  </si>
  <si>
    <t xml:space="preserve">Realizar seguimiento a la disponibilidad de PAC para el trámite y pago de  las liquidaciones de prestaciones sociales de acuerdo la disponibilidad presupuestal. 
</t>
  </si>
  <si>
    <t xml:space="preserve"> Solicitar al GIT de Tesorería a través de correo electrónico 2 veces al  mes el reporte de ejecución de PAC con el fin de conocer la disponibilidad de recursos para el pago los rubros que sean requeridos
</t>
  </si>
  <si>
    <t xml:space="preserve">consolidado de gestión de solicitudes al GIT de Tesorería para prestaciones sociales  </t>
  </si>
  <si>
    <t>Subdirección de Gestión Humana
Apoya: Subdirección Financiera</t>
  </si>
  <si>
    <t>H11A 2023
H7AD-2022</t>
  </si>
  <si>
    <t>H11A-2023. Austeridad del Gasto Público.
H7AD-2022. Austeridad del Gasto Publico. 
La Contraloría General de la Republica evidenció un incremento en los gastos ejecutados en los rubros de “Adquisición de Bienes y Servicios”, representado en los conceptos de “Servicios Jurídicos y Servicios de Educación” (ver tabla).
Lo anterior, muestra que no han sido efectivos los controles y/o medidas establecidas con el fin de lograr un adecuado uso de los recursos puestos a disposición del Ministerio de Tecnologías de la Información y Comunicaciones - Min TIC.
… Si bien es cierto que pueden de una vigencia a otra realizar cambios de rubro presupuestal, esto con el fin de continuar con la contratación de esos servicios profesionales, esto no hace que se bajen los gastos globales en el rubro de adquisición de bienes y servicios y por el contrario se incrementaron.  
No se evidencia austeridad en el gasto público en esos conceptos especialmente, así como una debida racionalización en los mismos, teniendo en cuenta que las normas sobre austeridad del gasto público establecen claramente en cuales conceptos no pueden incrementar sus gastos y se debe propender a su disminución. 
Estos incrementos en los gastos afectan el cumplimiento de los objetivos institucionales y obtención de mejores resultados en la gestión de la entidad. En consecuencia, se presenta hallazgo administrativo.</t>
  </si>
  <si>
    <t xml:space="preserve">Presuntas Debilidades en la aplicación de políticas de austeridad de gasto público en los rubros establecidos por la ley.
La CGR considera que el hallazgo H7AD-2022 no fue efectivo porque la entidad continúa incrementando sus gastos de una vigencia a otra; especialmente en los rubros, Otros gastos de personal y Adquisición de bienes y servicios </t>
  </si>
  <si>
    <t xml:space="preserve">Realizar Mesas de trabajo con el equipo de gestión del conocimiento para unificar estrategias y contenidos de capacitación  para optimización de recursos para el fortalecimiento del contenido temático de la elaboración del PIC 2025
</t>
  </si>
  <si>
    <t xml:space="preserve">Mesas de trabajo con equipo de gestión del conocimiento para unificar y estrategias en pro de la optimización de recursos para el plan de capacitación 2025 
</t>
  </si>
  <si>
    <t xml:space="preserve">Informe consolidado de resultados de mesas de trabajo </t>
  </si>
  <si>
    <t xml:space="preserve">Revisar alternativas que permitan alianzas y convenios con otras entidades para fortalecer los contenidos del plan de capacitación en cumplimiento de los lineamientos de austeridad del gasto público y en atención a los compromisos sindicales establecidos </t>
  </si>
  <si>
    <t xml:space="preserve">Mesas de trabajo con entidades para identificar las posibilidades de alianzas en pro del fortalecimiento del plan de institucional de capacitación 2025
</t>
  </si>
  <si>
    <t>Informe de resultados de mesas de trabajo</t>
  </si>
  <si>
    <t>Realizar Informe de aclaración sobre el aumento en el rubro de Servicios de Educación  identificados en el informe final de la Auditoria de la Contraloría General de la Republica Vigencia 2023</t>
  </si>
  <si>
    <t xml:space="preserve">Informe de aclaración sobre el aumento en el rubro de Servicios de Educación  identificados  en el informe de la CGR 2023 </t>
  </si>
  <si>
    <t>Informe de aclaración</t>
  </si>
  <si>
    <t>H12A 2023
H8AD-2022</t>
  </si>
  <si>
    <t>H12A-2023. Gestión en la Ejecución del presupuesto. 
H8AD-2022 Apropiación en la ejecución del presupuesto. 
El presupuesto definitivo del MINTIC ascendió a $115.020.422.58990, de estos recursos, se dejaron de utilizar $13.994.572.491,87 que corresponden al 12,93%; en el rubro de Gastos de Personal; se evidencia la no ejecución del su rubro: “OTROS GASTOS DE PERSONAL - DISTRIBUCIÓN PREVIO CONCEPTO DGPPN”; para el cual apropiaron $7.043.008.740 y de los cuales ejecutaron el 0%; así como “SENTENCIAS Y CONCILIACIONES” donde no se ejecutó el 36,33% y “SENTENCIAS”, donde  no se ejecutó el 41,25% (ver tabla).  
Se evidencia debilidades en los mecanismos de control y seguimiento a los recursos programados, así como a la planeación de ejecución de compromisos y pagos que deben realizar durante la vigencia.
… De acuerdo con lo expresado por la entidad respecto del rubro de sentencias, se acepta la aclaración de la compensación tributaria para lo cual hace que se ejecuten en menor cuantía los recursos disponibles; por lo tanto se retira este aspecto de la observación; sin embargo respecto del rubro otros gastos de personal en la vigencia anterior no fue presupuestado y para la actual vigencia auditada se proyectó una cantidad de $7.043.008.740, los cuales no eran necesarios como en la vigencia anterior, mostrando esto una proyección no ajustada a la realidad de cada vigencia. 
Al final del periodo fiscal esto significó una pérdida de apropiación para la siguiente vigencia en los Gastos de Funcionamiento que ascendieron a $13.994.572.491,87, mostrando debilidades en la ejecución del presupuesto, así como restando la posibilidad que dichos recursos se utilicen en otros aspectos necesarios para la comunidad en materia digital. En consecuencia, se constituye hallazgo administrativo.</t>
  </si>
  <si>
    <t>Presuntas Debilidades en la ejecución del presupuesto, debilidades en cuanto a la planeación y ejecución de recursos.  
La CGR considera que el hallazgo H8AD-2022 no fue efectivo porque la entidad presenta la misma situación en la actual auditoria pero abarca otro rubro.</t>
  </si>
  <si>
    <t>Realizar las proyecciones de necesidades de gasto de personal para identificar los recursos a requerir de manera bimestral  conforme a las situaciones administrativas que se presenten en la vigencia</t>
  </si>
  <si>
    <t xml:space="preserve">Elaborar la matriz de proyecciones de necesidades de gasto de personal  de manera bimestral, con corte a Agosto y Octubre </t>
  </si>
  <si>
    <t xml:space="preserve">Matriz de proyecciones </t>
  </si>
  <si>
    <t xml:space="preserve">Realizar el envió a la Subdirección financiera de la matriz de proyecciones realizada </t>
  </si>
  <si>
    <t xml:space="preserve">Informe consolidado de gestión con subdirección financiera con las proyecciones de necesidades de gasto de personal </t>
  </si>
  <si>
    <t>H13A 2023
H10AD-2022
H11A-2021</t>
  </si>
  <si>
    <t>H13A 2023. Ejecución del Presupuesto. 
H10AD-2022 Ejecución del Presupuesto y H11A-2021 Ejecución del Presupuesto. 
La entidad presenta una baja ejecución en algunos conceptos del gasto, como son “Otros Gastos de Personal” con el 0%, “Sentencias y Conciliaciones” con el 63,57% y “Sentencias “con el 58,75% (ver tabla). 
Particularmente, en lo que respecta a la disponibilidad presupuestal inicial para sentencias fue de $ 8.862.919.919, durante la vigencia realizaron una reducción por $ 1.057.318.407, quedando una apropiación definitiva de $7.805.601.512, de lo anterior solamente ejecutaron recursos por $4.585.461.971.  
… De acuerdo con lo expresado por la entidad respecto del rubro de sentencias, se acepta la aclaración de la compensación tributaria para lo cual hace que se ejecuten en menor cuantía los recursos disponibles; por lo tanto se retira este aspecto de la observación; sin embargo respecto del rubro otros gastos de personal en la vigencia anterior no fue presupuestado y para la actual vigencia auditada se proyectó una cantidad de $7.043.008.740, los cuales no eran necesarios como en la vigencia anterior, mostrando esto una proyección no ajustada a la realidad de cada vigencia; así como los recursos proyectados para pago de sentencias que fue por $7.805.601.512 y dejaron de ejecutar un valor de $3.220.140.000. 
Se evidencia debilidades en los mecanismos de control y seguimiento a los recursos programados, así como a la planeación de ejecución de compromisos y pagos que deben realizar durante la vigencia. 
Al final de la vigencia se evidencia que contaban con recursos suficientes sin embargo no se programaron adecuadamente los pagos; esta baja ejecución en algunos gastos afecta el cumplimiento de los objetivos institucionales y obtención de mejores resultados en la gestión de la entidad; también se disminuye la posibilidad que dichos recursos se utilicen en otros aspectos necesarios para la comunidad en materia digital, se constituye hallazgo administrativo.</t>
  </si>
  <si>
    <t>Presuntas Debilidades en la ejecución del presupuesto, debilidades en cuanto a la planeación y ejecución de recursos.  
Los hallazgos H10AD-2022 y H11A-2021 fueron considerados No es efectivos porque  en esta vigencia se presenta un hallazgo del mismo tema presupuestal</t>
  </si>
  <si>
    <t xml:space="preserve">Realizar el envío a la Subdirección financiera de la matriz de proyecciones realizada </t>
  </si>
  <si>
    <t xml:space="preserve">Correo enviado a la Subdirección financiera con la matriz de proyecciones de necesidades de gasto de personal para identificar los requerimientos de recursos adicionales a los apropiados
</t>
  </si>
  <si>
    <t>H14AD 2023</t>
  </si>
  <si>
    <t xml:space="preserve">Hallazgo 14. Diseño de indicadores. Administrativa con presunta incidencia disciplinario (A) (D).
En las iniciativas, 1. Ampliación Programa de Telecomunicaciones Sociales Nacional, 2. Implementación Soluciones de Acceso Comunitario a las Tecnologías de la Información y las Comunicaciones Nacional y 3. Fortalecimiento de la radio pública nacional, del plan de acción en la vigencia 2023, se observa que la estructuración en su hoja de vida de los indicadores no permite medir el impacto del objetivo o proyecto en las comunidades o el número de beneficiarios finales como se analiza en la siguiente tabla:
…De esta manera, se evidencia debilidad en la estructuración de los indicadores y no se relacionan el número de personas beneficiadas teniendo en cuenta que los indicadores se deben diseñar bajo el Modelo Integrado de Planeación y Gestión MIPG el cual establece que los diseños de estos deben permitir, conocer el estado real y su efecto positivo en la ciudadanía como la reducción de la brecha digital o número de personas conectadas con acceso a internet o número de nuevos hogares conectados. De esta manera se convierte en hallazgo administrativo con incidencia disciplinaria. </t>
  </si>
  <si>
    <t>La CGR observa que la estructuración en su hoja de vida de los indicadores no permite medir el impacto del objetivo o proyecto en las comunidades o el número de beneficiarios finales. Por lo anterior, considera  Debilidad en la estructuración de los indicadores y la no relación del número de personas beneficiadas.</t>
  </si>
  <si>
    <t>Solicitar a las dependencias la identificación o en su defecto la inclusión de indicadores que midan el objetivo de la iniciativa en términos de beneficiarios en el Plan Estratégico Institucional y Sectorial.</t>
  </si>
  <si>
    <t xml:space="preserve">Avance del Plan Estratégico Institucional y Sectorial del tercer trimestre con la inclusión de indicadores que midan el objetivo de la iniciativa en términos de beneficiarios.   </t>
  </si>
  <si>
    <t xml:space="preserve">Avance del tercer trimestre del Plan Estratégico Sectorial y Plan Estratégico Institucional publicado en la página web que incluya los nuevos indicadores.  </t>
  </si>
  <si>
    <t>H15A 2023</t>
  </si>
  <si>
    <t xml:space="preserve">Hallazgo 15- Ejecución Recursos Indicadores del Plan de Acción. Administrativo (A).
Durante la vigencia 2023 en el Plan de Acción dentro de la muestra seleccionada se verificó que en las iniciativas hay objetivos o proyectos en sus indicadores que no cumplieron con las metas planteadas y no se determinan sus valores ejecutados para esta vigencia como se observa en el siguiente cuadro:
De acuerdo con el cuadro anterior, se puede determinar el valor ejecutado de cada iniciativa, pero el valor de cada objetivo y/o proyecto (evidenciado en el aplicativo ASPA del MinTIC), no está reportado en la información del aplicativo, para el caso de los indicadores cuyo avance fue inferior del 100% se genera incertidumbre si el valor ejecutado en cada proyecto es consecuente con el avance del indicador, como se observa en las siguientes iniciativas:
… De acuerdo con el análisis realizado al seguimiento de las iniciativas, en sus proyectos a través de los indicadores del aplicativo ASPA del MIN TIC se puede determinar en cada uno de los proyectos relacionados en la anterior tabla, no cumplieron con sus metas, no siendo suficientes las gestiones realizadas para que los beneficiarios reciban estos servicios informáticos o productos de comunicación, en los tiempos pactados en cada proyecto. De igual manera la información financiera no es suficiente para determinar si es concordante con el avance físico de ejecución de cada proyecto. Se observan debilidades en la función de inspección, vigilancia y control en los proyectos planteados en la política del MINTIC para que cumplan su objeto social.  
Lo anterior, se debe a la insuficiente información de ejecución de recursos de los objetivos y/o proyectos. Generando incertidumbre en los beneficiarios por el incumpliendo de las metas y los recursos en el tiempo estipulado para desarrollar estos objetivos. De esta manera se convierte en hallazgo administrativo. </t>
  </si>
  <si>
    <t>Insuficiente información de ejecución de recursos de los objetivos y/o proyectos. Generando incertidumbre en los beneficiarios por el incumpliendo de las metas y los recursos en el tiempo estipulado para desarrollar estos objetivos. De esta manera se convierte en hallazgo administrativo.</t>
  </si>
  <si>
    <t xml:space="preserve">Identificación de la ejecución presupuestal a nivel de proyectos del Plan de Acción.
</t>
  </si>
  <si>
    <t xml:space="preserve">Incluir en el seguimiento del tercer trimestre del avance del Plan de Acción, el avance en la ejecución presupuestal a nivel de proyectos del Plan de Acción. </t>
  </si>
  <si>
    <t xml:space="preserve">Avance del tercer trimestre del Plan de Acción que evidencie el seguimiento a la ejecución presupuestal a nivel de proyectos del Plan de Acción. </t>
  </si>
  <si>
    <t xml:space="preserve">H2AD-2022
H7AD-2021 </t>
  </si>
  <si>
    <t>H2AD. Bienes Históricos y Culturales. Administrativo con presunta incidencia disciplinaria.
H7AD-2021 Informes de Auditoría Interna. 
En la Notas Contables, específicamente la No. 1110, el MinTic describe con el Código 1715 Bienes de uso público e históricos y culturales, con un saldo a corte del 31 de diciembre de 2022 de $ 53.844.659.000 sin variación respecto a la vigencia 2021, en su monto.  
El valor de la Colección Filatélica se registró en el módulo de activos fijos del aplicativo Seven, con la placa 01-59968, con un costo histórico por $ 20.688.868.00011, a octubre de 2006, el registro se realizó sobre toda la colección filatélica sin discriminar valor por estampilla o especie postal, y así lo recibió el MinTIC de la extinta ADPOSTAL. En la vigencia 2017, la Entidad realizó el avalúo de la colección y el valor fue de $ 55.357.765.000.  
En consecuencia a la vigencia 2022,  la Entidad no evidencia gestión efectiva frente a la medición monetaria de la Colección Filatélica,  al no haberse actualizado, como lo manifiestan en la respuesta a nuestra solicitud sobre el asunto13, desde la vigencia 201814, de otra parte se materializó el riesgo de pérdida referido en los párrafos anteriores por la pérdida de 3.713 sellos postales de la colección, por U$495.287 dólares americanos, el riesgo continúa y no se refleja en la Matriz publicada por la Entidad.</t>
  </si>
  <si>
    <t xml:space="preserve">En la auditoría  a la vigencia 2023 la CGR informa que No es efectivo, se sigue manteniendo el incumplimiento la desagregación del material filatélico, no existe un documento idóneo que determine la actualización del avaluó del material filatélico.
El registro se realizó sobre toda la colección filatélica sin discriminar valor por estampilla o especie postal (…) continua pendiente el levantamiento de un inventario real, la organización de la colección, el avalúo técnico y la desagregación de cada una de las piezas y su valoración actualizada en dólar americano y pesos colombianos.                
</t>
  </si>
  <si>
    <t>Entregar informe de los Contratos 769 y 761 de 2023 y de los Contratos 804 y 609 de 2024 con corte a Noviembre de 2024, con el avance en la verificación, ajuste y actualización del inventario y avalúo comercial de las  piezas postales de la colección filatélica del MinTIC que han sido objeto de intervención a la fecha, en virtud de los citados contratos. El avance del proyecto de intervención de la colección filatélica deberá ser por fases debido al volumen de las estampillas, con un personal limitado como medida de seguridad para garantizar la integridad de las piezas postales. Del mismo modo tener en cuenta que las actividades de inventario y avalúo se deben desarrollar de forma simultanea. Del mismo modo, se entregará la base de datos del inventario actualizado de la colección con corte a Noviembre 2024, junto con el registro fotográfico realizado durante la ejecución de los contratos del 2023 y lo adelantando en la presente anualidad con los Contratos 804 y 609 de 2024. Finalmente se realizará entrega del avalúo comercial en dólares y pesos colombianos de las piezas intervenidas en ejecución de dichos contratos ($25.000 en el 2023) y mínimo $50.000 piezas en el 2024.</t>
  </si>
  <si>
    <t xml:space="preserve">Ejecución de los Contratos 804 y 609 de 2024, con el fin de hacer entrega con corte a Noviembre 2024, del informe de avance obtenido de la verificación, ajuste y actualización del inventario y avalúo de las piezas postales intervenidas en virtud de los citados contratos (mínimo 50.000). Del mismo modo, realizar la entrega del informe de avance obtenido en la ejecución de los Contratos 769 y 761 de 2023 (Avalúo comercial en Dólares y Pesos Colombianos de 25.000 Piezas Filatélicas). Lo anterior incluye la remisión de la bases de datos de inventario actualizada, el registro fotográfico de todas las piezas postales intervenidas en 2023 y 2024, así como el avalúo de en dólares y pesos colombianos de las piezas intervenidas en 2023 y 2024. </t>
  </si>
  <si>
    <t>Subdirección de Asuntos Postales - Dirección de Industria de Comunicaciones</t>
  </si>
  <si>
    <t>H5A-2022
H8AD 2021</t>
  </si>
  <si>
    <t>H5A-2022 Evaluación de Control Interno Contable Administrativo
H8AD 2021, H10A-2020 y H20A-2018  Sistema de Control Interno. 
La CGR indica en la evaluación del plan de mejoramiento realizado en el informe de la auditoria Financiera 2022 realizada en el 2023: H8AD-2021 H10A-2020 H20A-2018 "CONCLUSION estos hallazgos se FUSIONAN en el HALLAZGO No. 5. Evaluación de Control Interno Contable Administrativo.
falta de efectividad de las acciones mínimas de control que permitan garantizar razonablemente, la producción de información financiera con las características fundamentales de relevancia y representación fiel, definidas en el marco conceptual y normativo, de acuerdo con lo establecido en el Régimen de Contabilidad Pública. En el Procedimiento para la evaluación del control interno contable, Anexo a la Resolución 193 de 2016</t>
  </si>
  <si>
    <t>falta de efectividad de las acciones mínimas de control que permitan garantizar razonablemente, la producción de información financiera con las características fundamentales de relevancia y representación fiel, definidas en el marco conceptual y normativo, de acuerdo con lo establecido en el Régimen de Contabilidad Pública. En el Procedimiento para la evaluación del control interno contable, Anexo a la Resolución 193 de 2016</t>
  </si>
  <si>
    <t>Solicitar que se presenten ante el Comité Técnico de Sostenibilidad Contable, la información que afecta el Sistema de Control Interno Contable por parte de las respectivas Áreas Técnicas .</t>
  </si>
  <si>
    <t xml:space="preserve">Mediante el Plan de sostenibilidad contable se evalúen los saldo de mayor antigüedad y relevancia, cuyos componentes sean considerados críticos, atípicos o que se evidencie una alerta, para ser presentado ante el comité Técnico de -Sostenibilidad Contable, por el área técnica correspondiente. </t>
  </si>
  <si>
    <t>H6AD-2022</t>
  </si>
  <si>
    <t>Hallazgo No. 6 (D) Notas Explicativas a los Estados Financieros. Administrativo con presunta incidencia disciplinaria.
Del análisis realizado al cierre del período contable 2022, a los estados de situación financiera y de resultados comparativos con el año 2021, se evidenció que se presentaron variaciones significativas en las cifras que se reflejan de un periodo a 
otro, sin que la entidad revele en las notas a los estados financieros, las explicaciones, motivos o causas por las cuales se originaron dichas variaciones</t>
  </si>
  <si>
    <t xml:space="preserve">En la auditoría a la vigencia 2023, la CGR informa que no es efectiva, por cuanto sigue persistiendo inconsistencias en la información reportada en las notas a los estados financieros revelando información que no se tiene la certeza si existen en la entidad. por lo tanto se presenta observación.
Revelación en las notas a los estados financieros del cierre anual de las explicaciones y motivos de las variaciones reflejadas en la Tabla No. 6 del Informe de Auditoría 2022, emitido por la CGR.  </t>
  </si>
  <si>
    <t xml:space="preserve">Remitir a las dependencias que generan notas contables las variaciones comparativas al cierre de la vigencia y realizar mesas de trabajo con las Áreas que lo requieran o se considere necesario.
</t>
  </si>
  <si>
    <t>Vía correo electrónico, enviar información que contenga las variaciones porcentuales de los periodos correspondientes a junio y septiembre de 2024 a las Áreas que generan notas contables, para que se aclaren las causas o motivos de estas variaciones comparativas y revelen ampliamente lo sucedido.</t>
  </si>
  <si>
    <t>Documento</t>
  </si>
  <si>
    <t xml:space="preserve">H14AD-2022
</t>
  </si>
  <si>
    <t>H14AD Pago de intereses moratorios en sentencias, conciliaciones y laudos arbitrales. Administrativo con presunta incidencia fiscal y disciplinaria
Del análisis de la información solicitada y su correspondiente respuesta, se evidencia  que el MinTic realizó pago de intereses moratorios por $ 384.742.556 en las siguientes nueve (9) providencias.</t>
  </si>
  <si>
    <t xml:space="preserve">En la auditoría a la vigencia 2023, la CGR informa que no es efectiva, teniendo en cuenta que la CGR no evidencio soportes, para que la acción de mejora sea efectiva. 
Se evidencia que el MinTic realizó pago de intereses moratorios por $ 384.742.556 en nueve (9) providencias. Se evidencia que no hubo falta de control, seguimiento y/o una oportunidad debida en el pago, hubo un retraso en la ejecución de la obligación a cargo del Mintic, lo que denota una presunta gestión fiscal antieconómica, ineficaz, ineficiente, e inoportuna. </t>
  </si>
  <si>
    <t>Elaborar un informe con corte al 30 de noviembre de 2024, que de cuenta de la aplicación de los controles fijados en el mapa de riesgos del proceso de Gestión Jurídica [CGJ-U-08, CGJ-U15, CGJ-U16 y CGJ-U-17] dirigidos a mitigar el efecto económico del riesgo R-62 relacionado con la generación de intereses de mora en el pago de sentencias, por la inoportunidad de la expedición del acto administrativo que ordena el pago.</t>
  </si>
  <si>
    <t>Elaborar informe con corte al 30 de noviembre de 2024, que de cuenta de la aplicación de controles relacionados con la gestión de pago de sentencias, laudos y conciliaciones.</t>
  </si>
  <si>
    <t xml:space="preserve"> Informe de gestión de pago de sentencias, laudos y conciliaciones</t>
  </si>
  <si>
    <t>Dirección Jurídica</t>
  </si>
  <si>
    <t>H2A-2020</t>
  </si>
  <si>
    <t xml:space="preserve">H2A. Riesgo de Prescripción cuotas partes pensiónales. 
…En atención al análisis de la información entregada, la CGR pudo evidenciar que existe un riesgo alto de prescripción del recaudo de los recursos de cartera de 3 a 5 años con respecto a MINTIC, por valor de $907.932.000 y a PAR TELECOM por $26.239.244.000 y una cartera mayor a 5 años de CAMPRECOM K con una suma de $892.437.000. Lo anterior denota debilidades en el establecimiento de los riesgos y por ende en la implementación de controles que conlleven a mitigar la posible materialización de este, como se observó con algunas cuentas que se dieron de baja según reporte del Grupo Interno de Trabajo de Gestión Pensional en su respuesta al oficio AFMINTIC-010-2021 de la CGR.
La situación antes planteada, puede generar que los actos administrativos pierdan la fuerza ejecutoria, produciendo un impacto en la cuenta de ingresos, en el momento de la causación de la cuenta por cobrar de los estados financieros de la entidad y por ende disminución del recaudo de la cartera pública.  </t>
  </si>
  <si>
    <t xml:space="preserve">En la auditoría a la vigencia 2023, la CGR informa que no es efectiva, aunque se adjuntan documentos que evidencian la gestión de cobro, aun se sigue presentando incertidumbre en la identificación de los valores de cuotas partes pensionales.
La CGR considera que  dada la normatividad de prescripción que relaciona la Entidad, esto no la hace  exenta del riesgo que se denota en la información suministrada a diciembre 31 de  2020,  en  cuanto  a  la  cartera  reportada de  Capital Coactivo de 3  a 5  años y  Caprecom  mayor a 5 años y para la cual no se evidencia el establecimiento de  este riesgo en el Mapa de Riesgos de la Entidad y por ende la implementación de  las acciones correspondientes al mismo. El argumento descrito por la entidad con  relación a las cuentas por cobrar desconoce que la cartera corresponde a las  cuentas  por  cobrar  por  concepto  de  cuotas  partes,  las  cuales  en  atención  al  artículo 4, agotaron ese primer término y se encuentran clasificadas en los estados  financieros en cartera de 3 a 5 y por tanto la acción de cobro está prescrita o está  próxima a vencer.  </t>
  </si>
  <si>
    <t xml:space="preserve">Mantener actualizada la matriz de seguimiento mensual para monitorear el progreso de los casos en las etapas de cobro persuasivo y cobro coactivo, generando alertas oportunas para evitar la prescripción mediante el intercambio y cruce de información con la Subdirección Financiera y el GIT de Cobro Coactivo.
</t>
  </si>
  <si>
    <t xml:space="preserve">Realizar el seguimiento mensual de la gestión de cobro de obligaciones por concepto de cuotas partes pensionales, adelantada por las áreas intervinientes,  para realizar control de términos de interrupción de la prescripción, mediante el registro en base de datos en excel de fechas y actuaciones hasta la notificación del mandamiento de pago.
  </t>
  </si>
  <si>
    <t xml:space="preserve">Archivo en excel que dará cuenta de la trazabilidad en la gestión de cobro por concepto de cuotas partes pensionales hasta la notificación del mandamiento de pago.
</t>
  </si>
  <si>
    <t>GIT de Gestión Pensional
 Subdirección para la Gestión TH</t>
  </si>
  <si>
    <t xml:space="preserve">Listar y alertar los casos que no han sido resueltos en cobro persuasivo para identificar aquellos que deban ser transferidos a cobro coactivo, verificando su progreso y remitir comunicación a la Subdirección Financiera. Así mismo, con el GIT de Cobro Coactivo, sobre los procesos que se identifiquen sin actuaciones de apertura o notificación del mandamiento de pago por concepto de obligaciones de cuotas partes pensionales.   </t>
  </si>
  <si>
    <t xml:space="preserve">Consolidado de gestión con reporte a la Subdirección Financiera y  el GIT de Cobro Coactivo.
</t>
  </si>
  <si>
    <t>H5A-2020</t>
  </si>
  <si>
    <t xml:space="preserve">H5A - 2020 Operaciones Recíprocas
En cuanto a los cruces de información vía correo, seguimiento y conciliaciones, a 31 de diciembre de 2020 en el reporte generado desde el sistema de la Contaduría General de la Nación, aún presenta los siguientes valores por conciliar (..), situación que no permite que se lleve a cabo adecuadamente el proceso de consolidación que realiza la CGN a través del procedimiento de eliminación de operaciones reciprocas. 
H21A-2018. H33A - 2015 se evidencia  en el Formato CO-5 (Entidades que Registran Partidas Conciliatorias), por inconsistencias en reporte y registros contables, se relacionan a continuación algunas de estas partidas por conciliar a 31 de diciembre de 2018, que es reportado a la Contaduría General de la Nación a través del Consolidado de Hacienda e Información Pública - CHIP, (..) no coherencia de la información reportada en las operaciones reciprocas entre Entidades del Estado, lo que no permite que se lleve a cabo adecuadamente el proceso de consolidación que realiza la CGN al final de cada trimestre a través del procedimiento de eliminación de operaciones reciprocas.      </t>
  </si>
  <si>
    <t>En la auditoría a la vigencia 2023 la CGR considera que no es efectivo toda vez que se siguen presentando inconsistencias en el cumplimiento de los parámetros normativos para la medición del control interno. 
(...)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MINTIC, presentados a 31 de diciembre de 2020. 
No coherencia de la información reportada en las operaciones reciprocas entre Entidades del Estado
Diferencias en información que reportó el Mintic frente a saldos de operaciones reciprocas reportadas por entidades, cuyo valor asciende a $282.76 millones, no logrando determinar el origen y presentando incertidumbre en saldo.</t>
  </si>
  <si>
    <t>Solicitar a la Contaduría General de la Nación  aclare cuales partidas son permisibles en cuanto a las diferencias que se pueden presentar en la conciliación de operaciones reciprocas,  de aquellas  partidas conciliatorias que no son objeto de requerimiento y están debidamente soportadas con las conciliaciones.</t>
  </si>
  <si>
    <t>Con el acompañamiento de la CGN por medio de los asesores de cada entidad, se efectúe verificación de las partidas permisibles ya que la entidad realizo las gestiones pertinentes para la conciliación de las operaciones reciprocas y no es competencia de nuestra entidad realizar registros contables, para solucionar las posibles diferencias que se puedan presentar por errores externos y en caso de ser necesario escalarlo a los directivos de las entidades.</t>
  </si>
  <si>
    <t>Solicitud Concepto</t>
  </si>
  <si>
    <t>H13A-2018</t>
  </si>
  <si>
    <t xml:space="preserve">H13A. PAR CAPRECOM-Gestión de Cobro – Cuotas partes pensionales
En cumplimiento a los Decreto 3056 de 2013 y 2090 de 2015 , el Ministerio mediante la Resolución 3361 del 26 de diciembre de 2017, se crean los Grupos Internos de Trabajo del Ministerio, entre los cuales está el Grupo Interno de Trabajo de Gestión Pensional.
Durante la vigencia de 2018, tanto en el MINTIC como el PAR TELECOM, generaron 7.256 cuentas de cobro por $18.197.708.000 incluido capital e intereses, y de acuerdo con la gestión de cobro realizada en la vigencia solamente se recaudó $7.249.172.000, lo que equivale al 40% de las cuentas expedidas.
</t>
  </si>
  <si>
    <t>Puede existir un alto riesgo de prescripción de los recursos por $2.346.100.000 y los actos administrativos pueden perder fuerza ejecutoria, es importante que  MINTIC realice oportunamente los cobros respectivos y lleve a cabo las gestiones legales pertinentes, ya que de acuerdo con lo registrado durante la vigencia del 2018, solamente se recaudó la suma de $7.249.172.000 equivalente al 40% de las cuentas expedidas durante la vigencia, que  además se formalice la conciliación de la cartera de las cuotas partes pensionales como lo señala la Oficina de Control Interno en su hallazgo No. 4.</t>
  </si>
  <si>
    <t>Reportar a Contabilidad el recaudo obtenido mensualmente por concepto de cuotas partes pensionales, con el cual se actualiza la cartera general por dicho concepto a cargo de Mintic  de acuerdo con las acciones que se han adelantado por parte del GIT de Gestión Pensional para la recuperación de cartera.</t>
  </si>
  <si>
    <t>Realizar un informe de gestión de recaudo por concepto de cuotas partes pensionales, actualizando la cartera general a cargo de Mintic.</t>
  </si>
  <si>
    <t>Consolidado de Informe de gestión de recaudo por concepto de cuotas partes pensionales</t>
  </si>
  <si>
    <t>H15A-2013</t>
  </si>
  <si>
    <t xml:space="preserve">H15A. Trazabilidad en el Uso de los Recursos.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</si>
  <si>
    <t>Fallas en el manejo de presupuestos de la iniciativa ViveLabs y por ende en los montos que se designan a las convocatorias.
Estas situaciones restan claridad al seguimiento y control del Ministerio sobre recursos asignados a cada iniciativa durante las diferentes vigencias en las que se han implementado.</t>
  </si>
  <si>
    <t>Evidenciar el avance en el cierre financiero  dentro del proceso de liquidación que está adelantando el Ministerio MINTIC y el Ministerio de Ciencia y Tecnología  para el cierre del convenio.</t>
  </si>
  <si>
    <t>Realizar dos informes del avance de las acciones que se están realizando para la liquidación del convenio, haciendo énfasis en el cierre financiero.
Un primer informe de Julio a Septiembre 2024.
Un segundo informe de Octubre a Noviembre 2024</t>
  </si>
  <si>
    <t>Dirección de Economía Digital</t>
  </si>
  <si>
    <t>H9AIPD-2021 AEF</t>
  </si>
  <si>
    <t>Hallazgo No.9. Factor temporal como elemento de la contraprestación por el uso del espectro radioeléctrico – Administrativo con presunta incidencia fiscal y disciplinaria (A) (IP) (D)
Dada la información recopilada, se evidencia que los operadores asignatarios del permiso de uso del espectro no están pagando de manera plena la contraprestación, afectando los recursos públicos que implican adicionalmente, que se omite brindar un servicio que permita satisfacer la necesidad de conectividad de la población, objeto de la política pública de administración del espectro radioeléctrico, generando una afectación de la contraprestación económica derivada del permiso para el uso del espectro, representada en la ampliación de cobertura, lo que deriva un posible detrimento patrimonial para el Estado.</t>
  </si>
  <si>
    <t>En la auditoría a la vigencia 2023, la CGR informa que no es efectiva, porque no hay claridad en las evidencias para subsanar las causas del hallazgo y no se ha podido cuantificar el posible detrimento porque el MINTIC no ha descrito la valoración de la ampliación de coberturas en la localidades beneficiadas. Presume la Contraloría que "(…) Dicha situación puede derivar en una afectación en la forma como se estipuló el pago de una parte de la contraprestación económica total, cuyo monto final dependerá de las condiciones particulares de cada resolución y los potenciales incumplimientos que se reconozcan.
(...) En este sentido y dado que, a la fecha MinTIC no ha iniciado proceso administrativo sancionatorio, ni ha efectuado las acciones pertinentes de apremio o restitución de las condiciones de prestación del servicio a cargo de los PRST, no es posible asegurar que la contraprestación se pague de manera efectiva y en los plazos determinados. Esta omisión, además, permite que los potenciales incumplimientos de los PRST se mantengan en el tiempo y sean estos los que determinen los niveles de prestación del servicio en términos de calidad y tiempo, afectando a los usuarios".
La CGR considera que no es efectiva porque  no hay claridad en las evidencias para subsanar las causas del hallazgo y no se ha podido cuantificar el posible detrimento porque el MINTIC no ha descrito la valoración de la ampliación de coberturas en la localidades beneficiadas.</t>
  </si>
  <si>
    <t>Asegurar dentro de la estructura documental del proceso Gestión de Industrias de Comunicaciones, un documento que sea insumo para declarar condiciones resolutorias de los permisos de uso del espectro atribuido a servicios IMT por el incumplimiento de las obligaciones generales y/o específicas que sean fijadas en procesos de otorgamiento, renovación y permisos temporales.</t>
  </si>
  <si>
    <t xml:space="preserve">Formalizar en la herramienta SIMIG un documento que sea insumo para declarar condiciones resolutorias de los permisos de uso del espectro atribuido a servicios IMT por el incumplimiento de las obligaciones generales y/o específicas que sean fijadas en procesos de otorgamiento, renovación y permisos temporales.
</t>
  </si>
  <si>
    <t>Dirección de Industria de Comunicaciones con apoyo de la Dirección de Vigilancia, Inspección y Control</t>
  </si>
  <si>
    <t>Acción de mejora cumplida.
Con radicado No.242107580 del 02 de septiembre, la Dirección de Industrias de Comunicaciones informa que se formalizó en la herramienta SIMIG el instructivo “condiciones resolutorias de los permisos de uso del espectro atribuido a servicios IMT” con código GIC-TIC-IN-003 versión 1, aprobado el 12/06/2024</t>
  </si>
  <si>
    <t>H26A-2014
H34A-PP-2013</t>
  </si>
  <si>
    <t>H26A.Indicadores para la medición del beneficio ciudadano, como impacto en los proyectos del Mintic. 
H34A.Indicadores de Impacto.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H34A.Indicadores de Impacto.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</si>
  <si>
    <t>Debilidades en la definición metodológica para la formulación de indicadores de impacto y/o resultado en los programas y proyectos de la Entidad
Debilidades en el conocimiento, uso y apropiación conceptual sobre la formulación de indicadores de impacto y/o resultado a nivel de programas y proyectos
Debilidades en la formulación de indicadores de impacto y/o resultados en los programas y proyectos
También enfatiza MINTIC en la necesidad de diferenciar por parte de la CGR (i) la metodología asociada a los procesos y procedimientos de vigilancia e inspección, del (ii) procedimiento establecido para dar cumplimiento a la metodología relacionada con la forma de verificación para realizar las mediciones técnicas en campo, contempladas dentro de los actos particulares de subasta, lo cual ha sido de plena atención por parte del equipo auditor, razón por la cual, se han presentado observaciones separadas para cada caso (observaciones 5 instrumentos de medición y 7. Metodología de IVC respectivamente).</t>
  </si>
  <si>
    <t>Generar documento de lineamientos para la definición de indicadores de impacto en la estructuración de los programas y proyectos.</t>
  </si>
  <si>
    <t>Elaborar desde el proceso de Direccionamiento Estratégico el documento de lineamientos para la definición de indicadores que permitan medir la efectividad de los programas y proyectos.</t>
  </si>
  <si>
    <t>Documento de lineamiento.</t>
  </si>
  <si>
    <t>Realizar capacitación para la socialización del documento de lineamientos a las áreas que estructuran los programas y proyectos.</t>
  </si>
  <si>
    <t>Asistencia capacitación</t>
  </si>
  <si>
    <t>Oficina Asesora de Planeación y Estudios Sectoriales</t>
  </si>
  <si>
    <t xml:space="preserve">Formular indicadores que permitan medir la efectividad en los proyectos que apliquen de las iniciativas, 1. Ampliación Programa de Telecomunicaciones Sociales Nacional, 2. Implementación Soluciones de Acceso Comunitario a las Tecnologías de la Información y las Comunicaciones Nacional y 3. Fortalecimiento de la radio pública nacional.
 </t>
  </si>
  <si>
    <t>Listado de Indicadores formulados</t>
  </si>
  <si>
    <t>H22AD-2022</t>
  </si>
  <si>
    <t>Hallazgo No. 22.  (D) Gestión Eficiente Energía. Administrativo con presunta incidencia Disciplinaria. 
Por lo tanto, la CGR, para evaluar esa gestión de manejo de la energía y verificar la 
aplicación de la norma citada, con el oficio Radicado No. 2023EE0023403/236 solicitó 
al MinTIC información sobre la auditoría energética, los objetivos de ahorro de 
energía, las medidas de eficiencia energética, los cambios y adecuaciones en su 
infraestructura, el ahorro mínimo del 15% para el primer año, las metas escalonadas 
hasta el año 2022 y los recursos (presupuesto) asignados y ejecutados, por lo cual, 
la entidad dio respuesta el 27 de febrero de 2023, mediante Oficio No. 232015564</t>
  </si>
  <si>
    <t>En relación con la auditoría energética, la cual debía ser realizada a partir del 01 de junio de 2019 y en un plazo no mayor a un año, MinTIC informó que adelantó en el año 2019 una evaluación de los niveles de iluminación , y que “… no se realizó un contrato cuyo objeto tuviera relación con “Auditoría energética”, toda vez que, el ejercicio se adelantó a través de Positiva Compañía de Seguros S.A, …)”.</t>
  </si>
  <si>
    <t xml:space="preserve">Realizar la auditoría energética.
</t>
  </si>
  <si>
    <t xml:space="preserve">Contratar los servicios de "Auditoría energética en las instalaciones del Ministerio de Tecnologías de la Información y las Comunicaciones" y  formular un plan de trabajo para la implementación de las medidas de eficiencia energética identificadas en la auditoría. </t>
  </si>
  <si>
    <t>Subdirección Administrativa</t>
  </si>
  <si>
    <t xml:space="preserve">Acción de mejora cumplida.
Con radicado No.242039809 del 22/04/2024 el GIT de Gestión de Servicios Administrativos, remite informe de la auditoría energética con fecha del 06/12/2023; asimismo indican que la contratación se realizó a través del proceso de selección de mínima cuantía No. FTIC-MIC-010-2023 con la sociedad TERAO COLOMBIA S.A.S y como resultado de las recomendaciones generadas en la auditoría se estructuró un plan de trabajo para desarrollar durante la vigencia 2024.
Evidencias: I) Informe de Auditoría Energética, II) Comunicado de Aceptación de la Oferta No. 1169-2023 Proceso de Selección de Mínima Cuantía No. FTIC-MIC-010-2023. III) Documento de línea base y ahorro estimado de consumo de energético. IV). Plan de trabajo. </t>
  </si>
  <si>
    <t>H18AD-2021</t>
  </si>
  <si>
    <t xml:space="preserve">H18AD. Actos Administrativos de Prescripción. 
La CGR en el seguimiento realizado a la vigencia 2021, no evidencia los actos administrativos de prescripción de los siguientes procesos, a pesar de que éstos vienen de vigencias 2014 y 2015.  
Vigencia 2014: 5 Procesos (1025, 1336, 1414, 1481 y 1615) 
Vigencia 2015: 9 Procesos (05, 68, 162, 173, 181, 266, 297, 364 y 494). 
Se señala un caso en particular con respecto al Proceso 364 – 2015, en información allegada por el MinTic, en la Carpeta Compartida en OneDrive de fecha 22 de febrero de 2022 “Alcance 1 AF MINTIC 001”, en el punto 43, se puede verificar que el Estado del Proceso es: “PENDIENTE POR DECRETAR LA PRESCRIPCIÓN”. Ver tabla. 
Lo dicho anteriormente por cuanto, se pudo evidenciar deficiencias en el
seguimiento, teniendo en cuenta que existen cuadros de control de estos
procedimientos según lo consignado en la Matriz de Riesgos; la Entidad advierte actividades pendientes por ejecutar para evacuar los trámites, pero no los realiza
La no declaratoria de la prescripción conlleva a la ausencia de la depuración contable, presentándose impacto en la información financiera de la Entidad, en donde estarían previstos recursos por recuperar, que estarían por fuera de su alcance a través del trámite de cobro coactivo.  
 </t>
  </si>
  <si>
    <t>La CGR en el seguimiento realizado a la vigencia 2021, no evidencia los actos  administrativos de prescripción de algunos  procesos, a pesar de que éstos vienen de vigencias 2014 y 2015.</t>
  </si>
  <si>
    <t>Vender la cartera a CISA</t>
  </si>
  <si>
    <t>Identificar obligaciones en procesos coactivos susceptibles de aplicación del artículo 329 de la Ley 274 de 2023</t>
  </si>
  <si>
    <t>GIT de Cobro Coactivo
Dirección Jurídica</t>
  </si>
  <si>
    <t>H21AD-2021</t>
  </si>
  <si>
    <t xml:space="preserve">H21AD. Acto administrativo por medio del cual se declara la terminación y archivo del proceso de cobro coactivo. 
En el seguimiento realizado por la Contraloría se tomó el Proceso N. 1228 – 2014, La última actuación que se evidencia en esta carpeta, es que se da cumplimiento al auto 000218, consignándose emolumentos en favor del FONTIC hoy FUTIC, por valor de $986.056; $98.293 y $605.080.  
Pese a que se realizaron los pagos anteriores, la última actuación data del 19 de diciembre de 2018; se pudo evidenciar que sí se realizó gestión de cobro coactivo, sin embargo, no se ha emitido el respectivo acto administrativo de terminación y 
archivo.    
Lo anterior, denota falencias en el cumplimiento de los procedimientos al interior de la Entidad a través del Grupo Interno de Trabajo de Cobro Coactivo, teniendo en 
cuenta que su actividad principal es iniciar y llevar hasta su terminación los procesos de cobro coactivo. 
</t>
  </si>
  <si>
    <t xml:space="preserve">El Proceso N. 1228 – 2014, Pese a que se realizaron los pagos anteriores, la última actuación data del 19 de diciembre de 2018; se pudo evidenciar que sí se realizó gestión de cobro coactivo, sin embargo, no se ha emitido el respectivo acto administrativo de terminación y archivo.    </t>
  </si>
  <si>
    <t>Análisis Maestro de obligaciones</t>
  </si>
  <si>
    <t>Identificar las obligaciones con saldo en cero (0) y emitir los actos administrativos de terminación y archivo</t>
  </si>
  <si>
    <t>Informe de procesos terminados por saldo en cero (0)</t>
  </si>
  <si>
    <t>H3A-2020
H4A-2018</t>
  </si>
  <si>
    <t xml:space="preserve">H3A. Recaudos por Reclasificar
H4A-2018. Recaudos por Clasificar 240720
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   
 Lo anterior, por deficiencias en las acciones de control que deben realizar los responsables de la información, para que esta cumpla con las características cualitativas establecidas en el Marco Conceptual de la CGN12, y así el MINTIC de cumplimiento a la característica, como es la Representación Fiel de los Hechos Económicos. </t>
  </si>
  <si>
    <t xml:space="preserve">Al respecto, la CGR no evidenció documentos soporte de la gestión adelantada durante la vigencia 2020 por MINTIC, que propendiera por la depuración y clasificación de los valores por concepto de las cuentas por cobrar de cuotas partes pensiónales registrados en la subcuenta 240720, (Recaudos por Reclasificar).  También es importante mencionar, que en esta subcuenta existen valores registrados de la vigencia 2020; sin embargo, así mismo se observan valores por depurar de las vigencias 2017, 2018 y 2019
H4A-2018: Sobreestimación de la cuenta 240720 -Recaudos por Clasificar, Debido a los tiempos de respuesta del ICETEX y el trámite ante la DTN, para el reintegro de estos recursos del MINTIC al FONTIC </t>
  </si>
  <si>
    <t xml:space="preserve">Implementar un control en la matriz de riesgos con el objetivo de asegurar que se cumpla con el envío de comunicados trimestrales a las entidades deudoras, invitándolas a ponerse al día, y a enviar los soportes de pago realizados. 
</t>
  </si>
  <si>
    <t>Implementar el control en la matriz de riesgos</t>
  </si>
  <si>
    <t>matriz de riesgos</t>
  </si>
  <si>
    <t>GIT de Gestión Pensional 
 Subdirección para la Gestión TH</t>
  </si>
  <si>
    <t>Acción de mejora cumplida
Con radicado No. 242075965 del 04/07/2024, el GIT de Gestión Pensional remitió el mapa de riesgos de gestión de Talento Humano V7 del 28 de junio. Este documento incluye el control CGTH32, que consiste en verificar que las entidades deudoras de cuotas partes pensionales fueron informadas de su deuda para la depuración, identificación de partidas y clasificación en cuentas de los recaudos recibidos.
Además, se remitió una muestra de las comunicaciones enviadas a las entidades deudoras, la matriz de entidades deudoras de cuotas partes pensionales, el envío de información al boletín de Deudores Morosos del Estado y un informe de las actividades adelantadas, del primer semestre de 2024.</t>
  </si>
  <si>
    <t>Propósito:  monitorear los resultados  y actualización de los contacto de estas entidades como complemento a las actividades del procedimiento de imputación de partidas</t>
  </si>
  <si>
    <t xml:space="preserve">Preparar un informe trimestral  que resuma las actividades realizadas que incluya estadísticas sobre las respuestas obtenidas. </t>
  </si>
  <si>
    <t>Reporte trimestral</t>
  </si>
  <si>
    <t>Acción de mejora cumplida
Con radicado No. 242075965 del 04/07/2024, el GIT de Gestión Pensional remitió informe donde relacionan las actividades adelantadas para la depuración de las partidas pendientes por identificación, y de su clasificación. Anexan mapa de riesgos de gestión de Talento Humano V7 del 28 de junio, la matriz de entidades deudoras de cuotas partes pensionales, el envío de información al boletín de Deudores Morosos del Estado</t>
  </si>
  <si>
    <t>H2AD-2021 AEF</t>
  </si>
  <si>
    <t xml:space="preserve">H2AD. Facultad de imposición de multas.
*** De conformidad con la revisión realizada en virtud de la delegación contenida en la Resolución No. 1333 del 15 de julio de 2022, se ratifica el hallazgo con su presunta connotación disciplinaria, por lo que se transcribe en la misma forma y estructura en la que fue aprobado por la Contraloría Delegada para el sector de Tecnologías de la Información y las Comunicaciones. </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</si>
  <si>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</si>
  <si>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Adelantar los procedimientos administrativos correspondientes respecto del presunto incumplimiento a las obligaciones de ampliación de cobertura, bajo el procedimiento común y principal, los cuales, a la fecha se encuentran en etapa probatoria. </t>
  </si>
  <si>
    <t xml:space="preserve">Una vez se culmine con la práctica de las pruebas decretadas, se emitirá la decisión de fondo que corresponda, determinando el porcentaje de incumplimiento de las obligaciones en cuestión, a fin de establecer la consecuencia aplicable de acuerdo al esquema gradual de intervención dispuesto en el artículo 27 de la Resolución 3078 de 2019.  </t>
  </si>
  <si>
    <t>Dirección de Vigilancia, Inspección y Control</t>
  </si>
  <si>
    <t>Presume la Contraloría que " (...) Frente a la respuesta del Mintic en donde se hace el planteamiento del mecanismo con el cual cuenta para sancionar y/o invitar al cumplimiento de las obligaciones no dinerarias contenidas en la Resolución General, la CGR no hace distinción de las obligaciones de los operadores en la perspectiva de imponer multas en cumplimiento del artículo 90 del CPACA o realizar el procedimiento administrativo sancionatorio previsto en la ley 1341 de 2009, siempre en procura de obtener el mejor resultado para los beneficiarios últimos de los recursos públicos (...)"</t>
  </si>
  <si>
    <t xml:space="preserve">Tramitar los informes que se encuentren pendientes respecto a la obligación Actualización Tecnológica conforme los indicadores definidos por la Dirección. </t>
  </si>
  <si>
    <t xml:space="preserve">Respecto de los informes trasladados pendientes por tramitar, con presunto incumplimiento de la obligación de ampliación de cobertura (79 localidades) y de la obligación de actualización tecnológica (174 municipios), es de señalar que se gestionarán conforme a los plazos establecidos en los indicadores definidos por la Dirección para la vigencia 2024.   </t>
  </si>
  <si>
    <t>H3A-2021 AEF</t>
  </si>
  <si>
    <t>H3A. Obligaciones de actualización tecnológica y condiciones resolutorias.
La Ley 1341 de 2009, modificada por la ley 1978 de 2019, estableció los principios 
que deben regir la asignación del espectro radioeléctrico. El numeral quinto del 
artículo 2 de la precitada norma estableció, entre otras disposiciones, que “La 
asignación del espectro procurará la maximización del bienestar social y la 
certidumbre de las condiciones de la inversión (…)”.</t>
  </si>
  <si>
    <t xml:space="preserve">Presume la Contraloría que "(...) Lo observado se centra en la determinación de un tratamiento diferencial a dos aspectos (la ampliación de cobertura y la actualización tecnológica) en términos de cubrimiento a través de su calidad como condición resolutoria del acto administrativo de carácter particular. 
Este tratamiento diferencial, del que no se evidenció fundamento de parte del MinTIC, contradice la igual condición que la ley les otorga a las labores de mejora en cobertura y calidad como elementos de la maximización del bienestar. Aunado a lo anterior, que el cumplimiento de las obligaciones de actualización tecnológica no cuente con mecanismos de regulación, reservados para otras cargas con similar importancia, presenta un riesgo en términos de la capacidad de corrección a cargo del MinTIC y la concreción de la finalidad del uso del espectro, la maximización del bienestar social".  </t>
  </si>
  <si>
    <t>Asegurar dentro de la estructura documental del proceso GIC, un documento que permita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</si>
  <si>
    <t>Formalizar en la herramienta SIMIG un documento que permita identificar las herramientas y procedimientos con que cuenta el Ministerio para garantizar el cumplimiento de las obligaciones generales y específicas que se quieran fijar dentro de los procesos de selección objetiva para la asignación de permisos de uso de espectro atribuido a los servicios móviles terrestres para telecomunicaciones móviles internacionales.</t>
  </si>
  <si>
    <t>Dirección de Industria de Comunicaciones
con apoyo de la Dirección de Vigilancia, Inspección y Control</t>
  </si>
  <si>
    <t xml:space="preserve">Acción de mejora cumplida.
Con radicado No. 242065444 del 12/06/2024, mediante el cual informan que, en la herramienta SIMIG se formalizó el instructivo “Condiciones resolutorias de los permisos de uso del espectro atribuido a servicios IMT” con código GIC-TIC-IN-003 aprobado el 12/06/2024, que contiene recomendaciones que contribuyan a declarar las condiciones resolutorias de permisos para uso del espectro por el incumplimiento de las obligaciones generales y/o específicas que sean fijados en futuros procesos de otorgamiento, renovación y permisos temporales del espectro destinado para servicios IMT. </t>
  </si>
  <si>
    <t>H7A-2021 AEF</t>
  </si>
  <si>
    <t xml:space="preserve">Hallazgo No. 7: Metodología de vigilancia adoptada por el Ministerio de Tecnologías de la Información y las Comunicaciones- Administrativa  </t>
  </si>
  <si>
    <t>Lo anterior deja ver deficiencias en la normalización de los procedimientos asociados al proceso de inspección, vigilancia y control, los cuales no se encuentran sometidos a los trámites requeridos para su incorporación en el modelo integrado de gestión de la entidad. 
También enfatiza MINTIC en la necesidad de diferenciar por parte de la CGR (i) la metodología asociada a los procesos y procedimientos de vigilancia e inspección, del (ii) procedimiento establecido para dar cumplimiento a la metodología relacionada con la forma de verificación para realizar las mediciones técnicas en campo, contempladas dentro de los actos particulares de subasta, lo cual ha sido de plena atención por parte del equipo auditor, razón por la cual, se han presentado observaciones separadas para cada caso (observaciones 5 instrumentos de medición y 7. Metodología de IVC respectivamente).
La situación observada pone en riesgo el cumplimiento eficaz y eficiente de las obligaciones adquiridas por el consorcio Red700, en el marco del contrato 874 de 2021; y los recursos destinados para la realización de las actividades de inspección, vigilancia y control, dejando a la interpretación de las partes las condiciones del cumplimiento de la obligación mencionada.</t>
  </si>
  <si>
    <t>Documentar y aprobar en el Modelo Integrado de Gestión (MIG) la metodología de verificación de las obligaciones técnicas en campo del servicio de banda 700</t>
  </si>
  <si>
    <t>Documentar y aprobar en el sistema de gestión de calidad, la metodología de verificaciones adoptada por la Dirección de Vigilancia Inspección y Control, para monitorear el cumplimiento de las obligaciones contempladas dentro de los actos particulares de asignación de espectro a los proveedores de redes y servicios móviles.</t>
  </si>
  <si>
    <t>Un documento aprobado</t>
  </si>
  <si>
    <t>Divulgar el documento aprobado en el Modelo Integrado de Gestión (MIG),  al equipo de la Subdirección de Vigilancia e Inspección, que explique la forma en que se debe realizar las verificaciones de cumplimiento de obligaciones a cargo de los operadores y/o vigilados .</t>
  </si>
  <si>
    <t>Realizar la divulgación del documento aprobado en el Modelo Integrado de Gestión (MIG).</t>
  </si>
  <si>
    <t>Realizar una divulgación</t>
  </si>
  <si>
    <t xml:space="preserve">Evaluación del Plan de Mejoramiento del Ministerio de TIC </t>
  </si>
  <si>
    <t>Puntajes base de Evaluación:</t>
  </si>
  <si>
    <t>Cumplimiento del Plan de Mejoramiento</t>
  </si>
  <si>
    <t>CPM = POMVi / PBEC</t>
  </si>
  <si>
    <t>Avance del plan de Mejoramiento</t>
  </si>
  <si>
    <t>AP =  POMi / PBEA</t>
  </si>
  <si>
    <t>Acción de mejora cumplida.
Con radicado No. 242137130 del 21/10/2024, el GIT de Administración de Bienes informa que mediante oficio No. 242084334 del 19/07/2024 se solicitó a la Oficina de Registro de Instrumentos Públicos la corrección del registro en la anotación No. 3 del folio de matrícula inmobiliaria No. 50C-1711289 correspondiente al bien inmueble denominado Funza, propiedad del Fondo Único de TIC así mismo adjuntan el Certificado de Libertad y tradición con la anotación de la corrección.</t>
  </si>
  <si>
    <t>Acción de mejora cumplida.
Con radicado No. 242137122 del 21/10/2024, el GIT de Administración de Bienes informa que, mediante radicado No. 242106413 del 30 de agosto, se solicitó al GIT de Control Interno Disciplinario informar sobre el estado del avance de la investigación disciplinaria sobre los bienes muebles con presunta inexistencia, reportados con radicado No. 232116427 del 15/11/2023. Esta solicitud fue atendida con radicado No. 242135481 del 17 de octubre, mediante el cual se informa que, mediante Auto No. 18 del 21 de marzo de 2024, la Secretaría General ordenó la apertura de una Indagación Previa para averiguar a los responsables, bajo el radicado No. 012 de 2024, la cual se encuentra en práctica de las pruebas decretadas, para posterior evaluación de las diligencias.</t>
  </si>
  <si>
    <t>Hallazgo No. 7: Metodología de vigilancia adoptada por el Ministerio de Tecnologías de la Información y las Comunicaciones- Administrativa  
Consultado MINTIC en relación con la metodología de vigilancia adoptada y el mecanismo en que ha sido incorporada de manera oficial dentro de los procedimientos de la entidad11, informa que si bien es el Ministerio el llamado a definir la metodología implementada, la misma se desprende de lo dispuesto en la resolución de apertura del proceso de subasta y de las resoluciones particulares de asignación del espectro, como hoja de ruta para el cumplimiento de obligaciones de los operadores y verificación de las mismas, precisando que “el procedimiento no se encuentra reglamentado a través de una resolución proferida para el efecto”2 
A fin de ampliar el sustento de la situación consultada, en sesión de trabajo de fecha 29 de marzo de 2022, MINTIC indica que como elementos asociados a la metodología de vigilancia adoptada, la entidad cuenta con los procedimientos VYC-TIC-PR-011 Planeación de Visitas / verificaciones de Vigilancia e Inspección y VYC-TIC-PR-012 Realización de visitas / verificaciones de vigilancia e inspección, resultando claro que las meras visitas no contemplan todos los aspectos que componen un proceso de inspección, vigilancia y control3. 
Lo anterior deja ver deficiencias en la normalización de los procedimientos asociados al proceso de inspección, vigilancia y control, los cuales no se encuentran sometidos a los trámites requeridos para su incorporación en el modelo integrado de gestión de la entidad. 
Frente a la observación presentada por la CGR en este sentido, la entidad realiza de manera previa una contextualización de las obligaciones que tiene el contratista consultor en el marco del contrato 874 de 2021, para pasar a referirse al asunto puntual que dio origen a la observación, indicando que la obligación contenida en el numeral 11, del literal b), de la cláusula segunda del contrato 874 de 2021, “(…) se relaciona única y exclusivamente con los procedimientos asociados al Modelo Integrado de Gestión (MIG) y el Sistema Integrado de Gestión (SIG), definidos por ....</t>
  </si>
  <si>
    <t xml:space="preserve">Acción de mejora cumplida.
Con radicado No. Con radicado No. 242137840 del 22/10/2023, la Dirección de Vigilancia, Inspección y Control  informa que se expidió la Resolución No. 02156 del 18 de junio de 2024, por medio de la cual se estableció “la metodología para la verificación del cumplimiento de la cobertura del servicio móvil terrestre de los sistemas de telecomunicaciones móviles internacionales (IMT por sus siglas en inglés) a cargo de los Proveedores de Redes y Servicios de Telecomunicaciones – PRST - con base en los permisos de asignación del espectro radioeléctrico y renovaciones.” De igual forma, se actualizó el procedimiento “PROGRAMACIÓN Y EJECUCIÓN DE LAS VERIFICACIONES DE VIGILANCIA E INSPECCIÓN” con código VYC-TIC-PR-012 versión 2. </t>
  </si>
  <si>
    <t>Acción de mejora cumplida.
Con radicado No. 242142695 del 30/10/2024, el GIT de Bienes informa que se creó el procedimiento "Entrega, custodia y devoluciones de bienes" con código GRA-TIC-PR-017. Este procedimiento se encuentra formalizado en el sistema Isolución y fue aprobado el 30 de octubre y su socialización se realizó mediante correo electrónico del 1 de noviembre.</t>
  </si>
  <si>
    <t xml:space="preserve">Acción de mejora cumplida 
2.Con radicado No. 242148218 del 08/11/2024 la Subdirección Financiera remite informe donde explican que, analizaron la información para la elaboración de las notas contables con corte a septiembre y se solicitó información a las áreas que presentaron variaciones significativas, para que se aclaren las causas o motivos de estas variaciones comparativas y se revelen ampliamente. Adjuntan archivo Excel con los soportes de los correos electrónicos y la matriz excel.
1.Con radicado No. 242134865 del 17/10/2024, la Subdirección Financiera informa que, tras analizar la información para la elaboración de las notas contables con corte a junio, se evidenció que los valores obtenidos no eran significativos ni materiales. Por ello, no se consideró necesario solicitar información adicional a las áreas generadoras. Adjuntan archivo Excel con el análisis de la variación de la información.
</t>
  </si>
  <si>
    <t>Acción de mejora cumplida.
Con radicado No. 242160315 del 29/11/2024, El GIT de Procesos Judiciales presenta el informe con corte a 30 de noviembre, de avance y estado en el pago de sentencias, laudos y conciliaciones vigencia 2024. Además, anexan documentos excel de seguimiento pagos sentencias y formato de control.</t>
  </si>
  <si>
    <t>Acción de mejora cumplida.
Con radicado No. 242160300 del 29/11/2024, la Subdirección de Talento Humano, presentó informe de la gestión adelantada para el recaudo por concepto de cuotas partes pensionales, con sus respectivos anexos.</t>
  </si>
  <si>
    <t>Acción de mejora cumplida.
 Con radicado No. 242160300 del 29/11/2024, la Subdirección de Talento Humano, presentó documentos excel con la gestión de cobro por concepto de cuotas partes pensionales.</t>
  </si>
  <si>
    <t>Acción de mejora cumplida.
 Con radicado No. 242160300 del 29/11/2024, la Subdirección de Talento Humano, presentó informe de gestión que incluye el reporte a la Subfinanciera y el GIT de Cobro Coactivo.</t>
  </si>
  <si>
    <t>Acción de mejora cumplida.
Con radicado No. 242160300 del 29/11/2024, la Subdirección de Talento Humano, informa que se enviaron los correos a los apoyo de la supervisión de contratos  con los lineamientos para realizar el cargue correspondiente en el SECOP. anexa los soportes correspondientes.</t>
  </si>
  <si>
    <t xml:space="preserve">Acción de mejora cumplida.
Con radicado No. 242160300 del 29/11/2024, la Subdirección de Talento Humano, presentó el Informe consolidado de seguimiento y aplicación de políticas de participación y permanencia </t>
  </si>
  <si>
    <t>Acción de mejora cumplida.
Con radicado No. 242160300 del 29/11/2024, la Subdirección de Talento Humano, presentó las actas de las mesa de trabajo realizadas con el equipo de gestión del conocimiento para generar estrategias para la optimización de los recursos y las capacidades para la elaboración y ejecución del PIC 2025</t>
  </si>
  <si>
    <t>Acción de mejora cumplida.
Con radicado No. 242160300 del 29/11/2024, la Subdirección de Talento Humano, presentó informe de las actividades adelantadas para adelantar alianzas con el SENA, con sus anexos y la solicitud de acercamiento con la esap.</t>
  </si>
  <si>
    <t>Acción de mejora cumplida.
Con radicado No. 242160300 del 29/11/2024, la Subdirección de Talento Humano, presentó Informe de aclaración (242143659)sobre el aumento en el rubro de Servicios de Educación  identificado por la CGR.</t>
  </si>
  <si>
    <t xml:space="preserve">Acción de mejora cumplida.
Con radicado No. 242160300 del 29/11/2024, la Subdirección de Talento Humano,  presentó documento consolidado de los  correos enviados a financiera con las proyecciones de necesidades de gasto de personal </t>
  </si>
  <si>
    <t>Informe de obligaciones susceptibles de venta a CISA</t>
  </si>
  <si>
    <t>Acción de mejora cumplida
Con radicado No. 242162507 del 03/12/2024, el GIT de Cobro Coactivo entregó documento excel con la relación de la cartera susceptibles de venta a CISA</t>
  </si>
  <si>
    <t>Acción de mejora cumplida.
Con radicado No.242166341 del 10/12/2024 la Dirección de Industria de Comunicaciones CGR, remitió los siguientes documentos: (i) Informe final contrato de prestación de servicios profesionales 761 de 2023, (ii) Informe final contrato de prestación de servicios profesionales 769 de 2023, (iii) Informe final ejecutivo contratos de prestación de servicios profesionales 761 y 769 de 2023, (iv) Informe de avance con corte a noviembre 2024 de los Contratos 609 y 804 de 2024, (v) Base de datos de inventario actualizado, (vi) Avance Avalúo comercial en dólares y pesos colombianos de las piezas intervenidas en los citados contratos, 25.000 en el 2023 y 50.000 en el 2024</t>
  </si>
  <si>
    <t>Formato Conciliación de Operaciones Recíprocas</t>
  </si>
  <si>
    <t xml:space="preserve">Una vez diseñado el formato de Conciliación de Operaciones Recíprocas, se procede al trámite de revisión y aprobación en el Sistema de Gestión Integral - SIMIG, con el fin de que éste sea un insumo que acompañe y refuerce el seguimiento a las partidas conciliatorias de operaciones reciprocas con las entidades donde persistan inconsistencias relevantes, hasta la aplicación correcta de los reportes de la CGN.
</t>
  </si>
  <si>
    <t>Acción de mejora cumplida.
Con radicado No. 242134865 del 17/10/2024, la Subdirección Financiera informa que se diseñó el formato “GEF-TIC-FM-027 Conciliación Operaciones Recíprocas”.
EL formato  quedó  formalizado en el sistema Isolución el 19 de noviembre de 2024 y fue socializado mediante comunicación interna del 5/12/2024.</t>
  </si>
  <si>
    <t>Acción  de mejora cumplida.
Con radicado No. 242166674 del 11/12/2024, la Subdirección Financiera presentó informe de la gestión que ha venido adelantando con relación a la calidad de la información financiera. A su vez indican que, en el Comité Técnico de Sostenibilidad Contable del 26 de noviembre, se presentaron las situaciones identificadas por la CGR y las acciones implementadas por las áreas correspondientes . Anexan Acta de Comité No.96 - numeral 4. "Plan de sostenibilidad contable hallazgos" y copia de correos electrónicos.</t>
  </si>
  <si>
    <t>Acción de mejora cumplida.
2. Con radicado No. 242150314 del 13/11/2024, la Subdirección Financiera remite el segundo informe y reporte excel de variaciones a 30 de septiembre y soporte de correos electrónicos sobre la gestión realizada para las cuentas que presentaron variaciones.
1. Con radicado No. 242119070 del 20/09/2024, la Subdirección Financiera remite el primer informe y reporte excel de variaciones a 30 de junio. Informan que no se presentaron variaciones significativas en el segundo trimestre 2024, en la cuenta de propiedad planta y equipo y depreciación.</t>
  </si>
  <si>
    <t>Acción de mejora cumplida. 
Con radicado No. 242160300 del 29/11/2024, la Subdirección de Talento Humano presentó las actas de las mesas de trabajo realizadas con CAFAM el 30 de agosto y el 30 de septiembre, como seguimiento a las actividades del programa de bienestar bajo el contrato No. 033/2024. Mediante correo electrónico del 17 de diciembre, se indicó que el contrato cuenta con tres pagos programados, el último de los cuales está previsto para diciembre. Por lo tanto, las dos actas corresponden a las actividades ejecutadas según el cronograma de pagos del contrato. De este modo, las actividades realizadas hasta el 15 de noviembre serán reportadas en el tercer pago del contrato.</t>
  </si>
  <si>
    <t>Acción de mejora cumplida.
Con radicado No. 242160300 del 29/11/2024, la Subdirección de Talento Humano, presentó documentos de los talleres ejecutados en junio y septiembre,  en el marco del  plan de bienestar.</t>
  </si>
  <si>
    <t>Acción de mejora cumplida.
Con radicado No. 242160300 del 29/11/2024, la Subdirección de Talento Humano informa que se ajustó el procedimiento "Bienestar de los funcionarios" GTH-TIC-PR-005 en la actividad #15, dando claridad sobre las sanciones pedagógicas. Asimismo, se adjunta el documento "Info consolidado de información de sanciones pedagógicas" con los correos de socialización de actividades realizadas en la vigencia 2024. En la página 17 del documento, se reporta el correo enviado a las personas que no asistieron a la actividad ecológica. indican que esta ha sido la única sanción aplicada en el desarrollo de las actividades del plan de bienestar.</t>
  </si>
  <si>
    <t>Acción de mejora cumplida.
Con radicado No. 242160300 del 29/11/2024, la Subdirección de Talento Humano,  presentó la matriz de proyección de necesidades de gasto de personal proyectadas con corte Agosto y Octubre.</t>
  </si>
  <si>
    <t xml:space="preserve">Requerir al contratista del Contrato de fiducia Par Telecom -  para que cumpla con lo estipulado en la cláusula  TRIGESIMA PRIMERA, publicación de las modificaciones generados con ocasión del contrato.
</t>
  </si>
  <si>
    <t>Acción de mejora cumplida.
Con radicado No. 242137122 del 21/10/2024, el GIT de Administración de Bienes informa que el 11 de octubre se recibió respuesta de concepto de la Contaduría General de la Nación (20241100033361) sobre el tratamiento contable de responsabilidades por Tratamiento contable de responsabilidades por bienes inexistentes o perdidos.
El 15 de noviembre,  presentaron el acta de reunión del 06 de noviembre, mediante la cual se revisó la respuesta emitida por la CGN, donde indican que se ratifica el registro contable realizado por parte del GIT de Administración de Bienes en la cuenta 8361</t>
  </si>
  <si>
    <t>Acción de mejora cumplida. 
Con radicado No. 242162507 del 03/12/2024, el GIT de Cobro Coactivo presentó los 6 informes dirigidos al GIT  Director Jurídico  sobre los procesos en estado de terminación y archivo sobre los procesos terminados por saldo en cero (0).   Los informes fueron radicados con No. 242159414 del 29 de noviembre y  242170994, 242171000, 242171003, 242171008 y 242171013 de fecha 17 de diciembre. Asimismo, se cargaron los soportes de los actos administrativos generados entre enero y noviembre de 2024.</t>
  </si>
  <si>
    <t>Acción de mejora cumplida.
Con radicado No. 242178562 del 30/12/2024, la Subdirección de Talento Humano entregó un documento consolidado con el seguimiento a la disponibilidad y ejecución del PAC para el trámite y pago de las liquidaciones de prestaciones sociales.</t>
  </si>
  <si>
    <t>Acción de mejora cumplida.
Con radicado No. 242161688 del 02/12/2024 la Oficina Asesora de Planeación informa que se formalizó el documento de “Metodología para la Formulación de Indicadores de Impacto” DES-TIC- MA-014 aprobado el 30 de noviembre de 2024.</t>
  </si>
  <si>
    <t xml:space="preserve">Acción de mejora cumplida.
Con radicado No. 242161688 del 02/12/2024 la Oficina Asesora de Planeación, entregó  los documentos de avance del Plan Estratégico Institucional y Sectorial del tercer trimestre 2024, donde se incluyen indicadores en términos de beneficiarios.   </t>
  </si>
  <si>
    <t xml:space="preserve">Acción de mejora cumplida.
Con radicado No. 242161688 del 02/12/2024 la Oficina Asesora de Planeación presentó el avance del Plan de Acción del tercer trimestre de 2024, donde se incluyó la ejecución presupuestal a nivel de proyectos. </t>
  </si>
  <si>
    <t>Acción de mejora cumplida.
Con radicado No. 242132896 del 11/10/2024, el GIT de Contabilidad presentó documento explicativo sobre el seguimiento y conciliación de las operaciones reciprocas, e indican que mediante memorando No.242125414 del 01/10/2024, se realizó consulta a la CGN sobre los Saldos por conciliar por operaciones reciprocas. Se solicitó incluir la respuesta, sin embargo, mediante correo electrónico del 03 de enero informaron que no se ha recibido respuesta a la solicitud de concepto</t>
  </si>
  <si>
    <t>Acción de mejora cumplida.
Con radicado No.242178640 del 31/12/2024, la Subdirección de Gestión Contractual, remite el procedimiento de Supervisión GCC-TIC- PR-004 versión 8 actualizado. Se incluyeron las actividades de la 13 a la 16.</t>
  </si>
  <si>
    <t xml:space="preserve">Acción de mejora cumplida.
Con radicado No.: 252013058 del 17/01/2025, la Dirección de Vigilancia, Inspección y Control, presentó informe denominado "Obligaciones Ampliación de Cobertura – PARTNERS TELECOM COLOMBIA S.A.S., Comunicación Celular COMCEL S.A. y Colombia Móvil S.A. E.S.P. y Actualización Tecnológica – Comunicación Celular COMCEL S.A2, donde describen las actuaciones administrativas adelantadas por el área respecto de los presuntos incumplimientos a las obligaciones de ampliación de cobertura y actualización tecnológica a cargo de los operadores asignatarios de permisos para el uso del espectro radioeléctrico en la Banda 700 MHz, así como  los informes trasladados pendientes por tramitar.
</t>
  </si>
  <si>
    <t>Acción de mejora cumplida.
Se cargó copia de la comunicación interna del 23 de diciembre, donde se socializó la actualización del procedimiento VYC-TIC-PR-012 Programación y Ejecución de las Verificaciones de
Vigilancia e Inspección</t>
  </si>
  <si>
    <t>Acción de mejora cumplida.
Con radicado No. 242137122 del 21/10/2024, el GIT de Administración de Bienes adjunta las 15 hojas de vida de los inmuebles actualizadas, incluyendo el Certificado de Tradición y Libertad de los siguientes inmuebles:1) Manga del Alto, Medellín – Antioquia; 2). Chimichagua (Cesar); 3) Villa de Leyva, 4) Zambrano Bolívar; 5) Predio Localidad de Usme; 6) Predio Sitio Nuevo – Magdalena, 7) Predio Rio Sucio - Caldas; 8) Paz del Rio; 9) Montezuma. 10) Predio Lote La Fraguita; 11) El Rosal-Cundinamarca; 12) Edificio Murillo Toro; 13) Bocacanoa, Cartagena-Bolívar. 14) Predio "AZALEA" (El Mirador) Buga, Valle.15) Predio Ancuya – Nariño.</t>
  </si>
  <si>
    <t>Acción de mejora cumplida.
Con radicado No. 242160300 del 29/11/2024, la Subdirección de Talento Humano entrego los oficios con fecha del 12 de junio y 13 de noviembre, de solicitud de mesa de trabajo con Ministerio de Hacienda y Crédito Público. Sin embargo, no se obtuvo respuesta para la realización de la mesa de trabajo. De igual forma, en las actividades 2 y 3 detallaron las actividades adelantadas para la identificación de las partidas.</t>
  </si>
  <si>
    <t>Relación de terceros en Excel y estado de las 359 partidas.</t>
  </si>
  <si>
    <t>Acción de mejora cumplida.
Con radicado No. 242160300 del 29/11/2024, la Subdirección de Talento Humano, presentó documento Excel con la relación de terceros en Excel, donde indican que se identificaron 321 partidas de las 358 partidas relacionadas en el hallazgo.</t>
  </si>
  <si>
    <t>Solicitar mesa de trabajo con la   Universidad Francisco José de Caldas y los asesores de la Contaduría General de la Nación de las dos entidades, con el fin de corregir el reporte de operaciones reciprocas emitido por esta Universidad (Vigencia 2023 y 2024).</t>
  </si>
  <si>
    <t xml:space="preserve">Dentro de la reunión a celebrar, solicitar a la Universidad Francisco José de Caldas corrija la certificación enviada a la CGR de lo reportado en operaciones reciprocas con el Mintic debido a que ese registro corresponde al Fondo Único de TIC.
</t>
  </si>
  <si>
    <t>GIT de Planeación y Seguimiento
Oficina Asesora de Planeación y Estudios Sectoriales</t>
  </si>
  <si>
    <t>Acción de mejora cumplida.
Con radicado No.242160421 del 29/11/2024, la Dirección de Economía Digital, presentó los dos informes de las acciones adelantadas para la liquidación del convenio 488-2010.  Indican que se envió a la Dirección Jurídica la solicitud prejudicial, con radicado No. 242158263 para que se inicie este proceso ante el ente correspondiente, dado que no ha sido posible avanzar en el proceso de liquidación.</t>
  </si>
  <si>
    <t>Vigente</t>
  </si>
  <si>
    <t xml:space="preserve">Vigente
</t>
  </si>
  <si>
    <t>Vigente
No evaluado por la CGR porque con corte a 31/12/2023, se encontraba con tiempo para su cumplimiento</t>
  </si>
  <si>
    <t xml:space="preserve">Acción de mejora cumplida.
Con radicado No. 242161688 del 02/12/2024 la Oficina Asesora de Planeación, presentó el listado de asistencia y una captura de pantalla de la capacitación realizada el 29 de noviembre, cuyo objetivo fue socializar la metodología para la formulación de indicadores de impacto.
</t>
  </si>
  <si>
    <t>Acción de mejora cumplida.
Con radicado No. 242160300 del 29/11/2024, la Subdirección de Talento Humano, presentó el informe de la gestión adelantada para la identificación de la partidas por concepto de cuotas partes pensionales. Anexan soportes de la Circularización efectuada y la relación del estado de las 358 partidas</t>
  </si>
  <si>
    <t xml:space="preserve">Hallazgo: No. 4. Conciliación Operaciones Recíprocas - Administrativo con presunta Incidencia Disciplinaria. (A) (D).  
Revisada la Información suministrada al grupo auditor mediante Radicado No. 242007163 del 31 de enero de 2024 y Radicado No. 242024773 del 15 marzo de 2024, junto con la información reportada a la Contaduría General de la Nación, se evidencia que MIN TIC no reporto el valor de la reciproca reportada por la universidad Distrital Francisco José de Caldas. La contraloría procedió a realizar la Circularización a la Universidad Distrital, la cual dando respuesta con el oficio CONT. – 065-2024 manifiesta lo siguiente: 
  “En atención al radicado 2024EE0059086, Circularización de operaciones reciprocas para la vigencia 2023, la Universidad Distrital Francisco José de Caldas al Ministerio de Tecnologías de la Información y las Comunicaciones a 31 de diciembre de 2023 convenio 713/2023, cuenta contable 290201 saldo diciembre 31 de 202336”  
Conforme a lo anterior, el saldo en respuesta al oficio de Circularización emitido por la Universidad está conforme al reporte realizado por esta en la contaduría general de la nación al cierre de la vigencia 2023, el cual no se encuentra registrado en los estados financieros a 31 de diciembre de 2023, presentados por Min tic...
</t>
  </si>
  <si>
    <t>Según la CGR, se evidencia que MIN TIC no reportó el valor de la reciproca reportada por la Universidad Distrital Francisco José de Caldas de acuerdo con la Circularización realizada por la CGR. Conforme a lo anterior, no permite que se lleve a cabo adecuadamente el proceso de consolidación que realiza la CGN a través del procedimiento de eliminación de operaciones reciprocas, para poder reflejar registros reales, tanto en el Balance General de la Nación como en los Estados Financieros del Min TIC, presentados a 31 de diciembre de 2023</t>
  </si>
  <si>
    <t>Acción de mejora incumplida, con soporte de avance
Con radicado No. 242142695 del 30/10/2024, el GIT de Bienes informa que, mediante radicado No. 242138382 del 23/10/2024, se solicitó a JARGU S.A. la afectación de la póliza. Asimismo, se adjunta la respuesta del 29 de octubre, donde la aseguradora indica cuáles son los documentos necesarios para la formalización de la reclamación.
Por lo anterior, y teniendo en cuenta lo establecido en la acción, se registra soporte de avance, quedando pendiente la  solicitud a la aseguradora para formalizar el trámite.</t>
  </si>
  <si>
    <t>Acción de mejora incumplida, con soporte de avance
Con radicado No.242161688 del 02/12/2024 la Oficina Asesora de Planeación presentó un documento referente a los indicadores del proyecto Centros Digitales - Región A, acompañado de un archivo Excel que amplía la información sobre dichos indicadores.
Sin embargo, quedó pendiente los indicadores de los proyectos de las iniciativas: 1) Ampliación del Programa de Telecomunicaciones Sociales Nacional, y 3) Fortalecimiento de la Radio Pública Nacional.</t>
  </si>
  <si>
    <t xml:space="preserve">No efectivo 
Auditoría Financiera
Evaluado por la CGR  en la AF 2023
</t>
  </si>
  <si>
    <t xml:space="preserve">No efectivo 
Auditoría Financiera
Evaluada por la OCI 2023 </t>
  </si>
  <si>
    <t>Vigencia auditada</t>
  </si>
  <si>
    <t>Auditoría Financiera
No evaluado</t>
  </si>
  <si>
    <t xml:space="preserve">No efectivo 
Actuación Especial de Fiscalización
Cumplimiento de las Obligaciones de los operadores asignatarios del espectro, en las bandas de 700MHZ
Evaluada por la OCI 2023 
</t>
  </si>
  <si>
    <t xml:space="preserve">No efectivo 
Actuación Especial de Fiscalización
Cumplimiento de las Obligaciones de los operadores asignatarios del espectro, en las bandas de 700MHZ
Evaluado por la CGR  en la AF 2023
</t>
  </si>
  <si>
    <t>Acción de mejora cumplida
Con radicado No. 242178640 del 31/12/2024, la Subdirección de Gestión Contractual, entregó la solicitud No.242113239 y su respectiva respuesta No.242119016, relacionadas con la publicación del contrato de fiducia Par Telecom. Además, se adjuntan la certificación y el extracto de la publicación en la página web del PAR, disponible en el siguiente enlace: https://par.com.co/contratacionesfiducia.</t>
  </si>
  <si>
    <t>Tipo Modalidad:53</t>
  </si>
  <si>
    <t>M-3: PLAN DE MEJORAMIENTO</t>
  </si>
  <si>
    <t>Formulario: 400</t>
  </si>
  <si>
    <t>F14.1: PLANES DE MEJORAMIENTO - ENTIDADES</t>
  </si>
  <si>
    <t>Moneda Informe: 1</t>
  </si>
  <si>
    <t>Entidad:</t>
  </si>
  <si>
    <t>Fecha: 18/06/2024</t>
  </si>
  <si>
    <t>Periodicidad: OCASIONAL</t>
  </si>
  <si>
    <t>Código Hallazgo</t>
  </si>
  <si>
    <t xml:space="preserve"> 330  Minsiterio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</si>
</sst>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19" x14ac:knownFonts="1">
    <font>
      <sz val="11"/>
      <color theme="1"/>
      <name val="Aptos Narrow"/>
      <family val="2"/>
      <scheme val="minor"/>
    </font>
    <font>
      <b/>
      <sz val="11"/>
      <color theme="0"/>
      <name val="Aptos Narrow"/>
      <family val="2"/>
      <scheme val="minor"/>
    </font>
    <font>
      <b/>
      <sz val="11"/>
      <color theme="1"/>
      <name val="Aptos Narrow"/>
      <family val="2"/>
      <scheme val="minor"/>
    </font>
    <font>
      <sz val="10"/>
      <name val="Arial"/>
      <family val="2"/>
    </font>
    <font>
      <sz val="8"/>
      <name val="Aptos Narrow"/>
      <family val="2"/>
      <scheme val="minor"/>
    </font>
    <font>
      <b/>
      <sz val="11"/>
      <color indexed="9"/>
      <name val="Aptos Narrow"/>
      <family val="2"/>
      <scheme val="minor"/>
    </font>
    <font>
      <sz val="11"/>
      <name val="Aptos Narrow"/>
      <family val="2"/>
      <scheme val="minor"/>
    </font>
    <font>
      <sz val="11"/>
      <color theme="1"/>
      <name val="Aptos Narrow"/>
      <family val="2"/>
      <scheme val="minor"/>
    </font>
    <font>
      <b/>
      <sz val="11"/>
      <color theme="1"/>
      <name val="Aptos Narrow"/>
      <family val="2"/>
    </font>
    <font>
      <b/>
      <sz val="11"/>
      <color indexed="9"/>
      <name val="Aptos Narrow"/>
      <family val="2"/>
    </font>
    <font>
      <sz val="11"/>
      <color theme="1"/>
      <name val="Aptos Narrow"/>
      <family val="2"/>
    </font>
    <font>
      <sz val="11"/>
      <name val="Aptos Narrow"/>
      <family val="2"/>
    </font>
    <font>
      <b/>
      <sz val="11"/>
      <color theme="1"/>
      <name val="Arial"/>
      <family val="2"/>
    </font>
    <font>
      <sz val="11"/>
      <color theme="1"/>
      <name val="Arial"/>
      <family val="2"/>
    </font>
    <font>
      <sz val="10"/>
      <color theme="1"/>
      <name val="Arial"/>
      <family val="2"/>
    </font>
    <font>
      <b/>
      <sz val="11"/>
      <name val="Arial"/>
      <family val="2"/>
    </font>
    <font>
      <sz val="11"/>
      <name val="Arial"/>
      <family val="2"/>
    </font>
    <font>
      <sz val="11"/>
      <color indexed="8"/>
      <name val="Aptos Narrow"/>
      <family val="2"/>
      <scheme val="minor"/>
    </font>
    <font>
      <b/>
      <sz val="11"/>
      <color indexed="9"/>
      <name val="Calibri"/>
    </font>
  </fonts>
  <fills count="4">
    <fill>
      <patternFill patternType="none"/>
    </fill>
    <fill>
      <patternFill patternType="gray125"/>
    </fill>
    <fill>
      <patternFill patternType="solid">
        <fgColor theme="8" tint="0.59999389629810485"/>
        <bgColor indexed="64"/>
      </patternFill>
    </fill>
    <fill>
      <patternFill patternType="solid">
        <fgColor indexed="5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8"/>
      </bottom>
      <diagonal/>
    </border>
  </borders>
  <cellStyleXfs count="4">
    <xf numFmtId="0" fontId="0" fillId="0" borderId="0"/>
    <xf numFmtId="0" fontId="3" fillId="0" borderId="0"/>
    <xf numFmtId="9" fontId="7" fillId="0" borderId="0" applyFont="0" applyFill="0" applyBorder="0" applyAlignment="0" applyProtection="0"/>
    <xf numFmtId="0" fontId="17" fillId="0" borderId="0"/>
  </cellStyleXfs>
  <cellXfs count="62">
    <xf numFmtId="0" fontId="0" fillId="0" borderId="0" xfId="0"/>
    <xf numFmtId="0" fontId="1" fillId="2" borderId="0" xfId="0" applyFont="1" applyFill="1"/>
    <xf numFmtId="0" fontId="1" fillId="2" borderId="0" xfId="0" applyFont="1" applyFill="1" applyAlignment="1">
      <alignment horizontal="center" vertical="center"/>
    </xf>
    <xf numFmtId="0" fontId="2" fillId="0" borderId="0" xfId="0" applyFont="1" applyAlignment="1">
      <alignment horizontal="center" vertical="center"/>
    </xf>
    <xf numFmtId="0" fontId="1" fillId="2" borderId="0" xfId="0" applyFont="1" applyFill="1" applyAlignment="1">
      <alignment horizontal="center" vertical="center" wrapText="1"/>
    </xf>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5" fillId="3" borderId="2" xfId="0" applyFont="1" applyFill="1" applyBorder="1" applyAlignment="1">
      <alignment horizontal="center" vertical="center"/>
    </xf>
    <xf numFmtId="0" fontId="8" fillId="0" borderId="0" xfId="0" applyFont="1" applyAlignment="1">
      <alignment horizontal="center" vertical="center"/>
    </xf>
    <xf numFmtId="0" fontId="8" fillId="0" borderId="0" xfId="0" applyFont="1"/>
    <xf numFmtId="0" fontId="10" fillId="0" borderId="0" xfId="0" applyFont="1"/>
    <xf numFmtId="0" fontId="11" fillId="0" borderId="0" xfId="0" applyFont="1"/>
    <xf numFmtId="0" fontId="12" fillId="0" borderId="0" xfId="0" applyFont="1" applyAlignment="1">
      <alignment horizontal="center" vertical="center"/>
    </xf>
    <xf numFmtId="0" fontId="12" fillId="0" borderId="0" xfId="0" applyFont="1"/>
    <xf numFmtId="0" fontId="13" fillId="0" borderId="0" xfId="0" applyFont="1"/>
    <xf numFmtId="0" fontId="14" fillId="0" borderId="0" xfId="0" applyFont="1"/>
    <xf numFmtId="0" fontId="13" fillId="0" borderId="0" xfId="0" applyFont="1" applyAlignment="1">
      <alignment horizontal="center" vertical="center"/>
    </xf>
    <xf numFmtId="0" fontId="15" fillId="0" borderId="0" xfId="0" applyFont="1" applyAlignment="1">
      <alignment horizontal="center"/>
    </xf>
    <xf numFmtId="0" fontId="15" fillId="0" borderId="0" xfId="0" applyFont="1" applyAlignment="1">
      <alignment horizontal="left"/>
    </xf>
    <xf numFmtId="0" fontId="15" fillId="0" borderId="0" xfId="0" applyFont="1"/>
    <xf numFmtId="0" fontId="15" fillId="0" borderId="3" xfId="0" applyFont="1" applyBorder="1"/>
    <xf numFmtId="9" fontId="15" fillId="0" borderId="1" xfId="2" applyFont="1" applyFill="1" applyBorder="1" applyAlignment="1">
      <alignment horizontal="right"/>
    </xf>
    <xf numFmtId="9" fontId="15" fillId="0" borderId="1" xfId="0" applyNumberFormat="1" applyFont="1" applyBorder="1" applyAlignment="1">
      <alignment horizontal="right"/>
    </xf>
    <xf numFmtId="9" fontId="0" fillId="0" borderId="0" xfId="0" applyNumberFormat="1"/>
    <xf numFmtId="9" fontId="0" fillId="0" borderId="0" xfId="2" applyFont="1"/>
    <xf numFmtId="0" fontId="1" fillId="2" borderId="3" xfId="0" applyFont="1" applyFill="1" applyBorder="1" applyAlignment="1">
      <alignment horizontal="center" vertical="center" wrapText="1"/>
    </xf>
    <xf numFmtId="0" fontId="2" fillId="0" borderId="3" xfId="0" applyFont="1" applyBorder="1" applyAlignment="1">
      <alignment horizontal="center" vertical="center"/>
    </xf>
    <xf numFmtId="0" fontId="0" fillId="0" borderId="0" xfId="0" applyAlignment="1">
      <alignment wrapText="1"/>
    </xf>
    <xf numFmtId="0" fontId="9" fillId="3" borderId="7" xfId="0" applyFont="1" applyFill="1" applyBorder="1" applyAlignment="1">
      <alignment horizontal="center" vertical="center"/>
    </xf>
    <xf numFmtId="9" fontId="9" fillId="3" borderId="7"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0" fontId="5" fillId="3" borderId="6" xfId="0" applyFont="1" applyFill="1" applyBorder="1" applyAlignment="1">
      <alignment horizontal="center" vertical="center" wrapText="1"/>
    </xf>
    <xf numFmtId="0" fontId="2" fillId="0" borderId="6" xfId="0" applyFont="1" applyBorder="1" applyAlignment="1">
      <alignment horizontal="center" vertical="center"/>
    </xf>
    <xf numFmtId="0" fontId="0" fillId="0" borderId="6" xfId="0" applyBorder="1" applyAlignment="1">
      <alignment horizontal="justify" vertical="top" wrapText="1"/>
    </xf>
    <xf numFmtId="0" fontId="0" fillId="0" borderId="6" xfId="0" applyBorder="1" applyAlignment="1">
      <alignment horizontal="center" vertical="center"/>
    </xf>
    <xf numFmtId="164" fontId="0" fillId="0" borderId="6" xfId="0" applyNumberFormat="1" applyBorder="1" applyAlignment="1">
      <alignment horizontal="center" vertical="center"/>
    </xf>
    <xf numFmtId="1" fontId="6" fillId="0" borderId="6" xfId="0" applyNumberFormat="1" applyFont="1" applyBorder="1" applyAlignment="1">
      <alignment horizontal="center" vertical="center" wrapText="1"/>
    </xf>
    <xf numFmtId="0" fontId="6" fillId="0" borderId="6" xfId="1" applyFont="1" applyBorder="1" applyAlignment="1" applyProtection="1">
      <alignment horizontal="center" vertical="center" wrapText="1"/>
      <protection locked="0"/>
    </xf>
    <xf numFmtId="9" fontId="6" fillId="0" borderId="6" xfId="1" applyNumberFormat="1" applyFont="1" applyBorder="1" applyAlignment="1">
      <alignment horizontal="center" vertical="center" wrapText="1"/>
    </xf>
    <xf numFmtId="1" fontId="0" fillId="0" borderId="6" xfId="0" applyNumberFormat="1" applyBorder="1" applyAlignment="1">
      <alignment horizontal="center" vertical="center" wrapText="1"/>
    </xf>
    <xf numFmtId="1" fontId="6" fillId="0" borderId="6" xfId="1"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wrapText="1"/>
    </xf>
    <xf numFmtId="0" fontId="0" fillId="0" borderId="6" xfId="0" applyBorder="1" applyAlignment="1">
      <alignment vertical="top" wrapText="1"/>
    </xf>
    <xf numFmtId="0" fontId="2" fillId="0" borderId="6" xfId="0" applyFont="1" applyBorder="1" applyAlignment="1">
      <alignment horizontal="center" vertical="center" wrapText="1"/>
    </xf>
    <xf numFmtId="0" fontId="9" fillId="3" borderId="6" xfId="0" applyFont="1" applyFill="1" applyBorder="1" applyAlignment="1">
      <alignment horizontal="center" vertical="center" wrapText="1"/>
    </xf>
    <xf numFmtId="0" fontId="10" fillId="0" borderId="6" xfId="0" applyFont="1" applyBorder="1" applyAlignment="1">
      <alignment horizontal="justify" vertical="top" wrapText="1"/>
    </xf>
    <xf numFmtId="164" fontId="11" fillId="0" borderId="6" xfId="0" applyNumberFormat="1" applyFont="1" applyBorder="1" applyAlignment="1">
      <alignment horizontal="center" vertical="center" wrapText="1"/>
    </xf>
    <xf numFmtId="0" fontId="10" fillId="0" borderId="6" xfId="0" applyFont="1" applyBorder="1" applyAlignment="1">
      <alignment horizontal="center" vertical="center"/>
    </xf>
    <xf numFmtId="0" fontId="9" fillId="3" borderId="6" xfId="0" applyFont="1" applyFill="1" applyBorder="1" applyAlignment="1">
      <alignment horizontal="left" vertical="center"/>
    </xf>
    <xf numFmtId="0" fontId="9" fillId="3" borderId="8" xfId="0" applyFont="1" applyFill="1" applyBorder="1" applyAlignment="1">
      <alignment vertical="center"/>
    </xf>
    <xf numFmtId="0" fontId="18" fillId="3" borderId="8" xfId="3" applyFont="1" applyFill="1" applyBorder="1" applyAlignment="1">
      <alignment horizontal="left" vertical="center"/>
    </xf>
    <xf numFmtId="0" fontId="9" fillId="3" borderId="9" xfId="0" applyFont="1" applyFill="1" applyBorder="1" applyAlignment="1">
      <alignment horizontal="left" vertical="center"/>
    </xf>
    <xf numFmtId="165" fontId="9" fillId="3" borderId="6" xfId="0" applyNumberFormat="1"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cellXfs>
  <cellStyles count="4">
    <cellStyle name="Normal" xfId="0" builtinId="0"/>
    <cellStyle name="Normal 2" xfId="1" xr:uid="{00000000-0005-0000-0000-000001000000}"/>
    <cellStyle name="Normal 6" xfId="3" xr:uid="{1E392307-AF8E-4D10-AE83-24DD6597348F}"/>
    <cellStyle name="Porcentaje" xfId="2" builtinId="5"/>
  </cellStyles>
  <dxfs count="0"/>
  <tableStyles count="0" defaultTableStyle="TableStyleMedium2" defaultPivotStyle="PivotStyleLight16"/>
  <colors>
    <mruColors>
      <color rgb="FFCC66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V85"/>
  <sheetViews>
    <sheetView tabSelected="1" topLeftCell="B1" zoomScale="70" zoomScaleNormal="70" workbookViewId="0">
      <pane xSplit="3" ySplit="10" topLeftCell="E11" activePane="bottomRight" state="frozen"/>
      <selection pane="topRight" activeCell="D1" sqref="D1"/>
      <selection pane="bottomLeft" activeCell="B5" sqref="B5"/>
      <selection pane="bottomRight" activeCell="D11" sqref="D11"/>
    </sheetView>
  </sheetViews>
  <sheetFormatPr baseColWidth="10" defaultColWidth="11.42578125" defaultRowHeight="15" x14ac:dyDescent="0.25"/>
  <cols>
    <col min="1" max="1" width="11.42578125" style="3"/>
    <col min="2" max="2" width="8.42578125" style="3" customWidth="1"/>
    <col min="3" max="3" width="20.7109375" style="3" customWidth="1"/>
    <col min="4" max="4" width="61.28515625" customWidth="1"/>
    <col min="5" max="5" width="51.28515625" customWidth="1"/>
    <col min="6" max="6" width="38.42578125" customWidth="1"/>
    <col min="7" max="7" width="40.5703125" customWidth="1"/>
    <col min="8" max="8" width="30.7109375" customWidth="1"/>
    <col min="9" max="9" width="11.42578125" style="7"/>
    <col min="10" max="10" width="14.85546875" style="7" customWidth="1"/>
    <col min="11" max="11" width="15.5703125" style="7" customWidth="1"/>
    <col min="12" max="17" width="11.42578125" customWidth="1"/>
    <col min="18" max="18" width="35.28515625" customWidth="1"/>
    <col min="19" max="19" width="54.28515625" customWidth="1"/>
    <col min="20" max="20" width="43.140625" style="8" customWidth="1"/>
    <col min="21" max="21" width="18.7109375" style="8" customWidth="1"/>
    <col min="22" max="22" width="11.42578125" style="8"/>
    <col min="23" max="23" width="39.7109375" customWidth="1"/>
  </cols>
  <sheetData>
    <row r="1" spans="1:204" x14ac:dyDescent="0.25">
      <c r="C1" s="51" t="s">
        <v>377</v>
      </c>
      <c r="D1" s="52" t="s">
        <v>378</v>
      </c>
    </row>
    <row r="2" spans="1:204" x14ac:dyDescent="0.25">
      <c r="C2" s="51" t="s">
        <v>379</v>
      </c>
      <c r="D2" s="52" t="s">
        <v>380</v>
      </c>
    </row>
    <row r="3" spans="1:204" x14ac:dyDescent="0.25">
      <c r="C3" s="51" t="s">
        <v>381</v>
      </c>
      <c r="D3" s="53">
        <v>1</v>
      </c>
    </row>
    <row r="4" spans="1:204" x14ac:dyDescent="0.25">
      <c r="C4" s="51" t="s">
        <v>382</v>
      </c>
      <c r="D4" s="54" t="s">
        <v>386</v>
      </c>
    </row>
    <row r="5" spans="1:204" x14ac:dyDescent="0.25">
      <c r="C5" s="51" t="s">
        <v>383</v>
      </c>
      <c r="D5" s="12"/>
    </row>
    <row r="6" spans="1:204" x14ac:dyDescent="0.25">
      <c r="C6" s="51" t="s">
        <v>384</v>
      </c>
      <c r="D6" s="12"/>
      <c r="I6"/>
      <c r="J6"/>
      <c r="K6"/>
      <c r="T6"/>
      <c r="U6"/>
      <c r="V6"/>
    </row>
    <row r="7" spans="1:204" x14ac:dyDescent="0.25">
      <c r="C7" s="51" t="s">
        <v>0</v>
      </c>
      <c r="D7" s="55">
        <v>45657</v>
      </c>
      <c r="I7"/>
      <c r="J7"/>
      <c r="K7"/>
      <c r="T7"/>
      <c r="U7"/>
      <c r="V7"/>
    </row>
    <row r="8" spans="1:204" x14ac:dyDescent="0.25">
      <c r="S8" s="29"/>
    </row>
    <row r="9" spans="1:204" s="1" customFormat="1" ht="15.75" thickBot="1" x14ac:dyDescent="0.3">
      <c r="A9" s="2"/>
      <c r="B9" s="9"/>
      <c r="C9" s="9">
        <v>8</v>
      </c>
      <c r="D9" s="9">
        <v>12</v>
      </c>
      <c r="E9" s="9">
        <v>16</v>
      </c>
      <c r="F9" s="9">
        <v>20</v>
      </c>
      <c r="G9" s="9">
        <v>24</v>
      </c>
      <c r="H9" s="9">
        <v>28</v>
      </c>
      <c r="I9" s="9">
        <v>31</v>
      </c>
      <c r="J9" s="9">
        <v>32</v>
      </c>
      <c r="K9" s="9">
        <v>36</v>
      </c>
      <c r="L9" s="9">
        <v>38</v>
      </c>
      <c r="M9" s="9"/>
      <c r="N9" s="9"/>
      <c r="O9" s="9"/>
      <c r="P9" s="9"/>
      <c r="Q9" s="9"/>
      <c r="R9" s="9"/>
      <c r="S9" s="9"/>
      <c r="T9" s="9"/>
      <c r="U9" s="9"/>
      <c r="V9" s="9"/>
      <c r="W9" s="9"/>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row>
    <row r="10" spans="1:204" s="4" customFormat="1" ht="53.25" customHeight="1" thickBot="1" x14ac:dyDescent="0.3">
      <c r="A10" s="27"/>
      <c r="B10" s="33" t="s">
        <v>1</v>
      </c>
      <c r="C10" s="33" t="s">
        <v>385</v>
      </c>
      <c r="D10" s="33" t="s">
        <v>2</v>
      </c>
      <c r="E10" s="33" t="s">
        <v>3</v>
      </c>
      <c r="F10" s="33" t="s">
        <v>4</v>
      </c>
      <c r="G10" s="33" t="s">
        <v>5</v>
      </c>
      <c r="H10" s="33" t="s">
        <v>6</v>
      </c>
      <c r="I10" s="33" t="s">
        <v>7</v>
      </c>
      <c r="J10" s="33" t="s">
        <v>8</v>
      </c>
      <c r="K10" s="33" t="s">
        <v>9</v>
      </c>
      <c r="L10" s="33" t="s">
        <v>10</v>
      </c>
      <c r="M10" s="33" t="s">
        <v>11</v>
      </c>
      <c r="N10" s="33" t="s">
        <v>12</v>
      </c>
      <c r="O10" s="33" t="s">
        <v>13</v>
      </c>
      <c r="P10" s="33" t="s">
        <v>14</v>
      </c>
      <c r="Q10" s="33" t="s">
        <v>15</v>
      </c>
      <c r="R10" s="33" t="s">
        <v>16</v>
      </c>
      <c r="S10" s="33" t="s">
        <v>17</v>
      </c>
      <c r="T10" s="33" t="s">
        <v>18</v>
      </c>
      <c r="U10" s="33" t="s">
        <v>372</v>
      </c>
      <c r="V10" s="33" t="s">
        <v>19</v>
      </c>
      <c r="W10" s="47" t="s">
        <v>20</v>
      </c>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row>
    <row r="11" spans="1:204" ht="186.75" customHeight="1" thickBot="1" x14ac:dyDescent="0.3">
      <c r="A11" s="28">
        <v>1</v>
      </c>
      <c r="B11" s="34">
        <v>1</v>
      </c>
      <c r="C11" s="46" t="s">
        <v>21</v>
      </c>
      <c r="D11" s="35" t="s">
        <v>22</v>
      </c>
      <c r="E11" s="35" t="s">
        <v>23</v>
      </c>
      <c r="F11" s="35" t="s">
        <v>24</v>
      </c>
      <c r="G11" s="35" t="s">
        <v>25</v>
      </c>
      <c r="H11" s="35" t="s">
        <v>26</v>
      </c>
      <c r="I11" s="36">
        <v>1</v>
      </c>
      <c r="J11" s="37">
        <v>45481</v>
      </c>
      <c r="K11" s="37">
        <v>45596</v>
      </c>
      <c r="L11" s="38">
        <f t="shared" ref="L11:L71" si="0">+(K11-J11)/7</f>
        <v>16.428571428571427</v>
      </c>
      <c r="M11" s="39">
        <v>1</v>
      </c>
      <c r="N11" s="40">
        <f t="shared" ref="N11:N42" si="1">+M11/I11</f>
        <v>1</v>
      </c>
      <c r="O11" s="41">
        <f t="shared" ref="O11:O20" si="2">+N11*L11</f>
        <v>16.428571428571427</v>
      </c>
      <c r="P11" s="42">
        <f t="shared" ref="P11:P42" si="3">+IF(K11&lt;=$D$7,O11,0)</f>
        <v>16.428571428571427</v>
      </c>
      <c r="Q11" s="42">
        <f t="shared" ref="Q11:Q42" si="4">+IF($D$7&gt;=K11,L11,0)</f>
        <v>16.428571428571427</v>
      </c>
      <c r="R11" s="43" t="s">
        <v>27</v>
      </c>
      <c r="S11" s="35" t="s">
        <v>314</v>
      </c>
      <c r="T11" s="43" t="s">
        <v>28</v>
      </c>
      <c r="U11" s="43">
        <v>2023</v>
      </c>
      <c r="V11" s="43">
        <v>1273</v>
      </c>
      <c r="W11" s="50" t="s">
        <v>361</v>
      </c>
    </row>
    <row r="12" spans="1:204" ht="99" customHeight="1" thickBot="1" x14ac:dyDescent="0.3">
      <c r="A12" s="28">
        <v>2</v>
      </c>
      <c r="B12" s="34">
        <v>2</v>
      </c>
      <c r="C12" s="46" t="s">
        <v>21</v>
      </c>
      <c r="D12" s="35" t="s">
        <v>22</v>
      </c>
      <c r="E12" s="35" t="s">
        <v>23</v>
      </c>
      <c r="F12" s="35" t="s">
        <v>29</v>
      </c>
      <c r="G12" s="35" t="s">
        <v>30</v>
      </c>
      <c r="H12" s="35" t="s">
        <v>31</v>
      </c>
      <c r="I12" s="36">
        <v>15</v>
      </c>
      <c r="J12" s="37">
        <v>45481</v>
      </c>
      <c r="K12" s="37">
        <v>45596</v>
      </c>
      <c r="L12" s="38">
        <f t="shared" si="0"/>
        <v>16.428571428571427</v>
      </c>
      <c r="M12" s="36">
        <v>15</v>
      </c>
      <c r="N12" s="40">
        <f t="shared" si="1"/>
        <v>1</v>
      </c>
      <c r="O12" s="41">
        <f t="shared" si="2"/>
        <v>16.428571428571427</v>
      </c>
      <c r="P12" s="42">
        <f t="shared" si="3"/>
        <v>16.428571428571427</v>
      </c>
      <c r="Q12" s="42">
        <f t="shared" si="4"/>
        <v>16.428571428571427</v>
      </c>
      <c r="R12" s="43" t="s">
        <v>27</v>
      </c>
      <c r="S12" s="35" t="s">
        <v>353</v>
      </c>
      <c r="T12" s="43" t="s">
        <v>28</v>
      </c>
      <c r="U12" s="43">
        <v>2023</v>
      </c>
      <c r="V12" s="43">
        <v>1273</v>
      </c>
      <c r="W12" s="50" t="s">
        <v>361</v>
      </c>
    </row>
    <row r="13" spans="1:204" ht="148.5" customHeight="1" thickBot="1" x14ac:dyDescent="0.3">
      <c r="A13" s="28">
        <v>3</v>
      </c>
      <c r="B13" s="34">
        <v>3</v>
      </c>
      <c r="C13" s="46" t="s">
        <v>32</v>
      </c>
      <c r="D13" s="35" t="s">
        <v>33</v>
      </c>
      <c r="E13" s="35" t="s">
        <v>34</v>
      </c>
      <c r="F13" s="35" t="s">
        <v>35</v>
      </c>
      <c r="G13" s="35" t="s">
        <v>36</v>
      </c>
      <c r="H13" s="35" t="s">
        <v>37</v>
      </c>
      <c r="I13" s="36">
        <v>1</v>
      </c>
      <c r="J13" s="37">
        <v>45481</v>
      </c>
      <c r="K13" s="37">
        <v>45535</v>
      </c>
      <c r="L13" s="38">
        <f t="shared" si="0"/>
        <v>7.7142857142857144</v>
      </c>
      <c r="M13" s="36">
        <v>1</v>
      </c>
      <c r="N13" s="40">
        <f t="shared" si="1"/>
        <v>1</v>
      </c>
      <c r="O13" s="41">
        <f t="shared" si="2"/>
        <v>7.7142857142857144</v>
      </c>
      <c r="P13" s="42">
        <f t="shared" si="3"/>
        <v>7.7142857142857144</v>
      </c>
      <c r="Q13" s="42">
        <f t="shared" si="4"/>
        <v>7.7142857142857144</v>
      </c>
      <c r="R13" s="43" t="s">
        <v>27</v>
      </c>
      <c r="S13" s="35" t="s">
        <v>38</v>
      </c>
      <c r="T13" s="43" t="s">
        <v>28</v>
      </c>
      <c r="U13" s="43">
        <v>2023</v>
      </c>
      <c r="V13" s="43">
        <v>1280</v>
      </c>
      <c r="W13" s="50" t="s">
        <v>361</v>
      </c>
    </row>
    <row r="14" spans="1:204" ht="98.25" customHeight="1" thickBot="1" x14ac:dyDescent="0.3">
      <c r="A14" s="28">
        <v>4</v>
      </c>
      <c r="B14" s="34">
        <v>4</v>
      </c>
      <c r="C14" s="46" t="s">
        <v>32</v>
      </c>
      <c r="D14" s="35" t="s">
        <v>33</v>
      </c>
      <c r="E14" s="35" t="s">
        <v>34</v>
      </c>
      <c r="F14" s="35" t="s">
        <v>39</v>
      </c>
      <c r="G14" s="35" t="s">
        <v>40</v>
      </c>
      <c r="H14" s="35" t="s">
        <v>41</v>
      </c>
      <c r="I14" s="36">
        <v>2</v>
      </c>
      <c r="J14" s="37">
        <v>45481</v>
      </c>
      <c r="K14" s="37">
        <v>45596</v>
      </c>
      <c r="L14" s="38">
        <f t="shared" si="0"/>
        <v>16.428571428571427</v>
      </c>
      <c r="M14" s="36">
        <v>2</v>
      </c>
      <c r="N14" s="40">
        <f t="shared" si="1"/>
        <v>1</v>
      </c>
      <c r="O14" s="41">
        <f t="shared" si="2"/>
        <v>16.428571428571427</v>
      </c>
      <c r="P14" s="42">
        <f t="shared" si="3"/>
        <v>16.428571428571427</v>
      </c>
      <c r="Q14" s="42">
        <f t="shared" si="4"/>
        <v>16.428571428571427</v>
      </c>
      <c r="R14" s="43" t="s">
        <v>27</v>
      </c>
      <c r="S14" s="35" t="s">
        <v>318</v>
      </c>
      <c r="T14" s="43" t="s">
        <v>28</v>
      </c>
      <c r="U14" s="43">
        <v>2023</v>
      </c>
      <c r="V14" s="43">
        <v>1280</v>
      </c>
      <c r="W14" s="50" t="s">
        <v>361</v>
      </c>
    </row>
    <row r="15" spans="1:204" ht="185.25" customHeight="1" thickBot="1" x14ac:dyDescent="0.3">
      <c r="A15" s="28">
        <v>5</v>
      </c>
      <c r="B15" s="34">
        <v>5</v>
      </c>
      <c r="C15" s="46" t="s">
        <v>32</v>
      </c>
      <c r="D15" s="35" t="s">
        <v>33</v>
      </c>
      <c r="E15" s="35" t="s">
        <v>34</v>
      </c>
      <c r="F15" s="35" t="s">
        <v>42</v>
      </c>
      <c r="G15" s="35" t="s">
        <v>43</v>
      </c>
      <c r="H15" s="35" t="s">
        <v>44</v>
      </c>
      <c r="I15" s="36">
        <v>1</v>
      </c>
      <c r="J15" s="37">
        <v>45481</v>
      </c>
      <c r="K15" s="37">
        <v>45596</v>
      </c>
      <c r="L15" s="38">
        <f t="shared" si="0"/>
        <v>16.428571428571427</v>
      </c>
      <c r="M15" s="36">
        <v>1</v>
      </c>
      <c r="N15" s="40">
        <f t="shared" si="1"/>
        <v>1</v>
      </c>
      <c r="O15" s="41">
        <f t="shared" si="2"/>
        <v>16.428571428571427</v>
      </c>
      <c r="P15" s="42">
        <f t="shared" si="3"/>
        <v>16.428571428571427</v>
      </c>
      <c r="Q15" s="42">
        <f t="shared" si="4"/>
        <v>16.428571428571427</v>
      </c>
      <c r="R15" s="43" t="s">
        <v>27</v>
      </c>
      <c r="S15" s="35" t="s">
        <v>343</v>
      </c>
      <c r="T15" s="43" t="s">
        <v>28</v>
      </c>
      <c r="U15" s="43">
        <v>2023</v>
      </c>
      <c r="V15" s="43">
        <v>1280</v>
      </c>
      <c r="W15" s="50" t="s">
        <v>361</v>
      </c>
    </row>
    <row r="16" spans="1:204" ht="176.25" customHeight="1" thickBot="1" x14ac:dyDescent="0.3">
      <c r="A16" s="28">
        <v>6</v>
      </c>
      <c r="B16" s="34">
        <v>6</v>
      </c>
      <c r="C16" s="46" t="s">
        <v>32</v>
      </c>
      <c r="D16" s="35" t="s">
        <v>33</v>
      </c>
      <c r="E16" s="35" t="s">
        <v>34</v>
      </c>
      <c r="F16" s="35" t="s">
        <v>45</v>
      </c>
      <c r="G16" s="35" t="s">
        <v>46</v>
      </c>
      <c r="H16" s="35" t="s">
        <v>47</v>
      </c>
      <c r="I16" s="36">
        <v>1</v>
      </c>
      <c r="J16" s="37">
        <v>45481</v>
      </c>
      <c r="K16" s="37">
        <v>45596</v>
      </c>
      <c r="L16" s="38">
        <f t="shared" si="0"/>
        <v>16.428571428571427</v>
      </c>
      <c r="M16" s="36">
        <v>0.5</v>
      </c>
      <c r="N16" s="40">
        <f t="shared" si="1"/>
        <v>0.5</v>
      </c>
      <c r="O16" s="41">
        <f t="shared" si="2"/>
        <v>8.2142857142857135</v>
      </c>
      <c r="P16" s="42">
        <f t="shared" si="3"/>
        <v>8.2142857142857135</v>
      </c>
      <c r="Q16" s="42">
        <f t="shared" si="4"/>
        <v>16.428571428571427</v>
      </c>
      <c r="R16" s="43" t="s">
        <v>27</v>
      </c>
      <c r="S16" s="35" t="s">
        <v>368</v>
      </c>
      <c r="T16" s="43" t="s">
        <v>28</v>
      </c>
      <c r="U16" s="43">
        <v>2023</v>
      </c>
      <c r="V16" s="43">
        <v>1280</v>
      </c>
      <c r="W16" s="50" t="s">
        <v>361</v>
      </c>
    </row>
    <row r="17" spans="1:23" ht="126" customHeight="1" thickBot="1" x14ac:dyDescent="0.3">
      <c r="A17" s="28">
        <v>7</v>
      </c>
      <c r="B17" s="34">
        <v>7</v>
      </c>
      <c r="C17" s="46" t="s">
        <v>32</v>
      </c>
      <c r="D17" s="35" t="s">
        <v>33</v>
      </c>
      <c r="E17" s="35" t="s">
        <v>34</v>
      </c>
      <c r="F17" s="35" t="s">
        <v>48</v>
      </c>
      <c r="G17" s="35" t="s">
        <v>49</v>
      </c>
      <c r="H17" s="35" t="s">
        <v>50</v>
      </c>
      <c r="I17" s="36">
        <v>1</v>
      </c>
      <c r="J17" s="37">
        <v>45481</v>
      </c>
      <c r="K17" s="37">
        <v>45596</v>
      </c>
      <c r="L17" s="38">
        <f t="shared" si="0"/>
        <v>16.428571428571427</v>
      </c>
      <c r="M17" s="36">
        <v>1</v>
      </c>
      <c r="N17" s="40">
        <f t="shared" si="1"/>
        <v>1</v>
      </c>
      <c r="O17" s="41">
        <f t="shared" si="2"/>
        <v>16.428571428571427</v>
      </c>
      <c r="P17" s="42">
        <f t="shared" si="3"/>
        <v>16.428571428571427</v>
      </c>
      <c r="Q17" s="42">
        <f t="shared" si="4"/>
        <v>16.428571428571427</v>
      </c>
      <c r="R17" s="43" t="s">
        <v>27</v>
      </c>
      <c r="S17" s="35" t="s">
        <v>315</v>
      </c>
      <c r="T17" s="43" t="s">
        <v>28</v>
      </c>
      <c r="U17" s="43">
        <v>2023</v>
      </c>
      <c r="V17" s="43">
        <v>1280</v>
      </c>
      <c r="W17" s="50" t="s">
        <v>361</v>
      </c>
    </row>
    <row r="18" spans="1:23" ht="102" customHeight="1" thickBot="1" x14ac:dyDescent="0.3">
      <c r="A18" s="28">
        <v>8</v>
      </c>
      <c r="B18" s="34">
        <v>8</v>
      </c>
      <c r="C18" s="46" t="s">
        <v>51</v>
      </c>
      <c r="D18" s="35" t="s">
        <v>52</v>
      </c>
      <c r="E18" s="35" t="s">
        <v>53</v>
      </c>
      <c r="F18" s="35" t="s">
        <v>54</v>
      </c>
      <c r="G18" s="35" t="s">
        <v>55</v>
      </c>
      <c r="H18" s="35" t="s">
        <v>56</v>
      </c>
      <c r="I18" s="36">
        <v>1</v>
      </c>
      <c r="J18" s="37">
        <v>45481</v>
      </c>
      <c r="K18" s="37">
        <v>45626</v>
      </c>
      <c r="L18" s="38">
        <f t="shared" si="0"/>
        <v>20.714285714285715</v>
      </c>
      <c r="M18" s="36">
        <v>1</v>
      </c>
      <c r="N18" s="40">
        <f t="shared" si="1"/>
        <v>1</v>
      </c>
      <c r="O18" s="41">
        <f t="shared" si="2"/>
        <v>20.714285714285715</v>
      </c>
      <c r="P18" s="42">
        <f t="shared" si="3"/>
        <v>20.714285714285715</v>
      </c>
      <c r="Q18" s="42">
        <f t="shared" si="4"/>
        <v>20.714285714285715</v>
      </c>
      <c r="R18" s="43" t="s">
        <v>57</v>
      </c>
      <c r="S18" s="35" t="s">
        <v>354</v>
      </c>
      <c r="T18" s="43" t="s">
        <v>28</v>
      </c>
      <c r="U18" s="43">
        <v>2023</v>
      </c>
      <c r="V18" s="43">
        <v>1271</v>
      </c>
      <c r="W18" s="50" t="s">
        <v>361</v>
      </c>
    </row>
    <row r="19" spans="1:23" ht="99" customHeight="1" thickBot="1" x14ac:dyDescent="0.3">
      <c r="A19" s="28">
        <v>9</v>
      </c>
      <c r="B19" s="34">
        <v>9</v>
      </c>
      <c r="C19" s="46" t="s">
        <v>51</v>
      </c>
      <c r="D19" s="35" t="s">
        <v>58</v>
      </c>
      <c r="E19" s="35" t="s">
        <v>53</v>
      </c>
      <c r="F19" s="35" t="s">
        <v>54</v>
      </c>
      <c r="G19" s="35" t="s">
        <v>59</v>
      </c>
      <c r="H19" s="35" t="s">
        <v>355</v>
      </c>
      <c r="I19" s="36">
        <v>1</v>
      </c>
      <c r="J19" s="37">
        <v>45481</v>
      </c>
      <c r="K19" s="37">
        <v>45626</v>
      </c>
      <c r="L19" s="38">
        <f t="shared" si="0"/>
        <v>20.714285714285715</v>
      </c>
      <c r="M19" s="36">
        <v>1</v>
      </c>
      <c r="N19" s="40">
        <f t="shared" si="1"/>
        <v>1</v>
      </c>
      <c r="O19" s="41">
        <f t="shared" si="2"/>
        <v>20.714285714285715</v>
      </c>
      <c r="P19" s="42">
        <f t="shared" si="3"/>
        <v>20.714285714285715</v>
      </c>
      <c r="Q19" s="42">
        <f t="shared" si="4"/>
        <v>20.714285714285715</v>
      </c>
      <c r="R19" s="43" t="s">
        <v>57</v>
      </c>
      <c r="S19" s="35" t="s">
        <v>356</v>
      </c>
      <c r="T19" s="43" t="s">
        <v>28</v>
      </c>
      <c r="U19" s="43">
        <v>2023</v>
      </c>
      <c r="V19" s="43">
        <v>1271</v>
      </c>
      <c r="W19" s="50" t="s">
        <v>361</v>
      </c>
    </row>
    <row r="20" spans="1:23" ht="143.25" customHeight="1" thickBot="1" x14ac:dyDescent="0.3">
      <c r="A20" s="28">
        <v>10</v>
      </c>
      <c r="B20" s="34">
        <v>10</v>
      </c>
      <c r="C20" s="46" t="s">
        <v>60</v>
      </c>
      <c r="D20" s="35" t="s">
        <v>58</v>
      </c>
      <c r="E20" s="35" t="s">
        <v>53</v>
      </c>
      <c r="F20" s="35" t="s">
        <v>54</v>
      </c>
      <c r="G20" s="35" t="s">
        <v>61</v>
      </c>
      <c r="H20" s="35" t="s">
        <v>62</v>
      </c>
      <c r="I20" s="36">
        <v>1</v>
      </c>
      <c r="J20" s="37">
        <v>45481</v>
      </c>
      <c r="K20" s="37">
        <v>45626</v>
      </c>
      <c r="L20" s="38">
        <f t="shared" si="0"/>
        <v>20.714285714285715</v>
      </c>
      <c r="M20" s="36">
        <v>1</v>
      </c>
      <c r="N20" s="40">
        <f t="shared" si="1"/>
        <v>1</v>
      </c>
      <c r="O20" s="41">
        <f t="shared" si="2"/>
        <v>20.714285714285715</v>
      </c>
      <c r="P20" s="42">
        <f t="shared" si="3"/>
        <v>20.714285714285715</v>
      </c>
      <c r="Q20" s="42">
        <f t="shared" si="4"/>
        <v>20.714285714285715</v>
      </c>
      <c r="R20" s="43" t="s">
        <v>57</v>
      </c>
      <c r="S20" s="35" t="s">
        <v>365</v>
      </c>
      <c r="T20" s="43" t="s">
        <v>28</v>
      </c>
      <c r="U20" s="43">
        <v>2023</v>
      </c>
      <c r="V20" s="43">
        <v>1271</v>
      </c>
      <c r="W20" s="50" t="s">
        <v>361</v>
      </c>
    </row>
    <row r="21" spans="1:23" ht="96" customHeight="1" thickBot="1" x14ac:dyDescent="0.3">
      <c r="A21" s="28">
        <v>11</v>
      </c>
      <c r="B21" s="34">
        <v>11</v>
      </c>
      <c r="C21" s="46" t="s">
        <v>63</v>
      </c>
      <c r="D21" s="35" t="s">
        <v>366</v>
      </c>
      <c r="E21" s="35" t="s">
        <v>367</v>
      </c>
      <c r="F21" s="35" t="s">
        <v>357</v>
      </c>
      <c r="G21" s="35" t="s">
        <v>358</v>
      </c>
      <c r="H21" s="35" t="s">
        <v>64</v>
      </c>
      <c r="I21" s="36">
        <v>1</v>
      </c>
      <c r="J21" s="37">
        <v>45481</v>
      </c>
      <c r="K21" s="37">
        <v>45604</v>
      </c>
      <c r="L21" s="38">
        <f t="shared" si="0"/>
        <v>17.571428571428573</v>
      </c>
      <c r="M21" s="36">
        <v>1</v>
      </c>
      <c r="N21" s="40">
        <f t="shared" si="1"/>
        <v>1</v>
      </c>
      <c r="O21" s="41">
        <v>0</v>
      </c>
      <c r="P21" s="42">
        <f t="shared" si="3"/>
        <v>0</v>
      </c>
      <c r="Q21" s="42">
        <f t="shared" si="4"/>
        <v>17.571428571428573</v>
      </c>
      <c r="R21" s="43" t="s">
        <v>65</v>
      </c>
      <c r="S21" s="35" t="s">
        <v>66</v>
      </c>
      <c r="T21" s="43" t="s">
        <v>28</v>
      </c>
      <c r="U21" s="43">
        <v>2023</v>
      </c>
      <c r="V21" s="43">
        <v>1283</v>
      </c>
      <c r="W21" s="50" t="s">
        <v>361</v>
      </c>
    </row>
    <row r="22" spans="1:23" ht="220.5" customHeight="1" thickBot="1" x14ac:dyDescent="0.3">
      <c r="A22" s="28">
        <v>12</v>
      </c>
      <c r="B22" s="34">
        <v>12</v>
      </c>
      <c r="C22" s="46" t="s">
        <v>63</v>
      </c>
      <c r="D22" s="35" t="s">
        <v>366</v>
      </c>
      <c r="E22" s="35" t="s">
        <v>367</v>
      </c>
      <c r="F22" s="35" t="s">
        <v>67</v>
      </c>
      <c r="G22" s="35" t="s">
        <v>334</v>
      </c>
      <c r="H22" s="35" t="s">
        <v>333</v>
      </c>
      <c r="I22" s="36">
        <v>1</v>
      </c>
      <c r="J22" s="37">
        <v>45481</v>
      </c>
      <c r="K22" s="37">
        <v>45635</v>
      </c>
      <c r="L22" s="38">
        <f t="shared" si="0"/>
        <v>22</v>
      </c>
      <c r="M22" s="36">
        <v>1</v>
      </c>
      <c r="N22" s="40">
        <f t="shared" si="1"/>
        <v>1</v>
      </c>
      <c r="O22" s="41">
        <f t="shared" ref="O22:O54" si="5">+N22*L22</f>
        <v>22</v>
      </c>
      <c r="P22" s="42">
        <f t="shared" si="3"/>
        <v>22</v>
      </c>
      <c r="Q22" s="42">
        <f t="shared" si="4"/>
        <v>22</v>
      </c>
      <c r="R22" s="43" t="s">
        <v>65</v>
      </c>
      <c r="S22" s="35" t="s">
        <v>335</v>
      </c>
      <c r="T22" s="43" t="s">
        <v>28</v>
      </c>
      <c r="U22" s="43">
        <v>2023</v>
      </c>
      <c r="V22" s="43">
        <v>1283</v>
      </c>
      <c r="W22" s="50" t="s">
        <v>361</v>
      </c>
    </row>
    <row r="23" spans="1:23" ht="171.75" customHeight="1" thickBot="1" x14ac:dyDescent="0.3">
      <c r="A23" s="28">
        <v>13</v>
      </c>
      <c r="B23" s="34">
        <v>13</v>
      </c>
      <c r="C23" s="46" t="s">
        <v>68</v>
      </c>
      <c r="D23" s="35" t="s">
        <v>69</v>
      </c>
      <c r="E23" s="35" t="s">
        <v>70</v>
      </c>
      <c r="F23" s="35" t="s">
        <v>71</v>
      </c>
      <c r="G23" s="35" t="s">
        <v>72</v>
      </c>
      <c r="H23" s="35" t="s">
        <v>73</v>
      </c>
      <c r="I23" s="36">
        <v>5</v>
      </c>
      <c r="J23" s="37">
        <v>45481</v>
      </c>
      <c r="K23" s="37">
        <v>45626</v>
      </c>
      <c r="L23" s="38">
        <f t="shared" si="0"/>
        <v>20.714285714285715</v>
      </c>
      <c r="M23" s="36">
        <v>5</v>
      </c>
      <c r="N23" s="40">
        <f t="shared" si="1"/>
        <v>1</v>
      </c>
      <c r="O23" s="41">
        <f t="shared" si="5"/>
        <v>20.714285714285715</v>
      </c>
      <c r="P23" s="42">
        <f t="shared" si="3"/>
        <v>20.714285714285715</v>
      </c>
      <c r="Q23" s="42">
        <f t="shared" si="4"/>
        <v>20.714285714285715</v>
      </c>
      <c r="R23" s="43" t="s">
        <v>74</v>
      </c>
      <c r="S23" s="35" t="s">
        <v>332</v>
      </c>
      <c r="T23" s="43" t="s">
        <v>28</v>
      </c>
      <c r="U23" s="43">
        <v>2023</v>
      </c>
      <c r="V23" s="43">
        <v>1296</v>
      </c>
      <c r="W23" s="50" t="s">
        <v>361</v>
      </c>
    </row>
    <row r="24" spans="1:23" ht="120.75" customHeight="1" thickBot="1" x14ac:dyDescent="0.3">
      <c r="A24" s="28">
        <v>14</v>
      </c>
      <c r="B24" s="34">
        <v>14</v>
      </c>
      <c r="C24" s="46" t="s">
        <v>75</v>
      </c>
      <c r="D24" s="35" t="s">
        <v>76</v>
      </c>
      <c r="E24" s="35" t="s">
        <v>77</v>
      </c>
      <c r="F24" s="35" t="s">
        <v>78</v>
      </c>
      <c r="G24" s="35" t="s">
        <v>79</v>
      </c>
      <c r="H24" s="35" t="s">
        <v>80</v>
      </c>
      <c r="I24" s="36">
        <v>1</v>
      </c>
      <c r="J24" s="37">
        <v>45481</v>
      </c>
      <c r="K24" s="37">
        <v>45551</v>
      </c>
      <c r="L24" s="38">
        <f t="shared" si="0"/>
        <v>10</v>
      </c>
      <c r="M24" s="36">
        <v>1</v>
      </c>
      <c r="N24" s="40">
        <f t="shared" si="1"/>
        <v>1</v>
      </c>
      <c r="O24" s="41">
        <f t="shared" si="5"/>
        <v>10</v>
      </c>
      <c r="P24" s="42">
        <f t="shared" si="3"/>
        <v>10</v>
      </c>
      <c r="Q24" s="42">
        <f t="shared" si="4"/>
        <v>10</v>
      </c>
      <c r="R24" s="43" t="s">
        <v>81</v>
      </c>
      <c r="S24" s="35" t="s">
        <v>82</v>
      </c>
      <c r="T24" s="43" t="s">
        <v>28</v>
      </c>
      <c r="U24" s="43">
        <v>2023</v>
      </c>
      <c r="V24" s="43">
        <v>1287</v>
      </c>
      <c r="W24" s="50" t="s">
        <v>361</v>
      </c>
    </row>
    <row r="25" spans="1:23" ht="147.75" customHeight="1" thickBot="1" x14ac:dyDescent="0.3">
      <c r="A25" s="28">
        <v>15</v>
      </c>
      <c r="B25" s="34">
        <v>15</v>
      </c>
      <c r="C25" s="46" t="s">
        <v>75</v>
      </c>
      <c r="D25" s="35" t="s">
        <v>76</v>
      </c>
      <c r="E25" s="35" t="s">
        <v>77</v>
      </c>
      <c r="F25" s="35" t="s">
        <v>83</v>
      </c>
      <c r="G25" s="35" t="s">
        <v>84</v>
      </c>
      <c r="H25" s="35" t="s">
        <v>85</v>
      </c>
      <c r="I25" s="36">
        <v>2</v>
      </c>
      <c r="J25" s="37">
        <v>45481</v>
      </c>
      <c r="K25" s="37">
        <v>45604</v>
      </c>
      <c r="L25" s="38">
        <f t="shared" si="0"/>
        <v>17.571428571428573</v>
      </c>
      <c r="M25" s="36">
        <v>2</v>
      </c>
      <c r="N25" s="40">
        <f t="shared" si="1"/>
        <v>1</v>
      </c>
      <c r="O25" s="41">
        <f t="shared" si="5"/>
        <v>17.571428571428573</v>
      </c>
      <c r="P25" s="42">
        <f t="shared" si="3"/>
        <v>17.571428571428573</v>
      </c>
      <c r="Q25" s="42">
        <f t="shared" si="4"/>
        <v>17.571428571428573</v>
      </c>
      <c r="R25" s="43" t="s">
        <v>81</v>
      </c>
      <c r="S25" s="35" t="s">
        <v>337</v>
      </c>
      <c r="T25" s="43" t="s">
        <v>28</v>
      </c>
      <c r="U25" s="43">
        <v>2023</v>
      </c>
      <c r="V25" s="43">
        <v>1287</v>
      </c>
      <c r="W25" s="50" t="s">
        <v>361</v>
      </c>
    </row>
    <row r="26" spans="1:23" ht="123.75" customHeight="1" thickBot="1" x14ac:dyDescent="0.3">
      <c r="A26" s="28">
        <v>16</v>
      </c>
      <c r="B26" s="34">
        <v>16</v>
      </c>
      <c r="C26" s="46" t="s">
        <v>75</v>
      </c>
      <c r="D26" s="35" t="s">
        <v>76</v>
      </c>
      <c r="E26" s="35" t="s">
        <v>86</v>
      </c>
      <c r="F26" s="35" t="s">
        <v>35</v>
      </c>
      <c r="G26" s="35" t="s">
        <v>36</v>
      </c>
      <c r="H26" s="35" t="s">
        <v>37</v>
      </c>
      <c r="I26" s="36">
        <v>1</v>
      </c>
      <c r="J26" s="37">
        <v>45481</v>
      </c>
      <c r="K26" s="37">
        <v>45535</v>
      </c>
      <c r="L26" s="38">
        <f t="shared" si="0"/>
        <v>7.7142857142857144</v>
      </c>
      <c r="M26" s="36">
        <v>1</v>
      </c>
      <c r="N26" s="40">
        <f t="shared" si="1"/>
        <v>1</v>
      </c>
      <c r="O26" s="41">
        <f t="shared" si="5"/>
        <v>7.7142857142857144</v>
      </c>
      <c r="P26" s="42">
        <f t="shared" si="3"/>
        <v>7.7142857142857144</v>
      </c>
      <c r="Q26" s="42">
        <f t="shared" si="4"/>
        <v>7.7142857142857144</v>
      </c>
      <c r="R26" s="43" t="s">
        <v>87</v>
      </c>
      <c r="S26" s="35" t="s">
        <v>88</v>
      </c>
      <c r="T26" s="43" t="s">
        <v>28</v>
      </c>
      <c r="U26" s="43">
        <v>2023</v>
      </c>
      <c r="V26" s="43">
        <v>1281</v>
      </c>
      <c r="W26" s="50" t="s">
        <v>361</v>
      </c>
    </row>
    <row r="27" spans="1:23" ht="55.5" customHeight="1" thickBot="1" x14ac:dyDescent="0.3">
      <c r="A27" s="28">
        <v>17</v>
      </c>
      <c r="B27" s="34">
        <v>17</v>
      </c>
      <c r="C27" s="46" t="s">
        <v>75</v>
      </c>
      <c r="D27" s="35" t="s">
        <v>76</v>
      </c>
      <c r="E27" s="35" t="s">
        <v>86</v>
      </c>
      <c r="F27" s="35" t="s">
        <v>89</v>
      </c>
      <c r="G27" s="35" t="s">
        <v>90</v>
      </c>
      <c r="H27" s="35" t="s">
        <v>41</v>
      </c>
      <c r="I27" s="36">
        <v>2</v>
      </c>
      <c r="J27" s="37">
        <v>45481</v>
      </c>
      <c r="K27" s="37">
        <v>45596</v>
      </c>
      <c r="L27" s="38">
        <f t="shared" si="0"/>
        <v>16.428571428571427</v>
      </c>
      <c r="M27" s="36">
        <v>2</v>
      </c>
      <c r="N27" s="40">
        <f t="shared" si="1"/>
        <v>1</v>
      </c>
      <c r="O27" s="41">
        <f t="shared" si="5"/>
        <v>16.428571428571427</v>
      </c>
      <c r="P27" s="42">
        <f t="shared" si="3"/>
        <v>16.428571428571427</v>
      </c>
      <c r="Q27" s="42">
        <f t="shared" si="4"/>
        <v>16.428571428571427</v>
      </c>
      <c r="R27" s="43" t="s">
        <v>27</v>
      </c>
      <c r="S27" s="35" t="s">
        <v>318</v>
      </c>
      <c r="T27" s="43" t="s">
        <v>28</v>
      </c>
      <c r="U27" s="43">
        <v>2023</v>
      </c>
      <c r="V27" s="43">
        <v>1281</v>
      </c>
      <c r="W27" s="50" t="s">
        <v>361</v>
      </c>
    </row>
    <row r="28" spans="1:23" ht="129.75" customHeight="1" thickBot="1" x14ac:dyDescent="0.3">
      <c r="A28" s="28">
        <v>18</v>
      </c>
      <c r="B28" s="34">
        <v>18</v>
      </c>
      <c r="C28" s="46" t="s">
        <v>75</v>
      </c>
      <c r="D28" s="35" t="s">
        <v>76</v>
      </c>
      <c r="E28" s="35" t="s">
        <v>86</v>
      </c>
      <c r="F28" s="35" t="s">
        <v>91</v>
      </c>
      <c r="G28" s="35" t="s">
        <v>92</v>
      </c>
      <c r="H28" s="35" t="s">
        <v>44</v>
      </c>
      <c r="I28" s="36">
        <v>1</v>
      </c>
      <c r="J28" s="37">
        <v>45481</v>
      </c>
      <c r="K28" s="37">
        <v>45596</v>
      </c>
      <c r="L28" s="38">
        <f t="shared" si="0"/>
        <v>16.428571428571427</v>
      </c>
      <c r="M28" s="36">
        <v>1</v>
      </c>
      <c r="N28" s="40">
        <f t="shared" si="1"/>
        <v>1</v>
      </c>
      <c r="O28" s="41">
        <f t="shared" si="5"/>
        <v>16.428571428571427</v>
      </c>
      <c r="P28" s="42">
        <f t="shared" si="3"/>
        <v>16.428571428571427</v>
      </c>
      <c r="Q28" s="42">
        <f t="shared" si="4"/>
        <v>16.428571428571427</v>
      </c>
      <c r="R28" s="43" t="s">
        <v>87</v>
      </c>
      <c r="S28" s="35" t="s">
        <v>343</v>
      </c>
      <c r="T28" s="43" t="s">
        <v>28</v>
      </c>
      <c r="U28" s="43">
        <v>2023</v>
      </c>
      <c r="V28" s="43">
        <v>1281</v>
      </c>
      <c r="W28" s="50" t="s">
        <v>361</v>
      </c>
    </row>
    <row r="29" spans="1:23" ht="108" customHeight="1" thickBot="1" x14ac:dyDescent="0.3">
      <c r="A29" s="28">
        <v>19</v>
      </c>
      <c r="B29" s="34">
        <v>19</v>
      </c>
      <c r="C29" s="46" t="s">
        <v>75</v>
      </c>
      <c r="D29" s="35" t="s">
        <v>76</v>
      </c>
      <c r="E29" s="35" t="s">
        <v>86</v>
      </c>
      <c r="F29" s="35" t="s">
        <v>93</v>
      </c>
      <c r="G29" s="35" t="s">
        <v>94</v>
      </c>
      <c r="H29" s="35" t="s">
        <v>95</v>
      </c>
      <c r="I29" s="36">
        <v>1</v>
      </c>
      <c r="J29" s="37">
        <v>45481</v>
      </c>
      <c r="K29" s="37">
        <v>45596</v>
      </c>
      <c r="L29" s="38">
        <f t="shared" si="0"/>
        <v>16.428571428571427</v>
      </c>
      <c r="M29" s="36">
        <v>0.5</v>
      </c>
      <c r="N29" s="40">
        <f t="shared" si="1"/>
        <v>0.5</v>
      </c>
      <c r="O29" s="41">
        <f t="shared" si="5"/>
        <v>8.2142857142857135</v>
      </c>
      <c r="P29" s="42">
        <f t="shared" si="3"/>
        <v>8.2142857142857135</v>
      </c>
      <c r="Q29" s="42">
        <f t="shared" si="4"/>
        <v>16.428571428571427</v>
      </c>
      <c r="R29" s="43" t="s">
        <v>27</v>
      </c>
      <c r="S29" s="35" t="s">
        <v>368</v>
      </c>
      <c r="T29" s="43" t="s">
        <v>28</v>
      </c>
      <c r="U29" s="43">
        <v>2023</v>
      </c>
      <c r="V29" s="43">
        <v>1281</v>
      </c>
      <c r="W29" s="50" t="s">
        <v>361</v>
      </c>
    </row>
    <row r="30" spans="1:23" ht="55.5" customHeight="1" thickBot="1" x14ac:dyDescent="0.3">
      <c r="A30" s="28">
        <v>20</v>
      </c>
      <c r="B30" s="34">
        <v>20</v>
      </c>
      <c r="C30" s="46" t="s">
        <v>75</v>
      </c>
      <c r="D30" s="35" t="s">
        <v>76</v>
      </c>
      <c r="E30" s="35" t="s">
        <v>86</v>
      </c>
      <c r="F30" s="35" t="s">
        <v>48</v>
      </c>
      <c r="G30" s="35" t="s">
        <v>49</v>
      </c>
      <c r="H30" s="35" t="s">
        <v>50</v>
      </c>
      <c r="I30" s="36">
        <v>1</v>
      </c>
      <c r="J30" s="37">
        <v>45481</v>
      </c>
      <c r="K30" s="37">
        <v>45596</v>
      </c>
      <c r="L30" s="38">
        <f t="shared" si="0"/>
        <v>16.428571428571427</v>
      </c>
      <c r="M30" s="36">
        <v>1</v>
      </c>
      <c r="N30" s="40">
        <f t="shared" si="1"/>
        <v>1</v>
      </c>
      <c r="O30" s="41">
        <f t="shared" si="5"/>
        <v>16.428571428571427</v>
      </c>
      <c r="P30" s="42">
        <f t="shared" si="3"/>
        <v>16.428571428571427</v>
      </c>
      <c r="Q30" s="42">
        <f t="shared" si="4"/>
        <v>16.428571428571427</v>
      </c>
      <c r="R30" s="43" t="s">
        <v>27</v>
      </c>
      <c r="S30" s="35" t="s">
        <v>315</v>
      </c>
      <c r="T30" s="43" t="s">
        <v>28</v>
      </c>
      <c r="U30" s="43">
        <v>2023</v>
      </c>
      <c r="V30" s="43">
        <v>1281</v>
      </c>
      <c r="W30" s="50" t="s">
        <v>361</v>
      </c>
    </row>
    <row r="31" spans="1:23" ht="141.75" customHeight="1" thickBot="1" x14ac:dyDescent="0.3">
      <c r="A31" s="28">
        <v>21</v>
      </c>
      <c r="B31" s="34">
        <v>21</v>
      </c>
      <c r="C31" s="46" t="s">
        <v>96</v>
      </c>
      <c r="D31" s="35" t="s">
        <v>97</v>
      </c>
      <c r="E31" s="35" t="s">
        <v>98</v>
      </c>
      <c r="F31" s="35" t="s">
        <v>99</v>
      </c>
      <c r="G31" s="35" t="s">
        <v>100</v>
      </c>
      <c r="H31" s="35" t="s">
        <v>101</v>
      </c>
      <c r="I31" s="36">
        <v>1</v>
      </c>
      <c r="J31" s="37">
        <v>45481</v>
      </c>
      <c r="K31" s="37">
        <v>45534</v>
      </c>
      <c r="L31" s="38">
        <f t="shared" si="0"/>
        <v>7.5714285714285712</v>
      </c>
      <c r="M31" s="36">
        <v>1</v>
      </c>
      <c r="N31" s="40">
        <f t="shared" si="1"/>
        <v>1</v>
      </c>
      <c r="O31" s="41">
        <f t="shared" si="5"/>
        <v>7.5714285714285712</v>
      </c>
      <c r="P31" s="42">
        <f t="shared" si="3"/>
        <v>7.5714285714285712</v>
      </c>
      <c r="Q31" s="42">
        <f t="shared" si="4"/>
        <v>7.5714285714285712</v>
      </c>
      <c r="R31" s="43" t="s">
        <v>102</v>
      </c>
      <c r="S31" s="35" t="s">
        <v>103</v>
      </c>
      <c r="T31" s="43" t="s">
        <v>28</v>
      </c>
      <c r="U31" s="43">
        <v>2023</v>
      </c>
      <c r="V31" s="43">
        <v>1274</v>
      </c>
      <c r="W31" s="50" t="s">
        <v>361</v>
      </c>
    </row>
    <row r="32" spans="1:23" ht="96" customHeight="1" thickBot="1" x14ac:dyDescent="0.3">
      <c r="A32" s="28">
        <v>22</v>
      </c>
      <c r="B32" s="34">
        <v>22</v>
      </c>
      <c r="C32" s="46" t="s">
        <v>96</v>
      </c>
      <c r="D32" s="35" t="s">
        <v>97</v>
      </c>
      <c r="E32" s="35" t="s">
        <v>104</v>
      </c>
      <c r="F32" s="35" t="s">
        <v>105</v>
      </c>
      <c r="G32" s="35" t="s">
        <v>106</v>
      </c>
      <c r="H32" s="35" t="s">
        <v>107</v>
      </c>
      <c r="I32" s="36">
        <v>1</v>
      </c>
      <c r="J32" s="37">
        <v>45481</v>
      </c>
      <c r="K32" s="37">
        <v>45626</v>
      </c>
      <c r="L32" s="38">
        <f t="shared" si="0"/>
        <v>20.714285714285715</v>
      </c>
      <c r="M32" s="36">
        <v>1</v>
      </c>
      <c r="N32" s="40">
        <f t="shared" si="1"/>
        <v>1</v>
      </c>
      <c r="O32" s="41">
        <f t="shared" si="5"/>
        <v>20.714285714285715</v>
      </c>
      <c r="P32" s="42">
        <f t="shared" si="3"/>
        <v>20.714285714285715</v>
      </c>
      <c r="Q32" s="42">
        <f t="shared" si="4"/>
        <v>20.714285714285715</v>
      </c>
      <c r="R32" s="43" t="s">
        <v>102</v>
      </c>
      <c r="S32" s="44" t="s">
        <v>324</v>
      </c>
      <c r="T32" s="43" t="s">
        <v>28</v>
      </c>
      <c r="U32" s="43">
        <v>2023</v>
      </c>
      <c r="V32" s="43">
        <v>1274</v>
      </c>
      <c r="W32" s="50" t="s">
        <v>361</v>
      </c>
    </row>
    <row r="33" spans="1:23" ht="125.25" customHeight="1" thickBot="1" x14ac:dyDescent="0.3">
      <c r="A33" s="28">
        <v>23</v>
      </c>
      <c r="B33" s="34">
        <v>23</v>
      </c>
      <c r="C33" s="46" t="s">
        <v>108</v>
      </c>
      <c r="D33" s="35" t="s">
        <v>109</v>
      </c>
      <c r="E33" s="35" t="s">
        <v>110</v>
      </c>
      <c r="F33" s="35" t="s">
        <v>342</v>
      </c>
      <c r="G33" s="35" t="s">
        <v>111</v>
      </c>
      <c r="H33" s="35" t="s">
        <v>112</v>
      </c>
      <c r="I33" s="36">
        <v>1</v>
      </c>
      <c r="J33" s="37">
        <v>45481</v>
      </c>
      <c r="K33" s="37">
        <v>45626</v>
      </c>
      <c r="L33" s="38">
        <f t="shared" si="0"/>
        <v>20.714285714285715</v>
      </c>
      <c r="M33" s="36">
        <v>1</v>
      </c>
      <c r="N33" s="40">
        <f t="shared" si="1"/>
        <v>1</v>
      </c>
      <c r="O33" s="41">
        <f t="shared" si="5"/>
        <v>20.714285714285715</v>
      </c>
      <c r="P33" s="42">
        <f t="shared" si="3"/>
        <v>20.714285714285715</v>
      </c>
      <c r="Q33" s="42">
        <f t="shared" si="4"/>
        <v>20.714285714285715</v>
      </c>
      <c r="R33" s="43" t="s">
        <v>113</v>
      </c>
      <c r="S33" s="35" t="s">
        <v>376</v>
      </c>
      <c r="T33" s="43" t="s">
        <v>28</v>
      </c>
      <c r="U33" s="43">
        <v>2023</v>
      </c>
      <c r="V33" s="43">
        <v>1295</v>
      </c>
      <c r="W33" s="50" t="s">
        <v>361</v>
      </c>
    </row>
    <row r="34" spans="1:23" ht="78.75" customHeight="1" thickBot="1" x14ac:dyDescent="0.3">
      <c r="A34" s="28">
        <v>24</v>
      </c>
      <c r="B34" s="34">
        <v>24</v>
      </c>
      <c r="C34" s="46" t="s">
        <v>108</v>
      </c>
      <c r="D34" s="35" t="s">
        <v>109</v>
      </c>
      <c r="E34" s="35" t="s">
        <v>114</v>
      </c>
      <c r="F34" s="35" t="s">
        <v>115</v>
      </c>
      <c r="G34" s="35" t="s">
        <v>116</v>
      </c>
      <c r="H34" s="35" t="s">
        <v>117</v>
      </c>
      <c r="I34" s="36">
        <v>1</v>
      </c>
      <c r="J34" s="37">
        <v>45481</v>
      </c>
      <c r="K34" s="37">
        <v>45626</v>
      </c>
      <c r="L34" s="38">
        <f t="shared" si="0"/>
        <v>20.714285714285715</v>
      </c>
      <c r="M34" s="36">
        <v>1</v>
      </c>
      <c r="N34" s="40">
        <f t="shared" si="1"/>
        <v>1</v>
      </c>
      <c r="O34" s="41">
        <f t="shared" si="5"/>
        <v>20.714285714285715</v>
      </c>
      <c r="P34" s="42">
        <f t="shared" si="3"/>
        <v>20.714285714285715</v>
      </c>
      <c r="Q34" s="42">
        <f t="shared" si="4"/>
        <v>20.714285714285715</v>
      </c>
      <c r="R34" s="43" t="s">
        <v>113</v>
      </c>
      <c r="S34" s="35" t="s">
        <v>350</v>
      </c>
      <c r="T34" s="43" t="s">
        <v>28</v>
      </c>
      <c r="U34" s="43">
        <v>2023</v>
      </c>
      <c r="V34" s="43">
        <v>1295</v>
      </c>
      <c r="W34" s="50" t="s">
        <v>361</v>
      </c>
    </row>
    <row r="35" spans="1:23" ht="93" customHeight="1" thickBot="1" x14ac:dyDescent="0.3">
      <c r="A35" s="28">
        <v>25</v>
      </c>
      <c r="B35" s="34">
        <v>25</v>
      </c>
      <c r="C35" s="46" t="s">
        <v>118</v>
      </c>
      <c r="D35" s="35" t="s">
        <v>119</v>
      </c>
      <c r="E35" s="35" t="s">
        <v>120</v>
      </c>
      <c r="F35" s="35" t="s">
        <v>121</v>
      </c>
      <c r="G35" s="35" t="s">
        <v>122</v>
      </c>
      <c r="H35" s="35" t="s">
        <v>123</v>
      </c>
      <c r="I35" s="36">
        <v>1</v>
      </c>
      <c r="J35" s="37">
        <v>45481</v>
      </c>
      <c r="K35" s="37">
        <v>45535</v>
      </c>
      <c r="L35" s="38">
        <f t="shared" si="0"/>
        <v>7.7142857142857144</v>
      </c>
      <c r="M35" s="36">
        <v>1</v>
      </c>
      <c r="N35" s="40">
        <f t="shared" si="1"/>
        <v>1</v>
      </c>
      <c r="O35" s="41">
        <f t="shared" si="5"/>
        <v>7.7142857142857144</v>
      </c>
      <c r="P35" s="42">
        <f t="shared" si="3"/>
        <v>7.7142857142857144</v>
      </c>
      <c r="Q35" s="42">
        <f t="shared" si="4"/>
        <v>7.7142857142857144</v>
      </c>
      <c r="R35" s="43" t="s">
        <v>124</v>
      </c>
      <c r="S35" s="35" t="s">
        <v>125</v>
      </c>
      <c r="T35" s="43" t="s">
        <v>28</v>
      </c>
      <c r="U35" s="43">
        <v>2023</v>
      </c>
      <c r="V35" s="43">
        <v>1275</v>
      </c>
      <c r="W35" s="50" t="s">
        <v>361</v>
      </c>
    </row>
    <row r="36" spans="1:23" ht="132" customHeight="1" thickBot="1" x14ac:dyDescent="0.3">
      <c r="A36" s="28">
        <v>26</v>
      </c>
      <c r="B36" s="34">
        <v>26</v>
      </c>
      <c r="C36" s="46" t="s">
        <v>118</v>
      </c>
      <c r="D36" s="35" t="s">
        <v>126</v>
      </c>
      <c r="E36" s="35" t="s">
        <v>120</v>
      </c>
      <c r="F36" s="35" t="s">
        <v>127</v>
      </c>
      <c r="G36" s="35" t="s">
        <v>128</v>
      </c>
      <c r="H36" s="35" t="s">
        <v>129</v>
      </c>
      <c r="I36" s="36">
        <v>2</v>
      </c>
      <c r="J36" s="37">
        <v>45481</v>
      </c>
      <c r="K36" s="37">
        <v>45626</v>
      </c>
      <c r="L36" s="38">
        <f t="shared" si="0"/>
        <v>20.714285714285715</v>
      </c>
      <c r="M36" s="36">
        <v>2</v>
      </c>
      <c r="N36" s="40">
        <f t="shared" si="1"/>
        <v>1</v>
      </c>
      <c r="O36" s="41">
        <f t="shared" si="5"/>
        <v>20.714285714285715</v>
      </c>
      <c r="P36" s="42">
        <f t="shared" si="3"/>
        <v>20.714285714285715</v>
      </c>
      <c r="Q36" s="42">
        <f t="shared" si="4"/>
        <v>20.714285714285715</v>
      </c>
      <c r="R36" s="43" t="s">
        <v>124</v>
      </c>
      <c r="S36" s="35" t="s">
        <v>338</v>
      </c>
      <c r="T36" s="43" t="s">
        <v>28</v>
      </c>
      <c r="U36" s="43">
        <v>2023</v>
      </c>
      <c r="V36" s="43">
        <v>1275</v>
      </c>
      <c r="W36" s="50" t="s">
        <v>361</v>
      </c>
    </row>
    <row r="37" spans="1:23" ht="95.25" customHeight="1" thickBot="1" x14ac:dyDescent="0.3">
      <c r="A37" s="28">
        <v>27</v>
      </c>
      <c r="B37" s="34">
        <v>27</v>
      </c>
      <c r="C37" s="46" t="s">
        <v>118</v>
      </c>
      <c r="D37" s="35" t="s">
        <v>119</v>
      </c>
      <c r="E37" s="35" t="s">
        <v>120</v>
      </c>
      <c r="F37" s="35" t="s">
        <v>130</v>
      </c>
      <c r="G37" s="35" t="s">
        <v>131</v>
      </c>
      <c r="H37" s="35" t="s">
        <v>132</v>
      </c>
      <c r="I37" s="36">
        <v>1</v>
      </c>
      <c r="J37" s="37">
        <v>45481</v>
      </c>
      <c r="K37" s="37">
        <v>45626</v>
      </c>
      <c r="L37" s="38">
        <f t="shared" si="0"/>
        <v>20.714285714285715</v>
      </c>
      <c r="M37" s="36">
        <v>1</v>
      </c>
      <c r="N37" s="40">
        <f t="shared" si="1"/>
        <v>1</v>
      </c>
      <c r="O37" s="41">
        <f t="shared" si="5"/>
        <v>20.714285714285715</v>
      </c>
      <c r="P37" s="42">
        <f t="shared" si="3"/>
        <v>20.714285714285715</v>
      </c>
      <c r="Q37" s="42">
        <f t="shared" si="4"/>
        <v>20.714285714285715</v>
      </c>
      <c r="R37" s="43" t="s">
        <v>124</v>
      </c>
      <c r="S37" s="45" t="s">
        <v>339</v>
      </c>
      <c r="T37" s="43" t="s">
        <v>28</v>
      </c>
      <c r="U37" s="43">
        <v>2023</v>
      </c>
      <c r="V37" s="43">
        <v>1275</v>
      </c>
      <c r="W37" s="50" t="s">
        <v>361</v>
      </c>
    </row>
    <row r="38" spans="1:23" ht="170.25" customHeight="1" thickBot="1" x14ac:dyDescent="0.3">
      <c r="A38" s="28">
        <v>28</v>
      </c>
      <c r="B38" s="34">
        <v>28</v>
      </c>
      <c r="C38" s="46" t="s">
        <v>118</v>
      </c>
      <c r="D38" s="35" t="s">
        <v>119</v>
      </c>
      <c r="E38" s="35" t="s">
        <v>120</v>
      </c>
      <c r="F38" s="35" t="s">
        <v>133</v>
      </c>
      <c r="G38" s="35" t="s">
        <v>134</v>
      </c>
      <c r="H38" s="35" t="s">
        <v>135</v>
      </c>
      <c r="I38" s="36">
        <v>2</v>
      </c>
      <c r="J38" s="37">
        <v>45481</v>
      </c>
      <c r="K38" s="37">
        <v>45626</v>
      </c>
      <c r="L38" s="38">
        <f t="shared" si="0"/>
        <v>20.714285714285715</v>
      </c>
      <c r="M38" s="36">
        <v>2</v>
      </c>
      <c r="N38" s="40">
        <f t="shared" si="1"/>
        <v>1</v>
      </c>
      <c r="O38" s="41">
        <f t="shared" si="5"/>
        <v>20.714285714285715</v>
      </c>
      <c r="P38" s="42">
        <f t="shared" si="3"/>
        <v>20.714285714285715</v>
      </c>
      <c r="Q38" s="42">
        <f t="shared" si="4"/>
        <v>20.714285714285715</v>
      </c>
      <c r="R38" s="43" t="s">
        <v>124</v>
      </c>
      <c r="S38" s="35" t="s">
        <v>340</v>
      </c>
      <c r="T38" s="43" t="s">
        <v>28</v>
      </c>
      <c r="U38" s="43">
        <v>2023</v>
      </c>
      <c r="V38" s="43">
        <v>1275</v>
      </c>
      <c r="W38" s="50" t="s">
        <v>361</v>
      </c>
    </row>
    <row r="39" spans="1:23" ht="88.5" customHeight="1" thickBot="1" x14ac:dyDescent="0.3">
      <c r="A39" s="28">
        <v>29</v>
      </c>
      <c r="B39" s="34">
        <v>29</v>
      </c>
      <c r="C39" s="46" t="s">
        <v>118</v>
      </c>
      <c r="D39" s="35" t="s">
        <v>119</v>
      </c>
      <c r="E39" s="35" t="s">
        <v>120</v>
      </c>
      <c r="F39" s="35" t="s">
        <v>136</v>
      </c>
      <c r="G39" s="35" t="s">
        <v>137</v>
      </c>
      <c r="H39" s="35" t="s">
        <v>138</v>
      </c>
      <c r="I39" s="36">
        <v>1</v>
      </c>
      <c r="J39" s="37">
        <v>45481</v>
      </c>
      <c r="K39" s="37">
        <v>45626</v>
      </c>
      <c r="L39" s="38">
        <f t="shared" si="0"/>
        <v>20.714285714285715</v>
      </c>
      <c r="M39" s="36">
        <v>1</v>
      </c>
      <c r="N39" s="40">
        <f t="shared" si="1"/>
        <v>1</v>
      </c>
      <c r="O39" s="41">
        <f t="shared" si="5"/>
        <v>20.714285714285715</v>
      </c>
      <c r="P39" s="42">
        <f t="shared" si="3"/>
        <v>20.714285714285715</v>
      </c>
      <c r="Q39" s="42">
        <f t="shared" si="4"/>
        <v>20.714285714285715</v>
      </c>
      <c r="R39" s="43" t="s">
        <v>124</v>
      </c>
      <c r="S39" s="35" t="s">
        <v>325</v>
      </c>
      <c r="T39" s="43" t="s">
        <v>28</v>
      </c>
      <c r="U39" s="43">
        <v>2023</v>
      </c>
      <c r="V39" s="43">
        <v>1275</v>
      </c>
      <c r="W39" s="50" t="s">
        <v>361</v>
      </c>
    </row>
    <row r="40" spans="1:23" ht="88.5" customHeight="1" thickBot="1" x14ac:dyDescent="0.3">
      <c r="A40" s="28">
        <v>30</v>
      </c>
      <c r="B40" s="34">
        <v>30</v>
      </c>
      <c r="C40" s="46" t="s">
        <v>139</v>
      </c>
      <c r="D40" s="35" t="s">
        <v>140</v>
      </c>
      <c r="E40" s="35" t="s">
        <v>141</v>
      </c>
      <c r="F40" s="35" t="s">
        <v>142</v>
      </c>
      <c r="G40" s="35" t="s">
        <v>143</v>
      </c>
      <c r="H40" s="35" t="s">
        <v>144</v>
      </c>
      <c r="I40" s="36">
        <v>1</v>
      </c>
      <c r="J40" s="37">
        <v>45481</v>
      </c>
      <c r="K40" s="37">
        <v>45626</v>
      </c>
      <c r="L40" s="38">
        <f t="shared" si="0"/>
        <v>20.714285714285715</v>
      </c>
      <c r="M40" s="36">
        <v>1</v>
      </c>
      <c r="N40" s="40">
        <f t="shared" si="1"/>
        <v>1</v>
      </c>
      <c r="O40" s="41">
        <f t="shared" si="5"/>
        <v>20.714285714285715</v>
      </c>
      <c r="P40" s="42">
        <f t="shared" si="3"/>
        <v>20.714285714285715</v>
      </c>
      <c r="Q40" s="42">
        <f t="shared" si="4"/>
        <v>20.714285714285715</v>
      </c>
      <c r="R40" s="43" t="s">
        <v>145</v>
      </c>
      <c r="S40" s="35" t="s">
        <v>345</v>
      </c>
      <c r="T40" s="43" t="s">
        <v>28</v>
      </c>
      <c r="U40" s="43">
        <v>2023</v>
      </c>
      <c r="V40" s="43">
        <v>1292</v>
      </c>
      <c r="W40" s="50" t="s">
        <v>361</v>
      </c>
    </row>
    <row r="41" spans="1:23" ht="103.5" customHeight="1" thickBot="1" x14ac:dyDescent="0.3">
      <c r="A41" s="28">
        <v>31</v>
      </c>
      <c r="B41" s="34">
        <v>31</v>
      </c>
      <c r="C41" s="46" t="s">
        <v>146</v>
      </c>
      <c r="D41" s="35" t="s">
        <v>147</v>
      </c>
      <c r="E41" s="35" t="s">
        <v>148</v>
      </c>
      <c r="F41" s="35" t="s">
        <v>149</v>
      </c>
      <c r="G41" s="35" t="s">
        <v>150</v>
      </c>
      <c r="H41" s="35" t="s">
        <v>151</v>
      </c>
      <c r="I41" s="36">
        <v>1</v>
      </c>
      <c r="J41" s="37">
        <v>45481</v>
      </c>
      <c r="K41" s="37">
        <v>45626</v>
      </c>
      <c r="L41" s="38">
        <f t="shared" si="0"/>
        <v>20.714285714285715</v>
      </c>
      <c r="M41" s="36">
        <v>1</v>
      </c>
      <c r="N41" s="40">
        <f t="shared" si="1"/>
        <v>1</v>
      </c>
      <c r="O41" s="41">
        <f t="shared" si="5"/>
        <v>20.714285714285715</v>
      </c>
      <c r="P41" s="42">
        <f t="shared" si="3"/>
        <v>20.714285714285715</v>
      </c>
      <c r="Q41" s="42">
        <f t="shared" si="4"/>
        <v>20.714285714285715</v>
      </c>
      <c r="R41" s="43" t="s">
        <v>145</v>
      </c>
      <c r="S41" s="45" t="s">
        <v>326</v>
      </c>
      <c r="T41" s="43" t="s">
        <v>28</v>
      </c>
      <c r="U41" s="43">
        <v>2023</v>
      </c>
      <c r="V41" s="43">
        <v>1276</v>
      </c>
      <c r="W41" s="50" t="s">
        <v>361</v>
      </c>
    </row>
    <row r="42" spans="1:23" ht="78.75" customHeight="1" thickBot="1" x14ac:dyDescent="0.3">
      <c r="A42" s="28">
        <v>32</v>
      </c>
      <c r="B42" s="34">
        <v>32</v>
      </c>
      <c r="C42" s="46" t="s">
        <v>146</v>
      </c>
      <c r="D42" s="35" t="s">
        <v>147</v>
      </c>
      <c r="E42" s="35" t="s">
        <v>148</v>
      </c>
      <c r="F42" s="35" t="s">
        <v>152</v>
      </c>
      <c r="G42" s="35" t="s">
        <v>153</v>
      </c>
      <c r="H42" s="35" t="s">
        <v>154</v>
      </c>
      <c r="I42" s="36">
        <v>1</v>
      </c>
      <c r="J42" s="37">
        <v>45481</v>
      </c>
      <c r="K42" s="37">
        <v>45626</v>
      </c>
      <c r="L42" s="38">
        <f t="shared" si="0"/>
        <v>20.714285714285715</v>
      </c>
      <c r="M42" s="36">
        <v>1</v>
      </c>
      <c r="N42" s="40">
        <f t="shared" si="1"/>
        <v>1</v>
      </c>
      <c r="O42" s="41">
        <f t="shared" si="5"/>
        <v>20.714285714285715</v>
      </c>
      <c r="P42" s="42">
        <f t="shared" si="3"/>
        <v>20.714285714285715</v>
      </c>
      <c r="Q42" s="42">
        <f t="shared" si="4"/>
        <v>20.714285714285715</v>
      </c>
      <c r="R42" s="43" t="s">
        <v>145</v>
      </c>
      <c r="S42" s="45" t="s">
        <v>327</v>
      </c>
      <c r="T42" s="43" t="s">
        <v>28</v>
      </c>
      <c r="U42" s="43">
        <v>2023</v>
      </c>
      <c r="V42" s="43">
        <v>1276</v>
      </c>
      <c r="W42" s="50" t="s">
        <v>361</v>
      </c>
    </row>
    <row r="43" spans="1:23" ht="105.75" customHeight="1" thickBot="1" x14ac:dyDescent="0.3">
      <c r="A43" s="28">
        <v>33</v>
      </c>
      <c r="B43" s="34">
        <v>33</v>
      </c>
      <c r="C43" s="46" t="s">
        <v>146</v>
      </c>
      <c r="D43" s="35" t="s">
        <v>147</v>
      </c>
      <c r="E43" s="35" t="s">
        <v>148</v>
      </c>
      <c r="F43" s="35" t="s">
        <v>155</v>
      </c>
      <c r="G43" s="35" t="s">
        <v>156</v>
      </c>
      <c r="H43" s="35" t="s">
        <v>157</v>
      </c>
      <c r="I43" s="36">
        <v>1</v>
      </c>
      <c r="J43" s="37">
        <v>45481</v>
      </c>
      <c r="K43" s="37">
        <v>45626</v>
      </c>
      <c r="L43" s="38">
        <f t="shared" si="0"/>
        <v>20.714285714285715</v>
      </c>
      <c r="M43" s="36">
        <v>1</v>
      </c>
      <c r="N43" s="40">
        <f t="shared" ref="N43:N71" si="6">+M43/I43</f>
        <v>1</v>
      </c>
      <c r="O43" s="41">
        <f t="shared" si="5"/>
        <v>20.714285714285715</v>
      </c>
      <c r="P43" s="42">
        <f t="shared" ref="P43:P71" si="7">+IF(K43&lt;=$D$7,O43,0)</f>
        <v>20.714285714285715</v>
      </c>
      <c r="Q43" s="42">
        <f t="shared" ref="Q43:Q71" si="8">+IF($D$7&gt;=K43,L43,0)</f>
        <v>20.714285714285715</v>
      </c>
      <c r="R43" s="43" t="s">
        <v>145</v>
      </c>
      <c r="S43" s="45" t="s">
        <v>328</v>
      </c>
      <c r="T43" s="43" t="s">
        <v>28</v>
      </c>
      <c r="U43" s="43">
        <v>2023</v>
      </c>
      <c r="V43" s="43">
        <v>1276</v>
      </c>
      <c r="W43" s="50" t="s">
        <v>361</v>
      </c>
    </row>
    <row r="44" spans="1:23" ht="111.75" customHeight="1" thickBot="1" x14ac:dyDescent="0.3">
      <c r="A44" s="28">
        <v>34</v>
      </c>
      <c r="B44" s="34">
        <v>34</v>
      </c>
      <c r="C44" s="46" t="s">
        <v>158</v>
      </c>
      <c r="D44" s="35" t="s">
        <v>159</v>
      </c>
      <c r="E44" s="35" t="s">
        <v>160</v>
      </c>
      <c r="F44" s="35" t="s">
        <v>161</v>
      </c>
      <c r="G44" s="35" t="s">
        <v>162</v>
      </c>
      <c r="H44" s="35" t="s">
        <v>163</v>
      </c>
      <c r="I44" s="36">
        <v>2</v>
      </c>
      <c r="J44" s="37">
        <v>45481</v>
      </c>
      <c r="K44" s="37">
        <v>45626</v>
      </c>
      <c r="L44" s="38">
        <f t="shared" si="0"/>
        <v>20.714285714285715</v>
      </c>
      <c r="M44" s="36">
        <v>2</v>
      </c>
      <c r="N44" s="40">
        <f t="shared" si="6"/>
        <v>1</v>
      </c>
      <c r="O44" s="41">
        <f t="shared" si="5"/>
        <v>20.714285714285715</v>
      </c>
      <c r="P44" s="42">
        <f t="shared" si="7"/>
        <v>20.714285714285715</v>
      </c>
      <c r="Q44" s="42">
        <f t="shared" si="8"/>
        <v>20.714285714285715</v>
      </c>
      <c r="R44" s="43" t="s">
        <v>145</v>
      </c>
      <c r="S44" s="35" t="s">
        <v>341</v>
      </c>
      <c r="T44" s="43" t="s">
        <v>28</v>
      </c>
      <c r="U44" s="43">
        <v>2023</v>
      </c>
      <c r="V44" s="43">
        <v>1289</v>
      </c>
      <c r="W44" s="50" t="s">
        <v>361</v>
      </c>
    </row>
    <row r="45" spans="1:23" ht="93" customHeight="1" thickBot="1" x14ac:dyDescent="0.3">
      <c r="A45" s="28">
        <v>35</v>
      </c>
      <c r="B45" s="34">
        <v>35</v>
      </c>
      <c r="C45" s="46" t="s">
        <v>158</v>
      </c>
      <c r="D45" s="35" t="s">
        <v>159</v>
      </c>
      <c r="E45" s="35" t="s">
        <v>160</v>
      </c>
      <c r="F45" s="35" t="s">
        <v>164</v>
      </c>
      <c r="G45" s="35" t="s">
        <v>170</v>
      </c>
      <c r="H45" s="35" t="s">
        <v>165</v>
      </c>
      <c r="I45" s="36">
        <v>1</v>
      </c>
      <c r="J45" s="37">
        <v>45481</v>
      </c>
      <c r="K45" s="37">
        <v>45626</v>
      </c>
      <c r="L45" s="38">
        <f t="shared" si="0"/>
        <v>20.714285714285715</v>
      </c>
      <c r="M45" s="36">
        <v>1</v>
      </c>
      <c r="N45" s="40">
        <f t="shared" si="6"/>
        <v>1</v>
      </c>
      <c r="O45" s="41">
        <f t="shared" si="5"/>
        <v>20.714285714285715</v>
      </c>
      <c r="P45" s="42">
        <f t="shared" si="7"/>
        <v>20.714285714285715</v>
      </c>
      <c r="Q45" s="42">
        <f t="shared" si="8"/>
        <v>20.714285714285715</v>
      </c>
      <c r="R45" s="43" t="s">
        <v>145</v>
      </c>
      <c r="S45" s="35" t="s">
        <v>329</v>
      </c>
      <c r="T45" s="43" t="s">
        <v>28</v>
      </c>
      <c r="U45" s="43">
        <v>2023</v>
      </c>
      <c r="V45" s="43">
        <v>1289</v>
      </c>
      <c r="W45" s="50" t="s">
        <v>361</v>
      </c>
    </row>
    <row r="46" spans="1:23" ht="81" customHeight="1" thickBot="1" x14ac:dyDescent="0.3">
      <c r="A46" s="28">
        <v>36</v>
      </c>
      <c r="B46" s="34">
        <v>36</v>
      </c>
      <c r="C46" s="46" t="s">
        <v>166</v>
      </c>
      <c r="D46" s="35" t="s">
        <v>167</v>
      </c>
      <c r="E46" s="35" t="s">
        <v>168</v>
      </c>
      <c r="F46" s="35" t="s">
        <v>161</v>
      </c>
      <c r="G46" s="35" t="s">
        <v>162</v>
      </c>
      <c r="H46" s="35" t="s">
        <v>163</v>
      </c>
      <c r="I46" s="36">
        <v>2</v>
      </c>
      <c r="J46" s="37">
        <v>45481</v>
      </c>
      <c r="K46" s="37">
        <v>45626</v>
      </c>
      <c r="L46" s="38">
        <f t="shared" si="0"/>
        <v>20.714285714285715</v>
      </c>
      <c r="M46" s="36">
        <v>2</v>
      </c>
      <c r="N46" s="40">
        <f t="shared" si="6"/>
        <v>1</v>
      </c>
      <c r="O46" s="41">
        <f t="shared" si="5"/>
        <v>20.714285714285715</v>
      </c>
      <c r="P46" s="42">
        <f t="shared" si="7"/>
        <v>20.714285714285715</v>
      </c>
      <c r="Q46" s="42">
        <f t="shared" si="8"/>
        <v>20.714285714285715</v>
      </c>
      <c r="R46" s="43" t="s">
        <v>145</v>
      </c>
      <c r="S46" s="35" t="s">
        <v>341</v>
      </c>
      <c r="T46" s="43" t="s">
        <v>28</v>
      </c>
      <c r="U46" s="43">
        <v>2023</v>
      </c>
      <c r="V46" s="43">
        <v>1293</v>
      </c>
      <c r="W46" s="50" t="s">
        <v>361</v>
      </c>
    </row>
    <row r="47" spans="1:23" ht="55.5" customHeight="1" thickBot="1" x14ac:dyDescent="0.3">
      <c r="A47" s="28">
        <v>37</v>
      </c>
      <c r="B47" s="34">
        <v>37</v>
      </c>
      <c r="C47" s="46" t="s">
        <v>166</v>
      </c>
      <c r="D47" s="35" t="s">
        <v>167</v>
      </c>
      <c r="E47" s="35" t="s">
        <v>168</v>
      </c>
      <c r="F47" s="35" t="s">
        <v>169</v>
      </c>
      <c r="G47" s="35" t="s">
        <v>170</v>
      </c>
      <c r="H47" s="35" t="s">
        <v>165</v>
      </c>
      <c r="I47" s="36">
        <v>2</v>
      </c>
      <c r="J47" s="37">
        <v>45481</v>
      </c>
      <c r="K47" s="37">
        <v>45626</v>
      </c>
      <c r="L47" s="38">
        <f t="shared" si="0"/>
        <v>20.714285714285715</v>
      </c>
      <c r="M47" s="36">
        <v>2</v>
      </c>
      <c r="N47" s="40">
        <f t="shared" si="6"/>
        <v>1</v>
      </c>
      <c r="O47" s="41">
        <f t="shared" si="5"/>
        <v>20.714285714285715</v>
      </c>
      <c r="P47" s="42">
        <f t="shared" si="7"/>
        <v>20.714285714285715</v>
      </c>
      <c r="Q47" s="42">
        <f t="shared" si="8"/>
        <v>20.714285714285715</v>
      </c>
      <c r="R47" s="43" t="s">
        <v>145</v>
      </c>
      <c r="S47" s="35" t="s">
        <v>329</v>
      </c>
      <c r="T47" s="43" t="s">
        <v>28</v>
      </c>
      <c r="U47" s="43">
        <v>2023</v>
      </c>
      <c r="V47" s="43">
        <v>1293</v>
      </c>
      <c r="W47" s="50" t="s">
        <v>361</v>
      </c>
    </row>
    <row r="48" spans="1:23" ht="120.75" customHeight="1" thickBot="1" x14ac:dyDescent="0.3">
      <c r="A48" s="28">
        <v>38</v>
      </c>
      <c r="B48" s="34">
        <v>38</v>
      </c>
      <c r="C48" s="46" t="s">
        <v>171</v>
      </c>
      <c r="D48" s="35" t="s">
        <v>172</v>
      </c>
      <c r="E48" s="35" t="s">
        <v>173</v>
      </c>
      <c r="F48" s="35" t="s">
        <v>174</v>
      </c>
      <c r="G48" s="35" t="s">
        <v>175</v>
      </c>
      <c r="H48" s="35" t="s">
        <v>176</v>
      </c>
      <c r="I48" s="36">
        <v>2</v>
      </c>
      <c r="J48" s="37">
        <v>45481</v>
      </c>
      <c r="K48" s="37">
        <v>45626</v>
      </c>
      <c r="L48" s="38">
        <f t="shared" si="0"/>
        <v>20.714285714285715</v>
      </c>
      <c r="M48" s="36">
        <v>2</v>
      </c>
      <c r="N48" s="40">
        <f t="shared" si="6"/>
        <v>1</v>
      </c>
      <c r="O48" s="41">
        <f t="shared" si="5"/>
        <v>20.714285714285715</v>
      </c>
      <c r="P48" s="42">
        <f t="shared" si="7"/>
        <v>20.714285714285715</v>
      </c>
      <c r="Q48" s="42">
        <f t="shared" si="8"/>
        <v>20.714285714285715</v>
      </c>
      <c r="R48" s="43" t="s">
        <v>359</v>
      </c>
      <c r="S48" s="35" t="s">
        <v>347</v>
      </c>
      <c r="T48" s="43" t="s">
        <v>28</v>
      </c>
      <c r="U48" s="43">
        <v>2023</v>
      </c>
      <c r="V48" s="43">
        <v>1277</v>
      </c>
      <c r="W48" s="50" t="s">
        <v>361</v>
      </c>
    </row>
    <row r="49" spans="1:23" ht="78.75" customHeight="1" thickBot="1" x14ac:dyDescent="0.3">
      <c r="A49" s="28">
        <v>39</v>
      </c>
      <c r="B49" s="34">
        <v>39</v>
      </c>
      <c r="C49" s="46" t="s">
        <v>177</v>
      </c>
      <c r="D49" s="35" t="s">
        <v>178</v>
      </c>
      <c r="E49" s="35" t="s">
        <v>179</v>
      </c>
      <c r="F49" s="35" t="s">
        <v>180</v>
      </c>
      <c r="G49" s="35" t="s">
        <v>181</v>
      </c>
      <c r="H49" s="35" t="s">
        <v>182</v>
      </c>
      <c r="I49" s="36">
        <v>1</v>
      </c>
      <c r="J49" s="37">
        <v>45481</v>
      </c>
      <c r="K49" s="37">
        <v>45626</v>
      </c>
      <c r="L49" s="38">
        <f t="shared" si="0"/>
        <v>20.714285714285715</v>
      </c>
      <c r="M49" s="36">
        <v>1</v>
      </c>
      <c r="N49" s="40">
        <f t="shared" si="6"/>
        <v>1</v>
      </c>
      <c r="O49" s="41">
        <f t="shared" si="5"/>
        <v>20.714285714285715</v>
      </c>
      <c r="P49" s="42">
        <f t="shared" si="7"/>
        <v>20.714285714285715</v>
      </c>
      <c r="Q49" s="42">
        <f t="shared" si="8"/>
        <v>20.714285714285715</v>
      </c>
      <c r="R49" s="43" t="s">
        <v>359</v>
      </c>
      <c r="S49" s="35" t="s">
        <v>348</v>
      </c>
      <c r="T49" s="43" t="s">
        <v>28</v>
      </c>
      <c r="U49" s="43">
        <v>2023</v>
      </c>
      <c r="V49" s="43">
        <v>1278</v>
      </c>
      <c r="W49" s="50" t="s">
        <v>361</v>
      </c>
    </row>
    <row r="50" spans="1:23" ht="77.25" customHeight="1" thickBot="1" x14ac:dyDescent="0.3">
      <c r="B50" s="34">
        <v>40</v>
      </c>
      <c r="C50" s="46" t="s">
        <v>252</v>
      </c>
      <c r="D50" s="35" t="s">
        <v>253</v>
      </c>
      <c r="E50" s="35" t="s">
        <v>254</v>
      </c>
      <c r="F50" s="35" t="s">
        <v>255</v>
      </c>
      <c r="G50" s="35" t="s">
        <v>256</v>
      </c>
      <c r="H50" s="35" t="s">
        <v>199</v>
      </c>
      <c r="I50" s="36">
        <v>1</v>
      </c>
      <c r="J50" s="37">
        <v>45111</v>
      </c>
      <c r="K50" s="37">
        <v>45412</v>
      </c>
      <c r="L50" s="38">
        <f>+(K50-J50)/7</f>
        <v>43</v>
      </c>
      <c r="M50" s="36">
        <v>1</v>
      </c>
      <c r="N50" s="40">
        <f>+M50/I50</f>
        <v>1</v>
      </c>
      <c r="O50" s="41">
        <f>+N50*L50</f>
        <v>43</v>
      </c>
      <c r="P50" s="42">
        <f>+IF(K50&lt;=$D$7,O50,0)</f>
        <v>43</v>
      </c>
      <c r="Q50" s="42">
        <f>+IF($D$7&gt;=K50,L50,0)</f>
        <v>43</v>
      </c>
      <c r="R50" s="43" t="s">
        <v>257</v>
      </c>
      <c r="S50" s="35" t="s">
        <v>258</v>
      </c>
      <c r="T50" s="43" t="s">
        <v>373</v>
      </c>
      <c r="U50" s="43">
        <v>2022</v>
      </c>
      <c r="V50" s="43">
        <v>1223</v>
      </c>
      <c r="W50" s="43" t="s">
        <v>363</v>
      </c>
    </row>
    <row r="51" spans="1:23" ht="255.75" customHeight="1" thickBot="1" x14ac:dyDescent="0.3">
      <c r="A51" s="28">
        <v>40</v>
      </c>
      <c r="B51" s="34">
        <v>41</v>
      </c>
      <c r="C51" s="46" t="s">
        <v>183</v>
      </c>
      <c r="D51" s="35" t="s">
        <v>184</v>
      </c>
      <c r="E51" s="35" t="s">
        <v>185</v>
      </c>
      <c r="F51" s="35" t="s">
        <v>186</v>
      </c>
      <c r="G51" s="35" t="s">
        <v>187</v>
      </c>
      <c r="H51" s="35" t="s">
        <v>73</v>
      </c>
      <c r="I51" s="36">
        <v>5</v>
      </c>
      <c r="J51" s="37">
        <v>45481</v>
      </c>
      <c r="K51" s="37">
        <v>45626</v>
      </c>
      <c r="L51" s="38">
        <f t="shared" si="0"/>
        <v>20.714285714285715</v>
      </c>
      <c r="M51" s="36">
        <v>5</v>
      </c>
      <c r="N51" s="40">
        <f t="shared" si="6"/>
        <v>1</v>
      </c>
      <c r="O51" s="41">
        <f t="shared" si="5"/>
        <v>20.714285714285715</v>
      </c>
      <c r="P51" s="42">
        <f t="shared" si="7"/>
        <v>20.714285714285715</v>
      </c>
      <c r="Q51" s="42">
        <f t="shared" si="8"/>
        <v>20.714285714285715</v>
      </c>
      <c r="R51" s="43" t="s">
        <v>188</v>
      </c>
      <c r="S51" s="35" t="s">
        <v>332</v>
      </c>
      <c r="T51" s="43" t="s">
        <v>370</v>
      </c>
      <c r="U51" s="43">
        <v>2022</v>
      </c>
      <c r="V51" s="43">
        <v>1410</v>
      </c>
      <c r="W51" s="43" t="s">
        <v>362</v>
      </c>
    </row>
    <row r="52" spans="1:23" ht="148.5" customHeight="1" thickBot="1" x14ac:dyDescent="0.3">
      <c r="A52" s="28">
        <v>41</v>
      </c>
      <c r="B52" s="34">
        <v>42</v>
      </c>
      <c r="C52" s="46" t="s">
        <v>189</v>
      </c>
      <c r="D52" s="35" t="s">
        <v>190</v>
      </c>
      <c r="E52" s="35" t="s">
        <v>191</v>
      </c>
      <c r="F52" s="35" t="s">
        <v>192</v>
      </c>
      <c r="G52" s="35" t="s">
        <v>193</v>
      </c>
      <c r="H52" s="35" t="s">
        <v>85</v>
      </c>
      <c r="I52" s="36">
        <v>1</v>
      </c>
      <c r="J52" s="37">
        <v>45481</v>
      </c>
      <c r="K52" s="37">
        <v>45635</v>
      </c>
      <c r="L52" s="38">
        <f t="shared" si="0"/>
        <v>22</v>
      </c>
      <c r="M52" s="36">
        <v>1</v>
      </c>
      <c r="N52" s="40">
        <f t="shared" si="6"/>
        <v>1</v>
      </c>
      <c r="O52" s="41">
        <f t="shared" si="5"/>
        <v>22</v>
      </c>
      <c r="P52" s="42">
        <f t="shared" si="7"/>
        <v>22</v>
      </c>
      <c r="Q52" s="42">
        <f t="shared" si="8"/>
        <v>22</v>
      </c>
      <c r="R52" s="43" t="s">
        <v>81</v>
      </c>
      <c r="S52" s="35" t="s">
        <v>336</v>
      </c>
      <c r="T52" s="43" t="s">
        <v>370</v>
      </c>
      <c r="U52" s="43">
        <v>2022</v>
      </c>
      <c r="V52" s="43">
        <v>1285</v>
      </c>
      <c r="W52" s="43" t="s">
        <v>362</v>
      </c>
    </row>
    <row r="53" spans="1:23" ht="164.25" customHeight="1" thickBot="1" x14ac:dyDescent="0.3">
      <c r="A53" s="28">
        <v>42</v>
      </c>
      <c r="B53" s="34">
        <v>43</v>
      </c>
      <c r="C53" s="46" t="s">
        <v>194</v>
      </c>
      <c r="D53" s="35" t="s">
        <v>195</v>
      </c>
      <c r="E53" s="35" t="s">
        <v>196</v>
      </c>
      <c r="F53" s="35" t="s">
        <v>197</v>
      </c>
      <c r="G53" s="35" t="s">
        <v>198</v>
      </c>
      <c r="H53" s="35" t="s">
        <v>199</v>
      </c>
      <c r="I53" s="36">
        <v>2</v>
      </c>
      <c r="J53" s="37">
        <v>45481</v>
      </c>
      <c r="K53" s="37">
        <v>45604</v>
      </c>
      <c r="L53" s="38">
        <f t="shared" si="0"/>
        <v>17.571428571428573</v>
      </c>
      <c r="M53" s="36">
        <v>2</v>
      </c>
      <c r="N53" s="40">
        <f t="shared" si="6"/>
        <v>1</v>
      </c>
      <c r="O53" s="41">
        <f t="shared" si="5"/>
        <v>17.571428571428573</v>
      </c>
      <c r="P53" s="42">
        <f t="shared" si="7"/>
        <v>17.571428571428573</v>
      </c>
      <c r="Q53" s="42">
        <f t="shared" si="8"/>
        <v>17.571428571428573</v>
      </c>
      <c r="R53" s="43" t="s">
        <v>81</v>
      </c>
      <c r="S53" s="35" t="s">
        <v>319</v>
      </c>
      <c r="T53" s="43" t="s">
        <v>370</v>
      </c>
      <c r="U53" s="43">
        <v>2022</v>
      </c>
      <c r="V53" s="43">
        <v>1286</v>
      </c>
      <c r="W53" s="43" t="s">
        <v>362</v>
      </c>
    </row>
    <row r="54" spans="1:23" ht="115.5" customHeight="1" thickBot="1" x14ac:dyDescent="0.3">
      <c r="A54" s="28">
        <v>43</v>
      </c>
      <c r="B54" s="34">
        <v>44</v>
      </c>
      <c r="C54" s="46" t="s">
        <v>200</v>
      </c>
      <c r="D54" s="35" t="s">
        <v>201</v>
      </c>
      <c r="E54" s="35" t="s">
        <v>202</v>
      </c>
      <c r="F54" s="35" t="s">
        <v>203</v>
      </c>
      <c r="G54" s="35" t="s">
        <v>204</v>
      </c>
      <c r="H54" s="35" t="s">
        <v>205</v>
      </c>
      <c r="I54" s="36">
        <v>1</v>
      </c>
      <c r="J54" s="37">
        <v>45481</v>
      </c>
      <c r="K54" s="37">
        <v>45626</v>
      </c>
      <c r="L54" s="38">
        <f t="shared" si="0"/>
        <v>20.714285714285715</v>
      </c>
      <c r="M54" s="36">
        <v>1</v>
      </c>
      <c r="N54" s="40">
        <f t="shared" si="6"/>
        <v>1</v>
      </c>
      <c r="O54" s="41">
        <f t="shared" si="5"/>
        <v>20.714285714285715</v>
      </c>
      <c r="P54" s="42">
        <f t="shared" si="7"/>
        <v>20.714285714285715</v>
      </c>
      <c r="Q54" s="42">
        <f t="shared" si="8"/>
        <v>20.714285714285715</v>
      </c>
      <c r="R54" s="43" t="s">
        <v>206</v>
      </c>
      <c r="S54" s="35" t="s">
        <v>320</v>
      </c>
      <c r="T54" s="43" t="s">
        <v>370</v>
      </c>
      <c r="U54" s="43">
        <v>2022</v>
      </c>
      <c r="V54" s="43">
        <v>1272</v>
      </c>
      <c r="W54" s="43" t="s">
        <v>362</v>
      </c>
    </row>
    <row r="55" spans="1:23" ht="103.5" customHeight="1" x14ac:dyDescent="0.25">
      <c r="B55" s="34">
        <v>45</v>
      </c>
      <c r="C55" s="46" t="s">
        <v>259</v>
      </c>
      <c r="D55" s="35" t="s">
        <v>260</v>
      </c>
      <c r="E55" s="35" t="s">
        <v>261</v>
      </c>
      <c r="F55" s="35" t="s">
        <v>262</v>
      </c>
      <c r="G55" s="35" t="s">
        <v>263</v>
      </c>
      <c r="H55" s="35" t="s">
        <v>330</v>
      </c>
      <c r="I55" s="36">
        <v>1</v>
      </c>
      <c r="J55" s="37">
        <v>45261</v>
      </c>
      <c r="K55" s="37">
        <v>45626</v>
      </c>
      <c r="L55" s="38">
        <f>+(K55-J55)/7</f>
        <v>52.142857142857146</v>
      </c>
      <c r="M55" s="36">
        <v>1</v>
      </c>
      <c r="N55" s="40">
        <f>+M55/I55</f>
        <v>1</v>
      </c>
      <c r="O55" s="41">
        <f>+N55*L55</f>
        <v>52.142857142857146</v>
      </c>
      <c r="P55" s="42">
        <f>+IF(K55&lt;=$D$7,O55,0)</f>
        <v>52.142857142857146</v>
      </c>
      <c r="Q55" s="42">
        <f>+IF($D$7&gt;=K55,L55,0)</f>
        <v>52.142857142857146</v>
      </c>
      <c r="R55" s="43" t="s">
        <v>264</v>
      </c>
      <c r="S55" s="48" t="s">
        <v>331</v>
      </c>
      <c r="T55" s="43" t="s">
        <v>371</v>
      </c>
      <c r="U55" s="43">
        <v>2021</v>
      </c>
      <c r="V55" s="43">
        <v>1267</v>
      </c>
      <c r="W55" s="43" t="s">
        <v>363</v>
      </c>
    </row>
    <row r="56" spans="1:23" ht="136.5" customHeight="1" thickBot="1" x14ac:dyDescent="0.3">
      <c r="B56" s="34">
        <v>46</v>
      </c>
      <c r="C56" s="46" t="s">
        <v>265</v>
      </c>
      <c r="D56" s="35" t="s">
        <v>266</v>
      </c>
      <c r="E56" s="35" t="s">
        <v>267</v>
      </c>
      <c r="F56" s="35" t="s">
        <v>268</v>
      </c>
      <c r="G56" s="35" t="s">
        <v>269</v>
      </c>
      <c r="H56" s="35" t="s">
        <v>270</v>
      </c>
      <c r="I56" s="36">
        <v>6</v>
      </c>
      <c r="J56" s="37">
        <v>45261</v>
      </c>
      <c r="K56" s="37">
        <v>45626</v>
      </c>
      <c r="L56" s="38">
        <f>+(K56-J56)/7</f>
        <v>52.142857142857146</v>
      </c>
      <c r="M56" s="36">
        <v>6</v>
      </c>
      <c r="N56" s="40">
        <f>+M56/I56</f>
        <v>1</v>
      </c>
      <c r="O56" s="41">
        <f>+N56*L56</f>
        <v>52.142857142857146</v>
      </c>
      <c r="P56" s="42">
        <f>+IF(K56&lt;=$D$7,O56,0)</f>
        <v>52.142857142857146</v>
      </c>
      <c r="Q56" s="42">
        <f>+IF($D$7&gt;=K56,L56,0)</f>
        <v>52.142857142857146</v>
      </c>
      <c r="R56" s="43" t="s">
        <v>264</v>
      </c>
      <c r="S56" s="48" t="s">
        <v>344</v>
      </c>
      <c r="T56" s="43" t="s">
        <v>371</v>
      </c>
      <c r="U56" s="43">
        <v>2021</v>
      </c>
      <c r="V56" s="43">
        <v>1268</v>
      </c>
      <c r="W56" s="43" t="s">
        <v>363</v>
      </c>
    </row>
    <row r="57" spans="1:23" ht="128.25" customHeight="1" thickBot="1" x14ac:dyDescent="0.3">
      <c r="A57" s="28">
        <v>44</v>
      </c>
      <c r="B57" s="34">
        <v>47</v>
      </c>
      <c r="C57" s="46" t="s">
        <v>207</v>
      </c>
      <c r="D57" s="35" t="s">
        <v>208</v>
      </c>
      <c r="E57" s="35" t="s">
        <v>209</v>
      </c>
      <c r="F57" s="35" t="s">
        <v>210</v>
      </c>
      <c r="G57" s="35" t="s">
        <v>211</v>
      </c>
      <c r="H57" s="35" t="s">
        <v>212</v>
      </c>
      <c r="I57" s="36">
        <v>1</v>
      </c>
      <c r="J57" s="37">
        <v>45481</v>
      </c>
      <c r="K57" s="37">
        <v>45626</v>
      </c>
      <c r="L57" s="38">
        <f t="shared" si="0"/>
        <v>20.714285714285715</v>
      </c>
      <c r="M57" s="36">
        <v>1</v>
      </c>
      <c r="N57" s="40">
        <f t="shared" si="6"/>
        <v>1</v>
      </c>
      <c r="O57" s="41">
        <f t="shared" ref="O57:O71" si="9">+N57*L57</f>
        <v>20.714285714285715</v>
      </c>
      <c r="P57" s="42">
        <f t="shared" si="7"/>
        <v>20.714285714285715</v>
      </c>
      <c r="Q57" s="42">
        <f t="shared" si="8"/>
        <v>20.714285714285715</v>
      </c>
      <c r="R57" s="43" t="s">
        <v>213</v>
      </c>
      <c r="S57" s="45" t="s">
        <v>322</v>
      </c>
      <c r="T57" s="43" t="s">
        <v>370</v>
      </c>
      <c r="U57" s="43">
        <v>2020</v>
      </c>
      <c r="V57" s="43">
        <v>1290</v>
      </c>
      <c r="W57" s="43" t="s">
        <v>362</v>
      </c>
    </row>
    <row r="58" spans="1:23" ht="102" customHeight="1" thickBot="1" x14ac:dyDescent="0.3">
      <c r="A58" s="28">
        <v>45</v>
      </c>
      <c r="B58" s="34">
        <v>48</v>
      </c>
      <c r="C58" s="46" t="s">
        <v>207</v>
      </c>
      <c r="D58" s="35" t="s">
        <v>208</v>
      </c>
      <c r="E58" s="35" t="s">
        <v>209</v>
      </c>
      <c r="F58" s="35" t="s">
        <v>210</v>
      </c>
      <c r="G58" s="35" t="s">
        <v>214</v>
      </c>
      <c r="H58" s="35" t="s">
        <v>215</v>
      </c>
      <c r="I58" s="36">
        <v>1</v>
      </c>
      <c r="J58" s="37">
        <v>45481</v>
      </c>
      <c r="K58" s="37">
        <v>45626</v>
      </c>
      <c r="L58" s="38">
        <f t="shared" si="0"/>
        <v>20.714285714285715</v>
      </c>
      <c r="M58" s="36">
        <v>1</v>
      </c>
      <c r="N58" s="40">
        <f t="shared" si="6"/>
        <v>1</v>
      </c>
      <c r="O58" s="41">
        <f t="shared" si="9"/>
        <v>20.714285714285715</v>
      </c>
      <c r="P58" s="42">
        <f t="shared" si="7"/>
        <v>20.714285714285715</v>
      </c>
      <c r="Q58" s="42">
        <f t="shared" si="8"/>
        <v>20.714285714285715</v>
      </c>
      <c r="R58" s="43" t="s">
        <v>213</v>
      </c>
      <c r="S58" s="45" t="s">
        <v>323</v>
      </c>
      <c r="T58" s="43" t="s">
        <v>370</v>
      </c>
      <c r="U58" s="43">
        <v>2020</v>
      </c>
      <c r="V58" s="43">
        <v>1290</v>
      </c>
      <c r="W58" s="43" t="s">
        <v>362</v>
      </c>
    </row>
    <row r="59" spans="1:23" ht="111.75" customHeight="1" x14ac:dyDescent="0.25">
      <c r="B59" s="34">
        <v>49</v>
      </c>
      <c r="C59" s="46" t="s">
        <v>271</v>
      </c>
      <c r="D59" s="35" t="s">
        <v>272</v>
      </c>
      <c r="E59" s="35" t="s">
        <v>273</v>
      </c>
      <c r="F59" s="35" t="s">
        <v>274</v>
      </c>
      <c r="G59" s="35" t="s">
        <v>275</v>
      </c>
      <c r="H59" s="35" t="s">
        <v>276</v>
      </c>
      <c r="I59" s="36">
        <v>1</v>
      </c>
      <c r="J59" s="37">
        <v>45278</v>
      </c>
      <c r="K59" s="37">
        <v>45473</v>
      </c>
      <c r="L59" s="38">
        <f>+(K59-J59)/7</f>
        <v>27.857142857142858</v>
      </c>
      <c r="M59" s="36">
        <v>1</v>
      </c>
      <c r="N59" s="40">
        <f>+M59/I59</f>
        <v>1</v>
      </c>
      <c r="O59" s="41">
        <f>+N59*L59</f>
        <v>27.857142857142858</v>
      </c>
      <c r="P59" s="42">
        <f>+IF(K59&lt;=$D$7,O59,0)</f>
        <v>27.857142857142858</v>
      </c>
      <c r="Q59" s="42">
        <f>+IF($D$7&gt;=K59,L59,0)</f>
        <v>27.857142857142858</v>
      </c>
      <c r="R59" s="43" t="s">
        <v>277</v>
      </c>
      <c r="S59" s="35" t="s">
        <v>278</v>
      </c>
      <c r="T59" s="43" t="s">
        <v>371</v>
      </c>
      <c r="U59" s="43">
        <v>2020</v>
      </c>
      <c r="V59" s="43">
        <v>1249</v>
      </c>
      <c r="W59" s="43" t="s">
        <v>363</v>
      </c>
    </row>
    <row r="60" spans="1:23" ht="111.75" customHeight="1" thickBot="1" x14ac:dyDescent="0.3">
      <c r="B60" s="34">
        <v>50</v>
      </c>
      <c r="C60" s="46" t="s">
        <v>271</v>
      </c>
      <c r="D60" s="35" t="s">
        <v>272</v>
      </c>
      <c r="E60" s="35" t="s">
        <v>273</v>
      </c>
      <c r="F60" s="35" t="s">
        <v>279</v>
      </c>
      <c r="G60" s="35" t="s">
        <v>280</v>
      </c>
      <c r="H60" s="35" t="s">
        <v>281</v>
      </c>
      <c r="I60" s="36">
        <v>1</v>
      </c>
      <c r="J60" s="37">
        <v>45278</v>
      </c>
      <c r="K60" s="37">
        <v>45473</v>
      </c>
      <c r="L60" s="38">
        <f>+(K60-J60)/7</f>
        <v>27.857142857142858</v>
      </c>
      <c r="M60" s="36">
        <v>1</v>
      </c>
      <c r="N60" s="40">
        <f>+M60/I60</f>
        <v>1</v>
      </c>
      <c r="O60" s="41">
        <f>+N60*L60</f>
        <v>27.857142857142858</v>
      </c>
      <c r="P60" s="42">
        <f>+IF(K60&lt;=$D$7,O60,0)</f>
        <v>27.857142857142858</v>
      </c>
      <c r="Q60" s="42">
        <f>+IF($D$7&gt;=K60,L60,0)</f>
        <v>27.857142857142858</v>
      </c>
      <c r="R60" s="43" t="s">
        <v>277</v>
      </c>
      <c r="S60" s="35" t="s">
        <v>282</v>
      </c>
      <c r="T60" s="43" t="s">
        <v>371</v>
      </c>
      <c r="U60" s="43">
        <v>2020</v>
      </c>
      <c r="V60" s="43">
        <v>1249</v>
      </c>
      <c r="W60" s="43" t="s">
        <v>363</v>
      </c>
    </row>
    <row r="61" spans="1:23" ht="151.5" customHeight="1" thickBot="1" x14ac:dyDescent="0.3">
      <c r="A61" s="28">
        <v>46</v>
      </c>
      <c r="B61" s="34">
        <v>51</v>
      </c>
      <c r="C61" s="46" t="s">
        <v>216</v>
      </c>
      <c r="D61" s="35" t="s">
        <v>217</v>
      </c>
      <c r="E61" s="35" t="s">
        <v>218</v>
      </c>
      <c r="F61" s="35" t="s">
        <v>219</v>
      </c>
      <c r="G61" s="35" t="s">
        <v>220</v>
      </c>
      <c r="H61" s="35" t="s">
        <v>221</v>
      </c>
      <c r="I61" s="36">
        <v>1</v>
      </c>
      <c r="J61" s="37">
        <v>45481</v>
      </c>
      <c r="K61" s="37">
        <v>45639</v>
      </c>
      <c r="L61" s="38">
        <f t="shared" si="0"/>
        <v>22.571428571428573</v>
      </c>
      <c r="M61" s="36">
        <v>1</v>
      </c>
      <c r="N61" s="40">
        <f t="shared" si="6"/>
        <v>1</v>
      </c>
      <c r="O61" s="41">
        <f t="shared" si="9"/>
        <v>22.571428571428573</v>
      </c>
      <c r="P61" s="42">
        <f t="shared" si="7"/>
        <v>22.571428571428573</v>
      </c>
      <c r="Q61" s="42">
        <f t="shared" si="8"/>
        <v>22.571428571428573</v>
      </c>
      <c r="R61" s="43" t="s">
        <v>81</v>
      </c>
      <c r="S61" s="35" t="s">
        <v>349</v>
      </c>
      <c r="T61" s="43" t="s">
        <v>370</v>
      </c>
      <c r="U61" s="43">
        <v>2020</v>
      </c>
      <c r="V61" s="43">
        <v>1284</v>
      </c>
      <c r="W61" s="43" t="s">
        <v>362</v>
      </c>
    </row>
    <row r="62" spans="1:23" ht="111" customHeight="1" thickBot="1" x14ac:dyDescent="0.3">
      <c r="A62" s="28">
        <v>47</v>
      </c>
      <c r="B62" s="34">
        <v>52</v>
      </c>
      <c r="C62" s="46" t="s">
        <v>222</v>
      </c>
      <c r="D62" s="35" t="s">
        <v>223</v>
      </c>
      <c r="E62" s="35" t="s">
        <v>224</v>
      </c>
      <c r="F62" s="35" t="s">
        <v>225</v>
      </c>
      <c r="G62" s="35" t="s">
        <v>226</v>
      </c>
      <c r="H62" s="35" t="s">
        <v>227</v>
      </c>
      <c r="I62" s="36">
        <v>1</v>
      </c>
      <c r="J62" s="37">
        <v>45481</v>
      </c>
      <c r="K62" s="37">
        <v>45626</v>
      </c>
      <c r="L62" s="38">
        <f t="shared" si="0"/>
        <v>20.714285714285715</v>
      </c>
      <c r="M62" s="36">
        <v>1</v>
      </c>
      <c r="N62" s="40">
        <f t="shared" si="6"/>
        <v>1</v>
      </c>
      <c r="O62" s="41">
        <f t="shared" si="9"/>
        <v>20.714285714285715</v>
      </c>
      <c r="P62" s="42">
        <f t="shared" si="7"/>
        <v>20.714285714285715</v>
      </c>
      <c r="Q62" s="42">
        <f t="shared" si="8"/>
        <v>20.714285714285715</v>
      </c>
      <c r="R62" s="43" t="s">
        <v>213</v>
      </c>
      <c r="S62" s="35" t="s">
        <v>321</v>
      </c>
      <c r="T62" s="43" t="s">
        <v>370</v>
      </c>
      <c r="U62" s="43">
        <v>2018</v>
      </c>
      <c r="V62" s="43">
        <v>1291</v>
      </c>
      <c r="W62" s="43" t="s">
        <v>362</v>
      </c>
    </row>
    <row r="63" spans="1:23" ht="81" customHeight="1" thickBot="1" x14ac:dyDescent="0.3">
      <c r="A63" s="28">
        <v>50</v>
      </c>
      <c r="B63" s="34">
        <v>53</v>
      </c>
      <c r="C63" s="46" t="s">
        <v>241</v>
      </c>
      <c r="D63" s="35" t="s">
        <v>242</v>
      </c>
      <c r="E63" s="35" t="s">
        <v>243</v>
      </c>
      <c r="F63" s="35" t="s">
        <v>244</v>
      </c>
      <c r="G63" s="35" t="s">
        <v>245</v>
      </c>
      <c r="H63" s="35" t="s">
        <v>246</v>
      </c>
      <c r="I63" s="36">
        <v>1</v>
      </c>
      <c r="J63" s="37">
        <v>45481</v>
      </c>
      <c r="K63" s="37">
        <v>45626</v>
      </c>
      <c r="L63" s="38">
        <f t="shared" si="0"/>
        <v>20.714285714285715</v>
      </c>
      <c r="M63" s="36">
        <v>1</v>
      </c>
      <c r="N63" s="40">
        <f t="shared" si="6"/>
        <v>1</v>
      </c>
      <c r="O63" s="41">
        <f t="shared" si="9"/>
        <v>20.714285714285715</v>
      </c>
      <c r="P63" s="42">
        <f t="shared" si="7"/>
        <v>20.714285714285715</v>
      </c>
      <c r="Q63" s="42">
        <f t="shared" si="8"/>
        <v>20.714285714285715</v>
      </c>
      <c r="R63" s="43" t="s">
        <v>359</v>
      </c>
      <c r="S63" s="35" t="s">
        <v>346</v>
      </c>
      <c r="T63" s="43" t="s">
        <v>370</v>
      </c>
      <c r="U63" s="43">
        <v>2014</v>
      </c>
      <c r="V63" s="43">
        <v>1279</v>
      </c>
      <c r="W63" s="43" t="s">
        <v>362</v>
      </c>
    </row>
    <row r="64" spans="1:23" ht="159.75" customHeight="1" thickBot="1" x14ac:dyDescent="0.3">
      <c r="A64" s="28">
        <v>51</v>
      </c>
      <c r="B64" s="34">
        <v>54</v>
      </c>
      <c r="C64" s="46" t="s">
        <v>241</v>
      </c>
      <c r="D64" s="35" t="s">
        <v>242</v>
      </c>
      <c r="E64" s="35" t="s">
        <v>243</v>
      </c>
      <c r="F64" s="35" t="s">
        <v>244</v>
      </c>
      <c r="G64" s="35" t="s">
        <v>247</v>
      </c>
      <c r="H64" s="35" t="s">
        <v>248</v>
      </c>
      <c r="I64" s="36">
        <v>1</v>
      </c>
      <c r="J64" s="37">
        <v>45481</v>
      </c>
      <c r="K64" s="49">
        <v>45626</v>
      </c>
      <c r="L64" s="38">
        <f t="shared" si="0"/>
        <v>20.714285714285715</v>
      </c>
      <c r="M64" s="36">
        <v>1</v>
      </c>
      <c r="N64" s="40">
        <f t="shared" si="6"/>
        <v>1</v>
      </c>
      <c r="O64" s="41">
        <f t="shared" si="9"/>
        <v>20.714285714285715</v>
      </c>
      <c r="P64" s="42">
        <f t="shared" si="7"/>
        <v>20.714285714285715</v>
      </c>
      <c r="Q64" s="42">
        <f t="shared" si="8"/>
        <v>20.714285714285715</v>
      </c>
      <c r="R64" s="43" t="s">
        <v>249</v>
      </c>
      <c r="S64" s="35" t="s">
        <v>364</v>
      </c>
      <c r="T64" s="43" t="s">
        <v>370</v>
      </c>
      <c r="U64" s="43">
        <v>2014</v>
      </c>
      <c r="V64" s="43">
        <v>1279</v>
      </c>
      <c r="W64" s="43" t="s">
        <v>362</v>
      </c>
    </row>
    <row r="65" spans="1:23" ht="155.25" customHeight="1" thickBot="1" x14ac:dyDescent="0.3">
      <c r="A65" s="28">
        <v>52</v>
      </c>
      <c r="B65" s="34">
        <v>55</v>
      </c>
      <c r="C65" s="46" t="s">
        <v>241</v>
      </c>
      <c r="D65" s="35" t="s">
        <v>242</v>
      </c>
      <c r="E65" s="35" t="s">
        <v>243</v>
      </c>
      <c r="F65" s="35" t="s">
        <v>244</v>
      </c>
      <c r="G65" s="35" t="s">
        <v>250</v>
      </c>
      <c r="H65" s="35" t="s">
        <v>251</v>
      </c>
      <c r="I65" s="36">
        <v>1</v>
      </c>
      <c r="J65" s="37">
        <v>45481</v>
      </c>
      <c r="K65" s="37">
        <v>45626</v>
      </c>
      <c r="L65" s="38">
        <f t="shared" si="0"/>
        <v>20.714285714285715</v>
      </c>
      <c r="M65" s="36">
        <v>0.33</v>
      </c>
      <c r="N65" s="40">
        <f t="shared" si="6"/>
        <v>0.33</v>
      </c>
      <c r="O65" s="41">
        <f t="shared" si="9"/>
        <v>6.8357142857142863</v>
      </c>
      <c r="P65" s="42">
        <f t="shared" si="7"/>
        <v>6.8357142857142863</v>
      </c>
      <c r="Q65" s="42">
        <f t="shared" si="8"/>
        <v>20.714285714285715</v>
      </c>
      <c r="R65" s="43" t="s">
        <v>249</v>
      </c>
      <c r="S65" s="35" t="s">
        <v>369</v>
      </c>
      <c r="T65" s="43" t="s">
        <v>370</v>
      </c>
      <c r="U65" s="43">
        <v>2014</v>
      </c>
      <c r="V65" s="43">
        <v>1279</v>
      </c>
      <c r="W65" s="43" t="s">
        <v>361</v>
      </c>
    </row>
    <row r="66" spans="1:23" ht="123" customHeight="1" thickBot="1" x14ac:dyDescent="0.3">
      <c r="A66" s="28">
        <v>48</v>
      </c>
      <c r="B66" s="34">
        <v>56</v>
      </c>
      <c r="C66" s="46" t="s">
        <v>228</v>
      </c>
      <c r="D66" s="35" t="s">
        <v>229</v>
      </c>
      <c r="E66" s="35" t="s">
        <v>230</v>
      </c>
      <c r="F66" s="35" t="s">
        <v>231</v>
      </c>
      <c r="G66" s="35" t="s">
        <v>232</v>
      </c>
      <c r="H66" s="35" t="s">
        <v>199</v>
      </c>
      <c r="I66" s="36">
        <v>2</v>
      </c>
      <c r="J66" s="37">
        <v>45481</v>
      </c>
      <c r="K66" s="37">
        <v>45626</v>
      </c>
      <c r="L66" s="38">
        <f>+(K66-J66)/7</f>
        <v>20.714285714285715</v>
      </c>
      <c r="M66" s="36">
        <v>2</v>
      </c>
      <c r="N66" s="40">
        <f>+M66/I66</f>
        <v>1</v>
      </c>
      <c r="O66" s="41">
        <f>+N66*L66</f>
        <v>20.714285714285715</v>
      </c>
      <c r="P66" s="42">
        <f>+IF(K66&lt;=$D$7,O66,0)</f>
        <v>20.714285714285715</v>
      </c>
      <c r="Q66" s="42">
        <f>+IF($D$7&gt;=K66,L66,0)</f>
        <v>20.714285714285715</v>
      </c>
      <c r="R66" s="43" t="s">
        <v>233</v>
      </c>
      <c r="S66" s="35" t="s">
        <v>360</v>
      </c>
      <c r="T66" s="43" t="s">
        <v>370</v>
      </c>
      <c r="U66" s="43">
        <v>2013</v>
      </c>
      <c r="V66" s="43">
        <v>1282</v>
      </c>
      <c r="W66" s="43" t="s">
        <v>362</v>
      </c>
    </row>
    <row r="67" spans="1:23" ht="137.25" customHeight="1" x14ac:dyDescent="0.25">
      <c r="B67" s="34">
        <v>57</v>
      </c>
      <c r="C67" s="46" t="s">
        <v>283</v>
      </c>
      <c r="D67" s="35" t="s">
        <v>284</v>
      </c>
      <c r="E67" s="35" t="s">
        <v>285</v>
      </c>
      <c r="F67" s="35" t="s">
        <v>286</v>
      </c>
      <c r="G67" s="35" t="s">
        <v>287</v>
      </c>
      <c r="H67" s="35" t="s">
        <v>199</v>
      </c>
      <c r="I67" s="36">
        <v>1</v>
      </c>
      <c r="J67" s="37">
        <v>45278</v>
      </c>
      <c r="K67" s="37">
        <v>45657</v>
      </c>
      <c r="L67" s="38">
        <f t="shared" si="0"/>
        <v>54.142857142857146</v>
      </c>
      <c r="M67" s="36">
        <v>1</v>
      </c>
      <c r="N67" s="40">
        <f t="shared" si="6"/>
        <v>1</v>
      </c>
      <c r="O67" s="41">
        <f t="shared" si="9"/>
        <v>54.142857142857146</v>
      </c>
      <c r="P67" s="42">
        <f t="shared" si="7"/>
        <v>54.142857142857146</v>
      </c>
      <c r="Q67" s="42">
        <f t="shared" si="8"/>
        <v>54.142857142857146</v>
      </c>
      <c r="R67" s="43" t="s">
        <v>288</v>
      </c>
      <c r="S67" s="35" t="s">
        <v>351</v>
      </c>
      <c r="T67" s="43" t="s">
        <v>374</v>
      </c>
      <c r="U67" s="43">
        <v>2021</v>
      </c>
      <c r="V67" s="43">
        <v>1269</v>
      </c>
      <c r="W67" s="43" t="s">
        <v>363</v>
      </c>
    </row>
    <row r="68" spans="1:23" ht="147" customHeight="1" x14ac:dyDescent="0.25">
      <c r="B68" s="34">
        <v>58</v>
      </c>
      <c r="C68" s="46" t="s">
        <v>283</v>
      </c>
      <c r="D68" s="35" t="s">
        <v>284</v>
      </c>
      <c r="E68" s="35" t="s">
        <v>289</v>
      </c>
      <c r="F68" s="35" t="s">
        <v>290</v>
      </c>
      <c r="G68" s="35" t="s">
        <v>291</v>
      </c>
      <c r="H68" s="35" t="s">
        <v>199</v>
      </c>
      <c r="I68" s="36">
        <v>1</v>
      </c>
      <c r="J68" s="37">
        <v>45278</v>
      </c>
      <c r="K68" s="37">
        <v>45657</v>
      </c>
      <c r="L68" s="38">
        <f t="shared" si="0"/>
        <v>54.142857142857146</v>
      </c>
      <c r="M68" s="36">
        <v>1</v>
      </c>
      <c r="N68" s="40">
        <f t="shared" si="6"/>
        <v>1</v>
      </c>
      <c r="O68" s="41">
        <f t="shared" si="9"/>
        <v>54.142857142857146</v>
      </c>
      <c r="P68" s="42">
        <f t="shared" si="7"/>
        <v>54.142857142857146</v>
      </c>
      <c r="Q68" s="42">
        <f t="shared" si="8"/>
        <v>54.142857142857146</v>
      </c>
      <c r="R68" s="43" t="s">
        <v>288</v>
      </c>
      <c r="S68" s="35" t="s">
        <v>351</v>
      </c>
      <c r="T68" s="43" t="s">
        <v>374</v>
      </c>
      <c r="U68" s="43">
        <v>2021</v>
      </c>
      <c r="V68" s="43">
        <v>1269</v>
      </c>
      <c r="W68" s="43" t="s">
        <v>363</v>
      </c>
    </row>
    <row r="69" spans="1:23" ht="61.5" customHeight="1" x14ac:dyDescent="0.25">
      <c r="B69" s="34">
        <v>59</v>
      </c>
      <c r="C69" s="46" t="s">
        <v>292</v>
      </c>
      <c r="D69" s="35" t="s">
        <v>293</v>
      </c>
      <c r="E69" s="35" t="s">
        <v>294</v>
      </c>
      <c r="F69" s="35" t="s">
        <v>295</v>
      </c>
      <c r="G69" s="35" t="s">
        <v>296</v>
      </c>
      <c r="H69" s="35" t="s">
        <v>199</v>
      </c>
      <c r="I69" s="36">
        <v>1</v>
      </c>
      <c r="J69" s="37">
        <v>45261</v>
      </c>
      <c r="K69" s="37">
        <v>45443</v>
      </c>
      <c r="L69" s="38">
        <f t="shared" si="0"/>
        <v>26</v>
      </c>
      <c r="M69" s="36">
        <v>1</v>
      </c>
      <c r="N69" s="40">
        <f t="shared" si="6"/>
        <v>1</v>
      </c>
      <c r="O69" s="41">
        <f t="shared" si="9"/>
        <v>26</v>
      </c>
      <c r="P69" s="42">
        <f t="shared" si="7"/>
        <v>26</v>
      </c>
      <c r="Q69" s="42">
        <f t="shared" si="8"/>
        <v>26</v>
      </c>
      <c r="R69" s="43" t="s">
        <v>297</v>
      </c>
      <c r="S69" s="35" t="s">
        <v>298</v>
      </c>
      <c r="T69" s="43" t="s">
        <v>374</v>
      </c>
      <c r="U69" s="43">
        <v>2021</v>
      </c>
      <c r="V69" s="43">
        <v>1270</v>
      </c>
      <c r="W69" s="43" t="s">
        <v>363</v>
      </c>
    </row>
    <row r="70" spans="1:23" ht="204.75" customHeight="1" x14ac:dyDescent="0.25">
      <c r="B70" s="34">
        <v>60</v>
      </c>
      <c r="C70" s="46" t="s">
        <v>299</v>
      </c>
      <c r="D70" s="35" t="s">
        <v>316</v>
      </c>
      <c r="E70" s="35" t="s">
        <v>301</v>
      </c>
      <c r="F70" s="35" t="s">
        <v>302</v>
      </c>
      <c r="G70" s="35" t="s">
        <v>303</v>
      </c>
      <c r="H70" s="35" t="s">
        <v>304</v>
      </c>
      <c r="I70" s="36">
        <v>1</v>
      </c>
      <c r="J70" s="37">
        <v>45212</v>
      </c>
      <c r="K70" s="37">
        <v>45382</v>
      </c>
      <c r="L70" s="38">
        <f t="shared" si="0"/>
        <v>24.285714285714285</v>
      </c>
      <c r="M70" s="36">
        <v>1</v>
      </c>
      <c r="N70" s="40">
        <f t="shared" si="6"/>
        <v>1</v>
      </c>
      <c r="O70" s="41">
        <f t="shared" si="9"/>
        <v>24.285714285714285</v>
      </c>
      <c r="P70" s="42">
        <f t="shared" si="7"/>
        <v>24.285714285714285</v>
      </c>
      <c r="Q70" s="42">
        <f t="shared" si="8"/>
        <v>24.285714285714285</v>
      </c>
      <c r="R70" s="43" t="s">
        <v>288</v>
      </c>
      <c r="S70" s="35" t="s">
        <v>317</v>
      </c>
      <c r="T70" s="43" t="s">
        <v>374</v>
      </c>
      <c r="U70" s="43">
        <v>2021</v>
      </c>
      <c r="V70" s="43">
        <v>1266</v>
      </c>
      <c r="W70" s="43" t="s">
        <v>363</v>
      </c>
    </row>
    <row r="71" spans="1:23" ht="162" customHeight="1" thickBot="1" x14ac:dyDescent="0.3">
      <c r="B71" s="34">
        <v>61</v>
      </c>
      <c r="C71" s="46" t="s">
        <v>299</v>
      </c>
      <c r="D71" s="35" t="s">
        <v>300</v>
      </c>
      <c r="E71" s="35" t="s">
        <v>301</v>
      </c>
      <c r="F71" s="35" t="s">
        <v>305</v>
      </c>
      <c r="G71" s="35" t="s">
        <v>306</v>
      </c>
      <c r="H71" s="35" t="s">
        <v>307</v>
      </c>
      <c r="I71" s="36">
        <v>1</v>
      </c>
      <c r="J71" s="37">
        <v>45212</v>
      </c>
      <c r="K71" s="37">
        <v>45412</v>
      </c>
      <c r="L71" s="38">
        <f t="shared" si="0"/>
        <v>28.571428571428573</v>
      </c>
      <c r="M71" s="36">
        <v>1</v>
      </c>
      <c r="N71" s="40">
        <f t="shared" si="6"/>
        <v>1</v>
      </c>
      <c r="O71" s="41">
        <f t="shared" si="9"/>
        <v>28.571428571428573</v>
      </c>
      <c r="P71" s="42">
        <f t="shared" si="7"/>
        <v>28.571428571428573</v>
      </c>
      <c r="Q71" s="42">
        <f t="shared" si="8"/>
        <v>28.571428571428573</v>
      </c>
      <c r="R71" s="43" t="s">
        <v>288</v>
      </c>
      <c r="S71" s="35" t="s">
        <v>352</v>
      </c>
      <c r="T71" s="43" t="s">
        <v>374</v>
      </c>
      <c r="U71" s="43">
        <v>2021</v>
      </c>
      <c r="V71" s="43">
        <v>1266</v>
      </c>
      <c r="W71" s="43" t="s">
        <v>363</v>
      </c>
    </row>
    <row r="72" spans="1:23" ht="92.25" customHeight="1" thickBot="1" x14ac:dyDescent="0.3">
      <c r="A72" s="28">
        <v>49</v>
      </c>
      <c r="B72" s="34">
        <v>62</v>
      </c>
      <c r="C72" s="46" t="s">
        <v>234</v>
      </c>
      <c r="D72" s="35" t="s">
        <v>235</v>
      </c>
      <c r="E72" s="35" t="s">
        <v>236</v>
      </c>
      <c r="F72" s="35" t="s">
        <v>237</v>
      </c>
      <c r="G72" s="35" t="s">
        <v>238</v>
      </c>
      <c r="H72" s="43" t="s">
        <v>199</v>
      </c>
      <c r="I72" s="36">
        <v>1</v>
      </c>
      <c r="J72" s="37">
        <v>45481</v>
      </c>
      <c r="K72" s="37">
        <v>45535</v>
      </c>
      <c r="L72" s="38">
        <f>+(K72-J72)/7</f>
        <v>7.7142857142857144</v>
      </c>
      <c r="M72" s="36">
        <v>1</v>
      </c>
      <c r="N72" s="40">
        <f>+M72/I72</f>
        <v>1</v>
      </c>
      <c r="O72" s="41">
        <f>+N72*L72</f>
        <v>7.7142857142857144</v>
      </c>
      <c r="P72" s="42">
        <f>+IF(K72&lt;=$D$7,O72,0)</f>
        <v>7.7142857142857144</v>
      </c>
      <c r="Q72" s="42">
        <f>+IF($D$7&gt;=K72,L72,0)</f>
        <v>7.7142857142857144</v>
      </c>
      <c r="R72" s="43" t="s">
        <v>239</v>
      </c>
      <c r="S72" s="35" t="s">
        <v>240</v>
      </c>
      <c r="T72" s="43" t="s">
        <v>375</v>
      </c>
      <c r="U72" s="43">
        <v>2021</v>
      </c>
      <c r="V72" s="43">
        <v>1298</v>
      </c>
      <c r="W72" s="43" t="s">
        <v>362</v>
      </c>
    </row>
    <row r="73" spans="1:23" ht="17.25" customHeight="1" thickBot="1" x14ac:dyDescent="0.3">
      <c r="B73" s="30"/>
      <c r="C73" s="30"/>
      <c r="D73" s="30"/>
      <c r="E73" s="30"/>
      <c r="F73" s="30"/>
      <c r="G73" s="30"/>
      <c r="H73" s="30"/>
      <c r="I73" s="30"/>
      <c r="J73" s="30"/>
      <c r="K73" s="30"/>
      <c r="L73" s="30"/>
      <c r="M73" s="30"/>
      <c r="N73" s="31">
        <f>+ AVERAGE(N11:N72)</f>
        <v>0.97306451612903222</v>
      </c>
      <c r="O73" s="30"/>
      <c r="P73" s="32">
        <f>SUM(P11:P72)</f>
        <v>1295.6928571428568</v>
      </c>
      <c r="Q73" s="32">
        <f>SUM(Q11:Q72)</f>
        <v>1343.5714285714284</v>
      </c>
      <c r="R73" s="30"/>
      <c r="S73" s="30"/>
      <c r="T73" s="30"/>
      <c r="U73" s="30"/>
      <c r="V73" s="30"/>
      <c r="W73" s="30"/>
    </row>
    <row r="74" spans="1:23" x14ac:dyDescent="0.25">
      <c r="C74" s="10"/>
      <c r="D74" s="11"/>
      <c r="E74" s="12"/>
      <c r="F74" s="12"/>
      <c r="G74" s="12"/>
      <c r="H74" s="12"/>
      <c r="I74" s="12"/>
      <c r="J74" s="12"/>
      <c r="K74" s="12"/>
      <c r="L74" s="12"/>
      <c r="M74" s="12"/>
      <c r="N74" s="12"/>
      <c r="O74" s="12"/>
      <c r="P74" s="12"/>
      <c r="Q74" s="12"/>
      <c r="R74" s="12"/>
      <c r="S74" s="12"/>
      <c r="T74" s="13"/>
      <c r="U74" s="12"/>
      <c r="V74" s="12"/>
    </row>
    <row r="75" spans="1:23" ht="15.75" thickBot="1" x14ac:dyDescent="0.3">
      <c r="C75" s="14"/>
      <c r="D75" s="15"/>
      <c r="E75" s="16"/>
      <c r="F75" s="16"/>
      <c r="G75" s="16"/>
      <c r="H75" s="16"/>
      <c r="I75" s="16"/>
      <c r="J75" s="16"/>
      <c r="K75" s="16"/>
      <c r="L75" s="16"/>
      <c r="M75" s="16"/>
      <c r="N75" s="16"/>
      <c r="O75" s="16"/>
      <c r="P75" s="16"/>
      <c r="Q75" s="16"/>
      <c r="R75" s="16"/>
      <c r="S75" s="16"/>
      <c r="T75" s="17"/>
      <c r="U75" s="16"/>
      <c r="V75" s="18"/>
    </row>
    <row r="76" spans="1:23" ht="30.75" customHeight="1" thickBot="1" x14ac:dyDescent="0.3">
      <c r="C76" s="14"/>
      <c r="D76" s="15"/>
      <c r="E76" s="16"/>
      <c r="F76" s="16"/>
      <c r="G76" s="16"/>
      <c r="H76" s="16"/>
      <c r="I76" s="56" t="s">
        <v>308</v>
      </c>
      <c r="J76" s="57"/>
      <c r="K76" s="57"/>
      <c r="L76" s="57"/>
      <c r="M76" s="57"/>
      <c r="N76" s="57"/>
      <c r="O76" s="58"/>
      <c r="P76" s="16"/>
      <c r="Q76" s="16"/>
      <c r="R76" s="16"/>
      <c r="S76" s="16"/>
      <c r="T76" s="17"/>
      <c r="U76" s="16"/>
      <c r="V76" s="18"/>
    </row>
    <row r="77" spans="1:23" x14ac:dyDescent="0.25">
      <c r="C77" s="14"/>
      <c r="D77" s="16"/>
      <c r="E77" s="16"/>
      <c r="F77" s="16"/>
      <c r="G77" s="16"/>
      <c r="H77" s="16"/>
      <c r="I77" s="19"/>
      <c r="J77" s="19"/>
      <c r="K77" s="19"/>
      <c r="L77" s="19"/>
      <c r="M77" s="19"/>
      <c r="N77" s="19"/>
      <c r="O77" s="20"/>
      <c r="P77" s="16"/>
      <c r="Q77" s="16"/>
      <c r="R77" s="16"/>
      <c r="S77" s="16"/>
      <c r="T77" s="17"/>
      <c r="U77" s="16"/>
      <c r="V77" s="18"/>
    </row>
    <row r="78" spans="1:23" ht="15.75" thickBot="1" x14ac:dyDescent="0.3">
      <c r="C78" s="14"/>
      <c r="D78" s="16"/>
      <c r="E78" s="16"/>
      <c r="F78" s="16"/>
      <c r="G78" s="16"/>
      <c r="H78" s="16"/>
      <c r="I78" s="21" t="s">
        <v>309</v>
      </c>
      <c r="J78" s="21"/>
      <c r="K78" s="21"/>
      <c r="L78" s="21"/>
      <c r="M78" s="21"/>
      <c r="N78" s="21"/>
      <c r="O78" s="20"/>
      <c r="P78" s="16"/>
      <c r="Q78" s="16"/>
      <c r="R78" s="16"/>
      <c r="S78" s="16"/>
      <c r="T78" s="17"/>
      <c r="U78" s="16"/>
      <c r="V78" s="18"/>
    </row>
    <row r="79" spans="1:23" ht="15.75" thickBot="1" x14ac:dyDescent="0.3">
      <c r="C79" s="14"/>
      <c r="D79" s="16"/>
      <c r="E79" s="16"/>
      <c r="F79" s="16"/>
      <c r="G79" s="16"/>
      <c r="H79" s="16"/>
      <c r="I79" s="59" t="s">
        <v>310</v>
      </c>
      <c r="J79" s="60"/>
      <c r="K79" s="60"/>
      <c r="L79" s="61"/>
      <c r="M79" s="22" t="s">
        <v>311</v>
      </c>
      <c r="N79" s="22"/>
      <c r="O79" s="23">
        <f>+P73/Q73</f>
        <v>0.96436469962785742</v>
      </c>
      <c r="P79" s="16"/>
      <c r="Q79" s="16"/>
      <c r="R79" s="16"/>
      <c r="S79" s="16"/>
      <c r="T79" s="17"/>
      <c r="U79" s="16"/>
      <c r="V79" s="18"/>
    </row>
    <row r="80" spans="1:23" ht="15.75" thickBot="1" x14ac:dyDescent="0.3">
      <c r="C80" s="14"/>
      <c r="D80" s="16"/>
      <c r="E80" s="16"/>
      <c r="F80" s="16"/>
      <c r="G80" s="16"/>
      <c r="H80" s="16"/>
      <c r="I80" s="59" t="s">
        <v>312</v>
      </c>
      <c r="J80" s="60"/>
      <c r="K80" s="60"/>
      <c r="L80" s="61"/>
      <c r="M80" s="22" t="s">
        <v>313</v>
      </c>
      <c r="N80" s="22"/>
      <c r="O80" s="24">
        <f>+N73</f>
        <v>0.97306451612903222</v>
      </c>
      <c r="P80" s="16"/>
      <c r="Q80" s="16"/>
      <c r="R80" s="16"/>
      <c r="S80" s="16"/>
      <c r="T80" s="17"/>
      <c r="U80" s="16"/>
      <c r="V80" s="18"/>
    </row>
    <row r="81" spans="3:22" x14ac:dyDescent="0.25">
      <c r="C81" s="14"/>
      <c r="D81" s="16"/>
      <c r="E81" s="16"/>
      <c r="F81" s="16"/>
      <c r="G81" s="16"/>
      <c r="H81" s="16"/>
      <c r="I81" s="16"/>
      <c r="J81" s="16"/>
      <c r="K81" s="16"/>
      <c r="L81" s="16"/>
      <c r="M81" s="16"/>
      <c r="N81" s="16"/>
      <c r="O81" s="16"/>
      <c r="P81" s="16"/>
      <c r="Q81" s="16"/>
      <c r="R81" s="16"/>
      <c r="S81" s="16"/>
      <c r="T81" s="17"/>
      <c r="U81" s="16"/>
      <c r="V81" s="18"/>
    </row>
    <row r="82" spans="3:22" x14ac:dyDescent="0.25">
      <c r="C82" s="14"/>
      <c r="D82" s="16"/>
      <c r="E82" s="16"/>
      <c r="F82" s="16"/>
      <c r="G82" s="16"/>
      <c r="H82" s="16"/>
      <c r="I82" s="16"/>
      <c r="J82" s="16"/>
      <c r="K82" s="16"/>
      <c r="L82" s="16"/>
      <c r="M82" s="16"/>
      <c r="N82" s="16"/>
      <c r="O82" s="16"/>
      <c r="P82" s="16"/>
      <c r="Q82" s="16"/>
      <c r="R82" s="16"/>
      <c r="S82" s="16"/>
      <c r="T82" s="17"/>
      <c r="U82" s="16"/>
      <c r="V82" s="18"/>
    </row>
    <row r="84" spans="3:22" x14ac:dyDescent="0.25">
      <c r="L84" s="25"/>
    </row>
    <row r="85" spans="3:22" x14ac:dyDescent="0.25">
      <c r="L85" s="26"/>
    </row>
  </sheetData>
  <mergeCells count="3">
    <mergeCell ref="I76:O76"/>
    <mergeCell ref="I79:L79"/>
    <mergeCell ref="I80:L80"/>
  </mergeCells>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CGR MINTIC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Constanza Artunduaga Tovar</dc:creator>
  <cp:keywords/>
  <dc:description/>
  <cp:lastModifiedBy>Lida Constanza Artunduaga Tovar</cp:lastModifiedBy>
  <cp:revision/>
  <cp:lastPrinted>2025-01-28T23:08:05Z</cp:lastPrinted>
  <dcterms:created xsi:type="dcterms:W3CDTF">2024-07-23T14:52:53Z</dcterms:created>
  <dcterms:modified xsi:type="dcterms:W3CDTF">2025-02-24T14:18:27Z</dcterms:modified>
  <cp:category/>
  <cp:contentStatus/>
</cp:coreProperties>
</file>