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eza\Downloads\"/>
    </mc:Choice>
  </mc:AlternateContent>
  <xr:revisionPtr revIDLastSave="0" documentId="13_ncr:1_{25BAA263-151F-4720-9E59-D9DEBA38C976}" xr6:coauthVersionLast="47" xr6:coauthVersionMax="47" xr10:uidLastSave="{00000000-0000-0000-0000-000000000000}"/>
  <bookViews>
    <workbookView xWindow="-120" yWindow="-120" windowWidth="20730" windowHeight="11040" xr2:uid="{35EDF879-11B2-481C-8A7F-5DE8D2729FF4}"/>
  </bookViews>
  <sheets>
    <sheet name="Detalle Fichas FUTIC" sheetId="1" r:id="rId1"/>
  </sheets>
  <externalReferences>
    <externalReference r:id="rId2"/>
  </externalReferences>
  <definedNames>
    <definedName name="_xlnm._FilterDatabase" localSheetId="0" hidden="1">'Detalle Fichas FUTIC'!$A$8:$HX$33</definedName>
    <definedName name="AF">#REF!</definedName>
    <definedName name="AFFFMM">#REF!</definedName>
    <definedName name="AFOCHO">#REF!</definedName>
    <definedName name="AFPONAL">#REF!</definedName>
    <definedName name="AI">#REF!</definedName>
    <definedName name="AMFFMM">#REF!</definedName>
    <definedName name="AMOCHO">#REF!</definedName>
    <definedName name="AMPONAL">#REF!</definedName>
    <definedName name="AMYC">#REF!</definedName>
    <definedName name="AMYM">#REF!</definedName>
    <definedName name="AP">#REF!</definedName>
    <definedName name="areas_f">#REF!</definedName>
    <definedName name="AREASOLICITANTE">#REF!</definedName>
    <definedName name="AS">#REF!</definedName>
    <definedName name="B">#REF!</definedName>
    <definedName name="CGI">#REF!</definedName>
    <definedName name="CGMYC">#REF!</definedName>
    <definedName name="CGMYM">#REF!</definedName>
    <definedName name="CGS">#REF!</definedName>
    <definedName name="EF">#REF!</definedName>
    <definedName name="EI">#REF!</definedName>
    <definedName name="EMYC">#REF!</definedName>
    <definedName name="EMYM">#REF!</definedName>
    <definedName name="EP">#REF!</definedName>
    <definedName name="ES">#REF!</definedName>
    <definedName name="FF">#REF!</definedName>
    <definedName name="FFMMAF">#REF!</definedName>
    <definedName name="FFMMAM">#REF!</definedName>
    <definedName name="FI">#REF!</definedName>
    <definedName name="FMYC">#REF!</definedName>
    <definedName name="FMYM">#REF!</definedName>
    <definedName name="FP">#REF!</definedName>
    <definedName name="FS">#REF!</definedName>
    <definedName name="GCH">#REF!</definedName>
    <definedName name="GD">#REF!</definedName>
    <definedName name="i">#REF!</definedName>
    <definedName name="J">#REF!</definedName>
    <definedName name="L">#REF!</definedName>
    <definedName name="MetasOb1">#REF!</definedName>
    <definedName name="MetasOb2">#REF!</definedName>
    <definedName name="MetasOb3">#REF!</definedName>
    <definedName name="MetasOb4">#REF!</definedName>
    <definedName name="MetasOb5">#REF!</definedName>
    <definedName name="MetasOb6">#REF!</definedName>
    <definedName name="MetasOb7">#REF!</definedName>
    <definedName name="MetasOb8">#REF!</definedName>
    <definedName name="MetasOb9">#REF!</definedName>
    <definedName name="MSC">#REF!</definedName>
    <definedName name="Objetivos">#REF!</definedName>
    <definedName name="PC">#REF!</definedName>
    <definedName name="PI">#REF!</definedName>
    <definedName name="PIC">#REF!</definedName>
    <definedName name="PMYC">#REF!</definedName>
    <definedName name="PONAL">#REF!</definedName>
    <definedName name="PONALAF">#REF!</definedName>
    <definedName name="PONALAF2">#REF!</definedName>
    <definedName name="PONALAM">#REF!</definedName>
    <definedName name="PP">#REF!</definedName>
    <definedName name="PS">#REF!</definedName>
    <definedName name="S">#REF!</definedName>
    <definedName name="SO">#REF!</definedName>
    <definedName name="TICs">#REF!</definedName>
    <definedName name="v.tot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K33" i="1" s="1"/>
  <c r="F33" i="1"/>
  <c r="L33" i="1" s="1"/>
  <c r="I32" i="1"/>
  <c r="H32" i="1"/>
  <c r="G32" i="1"/>
  <c r="K32" i="1" s="1"/>
  <c r="F32" i="1"/>
  <c r="L32" i="1" s="1"/>
  <c r="L31" i="1"/>
  <c r="K31" i="1"/>
  <c r="J31" i="1"/>
  <c r="I31" i="1"/>
  <c r="H31" i="1"/>
  <c r="G31" i="1"/>
  <c r="F31" i="1"/>
  <c r="I30" i="1"/>
  <c r="H30" i="1"/>
  <c r="G30" i="1"/>
  <c r="K30" i="1" s="1"/>
  <c r="F30" i="1"/>
  <c r="L30" i="1" s="1"/>
  <c r="I29" i="1"/>
  <c r="H29" i="1"/>
  <c r="G29" i="1"/>
  <c r="K29" i="1" s="1"/>
  <c r="F29" i="1"/>
  <c r="L29" i="1" s="1"/>
  <c r="J28" i="1"/>
  <c r="I28" i="1"/>
  <c r="H28" i="1"/>
  <c r="K28" i="1" s="1"/>
  <c r="G28" i="1"/>
  <c r="F28" i="1"/>
  <c r="L28" i="1" s="1"/>
  <c r="I27" i="1"/>
  <c r="H27" i="1"/>
  <c r="G27" i="1"/>
  <c r="K27" i="1" s="1"/>
  <c r="F27" i="1"/>
  <c r="J27" i="1" s="1"/>
  <c r="I26" i="1"/>
  <c r="H26" i="1"/>
  <c r="G26" i="1"/>
  <c r="K26" i="1" s="1"/>
  <c r="F26" i="1"/>
  <c r="L26" i="1" s="1"/>
  <c r="L25" i="1"/>
  <c r="J25" i="1"/>
  <c r="I25" i="1"/>
  <c r="H25" i="1"/>
  <c r="G25" i="1"/>
  <c r="K25" i="1" s="1"/>
  <c r="F25" i="1"/>
  <c r="I24" i="1"/>
  <c r="H24" i="1"/>
  <c r="K24" i="1" s="1"/>
  <c r="G24" i="1"/>
  <c r="F24" i="1"/>
  <c r="L24" i="1" s="1"/>
  <c r="I23" i="1"/>
  <c r="H23" i="1"/>
  <c r="G23" i="1"/>
  <c r="K23" i="1" s="1"/>
  <c r="F23" i="1"/>
  <c r="L23" i="1" s="1"/>
  <c r="L22" i="1"/>
  <c r="J22" i="1"/>
  <c r="I22" i="1"/>
  <c r="H22" i="1"/>
  <c r="G22" i="1"/>
  <c r="K22" i="1" s="1"/>
  <c r="F22" i="1"/>
  <c r="I21" i="1"/>
  <c r="H21" i="1"/>
  <c r="K21" i="1" s="1"/>
  <c r="G21" i="1"/>
  <c r="F21" i="1"/>
  <c r="L21" i="1" s="1"/>
  <c r="I20" i="1"/>
  <c r="H20" i="1"/>
  <c r="G20" i="1"/>
  <c r="K20" i="1" s="1"/>
  <c r="F20" i="1"/>
  <c r="L20" i="1" s="1"/>
  <c r="L19" i="1"/>
  <c r="I19" i="1"/>
  <c r="H19" i="1"/>
  <c r="G19" i="1"/>
  <c r="K19" i="1" s="1"/>
  <c r="F19" i="1"/>
  <c r="I18" i="1"/>
  <c r="H18" i="1"/>
  <c r="K18" i="1" s="1"/>
  <c r="G18" i="1"/>
  <c r="F18" i="1"/>
  <c r="L18" i="1" s="1"/>
  <c r="I17" i="1"/>
  <c r="H17" i="1"/>
  <c r="G17" i="1"/>
  <c r="K17" i="1" s="1"/>
  <c r="F17" i="1"/>
  <c r="L17" i="1" s="1"/>
  <c r="L16" i="1"/>
  <c r="J16" i="1"/>
  <c r="I16" i="1"/>
  <c r="H16" i="1"/>
  <c r="G16" i="1"/>
  <c r="K16" i="1" s="1"/>
  <c r="F16" i="1"/>
  <c r="I15" i="1"/>
  <c r="H15" i="1"/>
  <c r="K15" i="1" s="1"/>
  <c r="G15" i="1"/>
  <c r="F15" i="1"/>
  <c r="L15" i="1" s="1"/>
  <c r="I14" i="1"/>
  <c r="H14" i="1"/>
  <c r="G14" i="1"/>
  <c r="K14" i="1" s="1"/>
  <c r="F14" i="1"/>
  <c r="L14" i="1" s="1"/>
  <c r="L13" i="1"/>
  <c r="I13" i="1"/>
  <c r="H13" i="1"/>
  <c r="G13" i="1"/>
  <c r="K13" i="1" s="1"/>
  <c r="F13" i="1"/>
  <c r="I12" i="1"/>
  <c r="H12" i="1"/>
  <c r="K12" i="1" s="1"/>
  <c r="G12" i="1"/>
  <c r="F12" i="1"/>
  <c r="J12" i="1" s="1"/>
  <c r="I11" i="1"/>
  <c r="H11" i="1"/>
  <c r="H9" i="1" s="1"/>
  <c r="G11" i="1"/>
  <c r="K11" i="1" s="1"/>
  <c r="F11" i="1"/>
  <c r="L11" i="1" s="1"/>
  <c r="I10" i="1"/>
  <c r="I9" i="1" s="1"/>
  <c r="H10" i="1"/>
  <c r="G10" i="1"/>
  <c r="K10" i="1" s="1"/>
  <c r="F10" i="1"/>
  <c r="L10" i="1" s="1"/>
  <c r="B7" i="1"/>
  <c r="L12" i="1" l="1"/>
  <c r="J29" i="1"/>
  <c r="J32" i="1"/>
  <c r="J11" i="1"/>
  <c r="J14" i="1"/>
  <c r="J17" i="1"/>
  <c r="J20" i="1"/>
  <c r="J23" i="1"/>
  <c r="J26" i="1"/>
  <c r="J19" i="1"/>
  <c r="J13" i="1"/>
  <c r="G9" i="1"/>
  <c r="K9" i="1" s="1"/>
  <c r="F9" i="1"/>
  <c r="J10" i="1"/>
  <c r="J30" i="1"/>
  <c r="J33" i="1"/>
  <c r="J15" i="1"/>
  <c r="J18" i="1"/>
  <c r="J21" i="1"/>
  <c r="J24" i="1"/>
  <c r="M33" i="1" l="1"/>
  <c r="M30" i="1"/>
  <c r="M27" i="1"/>
  <c r="L9" i="1"/>
  <c r="M11" i="1"/>
  <c r="M14" i="1"/>
  <c r="M25" i="1"/>
  <c r="M22" i="1"/>
  <c r="M19" i="1"/>
  <c r="M16" i="1"/>
  <c r="M13" i="1"/>
  <c r="M31" i="1"/>
  <c r="M28" i="1"/>
  <c r="M20" i="1"/>
  <c r="M17" i="1"/>
  <c r="M32" i="1"/>
  <c r="M29" i="1"/>
  <c r="J9" i="1"/>
  <c r="M10" i="1"/>
  <c r="M24" i="1"/>
  <c r="M21" i="1"/>
  <c r="M18" i="1"/>
  <c r="M15" i="1"/>
  <c r="M12" i="1"/>
  <c r="M26" i="1"/>
  <c r="M23" i="1"/>
  <c r="M9" i="1" l="1"/>
</calcChain>
</file>

<file path=xl/sharedStrings.xml><?xml version="1.0" encoding="utf-8"?>
<sst xmlns="http://schemas.openxmlformats.org/spreadsheetml/2006/main" count="137" uniqueCount="89">
  <si>
    <t>EJECUCIÓN INVERSIÓN - FONDO ÚNICO DE TECNOLOGÍAS DE LA INFORMACIÓN Y LAS COMUNICACIONES 2024</t>
  </si>
  <si>
    <t>Detalle por fichas de inversión</t>
  </si>
  <si>
    <t>Cifras en Millones de Pesos</t>
  </si>
  <si>
    <t>Fuente: SIIF</t>
  </si>
  <si>
    <t>Fuente SIIF Nación</t>
  </si>
  <si>
    <t>Línea Estratégica</t>
  </si>
  <si>
    <t>Dependencia</t>
  </si>
  <si>
    <t>Área</t>
  </si>
  <si>
    <t>RUBRO SIIF</t>
  </si>
  <si>
    <t>FICHA</t>
  </si>
  <si>
    <t>Apropiación Vigente</t>
  </si>
  <si>
    <t xml:space="preserve">Compromisos </t>
  </si>
  <si>
    <t xml:space="preserve">Obligaciones </t>
  </si>
  <si>
    <t xml:space="preserve">Pagos  </t>
  </si>
  <si>
    <t>Saldo por Comprometer</t>
  </si>
  <si>
    <t>Saldo por obligar Compromisos menos Obligaciones</t>
  </si>
  <si>
    <t xml:space="preserve">Porcentaje de Ejecución </t>
  </si>
  <si>
    <t xml:space="preserve">% Participación </t>
  </si>
  <si>
    <t>TOTALES</t>
  </si>
  <si>
    <t>SEGURIDAD HUMANA Y JUSTICIA SOCIAL /
 A. ESTRATEGIA DE CONECTIVIDAD DIGITAL</t>
  </si>
  <si>
    <t xml:space="preserve">Viceministerio de Conectividad </t>
  </si>
  <si>
    <t>Dirección de Infraestructura</t>
  </si>
  <si>
    <t>C-2301-0400-20-20204A</t>
  </si>
  <si>
    <t>Implementación soluciones de acceso comunitario a las tecnologías de la información y las comunicaciones</t>
  </si>
  <si>
    <t>C-2301-0400-20-20204AZ</t>
  </si>
  <si>
    <t>C-2301-0400-34-20204A</t>
  </si>
  <si>
    <t>C-2301-0400-21-20204A</t>
  </si>
  <si>
    <t xml:space="preserve">Desarrollo masificación acceso a internet </t>
  </si>
  <si>
    <t>C-2301-0400-21-20204AZ</t>
  </si>
  <si>
    <t xml:space="preserve">Dirección de Vigilancia Inspección y control </t>
  </si>
  <si>
    <t>C-2301-0400-27-20204A</t>
  </si>
  <si>
    <t>Transformación del modelo de vigilancia, inspección y control del sector tic</t>
  </si>
  <si>
    <t>Grupo interno de trabajo del Fortalecimiento del sistema de medios públicos.</t>
  </si>
  <si>
    <t>C-2301-0400-29-20204A</t>
  </si>
  <si>
    <t>Fortalecimiento integral de los operadores públicos del servicio de televisión nacional</t>
  </si>
  <si>
    <t>Dirección de Industria de Comunicaciones</t>
  </si>
  <si>
    <t>C-2301-0400-30-20204A</t>
  </si>
  <si>
    <t xml:space="preserve">Fortalecimiento de la radio pública en el territorio </t>
  </si>
  <si>
    <t>C-2301-0400-31-20204A</t>
  </si>
  <si>
    <t>Fortalecimiento de políticas sectoriales para el desarrollo de la industria de comunicaciones</t>
  </si>
  <si>
    <t>Despacho Ministro</t>
  </si>
  <si>
    <t>Oficina de Fomento Regional</t>
  </si>
  <si>
    <t>C-2301-0400-32-20204A</t>
  </si>
  <si>
    <t xml:space="preserve">Ampliación del acceso a la oferta institucional del sector tic para los grupos de interés y entidades territoriales a nivel </t>
  </si>
  <si>
    <t>C-2302-0400-14-20204A</t>
  </si>
  <si>
    <t>Fortalecimiento del modelo convergente de la televisión pública regional y nacional</t>
  </si>
  <si>
    <t>TRANSFORMACIÓN PRODUCTIVA, INTERNACIONALIZACIÓN Y ACCIÓN CLÍMATICA / B. CIERRE DE BRECHAS TECNOLÓGICAS EN EL SECTOR PRODUCTIVO</t>
  </si>
  <si>
    <t>Viceministerio de Transformación Digital</t>
  </si>
  <si>
    <t>Dirección de Economía Digital</t>
  </si>
  <si>
    <t>C-2302-0400-18-40402B</t>
  </si>
  <si>
    <t>Fortalecimiento de la industria de TI</t>
  </si>
  <si>
    <t>2. SEGURIDAD HUMANA Y JUSTICIA SOCIAL / B. ALFABETIZACIÓN Y APROPIACIÓN DIGITAL COMO MOTOR DE OPORTUNIDADES PARA LA IGUALDAD</t>
  </si>
  <si>
    <t>Dirección de Apropiación de Tecnologías de la Información y las Comunicaciones.</t>
  </si>
  <si>
    <t>C-2302-0400-19-20204B</t>
  </si>
  <si>
    <t>Servicio de asistencia, capacitación y apoyo para el uso y apropiación de las TIC, con enfoque diferencial</t>
  </si>
  <si>
    <t>SEGURIDAD HUMANA Y JUSTICIA SOCIAL / B. PROTECCIÓN DE LAS PERSONAS, DE LAS INFRAESTRUCTURAS DIGITALES, FORTALECIMIENTO DE LAS ENTIDADES DEL ESTADO Y GARANTÍA EN LA PRESTACIÓN DE SUS SERVICIOS EN EL ENTORNO DIGITAL</t>
  </si>
  <si>
    <t>COLCERT</t>
  </si>
  <si>
    <t>C-2302-0400-24-20108B</t>
  </si>
  <si>
    <t>Fortalecimiento de las capacidades de prevencion, deteccion y recuperacion de incidentes de seguridad digital de los ciudadanos, del sector publico y del sector privado</t>
  </si>
  <si>
    <t xml:space="preserve"> CONVERGENCIA REGIONAL / B. ENTIDADES PÚBLICAS TERRITORIALES Y NACIONALES FORTALECIDAS</t>
  </si>
  <si>
    <t>Dirección de Gobierno Digital</t>
  </si>
  <si>
    <t>C-2302-0400-25-53105B</t>
  </si>
  <si>
    <t xml:space="preserve">Fortalecimiento de las tecnologías de la información y las comunicaciones en las entidades del estado para la transformación digital  del sector público </t>
  </si>
  <si>
    <t>C-2302-0400-26-40402B</t>
  </si>
  <si>
    <t>Fortalecimiento a la economía digital a nivel nacional</t>
  </si>
  <si>
    <t>CONVERGENCIA REGIONAL / B. ENTIDADES PÚBLICAS TERRITORIALES Y NACIONALES FORTALECIDAS</t>
  </si>
  <si>
    <t>Oficina Asesora de Prensa</t>
  </si>
  <si>
    <t>C-2302-0400-27-53105B</t>
  </si>
  <si>
    <t>Fortalecimiento de las estrategias de comunicación que incentiven el uso y apropiación de las TIC a lo largo del territorio  nacional</t>
  </si>
  <si>
    <t>SEGURIDAD HUMANA Y JUSTICIA SOCIAL / B. ALFABETIZACIÓN Y APROPIACIÓN DIGITAL COMO MOTOR DE OPORTUNIDADES PARA LA IGUALDAD</t>
  </si>
  <si>
    <t>C-2302-0400-28-20204B</t>
  </si>
  <si>
    <t>Servicio de asistencia, capacitación y apoyo para el uso y apropiación de las tic, con enfoque diferencial y en beneficio de la comunidad para participar en la economía digital.</t>
  </si>
  <si>
    <t>C-2302-0400-29-20204B</t>
  </si>
  <si>
    <t>Apoyo para el Fomento de Iniciativas TIC que Impulsen la Implementación de la Política Pública de Comunicaciones de y para los Pueblos Indígenas con la MPC</t>
  </si>
  <si>
    <t>Secretaría General</t>
  </si>
  <si>
    <t xml:space="preserve">Subdirección Administrativa </t>
  </si>
  <si>
    <t>C-2399-0400-13-53105B</t>
  </si>
  <si>
    <t>Conservacion de la informacion historica del sector TIC</t>
  </si>
  <si>
    <t>Oficina Asesora de Planeación y Estudios Sectoriales</t>
  </si>
  <si>
    <t>C-2399-0400-14-53105B</t>
  </si>
  <si>
    <t>Modernización de la gestión institucional del ministerio TIC</t>
  </si>
  <si>
    <t>CONVERGENCIA REGIONAL / D. GOBIERNO DIGITAL PARA LA GENTE</t>
  </si>
  <si>
    <t>Oficina de Tecnologías de la Información</t>
  </si>
  <si>
    <t>C-2399-0400-15-53105D</t>
  </si>
  <si>
    <t>Fortalecimiento del portafolio de servicios de tecnologías de información para la transformación digital en el ministerio de tecnologías de la información y las comunicaciones - MINTIC.</t>
  </si>
  <si>
    <t>C-2399-0400-16-53105B</t>
  </si>
  <si>
    <t>Generación de información estadística del sector TIC</t>
  </si>
  <si>
    <t>C-2399-0400-17-53105B</t>
  </si>
  <si>
    <t>Fortalecimiento de acciones para mejorar la entrega de información a los grupos de valor. Bogotá D.C.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</si>
</sst>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_(* #,##0.00_);_(* \(#,##0.00\);_(* &quot;-&quot;??_);_(@_)"/>
    <numFmt numFmtId="166" formatCode="_(* #,##0_);_(* \(#,##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b/>
      <sz val="12"/>
      <color theme="0"/>
      <name val="Arial Narrow"/>
      <family val="2"/>
    </font>
    <font>
      <b/>
      <sz val="9"/>
      <color theme="0"/>
      <name val="Arial Narrow"/>
      <family val="2"/>
    </font>
    <font>
      <b/>
      <sz val="18"/>
      <color indexed="8"/>
      <name val="Arial"/>
      <family val="2"/>
    </font>
    <font>
      <b/>
      <sz val="10"/>
      <name val="Calibri Light"/>
      <family val="2"/>
    </font>
    <font>
      <b/>
      <sz val="9"/>
      <color indexed="8"/>
      <name val="Calibri Light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sz val="10"/>
      <color rgb="FFFF0000"/>
      <name val="Arial Narrow"/>
      <family val="2"/>
    </font>
    <font>
      <b/>
      <sz val="18"/>
      <color rgb="FFFF0000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5050"/>
        <bgColor theme="4"/>
      </patternFill>
    </fill>
    <fill>
      <patternFill patternType="solid">
        <fgColor theme="9" tint="-0.499984740745262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2" borderId="0" xfId="2" applyFont="1" applyFill="1"/>
    <xf numFmtId="0" fontId="6" fillId="2" borderId="0" xfId="2" applyFont="1" applyFill="1"/>
    <xf numFmtId="0" fontId="3" fillId="2" borderId="0" xfId="2" applyFont="1" applyFill="1"/>
    <xf numFmtId="10" fontId="7" fillId="3" borderId="0" xfId="2" applyNumberFormat="1" applyFont="1" applyFill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8" fillId="2" borderId="0" xfId="2" applyFont="1" applyFill="1"/>
    <xf numFmtId="0" fontId="8" fillId="2" borderId="0" xfId="2" applyFont="1" applyFill="1" applyAlignment="1">
      <alignment horizontal="left"/>
    </xf>
    <xf numFmtId="164" fontId="6" fillId="2" borderId="0" xfId="2" applyNumberFormat="1" applyFont="1" applyFill="1"/>
    <xf numFmtId="164" fontId="8" fillId="2" borderId="0" xfId="2" applyNumberFormat="1" applyFont="1" applyFill="1"/>
    <xf numFmtId="0" fontId="9" fillId="2" borderId="0" xfId="2" applyFont="1" applyFill="1"/>
    <xf numFmtId="166" fontId="10" fillId="2" borderId="0" xfId="1" applyNumberFormat="1" applyFont="1" applyFill="1" applyBorder="1" applyAlignment="1"/>
    <xf numFmtId="16" fontId="5" fillId="2" borderId="0" xfId="2" applyNumberFormat="1" applyFont="1" applyFill="1" applyAlignment="1">
      <alignment horizontal="left" vertical="center"/>
    </xf>
    <xf numFmtId="10" fontId="6" fillId="3" borderId="0" xfId="2" applyNumberFormat="1" applyFont="1" applyFill="1" applyAlignment="1">
      <alignment horizontal="right" vertical="center"/>
    </xf>
    <xf numFmtId="0" fontId="9" fillId="4" borderId="1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 wrapText="1"/>
    </xf>
    <xf numFmtId="0" fontId="12" fillId="5" borderId="1" xfId="2" applyFont="1" applyFill="1" applyBorder="1" applyAlignment="1">
      <alignment horizontal="center" vertical="center" wrapText="1"/>
    </xf>
    <xf numFmtId="0" fontId="9" fillId="0" borderId="0" xfId="2" applyFont="1"/>
    <xf numFmtId="0" fontId="13" fillId="0" borderId="1" xfId="2" applyFont="1" applyBorder="1"/>
    <xf numFmtId="164" fontId="5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165" fontId="15" fillId="0" borderId="1" xfId="1" applyFont="1" applyBorder="1" applyAlignment="1">
      <alignment horizontal="center" vertical="center"/>
    </xf>
    <xf numFmtId="10" fontId="15" fillId="0" borderId="1" xfId="2" applyNumberFormat="1" applyFont="1" applyBorder="1" applyAlignment="1">
      <alignment horizontal="center" vertical="center"/>
    </xf>
    <xf numFmtId="0" fontId="13" fillId="0" borderId="0" xfId="2" applyFont="1"/>
    <xf numFmtId="0" fontId="16" fillId="0" borderId="1" xfId="0" applyFont="1" applyBorder="1" applyAlignment="1">
      <alignment horizontal="center" vertical="center" wrapText="1" readingOrder="1"/>
    </xf>
    <xf numFmtId="165" fontId="16" fillId="0" borderId="1" xfId="1" applyFont="1" applyFill="1" applyBorder="1" applyAlignment="1">
      <alignment horizontal="center" vertical="center"/>
    </xf>
    <xf numFmtId="165" fontId="16" fillId="0" borderId="1" xfId="1" applyFont="1" applyBorder="1" applyAlignment="1">
      <alignment horizontal="center" vertical="center"/>
    </xf>
    <xf numFmtId="10" fontId="16" fillId="0" borderId="1" xfId="2" applyNumberFormat="1" applyFont="1" applyBorder="1" applyAlignment="1">
      <alignment horizontal="center" vertical="center"/>
    </xf>
    <xf numFmtId="0" fontId="17" fillId="0" borderId="0" xfId="2" applyFont="1"/>
    <xf numFmtId="0" fontId="18" fillId="0" borderId="1" xfId="0" applyFont="1" applyBorder="1" applyAlignment="1">
      <alignment horizontal="center" vertical="center" wrapText="1" readingOrder="1"/>
    </xf>
    <xf numFmtId="0" fontId="19" fillId="0" borderId="0" xfId="2" applyFont="1"/>
    <xf numFmtId="0" fontId="16" fillId="0" borderId="1" xfId="0" applyFont="1" applyBorder="1" applyAlignment="1">
      <alignment horizontal="center" vertical="center" wrapText="1"/>
    </xf>
    <xf numFmtId="0" fontId="17" fillId="2" borderId="0" xfId="2" applyFont="1" applyFill="1"/>
    <xf numFmtId="164" fontId="16" fillId="0" borderId="1" xfId="0" applyNumberFormat="1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/>
    </xf>
    <xf numFmtId="0" fontId="20" fillId="0" borderId="0" xfId="2" applyFont="1"/>
    <xf numFmtId="10" fontId="21" fillId="0" borderId="0" xfId="2" applyNumberFormat="1" applyFont="1" applyAlignment="1">
      <alignment horizontal="right" vertical="center"/>
    </xf>
    <xf numFmtId="0" fontId="20" fillId="0" borderId="0" xfId="2" applyFont="1" applyFill="1" applyAlignment="1">
      <alignment horizontal="center" vertical="center"/>
    </xf>
    <xf numFmtId="0" fontId="20" fillId="0" borderId="0" xfId="2" applyFont="1" applyFill="1"/>
    <xf numFmtId="0" fontId="22" fillId="0" borderId="0" xfId="2" applyFont="1" applyFill="1"/>
    <xf numFmtId="10" fontId="20" fillId="0" borderId="0" xfId="2" applyNumberFormat="1" applyFont="1" applyFill="1" applyAlignment="1">
      <alignment horizontal="right" vertical="center"/>
    </xf>
  </cellXfs>
  <cellStyles count="3">
    <cellStyle name="Millares" xfId="1" builtinId="3"/>
    <cellStyle name="Normal" xfId="0" builtinId="0"/>
    <cellStyle name="Normal 2" xfId="2" xr:uid="{3785835B-ABC2-402C-B117-1D1705A3F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mintic.sharepoint.com/sites/GrupoPlaneacinEstratgica/Documentos%20compartidos/General/DOCUMENTOS%20GITPS/07%20PROCESO%20DES/2025/Controles%20de%20gesti&#243;n%20proceso%20DES%202025/CDES04%20SEGUIMIENTO%20SEMANAL%20PPTO%20SECTOR/06.%20JUNIO/Ejecuci&#243;n%20Sectorial%202025%20Jun30.xlsx" TargetMode="External"/><Relationship Id="rId2" Type="http://schemas.microsoft.com/office/2019/04/relationships/externalLinkLongPath" Target="https://mintic.sharepoint.com/sites/GrupoPlaneacinEstratgica/Documentos%20compartidos/General/DOCUMENTOS%20GITPS/07%20PROCESO%20DES/2025/Controles%20de%20gesti&#243;n%20proceso%20DES%202025/CDES04%20SEGUIMIENTO%20SEMANAL%20PPTO%20SECTOR/06.%20JUNIO/Ejecuci&#243;n%20Sectorial%202025%20Jun30.xlsx?A9A3DB71" TargetMode="External"/><Relationship Id="rId1" Type="http://schemas.openxmlformats.org/officeDocument/2006/relationships/externalLinkPath" Target="file:///\\A9A3DB71\Ejecuci&#243;n%20Sectorial%202025%20Jun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ector"/>
      <sheetName val="MinTIC"/>
      <sheetName val="FUTIC"/>
      <sheetName val="AND"/>
      <sheetName val="ANE"/>
      <sheetName val="CPE"/>
      <sheetName val=" CRC"/>
      <sheetName val="RTVC"/>
      <sheetName val="SPN"/>
      <sheetName val="Detalle Fichas FUTIC"/>
      <sheetName val="EjeMinTIC-FUTIC"/>
      <sheetName val="Plan de ejecución entidades"/>
      <sheetName val="Hoja1"/>
    </sheetNames>
    <sheetDataSet>
      <sheetData sheetId="0">
        <row r="6">
          <cell r="E6">
            <v>45838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C1" t="str">
            <v>RUBRO</v>
          </cell>
          <cell r="T1" t="str">
            <v>APR. VIGENTE</v>
          </cell>
          <cell r="X1" t="str">
            <v>COMPROMISO</v>
          </cell>
          <cell r="Y1" t="str">
            <v>OBLIGACION</v>
          </cell>
          <cell r="AA1" t="str">
            <v>PAGOS</v>
          </cell>
        </row>
        <row r="2">
          <cell r="C2" t="str">
            <v>A-01-01-01</v>
          </cell>
          <cell r="T2">
            <v>73060890000</v>
          </cell>
          <cell r="X2">
            <v>72994387869</v>
          </cell>
          <cell r="Y2">
            <v>26076858369</v>
          </cell>
          <cell r="AA2">
            <v>26060631685</v>
          </cell>
        </row>
        <row r="3">
          <cell r="C3" t="str">
            <v>A-01-01-02</v>
          </cell>
          <cell r="T3">
            <v>26968014000</v>
          </cell>
          <cell r="X3">
            <v>26968014000</v>
          </cell>
          <cell r="Y3">
            <v>8297924423</v>
          </cell>
          <cell r="AA3">
            <v>8297924423</v>
          </cell>
        </row>
        <row r="4">
          <cell r="C4" t="str">
            <v>A-01-01-03</v>
          </cell>
          <cell r="T4">
            <v>8413247000</v>
          </cell>
          <cell r="X4">
            <v>8403992056.1999998</v>
          </cell>
          <cell r="Y4">
            <v>2936779429</v>
          </cell>
          <cell r="AA4">
            <v>2934288381</v>
          </cell>
        </row>
        <row r="5">
          <cell r="C5" t="str">
            <v>A-01-01-04</v>
          </cell>
          <cell r="T5">
            <v>5747434000</v>
          </cell>
          <cell r="X5">
            <v>0</v>
          </cell>
          <cell r="Y5">
            <v>0</v>
          </cell>
          <cell r="AA5">
            <v>0</v>
          </cell>
        </row>
        <row r="6">
          <cell r="C6" t="str">
            <v>A-02</v>
          </cell>
          <cell r="T6">
            <v>3415117000</v>
          </cell>
          <cell r="X6">
            <v>2509951032</v>
          </cell>
          <cell r="Y6">
            <v>240763155</v>
          </cell>
          <cell r="AA6">
            <v>240763155</v>
          </cell>
        </row>
        <row r="7">
          <cell r="C7" t="str">
            <v>A-03-03-01-999</v>
          </cell>
          <cell r="T7">
            <v>2447532000</v>
          </cell>
          <cell r="X7">
            <v>0</v>
          </cell>
          <cell r="Y7">
            <v>0</v>
          </cell>
          <cell r="AA7">
            <v>0</v>
          </cell>
        </row>
        <row r="8">
          <cell r="C8" t="str">
            <v>A-03-04-02-002</v>
          </cell>
          <cell r="T8">
            <v>822812000</v>
          </cell>
          <cell r="X8">
            <v>220234183.75999999</v>
          </cell>
          <cell r="Y8">
            <v>220004840.16</v>
          </cell>
          <cell r="AA8">
            <v>205128589.16</v>
          </cell>
        </row>
        <row r="9">
          <cell r="C9" t="str">
            <v>A-03-04-02-004</v>
          </cell>
          <cell r="T9">
            <v>2585539000</v>
          </cell>
          <cell r="X9">
            <v>341334000</v>
          </cell>
          <cell r="Y9">
            <v>341334000</v>
          </cell>
          <cell r="AA9">
            <v>341334000</v>
          </cell>
        </row>
        <row r="10">
          <cell r="C10" t="str">
            <v>A-03-04-02-012</v>
          </cell>
          <cell r="T10">
            <v>267769000</v>
          </cell>
          <cell r="X10">
            <v>267769000</v>
          </cell>
          <cell r="Y10">
            <v>89508015</v>
          </cell>
          <cell r="AA10">
            <v>89508015</v>
          </cell>
        </row>
        <row r="11">
          <cell r="C11" t="str">
            <v>A-03-10</v>
          </cell>
          <cell r="T11">
            <v>3850219000</v>
          </cell>
          <cell r="X11">
            <v>81002240</v>
          </cell>
          <cell r="Y11">
            <v>81002240</v>
          </cell>
          <cell r="AA11">
            <v>81002240</v>
          </cell>
        </row>
        <row r="12">
          <cell r="C12" t="str">
            <v>A-08-04-01</v>
          </cell>
          <cell r="T12">
            <v>418302000</v>
          </cell>
          <cell r="X12">
            <v>0</v>
          </cell>
          <cell r="Y12">
            <v>0</v>
          </cell>
          <cell r="AA12">
            <v>0</v>
          </cell>
        </row>
        <row r="13">
          <cell r="C13" t="str">
            <v>A-02</v>
          </cell>
          <cell r="T13">
            <v>12844899250</v>
          </cell>
          <cell r="X13">
            <v>7983181345.4099998</v>
          </cell>
          <cell r="Y13">
            <v>3077632367.77</v>
          </cell>
          <cell r="AA13">
            <v>2954298888.71</v>
          </cell>
        </row>
        <row r="14">
          <cell r="C14" t="str">
            <v>A-03-02-02</v>
          </cell>
          <cell r="T14">
            <v>2261123000</v>
          </cell>
          <cell r="X14">
            <v>0</v>
          </cell>
          <cell r="Y14">
            <v>0</v>
          </cell>
          <cell r="AA14">
            <v>0</v>
          </cell>
        </row>
        <row r="15">
          <cell r="C15" t="str">
            <v>A-03-03-01-004</v>
          </cell>
          <cell r="T15">
            <v>3025245000</v>
          </cell>
          <cell r="X15">
            <v>3009083000</v>
          </cell>
          <cell r="Y15">
            <v>0</v>
          </cell>
          <cell r="AA15">
            <v>0</v>
          </cell>
        </row>
        <row r="16">
          <cell r="C16" t="str">
            <v>A-03-03-01-011</v>
          </cell>
          <cell r="T16">
            <v>49339168000</v>
          </cell>
          <cell r="X16">
            <v>47780623599</v>
          </cell>
          <cell r="Y16">
            <v>47780623599</v>
          </cell>
          <cell r="AA16">
            <v>22000000000</v>
          </cell>
        </row>
        <row r="17">
          <cell r="C17" t="str">
            <v>A-03-03-01-012</v>
          </cell>
          <cell r="T17">
            <v>5057948000</v>
          </cell>
          <cell r="X17">
            <v>5057948000</v>
          </cell>
          <cell r="Y17">
            <v>5057948000</v>
          </cell>
          <cell r="AA17">
            <v>5057948000</v>
          </cell>
        </row>
        <row r="18">
          <cell r="C18" t="str">
            <v>A-03-03-01-083</v>
          </cell>
          <cell r="T18">
            <v>127996875000</v>
          </cell>
          <cell r="X18">
            <v>127996875000</v>
          </cell>
          <cell r="Y18">
            <v>42665000000</v>
          </cell>
          <cell r="AA18">
            <v>42665000000</v>
          </cell>
        </row>
        <row r="19">
          <cell r="C19" t="str">
            <v>A-03-03-01-088</v>
          </cell>
          <cell r="T19">
            <v>170918293000</v>
          </cell>
          <cell r="X19">
            <v>170918293000</v>
          </cell>
          <cell r="Y19">
            <v>170918293000</v>
          </cell>
          <cell r="AA19">
            <v>30000000000</v>
          </cell>
        </row>
        <row r="20">
          <cell r="C20" t="str">
            <v>A-03-03-01-999</v>
          </cell>
          <cell r="T20">
            <v>4304735994</v>
          </cell>
          <cell r="X20">
            <v>0</v>
          </cell>
          <cell r="Y20">
            <v>0</v>
          </cell>
          <cell r="AA20">
            <v>0</v>
          </cell>
        </row>
        <row r="21">
          <cell r="C21" t="str">
            <v>A-03-04-02-029</v>
          </cell>
          <cell r="T21">
            <v>11411443000</v>
          </cell>
          <cell r="X21">
            <v>11411443000</v>
          </cell>
          <cell r="Y21">
            <v>5541929610</v>
          </cell>
          <cell r="AA21">
            <v>5541929610</v>
          </cell>
        </row>
        <row r="22">
          <cell r="C22" t="str">
            <v>A-03-10</v>
          </cell>
          <cell r="T22">
            <v>6851787006</v>
          </cell>
          <cell r="X22">
            <v>4353120649.4099998</v>
          </cell>
          <cell r="Y22">
            <v>4353120649.4099998</v>
          </cell>
          <cell r="AA22">
            <v>1333644</v>
          </cell>
        </row>
        <row r="23">
          <cell r="C23" t="str">
            <v>A-03-11-07-001</v>
          </cell>
          <cell r="T23">
            <v>16338827000</v>
          </cell>
          <cell r="X23">
            <v>3903519014.1799998</v>
          </cell>
          <cell r="Y23">
            <v>3903519014.1799998</v>
          </cell>
          <cell r="AA23">
            <v>3903519014.1799998</v>
          </cell>
        </row>
        <row r="24">
          <cell r="C24" t="str">
            <v>A-03-11-07-002</v>
          </cell>
          <cell r="T24">
            <v>17100000000</v>
          </cell>
          <cell r="X24">
            <v>0</v>
          </cell>
          <cell r="Y24">
            <v>0</v>
          </cell>
          <cell r="AA24">
            <v>0</v>
          </cell>
        </row>
        <row r="25">
          <cell r="C25" t="str">
            <v>A-03-11-07-003</v>
          </cell>
          <cell r="T25">
            <v>166420854000</v>
          </cell>
          <cell r="X25">
            <v>166420854000</v>
          </cell>
          <cell r="Y25">
            <v>166420854000</v>
          </cell>
          <cell r="AA25">
            <v>166420854000</v>
          </cell>
        </row>
        <row r="26">
          <cell r="C26" t="str">
            <v>A-08-01</v>
          </cell>
          <cell r="T26">
            <v>432378750</v>
          </cell>
          <cell r="X26">
            <v>418960194</v>
          </cell>
          <cell r="Y26">
            <v>415627063</v>
          </cell>
          <cell r="AA26">
            <v>415627063</v>
          </cell>
        </row>
        <row r="27">
          <cell r="C27" t="str">
            <v>A-08-04-01</v>
          </cell>
          <cell r="T27">
            <v>5230439000</v>
          </cell>
          <cell r="X27">
            <v>0</v>
          </cell>
          <cell r="Y27">
            <v>0</v>
          </cell>
          <cell r="AA27">
            <v>0</v>
          </cell>
        </row>
        <row r="28">
          <cell r="C28" t="str">
            <v>C-2301-0400-20-20204AZ</v>
          </cell>
          <cell r="T28">
            <v>9534644445</v>
          </cell>
          <cell r="X28">
            <v>9436252986</v>
          </cell>
          <cell r="Y28">
            <v>9436252986</v>
          </cell>
          <cell r="AA28">
            <v>9436252986</v>
          </cell>
        </row>
        <row r="29">
          <cell r="C29" t="str">
            <v>C-2301-0400-20-20204A</v>
          </cell>
          <cell r="T29">
            <v>0</v>
          </cell>
          <cell r="X29">
            <v>0</v>
          </cell>
          <cell r="Y29">
            <v>0</v>
          </cell>
          <cell r="AA29">
            <v>0</v>
          </cell>
        </row>
        <row r="30">
          <cell r="C30" t="str">
            <v>C-2301-0400-20-20204A</v>
          </cell>
          <cell r="T30">
            <v>274931011777</v>
          </cell>
          <cell r="X30">
            <v>260979027899</v>
          </cell>
          <cell r="Y30">
            <v>20113453227.990002</v>
          </cell>
          <cell r="AA30">
            <v>20068014994.990002</v>
          </cell>
        </row>
        <row r="31">
          <cell r="C31" t="str">
            <v>C-2301-0400-20-20204A</v>
          </cell>
          <cell r="T31">
            <v>14959632701</v>
          </cell>
          <cell r="X31">
            <v>14593962518</v>
          </cell>
          <cell r="Y31">
            <v>2474244443</v>
          </cell>
          <cell r="AA31">
            <v>2474244443</v>
          </cell>
        </row>
        <row r="32">
          <cell r="C32" t="str">
            <v>C-2301-0400-21-20204AZ</v>
          </cell>
          <cell r="T32">
            <v>34563747014</v>
          </cell>
          <cell r="X32">
            <v>33752883447</v>
          </cell>
          <cell r="Y32">
            <v>32638683313</v>
          </cell>
          <cell r="AA32">
            <v>32638683313</v>
          </cell>
        </row>
        <row r="33">
          <cell r="C33" t="str">
            <v>C-2301-0400-21-20204A</v>
          </cell>
          <cell r="T33">
            <v>20535070918</v>
          </cell>
          <cell r="X33">
            <v>1449933180</v>
          </cell>
          <cell r="Y33">
            <v>0</v>
          </cell>
          <cell r="AA33">
            <v>0</v>
          </cell>
        </row>
        <row r="34">
          <cell r="C34" t="str">
            <v>C-2301-0400-21-20204A</v>
          </cell>
          <cell r="T34">
            <v>16681275084</v>
          </cell>
          <cell r="X34">
            <v>14625556714</v>
          </cell>
          <cell r="Y34">
            <v>6673602689.6700001</v>
          </cell>
          <cell r="AA34">
            <v>3993451239</v>
          </cell>
        </row>
        <row r="35">
          <cell r="C35" t="str">
            <v>C-2301-0400-27-20204A</v>
          </cell>
          <cell r="T35">
            <v>23275828657</v>
          </cell>
          <cell r="X35">
            <v>11918308578.66</v>
          </cell>
          <cell r="Y35">
            <v>1805250153.98</v>
          </cell>
          <cell r="AA35">
            <v>1800765886.98</v>
          </cell>
        </row>
        <row r="36">
          <cell r="C36" t="str">
            <v>C-2301-0400-29-20204A</v>
          </cell>
          <cell r="T36">
            <v>170723411062</v>
          </cell>
          <cell r="X36">
            <v>170473411062</v>
          </cell>
          <cell r="Y36">
            <v>130938397072</v>
          </cell>
          <cell r="AA36">
            <v>130938397072</v>
          </cell>
        </row>
        <row r="37">
          <cell r="C37" t="str">
            <v>C-2301-0400-29-20204A</v>
          </cell>
          <cell r="T37">
            <v>22142356072</v>
          </cell>
          <cell r="X37">
            <v>17332000000</v>
          </cell>
          <cell r="Y37">
            <v>0</v>
          </cell>
          <cell r="AA37">
            <v>0</v>
          </cell>
        </row>
        <row r="38">
          <cell r="C38" t="str">
            <v>C-2301-0400-29-20204A</v>
          </cell>
          <cell r="T38">
            <v>98235751056</v>
          </cell>
          <cell r="X38">
            <v>87043219566</v>
          </cell>
          <cell r="Y38">
            <v>79820919566</v>
          </cell>
          <cell r="AA38">
            <v>79820919566</v>
          </cell>
        </row>
        <row r="39">
          <cell r="C39" t="str">
            <v>C-2301-0400-30-20204A</v>
          </cell>
          <cell r="T39">
            <v>11687204340</v>
          </cell>
          <cell r="X39">
            <v>0</v>
          </cell>
          <cell r="Y39">
            <v>0</v>
          </cell>
          <cell r="AA39">
            <v>0</v>
          </cell>
        </row>
        <row r="40">
          <cell r="C40" t="str">
            <v>C-2301-0400-31-20204A</v>
          </cell>
          <cell r="T40">
            <v>16186923506</v>
          </cell>
          <cell r="X40">
            <v>7542868523.9899998</v>
          </cell>
          <cell r="Y40">
            <v>2299915077</v>
          </cell>
          <cell r="AA40">
            <v>2293609077</v>
          </cell>
        </row>
        <row r="41">
          <cell r="C41" t="str">
            <v>C-2301-0400-32-20204A</v>
          </cell>
          <cell r="T41">
            <v>21501108869</v>
          </cell>
          <cell r="X41">
            <v>9943913366</v>
          </cell>
          <cell r="Y41">
            <v>2260979732</v>
          </cell>
          <cell r="AA41">
            <v>2256145132</v>
          </cell>
        </row>
        <row r="42">
          <cell r="C42" t="str">
            <v>C-2301-0400-34-20204A</v>
          </cell>
          <cell r="T42">
            <v>47547842511</v>
          </cell>
          <cell r="X42">
            <v>10000000000</v>
          </cell>
          <cell r="Y42">
            <v>0</v>
          </cell>
          <cell r="AA42">
            <v>0</v>
          </cell>
        </row>
        <row r="43">
          <cell r="C43" t="str">
            <v>C-2301-0400-34-20204A</v>
          </cell>
          <cell r="T43">
            <v>173770028592</v>
          </cell>
          <cell r="X43">
            <v>5898990000</v>
          </cell>
          <cell r="Y43">
            <v>0</v>
          </cell>
          <cell r="AA43">
            <v>0</v>
          </cell>
        </row>
        <row r="44">
          <cell r="C44" t="str">
            <v>C-2301-0400-34-20204A</v>
          </cell>
          <cell r="T44">
            <v>3000000000</v>
          </cell>
          <cell r="X44">
            <v>0</v>
          </cell>
          <cell r="Y44">
            <v>0</v>
          </cell>
          <cell r="AA44">
            <v>0</v>
          </cell>
        </row>
        <row r="45">
          <cell r="C45" t="str">
            <v>C-2302-0400-14-20204A</v>
          </cell>
          <cell r="T45">
            <v>27264544334</v>
          </cell>
          <cell r="X45">
            <v>6931084128</v>
          </cell>
          <cell r="Y45">
            <v>2379963077.9899998</v>
          </cell>
          <cell r="AA45">
            <v>2379963077.9899998</v>
          </cell>
        </row>
        <row r="46">
          <cell r="C46" t="str">
            <v>C-2302-0400-18-40402B</v>
          </cell>
          <cell r="T46">
            <v>291688689436</v>
          </cell>
          <cell r="X46">
            <v>269006738335</v>
          </cell>
          <cell r="Y46">
            <v>9610126713</v>
          </cell>
          <cell r="AA46">
            <v>3523823549</v>
          </cell>
        </row>
        <row r="47">
          <cell r="C47" t="str">
            <v>C-2302-0400-19-20204B</v>
          </cell>
          <cell r="T47">
            <v>16122050853</v>
          </cell>
          <cell r="X47">
            <v>16122048764</v>
          </cell>
          <cell r="Y47">
            <v>13703741449</v>
          </cell>
          <cell r="AA47">
            <v>13703741449</v>
          </cell>
        </row>
        <row r="48">
          <cell r="C48" t="str">
            <v>C-2302-0400-24-20108B</v>
          </cell>
          <cell r="T48">
            <v>13848656000</v>
          </cell>
          <cell r="X48">
            <v>9996047220</v>
          </cell>
          <cell r="Y48">
            <v>0</v>
          </cell>
          <cell r="AA48">
            <v>0</v>
          </cell>
        </row>
        <row r="49">
          <cell r="C49" t="str">
            <v>C-2302-0400-24-20108B</v>
          </cell>
          <cell r="T49">
            <v>2000000000</v>
          </cell>
          <cell r="X49">
            <v>707848500</v>
          </cell>
          <cell r="Y49">
            <v>212389584</v>
          </cell>
          <cell r="AA49">
            <v>202930584</v>
          </cell>
        </row>
        <row r="50">
          <cell r="C50" t="str">
            <v>C-2302-0400-25-53105B</v>
          </cell>
          <cell r="T50">
            <v>80000000000</v>
          </cell>
          <cell r="X50">
            <v>27914649034</v>
          </cell>
          <cell r="Y50">
            <v>4846007126.25</v>
          </cell>
          <cell r="AA50">
            <v>4846007126.25</v>
          </cell>
        </row>
        <row r="51">
          <cell r="C51" t="str">
            <v>C-2302-0400-25-53105B</v>
          </cell>
          <cell r="T51">
            <v>4351854465</v>
          </cell>
          <cell r="X51">
            <v>3189727717.52</v>
          </cell>
          <cell r="Y51">
            <v>582794946.54999995</v>
          </cell>
          <cell r="AA51">
            <v>569657446.54999995</v>
          </cell>
        </row>
        <row r="52">
          <cell r="C52" t="str">
            <v>C-2302-0400-26-40402B</v>
          </cell>
          <cell r="T52">
            <v>34128712232</v>
          </cell>
          <cell r="X52">
            <v>15000000000</v>
          </cell>
          <cell r="Y52">
            <v>0</v>
          </cell>
          <cell r="AA52">
            <v>0</v>
          </cell>
        </row>
        <row r="53">
          <cell r="C53" t="str">
            <v>C-2302-0400-27-53105B</v>
          </cell>
          <cell r="T53">
            <v>16103550000</v>
          </cell>
          <cell r="X53">
            <v>6430460029</v>
          </cell>
          <cell r="Y53">
            <v>2506455383</v>
          </cell>
          <cell r="AA53">
            <v>2503935383</v>
          </cell>
        </row>
        <row r="54">
          <cell r="C54" t="str">
            <v>C-2302-0400-28-20204B</v>
          </cell>
          <cell r="T54">
            <v>25377951236</v>
          </cell>
          <cell r="X54">
            <v>22181691735</v>
          </cell>
          <cell r="Y54">
            <v>1592205483</v>
          </cell>
          <cell r="AA54">
            <v>1592205483</v>
          </cell>
        </row>
        <row r="55">
          <cell r="C55" t="str">
            <v>C-2302-0400-29-20204B</v>
          </cell>
          <cell r="T55">
            <v>4960523892</v>
          </cell>
          <cell r="X55">
            <v>2564357231</v>
          </cell>
          <cell r="Y55">
            <v>2564357231</v>
          </cell>
          <cell r="AA55">
            <v>2564357231</v>
          </cell>
        </row>
        <row r="56">
          <cell r="C56" t="str">
            <v>C-2399-0400-13-53105B</v>
          </cell>
          <cell r="T56">
            <v>5275210925</v>
          </cell>
          <cell r="X56">
            <v>5270000712</v>
          </cell>
          <cell r="Y56">
            <v>1699658072</v>
          </cell>
          <cell r="AA56">
            <v>1699658072</v>
          </cell>
        </row>
        <row r="57">
          <cell r="C57" t="str">
            <v>C-2399-0400-14-53105B</v>
          </cell>
          <cell r="T57">
            <v>29940957244</v>
          </cell>
          <cell r="X57">
            <v>21301053545.490002</v>
          </cell>
          <cell r="Y57">
            <v>7638715371.1099997</v>
          </cell>
          <cell r="AA57">
            <v>7612965871.1099997</v>
          </cell>
        </row>
        <row r="58">
          <cell r="C58" t="str">
            <v>C-2399-0400-15-53105D</v>
          </cell>
          <cell r="T58">
            <v>55644343702</v>
          </cell>
          <cell r="X58">
            <v>34981550648.470001</v>
          </cell>
          <cell r="Y58">
            <v>15483222979.700001</v>
          </cell>
          <cell r="AA58">
            <v>15385229179.700001</v>
          </cell>
        </row>
        <row r="59">
          <cell r="C59" t="str">
            <v>C-2399-0400-16-53105B</v>
          </cell>
          <cell r="T59">
            <v>15017661079</v>
          </cell>
          <cell r="X59">
            <v>1837741267</v>
          </cell>
          <cell r="Y59">
            <v>334165449</v>
          </cell>
          <cell r="AA59">
            <v>334165449</v>
          </cell>
        </row>
        <row r="60">
          <cell r="C60" t="str">
            <v>C-2399-0400-17-53105B</v>
          </cell>
          <cell r="T60">
            <v>15070965171</v>
          </cell>
          <cell r="X60">
            <v>10289561089</v>
          </cell>
          <cell r="Y60">
            <v>3711052942.2199998</v>
          </cell>
          <cell r="AA60">
            <v>3166174820.3200002</v>
          </cell>
        </row>
        <row r="61">
          <cell r="C61" t="str">
            <v/>
          </cell>
          <cell r="T61">
            <v>2323602398173</v>
          </cell>
          <cell r="X61">
            <v>1769755472979.0901</v>
          </cell>
          <cell r="Y61">
            <v>843745275842.97998</v>
          </cell>
          <cell r="AA61">
            <v>663016389139.93994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9C2EF-48E7-4CFF-8867-AE455E4DD624}">
  <dimension ref="A1:HX59"/>
  <sheetViews>
    <sheetView tabSelected="1" topLeftCell="B1" zoomScale="70" zoomScaleNormal="70" workbookViewId="0">
      <pane ySplit="8" topLeftCell="A9" activePane="bottomLeft" state="frozen"/>
      <selection activeCell="L89" sqref="L89"/>
      <selection pane="bottomLeft" activeCell="B1" sqref="B1"/>
    </sheetView>
  </sheetViews>
  <sheetFormatPr baseColWidth="10" defaultColWidth="9.28515625" defaultRowHeight="23.25" x14ac:dyDescent="0.35"/>
  <cols>
    <col min="1" max="1" width="37.5703125" style="46" hidden="1" customWidth="1"/>
    <col min="2" max="2" width="19.140625" style="44" customWidth="1"/>
    <col min="3" max="3" width="33.7109375" style="44" customWidth="1"/>
    <col min="4" max="4" width="23.7109375" style="44" bestFit="1" customWidth="1"/>
    <col min="5" max="5" width="49.85546875" style="45" customWidth="1"/>
    <col min="6" max="6" width="23.85546875" style="46" bestFit="1" customWidth="1"/>
    <col min="7" max="7" width="14.140625" style="46" bestFit="1" customWidth="1"/>
    <col min="8" max="8" width="14" style="46" customWidth="1"/>
    <col min="9" max="9" width="13.5703125" style="46" customWidth="1"/>
    <col min="10" max="10" width="14.140625" style="46" bestFit="1" customWidth="1"/>
    <col min="11" max="11" width="18.28515625" style="46" bestFit="1" customWidth="1"/>
    <col min="12" max="12" width="11.42578125" style="47" bestFit="1" customWidth="1"/>
    <col min="13" max="13" width="14.85546875" style="46" customWidth="1"/>
    <col min="14" max="14" width="15.42578125" style="46" bestFit="1" customWidth="1"/>
    <col min="15" max="15" width="11.5703125" style="46" bestFit="1" customWidth="1"/>
    <col min="16" max="16" width="8.42578125" style="46" customWidth="1"/>
    <col min="17" max="230" width="11.42578125" style="46" customWidth="1"/>
    <col min="231" max="16384" width="9.28515625" style="46"/>
  </cols>
  <sheetData>
    <row r="1" spans="1:16" s="1" customFormat="1" ht="12.75" x14ac:dyDescent="0.2">
      <c r="B1" s="2"/>
      <c r="C1" s="2"/>
      <c r="D1" s="2"/>
      <c r="E1" s="3"/>
      <c r="F1" s="4"/>
      <c r="G1" s="4"/>
      <c r="H1" s="4"/>
      <c r="I1" s="4"/>
      <c r="J1" s="4"/>
      <c r="K1" s="5"/>
      <c r="L1" s="6"/>
    </row>
    <row r="2" spans="1:16" s="1" customFormat="1" ht="12.75" x14ac:dyDescent="0.2">
      <c r="B2" s="7" t="s">
        <v>0</v>
      </c>
      <c r="C2" s="2"/>
      <c r="D2" s="2"/>
      <c r="E2" s="3"/>
      <c r="F2" s="4"/>
      <c r="G2" s="4"/>
      <c r="H2" s="4"/>
      <c r="I2" s="4"/>
      <c r="J2" s="4"/>
      <c r="K2" s="5"/>
      <c r="L2" s="6"/>
    </row>
    <row r="3" spans="1:16" s="1" customFormat="1" ht="12.75" x14ac:dyDescent="0.2">
      <c r="B3" s="8" t="s">
        <v>1</v>
      </c>
      <c r="C3" s="9"/>
      <c r="D3" s="9"/>
      <c r="E3" s="10"/>
      <c r="F3" s="11"/>
      <c r="G3" s="4"/>
      <c r="H3" s="12"/>
      <c r="I3" s="12"/>
      <c r="J3" s="13"/>
      <c r="K3" s="5"/>
      <c r="L3" s="6"/>
    </row>
    <row r="4" spans="1:16" s="1" customFormat="1" ht="12.75" x14ac:dyDescent="0.2">
      <c r="B4" s="8" t="s">
        <v>2</v>
      </c>
      <c r="C4" s="9"/>
      <c r="D4" s="9"/>
      <c r="E4" s="3"/>
      <c r="F4" s="4"/>
      <c r="G4" s="14"/>
      <c r="H4" s="15"/>
      <c r="I4" s="15"/>
      <c r="J4" s="14"/>
      <c r="K4" s="5"/>
      <c r="L4" s="6"/>
    </row>
    <row r="5" spans="1:16" s="1" customFormat="1" ht="12.75" x14ac:dyDescent="0.2">
      <c r="B5" s="8" t="s">
        <v>3</v>
      </c>
      <c r="C5" s="9"/>
      <c r="D5" s="9"/>
      <c r="E5" s="3"/>
      <c r="F5" s="16"/>
      <c r="G5" s="17"/>
      <c r="H5" s="17"/>
      <c r="I5" s="17"/>
      <c r="J5" s="14"/>
      <c r="K5" s="5"/>
      <c r="L5" s="6"/>
    </row>
    <row r="6" spans="1:16" s="1" customFormat="1" ht="12.75" x14ac:dyDescent="0.2">
      <c r="B6" s="8" t="s">
        <v>0</v>
      </c>
      <c r="C6" s="9"/>
      <c r="D6" s="9"/>
      <c r="E6" s="3"/>
      <c r="F6" s="16"/>
      <c r="G6" s="17"/>
      <c r="H6" s="17"/>
      <c r="I6" s="17"/>
      <c r="J6" s="14"/>
      <c r="K6" s="5"/>
      <c r="L6" s="6"/>
    </row>
    <row r="7" spans="1:16" s="1" customFormat="1" ht="12.75" x14ac:dyDescent="0.2">
      <c r="B7" s="18">
        <f>+[1]Sector!E6</f>
        <v>45838</v>
      </c>
      <c r="C7" s="9" t="s">
        <v>4</v>
      </c>
      <c r="D7" s="9"/>
      <c r="E7" s="3"/>
      <c r="F7" s="5"/>
      <c r="G7" s="5"/>
      <c r="H7" s="5"/>
      <c r="I7" s="5"/>
      <c r="J7" s="5"/>
      <c r="K7" s="5"/>
      <c r="L7" s="19"/>
    </row>
    <row r="8" spans="1:16" s="24" customFormat="1" ht="38.25" x14ac:dyDescent="0.2">
      <c r="A8" s="20" t="s">
        <v>5</v>
      </c>
      <c r="B8" s="21" t="s">
        <v>6</v>
      </c>
      <c r="C8" s="21" t="s">
        <v>7</v>
      </c>
      <c r="D8" s="21" t="s">
        <v>8</v>
      </c>
      <c r="E8" s="21" t="s">
        <v>9</v>
      </c>
      <c r="F8" s="22" t="s">
        <v>10</v>
      </c>
      <c r="G8" s="22" t="s">
        <v>11</v>
      </c>
      <c r="H8" s="22" t="s">
        <v>12</v>
      </c>
      <c r="I8" s="22" t="s">
        <v>13</v>
      </c>
      <c r="J8" s="22" t="s">
        <v>14</v>
      </c>
      <c r="K8" s="22" t="s">
        <v>15</v>
      </c>
      <c r="L8" s="22" t="s">
        <v>16</v>
      </c>
      <c r="M8" s="23" t="s">
        <v>17</v>
      </c>
    </row>
    <row r="9" spans="1:16" s="30" customFormat="1" x14ac:dyDescent="0.35">
      <c r="A9" s="25"/>
      <c r="B9" s="26"/>
      <c r="C9" s="26"/>
      <c r="D9" s="26"/>
      <c r="E9" s="27" t="s">
        <v>18</v>
      </c>
      <c r="F9" s="28">
        <f>SUM(F10:F33)</f>
        <v>1596071.5071730001</v>
      </c>
      <c r="G9" s="28">
        <f>SUM(G10:G33)</f>
        <v>1108714.8877961298</v>
      </c>
      <c r="H9" s="28">
        <f>SUM(H10:H33)</f>
        <v>355326.55406846007</v>
      </c>
      <c r="I9" s="28">
        <f>SUM(I10:I33)</f>
        <v>345805.29843189003</v>
      </c>
      <c r="J9" s="28">
        <f t="shared" ref="J9:K25" si="0">+F9-G9</f>
        <v>487356.61937687034</v>
      </c>
      <c r="K9" s="28">
        <f t="shared" si="0"/>
        <v>753388.33372766967</v>
      </c>
      <c r="L9" s="29">
        <f t="shared" ref="L9:L33" si="1">SUM(H9)/F9</f>
        <v>0.2226257109857333</v>
      </c>
      <c r="M9" s="29">
        <f>SUM(M10:M33)</f>
        <v>0.99999999999999978</v>
      </c>
      <c r="N9" s="28"/>
      <c r="O9" s="28"/>
      <c r="P9" s="28"/>
    </row>
    <row r="10" spans="1:16" s="35" customFormat="1" ht="27.75" customHeight="1" x14ac:dyDescent="0.35">
      <c r="A10" s="31" t="s">
        <v>19</v>
      </c>
      <c r="B10" s="31" t="s">
        <v>20</v>
      </c>
      <c r="C10" s="31" t="s">
        <v>21</v>
      </c>
      <c r="D10" s="31" t="s">
        <v>22</v>
      </c>
      <c r="E10" s="31" t="s">
        <v>23</v>
      </c>
      <c r="F10" s="32">
        <f>+SUMIFS('[1]EjeMinTIC-FUTIC'!T:T,'[1]EjeMinTIC-FUTIC'!C:C,'Detalle Fichas FUTIC'!D10)/1000000</f>
        <v>289890.644478</v>
      </c>
      <c r="G10" s="32">
        <f>+SUMIFS('[1]EjeMinTIC-FUTIC'!X:X,'[1]EjeMinTIC-FUTIC'!C:C,'Detalle Fichas FUTIC'!D10)/1000000</f>
        <v>275572.99041700002</v>
      </c>
      <c r="H10" s="33">
        <f>+SUMIFS('[1]EjeMinTIC-FUTIC'!Y:Y,'[1]EjeMinTIC-FUTIC'!C:C,'Detalle Fichas FUTIC'!D10)/1000000</f>
        <v>22587.697670990001</v>
      </c>
      <c r="I10" s="33">
        <f>+SUMIFS('[1]EjeMinTIC-FUTIC'!AA:AA,'[1]EjeMinTIC-FUTIC'!C:C,'Detalle Fichas FUTIC'!D10)/1000000</f>
        <v>22542.25943799</v>
      </c>
      <c r="J10" s="33">
        <f t="shared" si="0"/>
        <v>14317.654060999979</v>
      </c>
      <c r="K10" s="33">
        <f t="shared" si="0"/>
        <v>252985.29274601003</v>
      </c>
      <c r="L10" s="34">
        <f t="shared" si="1"/>
        <v>7.7917994599871254E-2</v>
      </c>
      <c r="M10" s="34">
        <f>SUM(F10)/$F$9</f>
        <v>0.18162760451219459</v>
      </c>
    </row>
    <row r="11" spans="1:16" s="35" customFormat="1" ht="27.75" customHeight="1" x14ac:dyDescent="0.35">
      <c r="A11" s="31"/>
      <c r="B11" s="31" t="s">
        <v>20</v>
      </c>
      <c r="C11" s="31" t="s">
        <v>21</v>
      </c>
      <c r="D11" s="31" t="s">
        <v>24</v>
      </c>
      <c r="E11" s="31" t="s">
        <v>23</v>
      </c>
      <c r="F11" s="32">
        <f>+SUMIFS('[1]EjeMinTIC-FUTIC'!T:T,'[1]EjeMinTIC-FUTIC'!C:C,'Detalle Fichas FUTIC'!D11)/1000000</f>
        <v>9534.6444449999999</v>
      </c>
      <c r="G11" s="32">
        <f>+SUMIFS('[1]EjeMinTIC-FUTIC'!X:X,'[1]EjeMinTIC-FUTIC'!C:C,'Detalle Fichas FUTIC'!D11)/1000000</f>
        <v>9436.2529859999995</v>
      </c>
      <c r="H11" s="33">
        <f>+SUMIFS('[1]EjeMinTIC-FUTIC'!Y:Y,'[1]EjeMinTIC-FUTIC'!C:C,'Detalle Fichas FUTIC'!D11)/1000000</f>
        <v>9436.2529859999995</v>
      </c>
      <c r="I11" s="33">
        <f>+SUMIFS('[1]EjeMinTIC-FUTIC'!AA:AA,'[1]EjeMinTIC-FUTIC'!C:C,'Detalle Fichas FUTIC'!D11)/1000000</f>
        <v>9436.2529859999995</v>
      </c>
      <c r="J11" s="33">
        <f t="shared" si="0"/>
        <v>98.391459000000395</v>
      </c>
      <c r="K11" s="33">
        <f t="shared" si="0"/>
        <v>0</v>
      </c>
      <c r="L11" s="34">
        <f t="shared" si="1"/>
        <v>0.98968063680113449</v>
      </c>
      <c r="M11" s="34">
        <f>SUM(F11)/$F$9</f>
        <v>5.9738203471146412E-3</v>
      </c>
    </row>
    <row r="12" spans="1:16" s="37" customFormat="1" ht="27.75" customHeight="1" x14ac:dyDescent="0.35">
      <c r="A12" s="36"/>
      <c r="B12" s="31" t="s">
        <v>20</v>
      </c>
      <c r="C12" s="31" t="s">
        <v>21</v>
      </c>
      <c r="D12" s="31" t="s">
        <v>25</v>
      </c>
      <c r="E12" s="31" t="s">
        <v>23</v>
      </c>
      <c r="F12" s="32">
        <f>+SUMIFS('[1]EjeMinTIC-FUTIC'!T:T,'[1]EjeMinTIC-FUTIC'!C:C,'Detalle Fichas FUTIC'!D12)/1000000</f>
        <v>224317.87110300001</v>
      </c>
      <c r="G12" s="32">
        <f>+SUMIFS('[1]EjeMinTIC-FUTIC'!X:X,'[1]EjeMinTIC-FUTIC'!C:C,'Detalle Fichas FUTIC'!D12)/1000000</f>
        <v>15898.99</v>
      </c>
      <c r="H12" s="33">
        <f>+SUMIFS('[1]EjeMinTIC-FUTIC'!Y:Y,'[1]EjeMinTIC-FUTIC'!C:C,'Detalle Fichas FUTIC'!D12)/1000000</f>
        <v>0</v>
      </c>
      <c r="I12" s="33">
        <f>+SUMIFS('[1]EjeMinTIC-FUTIC'!AA:AA,'[1]EjeMinTIC-FUTIC'!C:C,'Detalle Fichas FUTIC'!D12)/1000000</f>
        <v>0</v>
      </c>
      <c r="J12" s="33">
        <f t="shared" si="0"/>
        <v>208418.88110300002</v>
      </c>
      <c r="K12" s="33">
        <f t="shared" si="0"/>
        <v>15898.99</v>
      </c>
      <c r="L12" s="34">
        <f t="shared" si="1"/>
        <v>0</v>
      </c>
      <c r="M12" s="34">
        <f>SUM(F12)/$F$9</f>
        <v>0.14054374762965174</v>
      </c>
    </row>
    <row r="13" spans="1:16" s="35" customFormat="1" ht="27.75" customHeight="1" x14ac:dyDescent="0.35">
      <c r="A13" s="31" t="s">
        <v>19</v>
      </c>
      <c r="B13" s="31" t="s">
        <v>20</v>
      </c>
      <c r="C13" s="31" t="s">
        <v>21</v>
      </c>
      <c r="D13" s="31" t="s">
        <v>26</v>
      </c>
      <c r="E13" s="31" t="s">
        <v>27</v>
      </c>
      <c r="F13" s="32">
        <f>+SUMIFS('[1]EjeMinTIC-FUTIC'!T:T,'[1]EjeMinTIC-FUTIC'!C:C,'Detalle Fichas FUTIC'!D13)/1000000</f>
        <v>37216.346001999998</v>
      </c>
      <c r="G13" s="32">
        <f>+SUMIFS('[1]EjeMinTIC-FUTIC'!X:X,'[1]EjeMinTIC-FUTIC'!C:C,'Detalle Fichas FUTIC'!D13)/1000000</f>
        <v>16075.489894</v>
      </c>
      <c r="H13" s="33">
        <f>+SUMIFS('[1]EjeMinTIC-FUTIC'!Y:Y,'[1]EjeMinTIC-FUTIC'!C:C,'Detalle Fichas FUTIC'!D13)/1000000</f>
        <v>6673.6026896700005</v>
      </c>
      <c r="I13" s="33">
        <f>+SUMIFS('[1]EjeMinTIC-FUTIC'!AA:AA,'[1]EjeMinTIC-FUTIC'!C:C,'Detalle Fichas FUTIC'!D13)/1000000</f>
        <v>3993.451239</v>
      </c>
      <c r="J13" s="33">
        <f t="shared" si="0"/>
        <v>21140.856108</v>
      </c>
      <c r="K13" s="33">
        <f t="shared" si="0"/>
        <v>9401.8872043299998</v>
      </c>
      <c r="L13" s="34">
        <f t="shared" si="1"/>
        <v>0.17931912738857711</v>
      </c>
      <c r="M13" s="34">
        <f t="shared" ref="M13:M33" si="2">SUM(F13)/$F$9</f>
        <v>2.331746781691409E-2</v>
      </c>
    </row>
    <row r="14" spans="1:16" s="35" customFormat="1" ht="27.75" customHeight="1" x14ac:dyDescent="0.35">
      <c r="A14" s="31"/>
      <c r="B14" s="31" t="s">
        <v>20</v>
      </c>
      <c r="C14" s="31" t="s">
        <v>21</v>
      </c>
      <c r="D14" s="31" t="s">
        <v>28</v>
      </c>
      <c r="E14" s="31" t="s">
        <v>27</v>
      </c>
      <c r="F14" s="32">
        <f>+SUMIFS('[1]EjeMinTIC-FUTIC'!T:T,'[1]EjeMinTIC-FUTIC'!C:C,'Detalle Fichas FUTIC'!D14)/1000000</f>
        <v>34563.747014</v>
      </c>
      <c r="G14" s="32">
        <f>+SUMIFS('[1]EjeMinTIC-FUTIC'!X:X,'[1]EjeMinTIC-FUTIC'!C:C,'Detalle Fichas FUTIC'!D14)/1000000</f>
        <v>33752.883447</v>
      </c>
      <c r="H14" s="33">
        <f>+SUMIFS('[1]EjeMinTIC-FUTIC'!Y:Y,'[1]EjeMinTIC-FUTIC'!C:C,'Detalle Fichas FUTIC'!D14)/1000000</f>
        <v>32638.683313000001</v>
      </c>
      <c r="I14" s="33">
        <f>+SUMIFS('[1]EjeMinTIC-FUTIC'!AA:AA,'[1]EjeMinTIC-FUTIC'!C:C,'Detalle Fichas FUTIC'!D14)/1000000</f>
        <v>32638.683313000001</v>
      </c>
      <c r="J14" s="33">
        <f t="shared" si="0"/>
        <v>810.86356700000033</v>
      </c>
      <c r="K14" s="33">
        <f t="shared" si="0"/>
        <v>1114.2001339999988</v>
      </c>
      <c r="L14" s="34">
        <f t="shared" si="1"/>
        <v>0.94430396391281723</v>
      </c>
      <c r="M14" s="34">
        <f t="shared" si="2"/>
        <v>2.1655512838030754E-2</v>
      </c>
    </row>
    <row r="15" spans="1:16" s="35" customFormat="1" ht="27.75" customHeight="1" x14ac:dyDescent="0.35">
      <c r="A15" s="31" t="s">
        <v>19</v>
      </c>
      <c r="B15" s="31" t="s">
        <v>20</v>
      </c>
      <c r="C15" s="31" t="s">
        <v>29</v>
      </c>
      <c r="D15" s="31" t="s">
        <v>30</v>
      </c>
      <c r="E15" s="38" t="s">
        <v>31</v>
      </c>
      <c r="F15" s="32">
        <f>+SUMIFS('[1]EjeMinTIC-FUTIC'!T:T,'[1]EjeMinTIC-FUTIC'!C:C,'Detalle Fichas FUTIC'!D15)/1000000</f>
        <v>23275.828656999998</v>
      </c>
      <c r="G15" s="32">
        <f>+SUMIFS('[1]EjeMinTIC-FUTIC'!X:X,'[1]EjeMinTIC-FUTIC'!C:C,'Detalle Fichas FUTIC'!D15)/1000000</f>
        <v>11918.30857866</v>
      </c>
      <c r="H15" s="33">
        <f>+SUMIFS('[1]EjeMinTIC-FUTIC'!Y:Y,'[1]EjeMinTIC-FUTIC'!C:C,'Detalle Fichas FUTIC'!D15)/1000000</f>
        <v>1805.2501539800001</v>
      </c>
      <c r="I15" s="33">
        <f>+SUMIFS('[1]EjeMinTIC-FUTIC'!AA:AA,'[1]EjeMinTIC-FUTIC'!C:C,'Detalle Fichas FUTIC'!D15)/1000000</f>
        <v>1800.76588698</v>
      </c>
      <c r="J15" s="33">
        <f t="shared" si="0"/>
        <v>11357.520078339998</v>
      </c>
      <c r="K15" s="33">
        <f t="shared" si="0"/>
        <v>10113.058424680001</v>
      </c>
      <c r="L15" s="34">
        <f t="shared" si="1"/>
        <v>7.755900683849927E-2</v>
      </c>
      <c r="M15" s="34">
        <f t="shared" si="2"/>
        <v>1.4583199156425454E-2</v>
      </c>
    </row>
    <row r="16" spans="1:16" s="35" customFormat="1" ht="27.75" customHeight="1" x14ac:dyDescent="0.35">
      <c r="A16" s="31" t="s">
        <v>19</v>
      </c>
      <c r="B16" s="31" t="s">
        <v>20</v>
      </c>
      <c r="C16" s="31" t="s">
        <v>32</v>
      </c>
      <c r="D16" s="38" t="s">
        <v>33</v>
      </c>
      <c r="E16" s="38" t="s">
        <v>34</v>
      </c>
      <c r="F16" s="32">
        <f>+SUMIFS('[1]EjeMinTIC-FUTIC'!T:T,'[1]EjeMinTIC-FUTIC'!C:C,'Detalle Fichas FUTIC'!D16)/1000000</f>
        <v>291101.51818999997</v>
      </c>
      <c r="G16" s="32">
        <f>+SUMIFS('[1]EjeMinTIC-FUTIC'!X:X,'[1]EjeMinTIC-FUTIC'!C:C,'Detalle Fichas FUTIC'!D16)/1000000</f>
        <v>274848.63062800001</v>
      </c>
      <c r="H16" s="33">
        <f>+SUMIFS('[1]EjeMinTIC-FUTIC'!Y:Y,'[1]EjeMinTIC-FUTIC'!C:C,'Detalle Fichas FUTIC'!D16)/1000000</f>
        <v>210759.31663799999</v>
      </c>
      <c r="I16" s="33">
        <f>+SUMIFS('[1]EjeMinTIC-FUTIC'!AA:AA,'[1]EjeMinTIC-FUTIC'!C:C,'Detalle Fichas FUTIC'!D16)/1000000</f>
        <v>210759.31663799999</v>
      </c>
      <c r="J16" s="33">
        <f t="shared" si="0"/>
        <v>16252.88756199996</v>
      </c>
      <c r="K16" s="33">
        <f t="shared" si="0"/>
        <v>64089.313990000024</v>
      </c>
      <c r="L16" s="34">
        <f t="shared" si="1"/>
        <v>0.72400624341793651</v>
      </c>
      <c r="M16" s="34">
        <f t="shared" si="2"/>
        <v>0.18238626332325544</v>
      </c>
    </row>
    <row r="17" spans="1:232" s="35" customFormat="1" ht="27.75" customHeight="1" x14ac:dyDescent="0.35">
      <c r="A17" s="31" t="s">
        <v>19</v>
      </c>
      <c r="B17" s="31" t="s">
        <v>20</v>
      </c>
      <c r="C17" s="31" t="s">
        <v>35</v>
      </c>
      <c r="D17" s="38" t="s">
        <v>36</v>
      </c>
      <c r="E17" s="38" t="s">
        <v>37</v>
      </c>
      <c r="F17" s="32">
        <f>+SUMIFS('[1]EjeMinTIC-FUTIC'!T:T,'[1]EjeMinTIC-FUTIC'!C:C,'Detalle Fichas FUTIC'!D17)/1000000</f>
        <v>11687.20434</v>
      </c>
      <c r="G17" s="32">
        <f>+SUMIFS('[1]EjeMinTIC-FUTIC'!X:X,'[1]EjeMinTIC-FUTIC'!C:C,'Detalle Fichas FUTIC'!D17)/1000000</f>
        <v>0</v>
      </c>
      <c r="H17" s="33">
        <f>+SUMIFS('[1]EjeMinTIC-FUTIC'!Y:Y,'[1]EjeMinTIC-FUTIC'!C:C,'Detalle Fichas FUTIC'!D17)/1000000</f>
        <v>0</v>
      </c>
      <c r="I17" s="33">
        <f>+SUMIFS('[1]EjeMinTIC-FUTIC'!AA:AA,'[1]EjeMinTIC-FUTIC'!C:C,'Detalle Fichas FUTIC'!D17)/1000000</f>
        <v>0</v>
      </c>
      <c r="J17" s="33">
        <f t="shared" si="0"/>
        <v>11687.20434</v>
      </c>
      <c r="K17" s="33">
        <f t="shared" si="0"/>
        <v>0</v>
      </c>
      <c r="L17" s="34">
        <f t="shared" si="1"/>
        <v>0</v>
      </c>
      <c r="M17" s="34">
        <f t="shared" si="2"/>
        <v>7.3224816604242592E-3</v>
      </c>
    </row>
    <row r="18" spans="1:232" s="39" customFormat="1" ht="27.75" customHeight="1" x14ac:dyDescent="0.35">
      <c r="A18" s="31" t="s">
        <v>19</v>
      </c>
      <c r="B18" s="31" t="s">
        <v>20</v>
      </c>
      <c r="C18" s="31" t="s">
        <v>35</v>
      </c>
      <c r="D18" s="31" t="s">
        <v>38</v>
      </c>
      <c r="E18" s="38" t="s">
        <v>39</v>
      </c>
      <c r="F18" s="32">
        <f>+SUMIFS('[1]EjeMinTIC-FUTIC'!T:T,'[1]EjeMinTIC-FUTIC'!C:C,'Detalle Fichas FUTIC'!D18)/1000000</f>
        <v>16186.923505999999</v>
      </c>
      <c r="G18" s="32">
        <f>+SUMIFS('[1]EjeMinTIC-FUTIC'!X:X,'[1]EjeMinTIC-FUTIC'!C:C,'Detalle Fichas FUTIC'!D18)/1000000</f>
        <v>7542.8685239899996</v>
      </c>
      <c r="H18" s="33">
        <f>+SUMIFS('[1]EjeMinTIC-FUTIC'!Y:Y,'[1]EjeMinTIC-FUTIC'!C:C,'Detalle Fichas FUTIC'!D18)/1000000</f>
        <v>2299.9150770000001</v>
      </c>
      <c r="I18" s="33">
        <f>+SUMIFS('[1]EjeMinTIC-FUTIC'!AA:AA,'[1]EjeMinTIC-FUTIC'!C:C,'Detalle Fichas FUTIC'!D18)/1000000</f>
        <v>2293.6090770000001</v>
      </c>
      <c r="J18" s="33">
        <f t="shared" si="0"/>
        <v>8644.0549820099986</v>
      </c>
      <c r="K18" s="33">
        <f t="shared" si="0"/>
        <v>5242.9534469899991</v>
      </c>
      <c r="L18" s="34">
        <f t="shared" si="1"/>
        <v>0.14208475601602069</v>
      </c>
      <c r="M18" s="34">
        <f t="shared" si="2"/>
        <v>1.0141728257946703E-2</v>
      </c>
    </row>
    <row r="19" spans="1:232" s="35" customFormat="1" ht="27.75" customHeight="1" x14ac:dyDescent="0.35">
      <c r="A19" s="31" t="s">
        <v>19</v>
      </c>
      <c r="B19" s="31" t="s">
        <v>40</v>
      </c>
      <c r="C19" s="31" t="s">
        <v>41</v>
      </c>
      <c r="D19" s="31" t="s">
        <v>42</v>
      </c>
      <c r="E19" s="38" t="s">
        <v>43</v>
      </c>
      <c r="F19" s="32">
        <f>+SUMIFS('[1]EjeMinTIC-FUTIC'!T:T,'[1]EjeMinTIC-FUTIC'!C:C,'Detalle Fichas FUTIC'!D19)/1000000</f>
        <v>21501.108869</v>
      </c>
      <c r="G19" s="32">
        <f>+SUMIFS('[1]EjeMinTIC-FUTIC'!X:X,'[1]EjeMinTIC-FUTIC'!C:C,'Detalle Fichas FUTIC'!D19)/1000000</f>
        <v>9943.9133660000007</v>
      </c>
      <c r="H19" s="33">
        <f>+SUMIFS('[1]EjeMinTIC-FUTIC'!Y:Y,'[1]EjeMinTIC-FUTIC'!C:C,'Detalle Fichas FUTIC'!D19)/1000000</f>
        <v>2260.9797319999998</v>
      </c>
      <c r="I19" s="33">
        <f>+SUMIFS('[1]EjeMinTIC-FUTIC'!AA:AA,'[1]EjeMinTIC-FUTIC'!C:C,'Detalle Fichas FUTIC'!D19)/1000000</f>
        <v>2256.1451320000001</v>
      </c>
      <c r="J19" s="33">
        <f t="shared" si="0"/>
        <v>11557.195502999999</v>
      </c>
      <c r="K19" s="33">
        <f t="shared" si="0"/>
        <v>7682.9336340000009</v>
      </c>
      <c r="L19" s="34">
        <f t="shared" si="1"/>
        <v>0.10515642452561361</v>
      </c>
      <c r="M19" s="34">
        <f t="shared" si="2"/>
        <v>1.347126915828682E-2</v>
      </c>
    </row>
    <row r="20" spans="1:232" s="35" customFormat="1" ht="27.75" customHeight="1" x14ac:dyDescent="0.35">
      <c r="A20" s="31" t="s">
        <v>19</v>
      </c>
      <c r="B20" s="31" t="s">
        <v>20</v>
      </c>
      <c r="C20" s="31" t="s">
        <v>32</v>
      </c>
      <c r="D20" s="38" t="s">
        <v>44</v>
      </c>
      <c r="E20" s="38" t="s">
        <v>45</v>
      </c>
      <c r="F20" s="32">
        <f>+SUMIFS('[1]EjeMinTIC-FUTIC'!T:T,'[1]EjeMinTIC-FUTIC'!C:C,'Detalle Fichas FUTIC'!D20)/1000000</f>
        <v>27264.544333999998</v>
      </c>
      <c r="G20" s="32">
        <f>+SUMIFS('[1]EjeMinTIC-FUTIC'!X:X,'[1]EjeMinTIC-FUTIC'!C:C,'Detalle Fichas FUTIC'!D20)/1000000</f>
        <v>6931.0841280000004</v>
      </c>
      <c r="H20" s="33">
        <f>+SUMIFS('[1]EjeMinTIC-FUTIC'!Y:Y,'[1]EjeMinTIC-FUTIC'!C:C,'Detalle Fichas FUTIC'!D20)/1000000</f>
        <v>2379.9630779899999</v>
      </c>
      <c r="I20" s="33">
        <f>+SUMIFS('[1]EjeMinTIC-FUTIC'!AA:AA,'[1]EjeMinTIC-FUTIC'!C:C,'Detalle Fichas FUTIC'!D20)/1000000</f>
        <v>2379.9630779899999</v>
      </c>
      <c r="J20" s="33">
        <f t="shared" si="0"/>
        <v>20333.460205999996</v>
      </c>
      <c r="K20" s="33">
        <f t="shared" si="0"/>
        <v>4551.1210500100005</v>
      </c>
      <c r="L20" s="34">
        <f t="shared" si="1"/>
        <v>8.7291503897319447E-2</v>
      </c>
      <c r="M20" s="34">
        <f t="shared" si="2"/>
        <v>1.7082282473854574E-2</v>
      </c>
    </row>
    <row r="21" spans="1:232" s="35" customFormat="1" ht="32.25" customHeight="1" x14ac:dyDescent="0.35">
      <c r="A21" s="31" t="s">
        <v>46</v>
      </c>
      <c r="B21" s="38" t="s">
        <v>47</v>
      </c>
      <c r="C21" s="31" t="s">
        <v>48</v>
      </c>
      <c r="D21" s="38" t="s">
        <v>49</v>
      </c>
      <c r="E21" s="40" t="s">
        <v>50</v>
      </c>
      <c r="F21" s="32">
        <f>+SUMIFS('[1]EjeMinTIC-FUTIC'!T:T,'[1]EjeMinTIC-FUTIC'!C:C,'Detalle Fichas FUTIC'!D21)/1000000</f>
        <v>291688.68943600002</v>
      </c>
      <c r="G21" s="32">
        <f>+SUMIFS('[1]EjeMinTIC-FUTIC'!X:X,'[1]EjeMinTIC-FUTIC'!C:C,'Detalle Fichas FUTIC'!D21)/1000000</f>
        <v>269006.738335</v>
      </c>
      <c r="H21" s="33">
        <f>+SUMIFS('[1]EjeMinTIC-FUTIC'!Y:Y,'[1]EjeMinTIC-FUTIC'!C:C,'Detalle Fichas FUTIC'!D21)/1000000</f>
        <v>9610.1267129999997</v>
      </c>
      <c r="I21" s="33">
        <f>+SUMIFS('[1]EjeMinTIC-FUTIC'!AA:AA,'[1]EjeMinTIC-FUTIC'!C:C,'Detalle Fichas FUTIC'!D21)/1000000</f>
        <v>3523.8235490000002</v>
      </c>
      <c r="J21" s="33">
        <f t="shared" si="0"/>
        <v>22681.951101000013</v>
      </c>
      <c r="K21" s="33">
        <f t="shared" si="0"/>
        <v>259396.611622</v>
      </c>
      <c r="L21" s="34">
        <f t="shared" si="1"/>
        <v>3.2946518192329757E-2</v>
      </c>
      <c r="M21" s="34">
        <f t="shared" si="2"/>
        <v>0.18275414862373301</v>
      </c>
    </row>
    <row r="22" spans="1:232" s="35" customFormat="1" ht="36.75" customHeight="1" x14ac:dyDescent="0.35">
      <c r="A22" s="31" t="s">
        <v>51</v>
      </c>
      <c r="B22" s="31" t="s">
        <v>47</v>
      </c>
      <c r="C22" s="31" t="s">
        <v>52</v>
      </c>
      <c r="D22" s="38" t="s">
        <v>53</v>
      </c>
      <c r="E22" s="31" t="s">
        <v>54</v>
      </c>
      <c r="F22" s="32">
        <f>+SUMIFS('[1]EjeMinTIC-FUTIC'!T:T,'[1]EjeMinTIC-FUTIC'!C:C,'Detalle Fichas FUTIC'!D22)/1000000</f>
        <v>16122.050853000001</v>
      </c>
      <c r="G22" s="32">
        <f>+SUMIFS('[1]EjeMinTIC-FUTIC'!X:X,'[1]EjeMinTIC-FUTIC'!C:C,'Detalle Fichas FUTIC'!D22)/1000000</f>
        <v>16122.048763999999</v>
      </c>
      <c r="H22" s="33">
        <f>+SUMIFS('[1]EjeMinTIC-FUTIC'!Y:Y,'[1]EjeMinTIC-FUTIC'!C:C,'Detalle Fichas FUTIC'!D22)/1000000</f>
        <v>13703.741448999999</v>
      </c>
      <c r="I22" s="33">
        <f>+SUMIFS('[1]EjeMinTIC-FUTIC'!AA:AA,'[1]EjeMinTIC-FUTIC'!C:C,'Detalle Fichas FUTIC'!D22)/1000000</f>
        <v>13703.741448999999</v>
      </c>
      <c r="J22" s="33">
        <f t="shared" si="0"/>
        <v>2.0890000014333054E-3</v>
      </c>
      <c r="K22" s="33">
        <f t="shared" si="0"/>
        <v>2418.307315</v>
      </c>
      <c r="L22" s="34">
        <f t="shared" si="1"/>
        <v>0.8499998898372163</v>
      </c>
      <c r="M22" s="34">
        <f t="shared" si="2"/>
        <v>1.0101083053324949E-2</v>
      </c>
    </row>
    <row r="23" spans="1:232" s="35" customFormat="1" ht="46.5" customHeight="1" x14ac:dyDescent="0.35">
      <c r="A23" s="31" t="s">
        <v>55</v>
      </c>
      <c r="B23" s="31" t="s">
        <v>47</v>
      </c>
      <c r="C23" s="31" t="s">
        <v>56</v>
      </c>
      <c r="D23" s="40" t="s">
        <v>57</v>
      </c>
      <c r="E23" s="38" t="s">
        <v>58</v>
      </c>
      <c r="F23" s="32">
        <f>+SUMIFS('[1]EjeMinTIC-FUTIC'!T:T,'[1]EjeMinTIC-FUTIC'!C:C,'Detalle Fichas FUTIC'!D23)/1000000</f>
        <v>15848.656000000001</v>
      </c>
      <c r="G23" s="32">
        <f>+SUMIFS('[1]EjeMinTIC-FUTIC'!X:X,'[1]EjeMinTIC-FUTIC'!C:C,'Detalle Fichas FUTIC'!D23)/1000000</f>
        <v>10703.89572</v>
      </c>
      <c r="H23" s="33">
        <f>+SUMIFS('[1]EjeMinTIC-FUTIC'!Y:Y,'[1]EjeMinTIC-FUTIC'!C:C,'Detalle Fichas FUTIC'!D23)/1000000</f>
        <v>212.38958400000001</v>
      </c>
      <c r="I23" s="33">
        <f>+SUMIFS('[1]EjeMinTIC-FUTIC'!AA:AA,'[1]EjeMinTIC-FUTIC'!C:C,'Detalle Fichas FUTIC'!D23)/1000000</f>
        <v>202.93058400000001</v>
      </c>
      <c r="J23" s="33">
        <f t="shared" si="0"/>
        <v>5144.7602800000004</v>
      </c>
      <c r="K23" s="33">
        <f t="shared" si="0"/>
        <v>10491.506136</v>
      </c>
      <c r="L23" s="34">
        <f t="shared" si="1"/>
        <v>1.3401110100440063E-2</v>
      </c>
      <c r="M23" s="34">
        <f t="shared" si="2"/>
        <v>9.9297906946985842E-3</v>
      </c>
    </row>
    <row r="24" spans="1:232" s="35" customFormat="1" ht="33" customHeight="1" x14ac:dyDescent="0.35">
      <c r="A24" s="31" t="s">
        <v>59</v>
      </c>
      <c r="B24" s="31" t="s">
        <v>47</v>
      </c>
      <c r="C24" s="31" t="s">
        <v>60</v>
      </c>
      <c r="D24" s="31" t="s">
        <v>61</v>
      </c>
      <c r="E24" s="38" t="s">
        <v>62</v>
      </c>
      <c r="F24" s="32">
        <f>+SUMIFS('[1]EjeMinTIC-FUTIC'!T:T,'[1]EjeMinTIC-FUTIC'!C:C,'Detalle Fichas FUTIC'!D24)/1000000</f>
        <v>84351.854464999997</v>
      </c>
      <c r="G24" s="32">
        <f>+SUMIFS('[1]EjeMinTIC-FUTIC'!X:X,'[1]EjeMinTIC-FUTIC'!C:C,'Detalle Fichas FUTIC'!D24)/1000000</f>
        <v>31104.376751520002</v>
      </c>
      <c r="H24" s="33">
        <f>+SUMIFS('[1]EjeMinTIC-FUTIC'!Y:Y,'[1]EjeMinTIC-FUTIC'!C:C,'Detalle Fichas FUTIC'!D24)/1000000</f>
        <v>5428.8020728000001</v>
      </c>
      <c r="I24" s="33">
        <f>+SUMIFS('[1]EjeMinTIC-FUTIC'!AA:AA,'[1]EjeMinTIC-FUTIC'!C:C,'Detalle Fichas FUTIC'!D24)/1000000</f>
        <v>5415.6645728000003</v>
      </c>
      <c r="J24" s="33">
        <f t="shared" si="0"/>
        <v>53247.477713479995</v>
      </c>
      <c r="K24" s="33">
        <f t="shared" si="0"/>
        <v>25675.574678720001</v>
      </c>
      <c r="L24" s="34">
        <f t="shared" si="1"/>
        <v>6.4359012700219487E-2</v>
      </c>
      <c r="M24" s="34">
        <f t="shared" si="2"/>
        <v>5.2849671262164194E-2</v>
      </c>
    </row>
    <row r="25" spans="1:232" s="35" customFormat="1" ht="33" customHeight="1" x14ac:dyDescent="0.35">
      <c r="A25" s="31" t="s">
        <v>46</v>
      </c>
      <c r="B25" s="31" t="s">
        <v>47</v>
      </c>
      <c r="C25" s="31" t="s">
        <v>48</v>
      </c>
      <c r="D25" s="38" t="s">
        <v>63</v>
      </c>
      <c r="E25" s="40" t="s">
        <v>64</v>
      </c>
      <c r="F25" s="32">
        <f>+SUMIFS('[1]EjeMinTIC-FUTIC'!T:T,'[1]EjeMinTIC-FUTIC'!C:C,'Detalle Fichas FUTIC'!D25)/1000000</f>
        <v>34128.712231999998</v>
      </c>
      <c r="G25" s="32">
        <f>+SUMIFS('[1]EjeMinTIC-FUTIC'!X:X,'[1]EjeMinTIC-FUTIC'!C:C,'Detalle Fichas FUTIC'!D25)/1000000</f>
        <v>15000</v>
      </c>
      <c r="H25" s="33">
        <f>+SUMIFS('[1]EjeMinTIC-FUTIC'!Y:Y,'[1]EjeMinTIC-FUTIC'!C:C,'Detalle Fichas FUTIC'!D25)/1000000</f>
        <v>0</v>
      </c>
      <c r="I25" s="33">
        <f>+SUMIFS('[1]EjeMinTIC-FUTIC'!AA:AA,'[1]EjeMinTIC-FUTIC'!C:C,'Detalle Fichas FUTIC'!D25)/1000000</f>
        <v>0</v>
      </c>
      <c r="J25" s="33">
        <f t="shared" si="0"/>
        <v>19128.712231999998</v>
      </c>
      <c r="K25" s="33">
        <f t="shared" si="0"/>
        <v>15000</v>
      </c>
      <c r="L25" s="34">
        <f t="shared" si="1"/>
        <v>0</v>
      </c>
      <c r="M25" s="34">
        <f t="shared" si="2"/>
        <v>2.1382946865864165E-2</v>
      </c>
    </row>
    <row r="26" spans="1:232" s="39" customFormat="1" ht="38.25" x14ac:dyDescent="0.35">
      <c r="A26" s="31" t="s">
        <v>65</v>
      </c>
      <c r="B26" s="31" t="s">
        <v>40</v>
      </c>
      <c r="C26" s="31" t="s">
        <v>66</v>
      </c>
      <c r="D26" s="38" t="s">
        <v>67</v>
      </c>
      <c r="E26" s="31" t="s">
        <v>68</v>
      </c>
      <c r="F26" s="32">
        <f>+SUMIFS('[1]EjeMinTIC-FUTIC'!T:T,'[1]EjeMinTIC-FUTIC'!C:C,'Detalle Fichas FUTIC'!D26)/1000000</f>
        <v>16103.55</v>
      </c>
      <c r="G26" s="32">
        <f>+SUMIFS('[1]EjeMinTIC-FUTIC'!X:X,'[1]EjeMinTIC-FUTIC'!C:C,'Detalle Fichas FUTIC'!D26)/1000000</f>
        <v>6430.4600289999998</v>
      </c>
      <c r="H26" s="33">
        <f>+SUMIFS('[1]EjeMinTIC-FUTIC'!Y:Y,'[1]EjeMinTIC-FUTIC'!C:C,'Detalle Fichas FUTIC'!D26)/1000000</f>
        <v>2506.455383</v>
      </c>
      <c r="I26" s="33">
        <f>+SUMIFS('[1]EjeMinTIC-FUTIC'!AA:AA,'[1]EjeMinTIC-FUTIC'!C:C,'Detalle Fichas FUTIC'!D26)/1000000</f>
        <v>2503.935383</v>
      </c>
      <c r="J26" s="33">
        <f t="shared" ref="J26:K44" si="3">+F26-G26</f>
        <v>9673.0899709999994</v>
      </c>
      <c r="K26" s="33">
        <f t="shared" si="3"/>
        <v>3924.0046459999999</v>
      </c>
      <c r="L26" s="34">
        <f t="shared" si="1"/>
        <v>0.15564613908113428</v>
      </c>
      <c r="M26" s="34">
        <f t="shared" si="2"/>
        <v>1.0089491559512262E-2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</row>
    <row r="27" spans="1:232" s="39" customFormat="1" ht="51" x14ac:dyDescent="0.35">
      <c r="A27" s="31" t="s">
        <v>69</v>
      </c>
      <c r="B27" s="31" t="s">
        <v>47</v>
      </c>
      <c r="C27" s="31" t="s">
        <v>52</v>
      </c>
      <c r="D27" s="38" t="s">
        <v>70</v>
      </c>
      <c r="E27" s="31" t="s">
        <v>71</v>
      </c>
      <c r="F27" s="32">
        <f>+SUMIFS('[1]EjeMinTIC-FUTIC'!T:T,'[1]EjeMinTIC-FUTIC'!C:C,'Detalle Fichas FUTIC'!D27)/1000000</f>
        <v>25377.951236000001</v>
      </c>
      <c r="G27" s="32">
        <f>+SUMIFS('[1]EjeMinTIC-FUTIC'!X:X,'[1]EjeMinTIC-FUTIC'!C:C,'Detalle Fichas FUTIC'!D27)/1000000</f>
        <v>22181.691735</v>
      </c>
      <c r="H27" s="33">
        <f>+SUMIFS('[1]EjeMinTIC-FUTIC'!Y:Y,'[1]EjeMinTIC-FUTIC'!C:C,'Detalle Fichas FUTIC'!D27)/1000000</f>
        <v>1592.205483</v>
      </c>
      <c r="I27" s="33">
        <f>+SUMIFS('[1]EjeMinTIC-FUTIC'!AA:AA,'[1]EjeMinTIC-FUTIC'!C:C,'Detalle Fichas FUTIC'!D27)/1000000</f>
        <v>1592.205483</v>
      </c>
      <c r="J27" s="33">
        <f t="shared" si="3"/>
        <v>3196.2595010000005</v>
      </c>
      <c r="K27" s="33">
        <f t="shared" si="3"/>
        <v>20589.486251999999</v>
      </c>
      <c r="L27" s="34">
        <v>0</v>
      </c>
      <c r="M27" s="34">
        <f t="shared" si="2"/>
        <v>1.5900259557261338E-2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</row>
    <row r="28" spans="1:232" s="35" customFormat="1" ht="51" x14ac:dyDescent="0.35">
      <c r="A28" s="31" t="s">
        <v>69</v>
      </c>
      <c r="B28" s="31" t="s">
        <v>40</v>
      </c>
      <c r="C28" s="31" t="s">
        <v>41</v>
      </c>
      <c r="D28" s="38" t="s">
        <v>72</v>
      </c>
      <c r="E28" s="38" t="s">
        <v>73</v>
      </c>
      <c r="F28" s="32">
        <f>+SUMIFS('[1]EjeMinTIC-FUTIC'!T:T,'[1]EjeMinTIC-FUTIC'!C:C,'Detalle Fichas FUTIC'!D28)/1000000</f>
        <v>4960.5238920000002</v>
      </c>
      <c r="G28" s="32">
        <f>+SUMIFS('[1]EjeMinTIC-FUTIC'!X:X,'[1]EjeMinTIC-FUTIC'!C:C,'Detalle Fichas FUTIC'!D28)/1000000</f>
        <v>2564.357231</v>
      </c>
      <c r="H28" s="33">
        <f>+SUMIFS('[1]EjeMinTIC-FUTIC'!Y:Y,'[1]EjeMinTIC-FUTIC'!C:C,'Detalle Fichas FUTIC'!D28)/1000000</f>
        <v>2564.357231</v>
      </c>
      <c r="I28" s="33">
        <f>+SUMIFS('[1]EjeMinTIC-FUTIC'!AA:AA,'[1]EjeMinTIC-FUTIC'!C:C,'Detalle Fichas FUTIC'!D28)/1000000</f>
        <v>2564.357231</v>
      </c>
      <c r="J28" s="33">
        <f t="shared" si="3"/>
        <v>2396.1666610000002</v>
      </c>
      <c r="K28" s="33">
        <f t="shared" si="3"/>
        <v>0</v>
      </c>
      <c r="L28" s="34">
        <f t="shared" si="1"/>
        <v>0.51695290393331705</v>
      </c>
      <c r="M28" s="34">
        <f t="shared" si="2"/>
        <v>3.1079584277437533E-3</v>
      </c>
    </row>
    <row r="29" spans="1:232" s="35" customFormat="1" ht="28.5" customHeight="1" x14ac:dyDescent="0.35">
      <c r="A29" s="31" t="s">
        <v>65</v>
      </c>
      <c r="B29" s="31" t="s">
        <v>74</v>
      </c>
      <c r="C29" s="31" t="s">
        <v>75</v>
      </c>
      <c r="D29" s="31" t="s">
        <v>76</v>
      </c>
      <c r="E29" s="40" t="s">
        <v>77</v>
      </c>
      <c r="F29" s="32">
        <f>+SUMIFS('[1]EjeMinTIC-FUTIC'!T:T,'[1]EjeMinTIC-FUTIC'!C:C,'Detalle Fichas FUTIC'!D29)/1000000</f>
        <v>5275.2109250000003</v>
      </c>
      <c r="G29" s="32">
        <f>+SUMIFS('[1]EjeMinTIC-FUTIC'!X:X,'[1]EjeMinTIC-FUTIC'!C:C,'Detalle Fichas FUTIC'!D29)/1000000</f>
        <v>5270.000712</v>
      </c>
      <c r="H29" s="33">
        <f>+SUMIFS('[1]EjeMinTIC-FUTIC'!Y:Y,'[1]EjeMinTIC-FUTIC'!C:C,'Detalle Fichas FUTIC'!D29)/1000000</f>
        <v>1699.6580719999999</v>
      </c>
      <c r="I29" s="33">
        <f>+SUMIFS('[1]EjeMinTIC-FUTIC'!AA:AA,'[1]EjeMinTIC-FUTIC'!C:C,'Detalle Fichas FUTIC'!D29)/1000000</f>
        <v>1699.6580719999999</v>
      </c>
      <c r="J29" s="33">
        <f t="shared" si="3"/>
        <v>5.2102130000002944</v>
      </c>
      <c r="K29" s="33">
        <f t="shared" si="3"/>
        <v>3570.3426399999998</v>
      </c>
      <c r="L29" s="34">
        <f t="shared" si="1"/>
        <v>0.32219717773654705</v>
      </c>
      <c r="M29" s="34">
        <f t="shared" si="2"/>
        <v>3.3051219204730869E-3</v>
      </c>
    </row>
    <row r="30" spans="1:232" s="35" customFormat="1" ht="28.5" customHeight="1" x14ac:dyDescent="0.35">
      <c r="A30" s="31" t="s">
        <v>65</v>
      </c>
      <c r="B30" s="31" t="s">
        <v>40</v>
      </c>
      <c r="C30" s="31" t="s">
        <v>78</v>
      </c>
      <c r="D30" s="38" t="s">
        <v>79</v>
      </c>
      <c r="E30" s="38" t="s">
        <v>80</v>
      </c>
      <c r="F30" s="32">
        <f>+SUMIFS('[1]EjeMinTIC-FUTIC'!T:T,'[1]EjeMinTIC-FUTIC'!C:C,'Detalle Fichas FUTIC'!D30)/1000000</f>
        <v>29940.957244000001</v>
      </c>
      <c r="G30" s="32">
        <f>+SUMIFS('[1]EjeMinTIC-FUTIC'!X:X,'[1]EjeMinTIC-FUTIC'!C:C,'Detalle Fichas FUTIC'!D30)/1000000</f>
        <v>21301.053545490002</v>
      </c>
      <c r="H30" s="33">
        <f>+SUMIFS('[1]EjeMinTIC-FUTIC'!Y:Y,'[1]EjeMinTIC-FUTIC'!C:C,'Detalle Fichas FUTIC'!D30)/1000000</f>
        <v>7638.71537111</v>
      </c>
      <c r="I30" s="33">
        <f>+SUMIFS('[1]EjeMinTIC-FUTIC'!AA:AA,'[1]EjeMinTIC-FUTIC'!C:C,'Detalle Fichas FUTIC'!D30)/1000000</f>
        <v>7612.9658711100001</v>
      </c>
      <c r="J30" s="33">
        <f t="shared" si="3"/>
        <v>8639.9036985099992</v>
      </c>
      <c r="K30" s="33">
        <f t="shared" si="3"/>
        <v>13662.338174380002</v>
      </c>
      <c r="L30" s="34">
        <f t="shared" si="1"/>
        <v>0.25512595702466245</v>
      </c>
      <c r="M30" s="34">
        <f t="shared" si="2"/>
        <v>1.8759157788006714E-2</v>
      </c>
    </row>
    <row r="31" spans="1:232" s="35" customFormat="1" ht="38.25" x14ac:dyDescent="0.35">
      <c r="A31" s="31" t="s">
        <v>81</v>
      </c>
      <c r="B31" s="31" t="s">
        <v>40</v>
      </c>
      <c r="C31" s="31" t="s">
        <v>82</v>
      </c>
      <c r="D31" s="38" t="s">
        <v>83</v>
      </c>
      <c r="E31" s="40" t="s">
        <v>84</v>
      </c>
      <c r="F31" s="32">
        <f>+SUMIFS('[1]EjeMinTIC-FUTIC'!T:T,'[1]EjeMinTIC-FUTIC'!C:C,'Detalle Fichas FUTIC'!D31)/1000000</f>
        <v>55644.343701999998</v>
      </c>
      <c r="G31" s="32">
        <f>+SUMIFS('[1]EjeMinTIC-FUTIC'!X:X,'[1]EjeMinTIC-FUTIC'!C:C,'Detalle Fichas FUTIC'!D31)/1000000</f>
        <v>34981.550648470002</v>
      </c>
      <c r="H31" s="33">
        <f>+SUMIFS('[1]EjeMinTIC-FUTIC'!Y:Y,'[1]EjeMinTIC-FUTIC'!C:C,'Detalle Fichas FUTIC'!D31)/1000000</f>
        <v>15483.2229797</v>
      </c>
      <c r="I31" s="33">
        <f>+SUMIFS('[1]EjeMinTIC-FUTIC'!AA:AA,'[1]EjeMinTIC-FUTIC'!C:C,'Detalle Fichas FUTIC'!D31)/1000000</f>
        <v>15385.229179700002</v>
      </c>
      <c r="J31" s="33">
        <f t="shared" si="3"/>
        <v>20662.793053529997</v>
      </c>
      <c r="K31" s="33">
        <f t="shared" si="3"/>
        <v>19498.327668770002</v>
      </c>
      <c r="L31" s="34">
        <f t="shared" si="1"/>
        <v>0.27825331290848693</v>
      </c>
      <c r="M31" s="34">
        <f t="shared" si="2"/>
        <v>3.4863314990541107E-2</v>
      </c>
    </row>
    <row r="32" spans="1:232" s="35" customFormat="1" ht="30.75" customHeight="1" x14ac:dyDescent="0.35">
      <c r="A32" s="31" t="s">
        <v>65</v>
      </c>
      <c r="B32" s="31" t="s">
        <v>40</v>
      </c>
      <c r="C32" s="31" t="s">
        <v>78</v>
      </c>
      <c r="D32" s="31" t="s">
        <v>85</v>
      </c>
      <c r="E32" s="31" t="s">
        <v>86</v>
      </c>
      <c r="F32" s="32">
        <f>+SUMIFS('[1]EjeMinTIC-FUTIC'!T:T,'[1]EjeMinTIC-FUTIC'!C:C,'Detalle Fichas FUTIC'!D32)/1000000</f>
        <v>15017.661079</v>
      </c>
      <c r="G32" s="32">
        <f>+SUMIFS('[1]EjeMinTIC-FUTIC'!X:X,'[1]EjeMinTIC-FUTIC'!C:C,'Detalle Fichas FUTIC'!D32)/1000000</f>
        <v>1837.7412670000001</v>
      </c>
      <c r="H32" s="33">
        <f>+SUMIFS('[1]EjeMinTIC-FUTIC'!Y:Y,'[1]EjeMinTIC-FUTIC'!C:C,'Detalle Fichas FUTIC'!D32)/1000000</f>
        <v>334.16544900000002</v>
      </c>
      <c r="I32" s="33">
        <f>+SUMIFS('[1]EjeMinTIC-FUTIC'!AA:AA,'[1]EjeMinTIC-FUTIC'!C:C,'Detalle Fichas FUTIC'!D32)/1000000</f>
        <v>334.16544900000002</v>
      </c>
      <c r="J32" s="33">
        <f t="shared" si="3"/>
        <v>13179.919812</v>
      </c>
      <c r="K32" s="33">
        <f t="shared" si="3"/>
        <v>1503.575818</v>
      </c>
      <c r="L32" s="34">
        <f t="shared" si="1"/>
        <v>2.2251497569570369E-2</v>
      </c>
      <c r="M32" s="34">
        <f t="shared" si="2"/>
        <v>9.4091405125072622E-3</v>
      </c>
    </row>
    <row r="33" spans="1:13" s="35" customFormat="1" ht="30.75" customHeight="1" x14ac:dyDescent="0.35">
      <c r="A33" s="31" t="s">
        <v>65</v>
      </c>
      <c r="B33" s="31" t="s">
        <v>74</v>
      </c>
      <c r="C33" s="31" t="s">
        <v>75</v>
      </c>
      <c r="D33" s="31" t="s">
        <v>87</v>
      </c>
      <c r="E33" s="31" t="s">
        <v>88</v>
      </c>
      <c r="F33" s="32">
        <f>+SUMIFS('[1]EjeMinTIC-FUTIC'!T:T,'[1]EjeMinTIC-FUTIC'!C:C,'Detalle Fichas FUTIC'!D33)/1000000</f>
        <v>15070.965171</v>
      </c>
      <c r="G33" s="32">
        <f>+SUMIFS('[1]EjeMinTIC-FUTIC'!X:X,'[1]EjeMinTIC-FUTIC'!C:C,'Detalle Fichas FUTIC'!D33)/1000000</f>
        <v>10289.561089000001</v>
      </c>
      <c r="H33" s="33">
        <f>+SUMIFS('[1]EjeMinTIC-FUTIC'!Y:Y,'[1]EjeMinTIC-FUTIC'!C:C,'Detalle Fichas FUTIC'!D33)/1000000</f>
        <v>3711.0529422199997</v>
      </c>
      <c r="I33" s="33">
        <f>+SUMIFS('[1]EjeMinTIC-FUTIC'!AA:AA,'[1]EjeMinTIC-FUTIC'!C:C,'Detalle Fichas FUTIC'!D33)/1000000</f>
        <v>3166.17482032</v>
      </c>
      <c r="J33" s="33">
        <f t="shared" si="3"/>
        <v>4781.4040819999991</v>
      </c>
      <c r="K33" s="33">
        <f t="shared" si="3"/>
        <v>6578.508146780001</v>
      </c>
      <c r="L33" s="34">
        <f t="shared" si="1"/>
        <v>0.2462385719901283</v>
      </c>
      <c r="M33" s="34">
        <f t="shared" si="2"/>
        <v>9.4425375700704361E-3</v>
      </c>
    </row>
    <row r="34" spans="1:13" s="30" customFormat="1" x14ac:dyDescent="0.35">
      <c r="B34" s="41"/>
      <c r="C34" s="41"/>
      <c r="D34" s="41"/>
      <c r="E34" s="42"/>
      <c r="L34" s="43"/>
    </row>
    <row r="35" spans="1:13" s="30" customFormat="1" x14ac:dyDescent="0.35">
      <c r="B35" s="41"/>
      <c r="C35" s="41"/>
      <c r="D35" s="41"/>
      <c r="E35" s="42"/>
      <c r="L35" s="43"/>
    </row>
    <row r="36" spans="1:13" s="30" customFormat="1" x14ac:dyDescent="0.35">
      <c r="B36" s="41"/>
      <c r="C36" s="41"/>
      <c r="D36" s="41"/>
      <c r="E36" s="42"/>
      <c r="L36" s="43"/>
    </row>
    <row r="37" spans="1:13" s="30" customFormat="1" x14ac:dyDescent="0.35">
      <c r="B37" s="41"/>
      <c r="C37" s="41"/>
      <c r="D37" s="41"/>
      <c r="E37" s="42"/>
      <c r="L37" s="43"/>
    </row>
    <row r="38" spans="1:13" s="30" customFormat="1" x14ac:dyDescent="0.35">
      <c r="B38" s="41"/>
      <c r="C38" s="41"/>
      <c r="D38" s="41"/>
      <c r="E38" s="42"/>
      <c r="L38" s="43"/>
    </row>
    <row r="39" spans="1:13" s="30" customFormat="1" x14ac:dyDescent="0.35">
      <c r="B39" s="41"/>
      <c r="C39" s="41"/>
      <c r="D39" s="41"/>
      <c r="E39" s="42"/>
      <c r="L39" s="43"/>
    </row>
    <row r="40" spans="1:13" s="30" customFormat="1" x14ac:dyDescent="0.35">
      <c r="B40" s="41"/>
      <c r="C40" s="41"/>
      <c r="D40" s="41"/>
      <c r="E40" s="42"/>
      <c r="L40" s="43"/>
    </row>
    <row r="41" spans="1:13" s="30" customFormat="1" x14ac:dyDescent="0.35">
      <c r="B41" s="41"/>
      <c r="C41" s="41"/>
      <c r="D41" s="41"/>
      <c r="E41" s="42"/>
      <c r="L41" s="43"/>
    </row>
    <row r="42" spans="1:13" s="30" customFormat="1" x14ac:dyDescent="0.35">
      <c r="B42" s="41"/>
      <c r="C42" s="41"/>
      <c r="D42" s="41"/>
      <c r="E42" s="42"/>
      <c r="L42" s="43"/>
    </row>
    <row r="43" spans="1:13" s="30" customFormat="1" x14ac:dyDescent="0.35">
      <c r="B43" s="41"/>
      <c r="C43" s="41"/>
      <c r="D43" s="41"/>
      <c r="E43" s="42"/>
      <c r="L43" s="43"/>
    </row>
    <row r="44" spans="1:13" s="30" customFormat="1" x14ac:dyDescent="0.35">
      <c r="B44" s="41"/>
      <c r="C44" s="41"/>
      <c r="D44" s="41"/>
      <c r="E44" s="42"/>
      <c r="L44" s="43"/>
    </row>
    <row r="45" spans="1:13" s="30" customFormat="1" x14ac:dyDescent="0.35">
      <c r="B45" s="41"/>
      <c r="C45" s="41"/>
      <c r="D45" s="41"/>
      <c r="E45" s="42"/>
      <c r="L45" s="43"/>
    </row>
    <row r="46" spans="1:13" s="30" customFormat="1" x14ac:dyDescent="0.35">
      <c r="B46" s="41"/>
      <c r="C46" s="41"/>
      <c r="D46" s="41"/>
      <c r="E46" s="42"/>
      <c r="L46" s="43"/>
    </row>
    <row r="47" spans="1:13" s="30" customFormat="1" x14ac:dyDescent="0.35">
      <c r="B47" s="41"/>
      <c r="C47" s="41"/>
      <c r="D47" s="41"/>
      <c r="E47" s="42"/>
      <c r="L47" s="43"/>
    </row>
    <row r="48" spans="1:13" s="30" customFormat="1" x14ac:dyDescent="0.35">
      <c r="B48" s="41"/>
      <c r="C48" s="41"/>
      <c r="D48" s="41"/>
      <c r="E48" s="42"/>
      <c r="L48" s="43"/>
    </row>
    <row r="49" spans="2:12" s="30" customFormat="1" x14ac:dyDescent="0.35">
      <c r="B49" s="41"/>
      <c r="C49" s="41"/>
      <c r="D49" s="41"/>
      <c r="E49" s="42"/>
      <c r="L49" s="43"/>
    </row>
    <row r="50" spans="2:12" s="30" customFormat="1" x14ac:dyDescent="0.35">
      <c r="B50" s="41"/>
      <c r="C50" s="41"/>
      <c r="D50" s="41"/>
      <c r="E50" s="42"/>
      <c r="L50" s="43"/>
    </row>
    <row r="51" spans="2:12" s="30" customFormat="1" x14ac:dyDescent="0.35">
      <c r="B51" s="41"/>
      <c r="C51" s="41"/>
      <c r="D51" s="41"/>
      <c r="E51" s="42"/>
      <c r="L51" s="43"/>
    </row>
    <row r="52" spans="2:12" s="30" customFormat="1" x14ac:dyDescent="0.35">
      <c r="B52" s="41"/>
      <c r="C52" s="41"/>
      <c r="D52" s="41"/>
      <c r="E52" s="42"/>
      <c r="L52" s="43"/>
    </row>
    <row r="53" spans="2:12" s="30" customFormat="1" x14ac:dyDescent="0.35">
      <c r="B53" s="41"/>
      <c r="C53" s="41"/>
      <c r="D53" s="41"/>
      <c r="E53" s="42"/>
      <c r="L53" s="43"/>
    </row>
    <row r="54" spans="2:12" s="30" customFormat="1" x14ac:dyDescent="0.35">
      <c r="B54" s="41"/>
      <c r="C54" s="41"/>
      <c r="D54" s="41"/>
      <c r="E54" s="42"/>
      <c r="L54" s="43"/>
    </row>
    <row r="55" spans="2:12" s="30" customFormat="1" x14ac:dyDescent="0.35">
      <c r="B55" s="41"/>
      <c r="C55" s="41"/>
      <c r="D55" s="41"/>
      <c r="E55" s="42"/>
      <c r="L55" s="43"/>
    </row>
    <row r="56" spans="2:12" s="30" customFormat="1" x14ac:dyDescent="0.35">
      <c r="B56" s="41"/>
      <c r="C56" s="41"/>
      <c r="D56" s="41"/>
      <c r="E56" s="42"/>
      <c r="L56" s="43"/>
    </row>
    <row r="57" spans="2:12" s="30" customFormat="1" x14ac:dyDescent="0.35">
      <c r="B57" s="41"/>
      <c r="C57" s="41"/>
      <c r="D57" s="41"/>
      <c r="E57" s="42"/>
      <c r="L57" s="43"/>
    </row>
    <row r="58" spans="2:12" s="30" customFormat="1" x14ac:dyDescent="0.35">
      <c r="B58" s="41"/>
      <c r="C58" s="41"/>
      <c r="D58" s="41"/>
      <c r="E58" s="42"/>
      <c r="L58" s="43"/>
    </row>
    <row r="59" spans="2:12" s="30" customFormat="1" x14ac:dyDescent="0.35">
      <c r="B59" s="41"/>
      <c r="C59" s="41"/>
      <c r="D59" s="41"/>
      <c r="E59" s="42"/>
      <c r="L59" s="43"/>
    </row>
  </sheetData>
  <autoFilter ref="A8:HX33" xr:uid="{280F91BE-385C-4129-A006-10BC85464A33}"/>
  <dataValidations count="1">
    <dataValidation type="list" allowBlank="1" showInputMessage="1" showErrorMessage="1" sqref="B15:D15 C18:D18 C23:D24 C11:C14 D11:D12 C21 C17 D32:D33 C32 C10:D10 B16:B32" xr:uid="{52DBD6EA-48E6-4880-84E3-79BADED93511}">
      <formula1>AREASOLICITANTE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Fichas FUTIC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Lizeth Camila Meza  Arenas</dc:creator>
  <cp:lastModifiedBy>Lizeth Camila Meza  Arenas</cp:lastModifiedBy>
  <dcterms:created xsi:type="dcterms:W3CDTF">2025-07-21T20:24:19Z</dcterms:created>
  <dcterms:modified xsi:type="dcterms:W3CDTF">2025-07-21T20:29:33Z</dcterms:modified>
</cp:coreProperties>
</file>