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natal\Downloads\"/>
    </mc:Choice>
  </mc:AlternateContent>
  <xr:revisionPtr revIDLastSave="0" documentId="8_{CF57DC3C-A28B-4A12-9FED-7B0803DEBA46}" xr6:coauthVersionLast="47" xr6:coauthVersionMax="47" xr10:uidLastSave="{00000000-0000-0000-0000-000000000000}"/>
  <bookViews>
    <workbookView xWindow="-110" yWindow="-110" windowWidth="19420" windowHeight="11500" tabRatio="596" xr2:uid="{00000000-000D-0000-FFFF-FFFF00000000}"/>
  </bookViews>
  <sheets>
    <sheet name="0" sheetId="8" r:id="rId1"/>
    <sheet name="Explicación Hoja 1" sheetId="21" r:id="rId2"/>
    <sheet name="1. Iniciativas" sheetId="3" r:id="rId3"/>
    <sheet name="Explicación Hoja 2" sheetId="29" r:id="rId4"/>
    <sheet name="2. Proyectos e indicadores " sheetId="32" r:id="rId5"/>
  </sheets>
  <externalReferences>
    <externalReference r:id="rId6"/>
  </externalReferences>
  <definedNames>
    <definedName name="_xlnm._FilterDatabase" localSheetId="2" hidden="1">'1. Iniciativas'!$A$4:$Q$4</definedName>
    <definedName name="_xlnm._FilterDatabase" localSheetId="4" hidden="1">'2. Proyectos e indicadores '!$A$4:$I$482</definedName>
    <definedName name="_xlnm.Print_Area" localSheetId="0">'0'!$A$1:$E$108</definedName>
    <definedName name="_xlnm.Print_Area" localSheetId="2">'1. Iniciativas'!$A$1:$M$56</definedName>
    <definedName name="_xlnm.Print_Area" localSheetId="4">'2. Proyectos e indicadores '!$A$1:$I$482</definedName>
    <definedName name="_xlnm.Print_Area" localSheetId="1">'Explicación Hoja 1'!$A$1:$B$54</definedName>
    <definedName name="_xlnm.Print_Area" localSheetId="3">'Explicación Hoja 2'!$A$1:$A$34</definedName>
    <definedName name="in_001" localSheetId="0">#REF!</definedName>
    <definedName name="in_001" localSheetId="2">#REF!</definedName>
    <definedName name="in_001">#REF!</definedName>
    <definedName name="ini_10" localSheetId="0">#REF!</definedName>
    <definedName name="ini_10" localSheetId="2">#REF!</definedName>
    <definedName name="ini_10">#REF!</definedName>
    <definedName name="ini_11" localSheetId="0">#REF!</definedName>
    <definedName name="ini_11" localSheetId="2">#REF!</definedName>
    <definedName name="ini_11">#REF!</definedName>
    <definedName name="ini_12" localSheetId="0">#REF!</definedName>
    <definedName name="ini_12" localSheetId="2">#REF!</definedName>
    <definedName name="ini_12">#REF!</definedName>
    <definedName name="ini_13" localSheetId="0">#REF!</definedName>
    <definedName name="ini_13" localSheetId="2">#REF!</definedName>
    <definedName name="ini_13">#REF!</definedName>
    <definedName name="ini_14" localSheetId="0">#REF!</definedName>
    <definedName name="ini_14" localSheetId="2">#REF!</definedName>
    <definedName name="ini_14">#REF!</definedName>
    <definedName name="ini_15" localSheetId="0">#REF!</definedName>
    <definedName name="ini_15" localSheetId="2">#REF!</definedName>
    <definedName name="ini_15">#REF!</definedName>
    <definedName name="ini_16" localSheetId="0">#REF!</definedName>
    <definedName name="ini_16" localSheetId="2">#REF!</definedName>
    <definedName name="ini_16">#REF!</definedName>
    <definedName name="ini_17" localSheetId="0">#REF!</definedName>
    <definedName name="ini_17" localSheetId="2">#REF!</definedName>
    <definedName name="ini_17">#REF!</definedName>
    <definedName name="ini_18" localSheetId="0">#REF!</definedName>
    <definedName name="ini_18" localSheetId="2">#REF!</definedName>
    <definedName name="ini_18">#REF!</definedName>
    <definedName name="ini_19" localSheetId="0">#REF!</definedName>
    <definedName name="ini_19" localSheetId="2">#REF!</definedName>
    <definedName name="ini_19">#REF!</definedName>
    <definedName name="ini_2" localSheetId="0">#REF!</definedName>
    <definedName name="ini_2" localSheetId="2">#REF!</definedName>
    <definedName name="ini_2">#REF!</definedName>
    <definedName name="ini_20" localSheetId="0">#REF!</definedName>
    <definedName name="ini_20" localSheetId="2">#REF!</definedName>
    <definedName name="ini_20">#REF!</definedName>
    <definedName name="ini_21" localSheetId="0">#REF!</definedName>
    <definedName name="ini_21" localSheetId="2">#REF!</definedName>
    <definedName name="ini_21">#REF!</definedName>
    <definedName name="ini_22" localSheetId="0">#REF!</definedName>
    <definedName name="ini_22" localSheetId="2">#REF!</definedName>
    <definedName name="ini_22">#REF!</definedName>
    <definedName name="ini_23" localSheetId="0">#REF!</definedName>
    <definedName name="ini_23" localSheetId="2">#REF!</definedName>
    <definedName name="ini_23">#REF!</definedName>
    <definedName name="ini_24" localSheetId="0">#REF!</definedName>
    <definedName name="ini_24" localSheetId="2">#REF!</definedName>
    <definedName name="ini_24">#REF!</definedName>
    <definedName name="ini_25" localSheetId="0">#REF!</definedName>
    <definedName name="ini_25" localSheetId="2">#REF!</definedName>
    <definedName name="ini_25">#REF!</definedName>
    <definedName name="ini_26" localSheetId="0">#REF!</definedName>
    <definedName name="ini_26" localSheetId="2">#REF!</definedName>
    <definedName name="ini_26">#REF!</definedName>
    <definedName name="ini_27" localSheetId="0">#REF!</definedName>
    <definedName name="ini_27" localSheetId="2">#REF!</definedName>
    <definedName name="ini_27">#REF!</definedName>
    <definedName name="ini_28" localSheetId="0">#REF!</definedName>
    <definedName name="ini_28" localSheetId="2">#REF!</definedName>
    <definedName name="ini_28">#REF!</definedName>
    <definedName name="ini_29" localSheetId="0">#REF!</definedName>
    <definedName name="ini_29" localSheetId="2">#REF!</definedName>
    <definedName name="ini_29">#REF!</definedName>
    <definedName name="ini_3" localSheetId="0">#REF!</definedName>
    <definedName name="ini_3" localSheetId="2">#REF!</definedName>
    <definedName name="ini_3">#REF!</definedName>
    <definedName name="ini_30" localSheetId="0">#REF!</definedName>
    <definedName name="ini_30" localSheetId="2">#REF!</definedName>
    <definedName name="ini_30">#REF!</definedName>
    <definedName name="ini_31" localSheetId="0">#REF!</definedName>
    <definedName name="ini_31" localSheetId="2">#REF!</definedName>
    <definedName name="ini_31">#REF!</definedName>
    <definedName name="ini_32" localSheetId="0">#REF!</definedName>
    <definedName name="ini_32" localSheetId="2">#REF!</definedName>
    <definedName name="ini_32">#REF!</definedName>
    <definedName name="ini_33" localSheetId="0">#REF!</definedName>
    <definedName name="ini_33" localSheetId="2">#REF!</definedName>
    <definedName name="ini_33">#REF!</definedName>
    <definedName name="ini_34" localSheetId="0">#REF!</definedName>
    <definedName name="ini_34" localSheetId="2">#REF!</definedName>
    <definedName name="ini_34">#REF!</definedName>
    <definedName name="ini_35" localSheetId="0">#REF!</definedName>
    <definedName name="ini_35" localSheetId="2">#REF!</definedName>
    <definedName name="ini_35">#REF!</definedName>
    <definedName name="ini_36" localSheetId="0">#REF!</definedName>
    <definedName name="ini_36" localSheetId="2">#REF!</definedName>
    <definedName name="ini_36">#REF!</definedName>
    <definedName name="ini_37" localSheetId="0">#REF!</definedName>
    <definedName name="ini_37" localSheetId="2">#REF!</definedName>
    <definedName name="ini_37">#REF!</definedName>
    <definedName name="ini_38" localSheetId="0">#REF!</definedName>
    <definedName name="ini_38" localSheetId="2">#REF!</definedName>
    <definedName name="ini_38">#REF!</definedName>
    <definedName name="ini_39" localSheetId="0">#REF!</definedName>
    <definedName name="ini_39" localSheetId="2">#REF!</definedName>
    <definedName name="ini_39">#REF!</definedName>
    <definedName name="ini_4" localSheetId="0">#REF!</definedName>
    <definedName name="ini_4" localSheetId="2">#REF!</definedName>
    <definedName name="ini_4">#REF!</definedName>
    <definedName name="ini_40" localSheetId="0">#REF!</definedName>
    <definedName name="ini_40" localSheetId="2">#REF!</definedName>
    <definedName name="ini_40">#REF!</definedName>
    <definedName name="ini_41" localSheetId="0">#REF!</definedName>
    <definedName name="ini_41" localSheetId="2">#REF!</definedName>
    <definedName name="ini_41">#REF!</definedName>
    <definedName name="ini_42" localSheetId="0">#REF!</definedName>
    <definedName name="ini_42" localSheetId="2">#REF!</definedName>
    <definedName name="ini_42">#REF!</definedName>
    <definedName name="ini_43" localSheetId="0">#REF!</definedName>
    <definedName name="ini_43" localSheetId="2">#REF!</definedName>
    <definedName name="ini_43">#REF!</definedName>
    <definedName name="ini_44" localSheetId="0">#REF!</definedName>
    <definedName name="ini_44" localSheetId="2">#REF!</definedName>
    <definedName name="ini_44">#REF!</definedName>
    <definedName name="ini_45" localSheetId="0">#REF!</definedName>
    <definedName name="ini_45" localSheetId="2">#REF!</definedName>
    <definedName name="ini_45">#REF!</definedName>
    <definedName name="ini_46" localSheetId="0">#REF!</definedName>
    <definedName name="ini_46" localSheetId="2">#REF!</definedName>
    <definedName name="ini_46">#REF!</definedName>
    <definedName name="ini_47" localSheetId="0">#REF!</definedName>
    <definedName name="ini_47" localSheetId="2">#REF!</definedName>
    <definedName name="ini_47">#REF!</definedName>
    <definedName name="ini_48" localSheetId="0">#REF!</definedName>
    <definedName name="ini_48" localSheetId="2">#REF!</definedName>
    <definedName name="ini_48">#REF!</definedName>
    <definedName name="ini_49" localSheetId="0">#REF!</definedName>
    <definedName name="ini_49" localSheetId="2">#REF!</definedName>
    <definedName name="ini_49">#REF!</definedName>
    <definedName name="ini_5" localSheetId="0">#REF!</definedName>
    <definedName name="ini_5" localSheetId="2">#REF!</definedName>
    <definedName name="ini_5">#REF!</definedName>
    <definedName name="ini_50" localSheetId="0">#REF!</definedName>
    <definedName name="ini_50" localSheetId="2">#REF!</definedName>
    <definedName name="ini_50">#REF!</definedName>
    <definedName name="ini_51" localSheetId="0">#REF!</definedName>
    <definedName name="ini_51" localSheetId="2">#REF!</definedName>
    <definedName name="ini_51">#REF!</definedName>
    <definedName name="ini_52" localSheetId="0">#REF!</definedName>
    <definedName name="ini_52" localSheetId="2">#REF!</definedName>
    <definedName name="ini_52">#REF!</definedName>
    <definedName name="ini_53" localSheetId="0">#REF!</definedName>
    <definedName name="ini_53" localSheetId="2">#REF!</definedName>
    <definedName name="ini_53">#REF!</definedName>
    <definedName name="ini_54" localSheetId="0">#REF!</definedName>
    <definedName name="ini_54" localSheetId="2">#REF!</definedName>
    <definedName name="ini_54">#REF!</definedName>
    <definedName name="ini_55" localSheetId="0">#REF!</definedName>
    <definedName name="ini_55" localSheetId="2">#REF!</definedName>
    <definedName name="ini_55">#REF!</definedName>
    <definedName name="ini_56" localSheetId="0">#REF!</definedName>
    <definedName name="ini_56" localSheetId="2">#REF!</definedName>
    <definedName name="ini_56">#REF!</definedName>
    <definedName name="ini_57" localSheetId="0">#REF!</definedName>
    <definedName name="ini_57" localSheetId="2">#REF!</definedName>
    <definedName name="ini_57">#REF!</definedName>
    <definedName name="ini_58" localSheetId="0">#REF!</definedName>
    <definedName name="ini_58" localSheetId="2">#REF!</definedName>
    <definedName name="ini_58">#REF!</definedName>
    <definedName name="ini_59" localSheetId="0">#REF!</definedName>
    <definedName name="ini_59" localSheetId="2">#REF!</definedName>
    <definedName name="ini_59">#REF!</definedName>
    <definedName name="ini_6" localSheetId="0">#REF!</definedName>
    <definedName name="ini_6" localSheetId="2">#REF!</definedName>
    <definedName name="ini_6">#REF!</definedName>
    <definedName name="ini_60" localSheetId="0">#REF!</definedName>
    <definedName name="ini_60" localSheetId="2">#REF!</definedName>
    <definedName name="ini_60">#REF!</definedName>
    <definedName name="ini_61" localSheetId="0">#REF!</definedName>
    <definedName name="ini_61" localSheetId="2">#REF!</definedName>
    <definedName name="ini_61">#REF!</definedName>
    <definedName name="ini_62" localSheetId="0">#REF!</definedName>
    <definedName name="ini_62" localSheetId="2">#REF!</definedName>
    <definedName name="ini_62">#REF!</definedName>
    <definedName name="ini_63" localSheetId="0">#REF!</definedName>
    <definedName name="ini_63" localSheetId="2">#REF!</definedName>
    <definedName name="ini_63">#REF!</definedName>
    <definedName name="ini_64" localSheetId="0">#REF!</definedName>
    <definedName name="ini_64" localSheetId="2">#REF!</definedName>
    <definedName name="ini_64">#REF!</definedName>
    <definedName name="ini_65" localSheetId="0">#REF!</definedName>
    <definedName name="ini_65" localSheetId="2">#REF!</definedName>
    <definedName name="ini_65">#REF!</definedName>
    <definedName name="ini_66" localSheetId="0">#REF!</definedName>
    <definedName name="ini_66" localSheetId="2">#REF!</definedName>
    <definedName name="ini_66">#REF!</definedName>
    <definedName name="ini_67" localSheetId="0">#REF!</definedName>
    <definedName name="ini_67" localSheetId="2">#REF!</definedName>
    <definedName name="ini_67">#REF!</definedName>
    <definedName name="ini_68" localSheetId="0">#REF!</definedName>
    <definedName name="ini_68" localSheetId="2">#REF!</definedName>
    <definedName name="ini_68">#REF!</definedName>
    <definedName name="ini_69" localSheetId="0">#REF!</definedName>
    <definedName name="ini_69" localSheetId="2">#REF!</definedName>
    <definedName name="ini_69">#REF!</definedName>
    <definedName name="ini_7" localSheetId="0">#REF!</definedName>
    <definedName name="ini_7" localSheetId="2">#REF!</definedName>
    <definedName name="ini_7">#REF!</definedName>
    <definedName name="ini_70" localSheetId="0">#REF!</definedName>
    <definedName name="ini_70" localSheetId="2">#REF!</definedName>
    <definedName name="ini_70">#REF!</definedName>
    <definedName name="ini_71" localSheetId="0">#REF!</definedName>
    <definedName name="ini_71" localSheetId="2">#REF!</definedName>
    <definedName name="ini_71">#REF!</definedName>
    <definedName name="ini_72" localSheetId="0">#REF!</definedName>
    <definedName name="ini_72" localSheetId="2">#REF!</definedName>
    <definedName name="ini_72">#REF!</definedName>
    <definedName name="ini_73" localSheetId="0">#REF!</definedName>
    <definedName name="ini_73" localSheetId="2">#REF!</definedName>
    <definedName name="ini_73">#REF!</definedName>
    <definedName name="ini_74" localSheetId="0">#REF!</definedName>
    <definedName name="ini_74" localSheetId="2">#REF!</definedName>
    <definedName name="ini_74">#REF!</definedName>
    <definedName name="ini_75" localSheetId="0">#REF!</definedName>
    <definedName name="ini_75" localSheetId="2">#REF!</definedName>
    <definedName name="ini_75">#REF!</definedName>
    <definedName name="ini_76" localSheetId="0">#REF!</definedName>
    <definedName name="ini_76" localSheetId="2">#REF!</definedName>
    <definedName name="ini_76">#REF!</definedName>
    <definedName name="ini_77" localSheetId="0">#REF!</definedName>
    <definedName name="ini_77" localSheetId="2">#REF!</definedName>
    <definedName name="ini_77">#REF!</definedName>
    <definedName name="ini_78" localSheetId="0">#REF!</definedName>
    <definedName name="ini_78" localSheetId="2">#REF!</definedName>
    <definedName name="ini_78">#REF!</definedName>
    <definedName name="ini_79" localSheetId="0">#REF!</definedName>
    <definedName name="ini_79" localSheetId="2">#REF!</definedName>
    <definedName name="ini_79">#REF!</definedName>
    <definedName name="ini_8" localSheetId="0">#REF!</definedName>
    <definedName name="ini_8" localSheetId="2">#REF!</definedName>
    <definedName name="ini_8">#REF!</definedName>
    <definedName name="ini_80" localSheetId="0">#REF!</definedName>
    <definedName name="ini_80" localSheetId="2">#REF!</definedName>
    <definedName name="ini_80">#REF!</definedName>
    <definedName name="ini_81" localSheetId="0">#REF!</definedName>
    <definedName name="ini_81" localSheetId="2">#REF!</definedName>
    <definedName name="ini_81">#REF!</definedName>
    <definedName name="ini_82" localSheetId="0">#REF!</definedName>
    <definedName name="ini_82" localSheetId="2">#REF!</definedName>
    <definedName name="ini_82">#REF!</definedName>
    <definedName name="ini_83" localSheetId="0">#REF!</definedName>
    <definedName name="ini_83" localSheetId="2">#REF!</definedName>
    <definedName name="ini_83">#REF!</definedName>
    <definedName name="ini_84" localSheetId="0">#REF!</definedName>
    <definedName name="ini_84" localSheetId="2">#REF!</definedName>
    <definedName name="ini_84">#REF!</definedName>
    <definedName name="ini_85" localSheetId="0">#REF!</definedName>
    <definedName name="ini_85" localSheetId="2">#REF!</definedName>
    <definedName name="ini_85">#REF!</definedName>
    <definedName name="ini_86" localSheetId="0">#REF!</definedName>
    <definedName name="ini_86" localSheetId="2">#REF!</definedName>
    <definedName name="ini_86">#REF!</definedName>
    <definedName name="ini_87" localSheetId="0">#REF!</definedName>
    <definedName name="ini_87" localSheetId="2">#REF!</definedName>
    <definedName name="ini_87">#REF!</definedName>
    <definedName name="ini_88" localSheetId="0">#REF!</definedName>
    <definedName name="ini_88" localSheetId="2">#REF!</definedName>
    <definedName name="ini_88">#REF!</definedName>
    <definedName name="ini_89" localSheetId="0">#REF!</definedName>
    <definedName name="ini_89" localSheetId="2">#REF!</definedName>
    <definedName name="ini_89">#REF!</definedName>
    <definedName name="ini_9" localSheetId="0">#REF!</definedName>
    <definedName name="ini_9" localSheetId="2">#REF!</definedName>
    <definedName name="ini_9">#REF!</definedName>
    <definedName name="ini_90" localSheetId="0">#REF!</definedName>
    <definedName name="ini_90" localSheetId="2">#REF!</definedName>
    <definedName name="ini_90">#REF!</definedName>
    <definedName name="ini_91" localSheetId="0">#REF!</definedName>
    <definedName name="ini_91" localSheetId="2">#REF!</definedName>
    <definedName name="ini_91">#REF!</definedName>
    <definedName name="ini_92" localSheetId="0">#REF!</definedName>
    <definedName name="ini_92" localSheetId="2">#REF!</definedName>
    <definedName name="ini_92">#REF!</definedName>
    <definedName name="ini_93" localSheetId="0">#REF!</definedName>
    <definedName name="ini_93" localSheetId="2">#REF!</definedName>
    <definedName name="ini_93">#REF!</definedName>
    <definedName name="inter" localSheetId="0">#REF!</definedName>
    <definedName name="inter" localSheetId="2">#REF!</definedName>
    <definedName name="inter">#REF!</definedName>
    <definedName name="MATRIZ" localSheetId="0">#REF!</definedName>
    <definedName name="MATRIZ" localSheetId="2">#REF!</definedName>
    <definedName name="MATRIZ">#REF!</definedName>
    <definedName name="oficina" localSheetId="0">#REF!</definedName>
    <definedName name="oficina" localSheetId="2">#REF!</definedName>
    <definedName name="oficina">#REF!</definedName>
    <definedName name="prensa" localSheetId="0">#REF!</definedName>
    <definedName name="prensa" localSheetId="2">#REF!</definedName>
    <definedName name="prensa">#REF!</definedName>
    <definedName name="qwer" localSheetId="0">#REF!</definedName>
    <definedName name="qwer" localSheetId="2">#REF!</definedName>
    <definedName name="qwer">#REF!</definedName>
    <definedName name="tipos">[1]Hoja1!$D$7:$D$9</definedName>
    <definedName name="_xlnm.Print_Titles" localSheetId="2">'1. Iniciativas'!$1:$4</definedName>
    <definedName name="_xlnm.Print_Titles" localSheetId="4">'2. Proyectos e indicadores '!$1:$4</definedName>
    <definedName name="_xlnm.Print_Titles" localSheetId="1">'Explicación Hoja 1'!$1:$1</definedName>
    <definedName name="xxxxxxx" localSheetId="0">#REF!</definedName>
    <definedName name="xxxxxxx" localSheetId="2">#REF!</definedName>
    <definedName name="xxxxxx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8" i="3" l="1"/>
  <c r="K62" i="3" s="1"/>
  <c r="K9" i="3" l="1"/>
  <c r="E47" i="32" l="1"/>
  <c r="E22" i="32"/>
  <c r="E484" i="32" s="1"/>
  <c r="E487" i="32" s="1"/>
  <c r="E18" i="32"/>
  <c r="G187" i="32"/>
  <c r="E185" i="32"/>
  <c r="E192" i="32"/>
  <c r="G148" i="32"/>
  <c r="E256" i="32"/>
  <c r="K34" i="3"/>
  <c r="E281" i="32"/>
  <c r="E129" i="32" l="1"/>
  <c r="E112" i="32"/>
  <c r="K50" i="3" l="1"/>
  <c r="E261" i="32" l="1"/>
  <c r="E148" i="32" l="1"/>
  <c r="K33" i="3" l="1"/>
  <c r="E287" i="32" l="1"/>
</calcChain>
</file>

<file path=xl/sharedStrings.xml><?xml version="1.0" encoding="utf-8"?>
<sst xmlns="http://schemas.openxmlformats.org/spreadsheetml/2006/main" count="1450" uniqueCount="994">
  <si>
    <t xml:space="preserve">El Plan Nacional de Desarrollo 2022-2026 (PND 2022-2026) Colombia potencia mundial de la vida concreta el inicio de una transición que debe desembocar en la paz total, que no es otra cosa que la búsqueda de una oportunidad para que todos podamos vivir una vida digna, basada en la justicia; es decir, en una cultura de la paz que reconoce el valor excelso de la vida en todas sus formas y que garantiza el cuidado de la casa común.  
El Plan Nacional de Desarrollo 2022-2026 está compuesto por cinco transformaciones: (a) ordenamiento del territorio alrededor del agua, (b) seguridad humana y justicia social, (c) derecho humano a la alimentación, (d) internacionalización, economía productiva para la vida y acción climática, y (e) convergencia regional. </t>
  </si>
  <si>
    <t>Para el primer semestre de 2019 se integraron los planes institucionales y estratégicos al Plan de Acción dando cumplimiento a lo estipulado en el Decreto 612 de 2018, en el ámbito de aplicación del Modelo Integrado de Planeación y Gestión, al Plan de Acción de que trata el artículo 74 de la Ley 1474 de 2011, a continuación se presenta la relación de planes con las iniciativas del plan de acción para la vigencia 2026</t>
  </si>
  <si>
    <t>Plan Requerido por el Decreto 612</t>
  </si>
  <si>
    <t>Iniciativa del Plan de Acción que lo incluye</t>
  </si>
  <si>
    <t>Enlace Publicación</t>
  </si>
  <si>
    <t>1. Plan Institucional de Archivos de la Entidad ­PINAR</t>
  </si>
  <si>
    <t>E2-D2-5000 - Fortalecimiento de la Gestión Documental en MinTIC</t>
  </si>
  <si>
    <t>https://www.mintic.gov.co/portal/inicio/Atencion-y-Servicio-a-la-Ciudadania/Transparencia/135922:Plan-institucional-de-archivos</t>
  </si>
  <si>
    <t>2. Plan Anual de Adquisiciones</t>
  </si>
  <si>
    <t>E2-D2-6000 / Gestión Contractual del MINTIC para una  Contratación  Pública Eficiente y Transparente</t>
  </si>
  <si>
    <t>https://www.mintic.gov.co/portal/inicio/Presupuesto/Plan-Anual-de-Adquisiciones/195007:Plan-Anual-de-Adquisiciones</t>
  </si>
  <si>
    <t>3. Plan Anual de Vacantes</t>
  </si>
  <si>
    <t>E2-D1-1000 - Gestión adecuada del talento humano dentro del ciclo de vida del servidor público para cumplimiento de las metas establecidas de la entidad.</t>
  </si>
  <si>
    <t>https://www.mintic.gov.co/portal/inicio/Atencion-y-Servicio-a-la-Ciudadania/Transparencia/135689:Gestion-del-Talento-Humano</t>
  </si>
  <si>
    <t>4. Plan de Previsión de Recursos Humanos</t>
  </si>
  <si>
    <t>5. Plan Estratégico de Talento Humano</t>
  </si>
  <si>
    <t>6. Plan Institucional de Capacitación</t>
  </si>
  <si>
    <t>7. Plan de Incentivos Institucionales</t>
  </si>
  <si>
    <t>8. Plan de Trabajo Anual en Seguridad y Salud en el Trabajo</t>
  </si>
  <si>
    <t>9.Programa de Transparencia y Ética.</t>
  </si>
  <si>
    <t>E2-D3-1000 - Fortalecimiento de los mecanismos que generen confianza en la Institucionalidad y permiten la lucha contra la corrupción</t>
  </si>
  <si>
    <t>10. Plan Estratégico de Tecnologías de la Información y las Comunicaciones ­ PETI</t>
  </si>
  <si>
    <t>E2-D2-1000 - Estrategia y operación de tecnología para lograr una transformación  digital con enfoque social y democrático en la entidad</t>
  </si>
  <si>
    <t>https://www.mintic.gov.co/portal/inicio/Planes/Plan-Estrategico-TI/</t>
  </si>
  <si>
    <t>11. Plan de Tratamiento de Riesgos de Seguridad y Privacidad de la Información</t>
  </si>
  <si>
    <t>E2-D5-3000- Fortalecimiento de las capacidades Institucionales para la Seguridad y Privacidad de la Información.</t>
  </si>
  <si>
    <t>https://www.mintic.gov.co/portal/inicio/Atencion-y-Servicio-a-la-Ciudadania/Transparencia/135830:Plan-de-seguridad-y-privacidad-de-la-informacion</t>
  </si>
  <si>
    <t>12. Plan de Seguridad y Privacidad de la Información</t>
  </si>
  <si>
    <t xml:space="preserve"> </t>
  </si>
  <si>
    <t>1.10 Docentes formados en uso pedagógico de tecnologías de la información y las comunicaciones 2025</t>
  </si>
  <si>
    <t>Bases PND
Transformación</t>
  </si>
  <si>
    <t>Catalizadores-Componentes PND</t>
  </si>
  <si>
    <t>Enfoque</t>
  </si>
  <si>
    <t>Líneas estratégicas / Dimensión MIG</t>
  </si>
  <si>
    <t>Código iniciativa</t>
  </si>
  <si>
    <t>Iniciativa</t>
  </si>
  <si>
    <t>Objetivo Iniciativa</t>
  </si>
  <si>
    <t xml:space="preserve">Política de gestión y Desempeño </t>
  </si>
  <si>
    <t>Metas de los Objetivo de Desarrollo Sostenible (ODS)</t>
  </si>
  <si>
    <t>Proyecto de inversión</t>
  </si>
  <si>
    <t xml:space="preserve">Total Apropiación </t>
  </si>
  <si>
    <t>Dependencia</t>
  </si>
  <si>
    <t>Líder Iniciativa</t>
  </si>
  <si>
    <t>Seguridad Humana y Justicia Social</t>
  </si>
  <si>
    <t>Catalizador: Conectividad digital para cambiar vidas</t>
  </si>
  <si>
    <t>1. Enfoque Estratégico</t>
  </si>
  <si>
    <t>1.1 Conectividad reducción de la Brecha digital y la Pobreza</t>
  </si>
  <si>
    <t>2026_E1-L1-1000</t>
  </si>
  <si>
    <t>Supervisión Inteligente</t>
  </si>
  <si>
    <t>Realizar los ejercicios de verificación de las obligaciones de los operadores de telecomunicaciones y postales bajo una supervisión inteligente basada en ciencias de datos.</t>
  </si>
  <si>
    <t>01. Planeación Institucional.</t>
  </si>
  <si>
    <t>No Aplica</t>
  </si>
  <si>
    <t>C-2301-0400-27-20204A - TRANSFORMACIÓN DEL MODELO DE VIGILANCIA, INSPECCIÓN Y CONTROL DEL SECTOR TIC, A NIVEL NACIONAL</t>
  </si>
  <si>
    <t>Dirección de vigilancia, Inspección y Control</t>
  </si>
  <si>
    <t>Lucas Javier Rodriguez Osorio</t>
  </si>
  <si>
    <t>2026_E1-L1-2000</t>
  </si>
  <si>
    <t>Ampliación Programa de Telecomunicaciones Sociales Nacional</t>
  </si>
  <si>
    <t>Garantizar la culminación del despliegue de la red de alta velocidad y la oferta de conectividad asociada, conforme lo previsto en el Documento CONPES 3769 de 2013.</t>
  </si>
  <si>
    <t>9.c. Aumentar de forma significativa el acceso a la tecnología de la información y las comunicaciones y esforzarse por facilitar el acceso universal y asequible a Internet en los países menos adelantados a más tardar en 2020 (Mintic-Líder).</t>
  </si>
  <si>
    <t>C-2301-0400-34-20204A - FORTALECIMIENTO DEL ACCESO Y/O USO DE SERVICIOS DE TELECOMUNICACIONES PARA CERRAR LA BRECHA DIGITAL EN LAS REGIONES DEL PAÍS NACIONAL</t>
  </si>
  <si>
    <t xml:space="preserve"> Dirección de Infraestructura</t>
  </si>
  <si>
    <t>María Carolina Zúñiga Hernández</t>
  </si>
  <si>
    <t>2026_E1-L1-3000</t>
  </si>
  <si>
    <t>Masificación de Accesos</t>
  </si>
  <si>
    <t>Contribuir al cierre de la brecha digital mediante el despliegue de accesos de última milla en condiciones asequibles</t>
  </si>
  <si>
    <t>2026_E1-L1-4000</t>
  </si>
  <si>
    <t>Implementación Soluciones de Acceso Comunitario a las Tecnologías de la Información y las Comunicaciones Nacional</t>
  </si>
  <si>
    <t>Garantizar las condiciones para la universalización del acceso a Internet en Zonas rurales</t>
  </si>
  <si>
    <t>C-2301-0400-20-20204A - IMPLEMENTACIÓN SOLUCIONES DE ACCESO COMUNITARIO A LAS TECNOLOGÍAS DE LA INFORMACIÓN Y LAS COMUNICACIONES  NACIONAL</t>
  </si>
  <si>
    <t>Dirección de Infraestructura</t>
  </si>
  <si>
    <t>2026_E1-L1-5000</t>
  </si>
  <si>
    <t>Gestión integral de espectro para el incremento del bienestar social</t>
  </si>
  <si>
    <t>Implementar las acciones encaminadas a fortalecer la planeación, la alineación internacional, la atribución, la gestión técnica, la vigilancia, inspección y control de este recurso; así como también ejecutar programas de investigación, innovación y divulgación del conocimiento en espectro radioeléctrico para la apropiación por parte de los grupos de valor y partes interesadas para contribuir con el desarrollo de las comunicaciones, la maximización del bienestar y la calidad de vida de los colombianos.</t>
  </si>
  <si>
    <t>*ODS 4: Educación de calidad *ODS 8: Trabajo decente y desarrollo económico *ODS 9: Industria, innovación e infraestructura *ODS 10: Reducción de las desigualdades *ODS 11: Ciudades y comunidades sostenibles *ODS 16: Paz, justicia e instituciones sólidas *ODS 17: Alianza para lograr los objetivos</t>
  </si>
  <si>
    <t>N/A</t>
  </si>
  <si>
    <t>Agencia Nacional del Espectro - ANE</t>
  </si>
  <si>
    <t>Sergio Sotomayor</t>
  </si>
  <si>
    <t>Conectividad digital para cambiar vidas</t>
  </si>
  <si>
    <t>2026_E1-L1-6000</t>
  </si>
  <si>
    <t>Acercamiento al usuario y mitigación de incumplimientos de las empresas del sector</t>
  </si>
  <si>
    <t>Realizar las acciones de promoción y prevención para fortalecer el cumplimiento de las obligaciones  de los operadores de telecomunicaciones y servicios postales</t>
  </si>
  <si>
    <t>2026_E1-L1-7000</t>
  </si>
  <si>
    <t>Fortalecimiento del sector TIC y Postal</t>
  </si>
  <si>
    <t>Generar lineamientos de política y estrategias enfocadas a mejorar la competitividad del sector, contribuyendo a la disminución de la brecha digital e implementando planes sectoriales de modernización, simplificación normativa y eliminación de barreras de entrada.</t>
  </si>
  <si>
    <t>C-2301-0400-31-20204A - FORTALECIMIENTO DE POLÍTICAS SECTORIALES PARA EL DESARROLLO DE LA INDUSTRIA DE COMUNICACIONES NACIONAL</t>
  </si>
  <si>
    <t>Dirección de Industria de Comunicaciones</t>
  </si>
  <si>
    <t>Paola Elvira Thiriat Tovar</t>
  </si>
  <si>
    <t>Catalizador:  Conectividad digital para cambiar vidas
Componente: Estrategia de apropiación digital</t>
  </si>
  <si>
    <t>2026_E1-L1-8000</t>
  </si>
  <si>
    <t>Control integral de las decisiones en segunda instancia en los servicios de comunicaciones (Móvil/ no móvil), postal, radiodifusión sonora y televisión.</t>
  </si>
  <si>
    <t xml:space="preserve">Resolver los recursos de apelación presentados por los vigilados. </t>
  </si>
  <si>
    <t>No aplica</t>
  </si>
  <si>
    <t>GIT Especializado de Apelaciones</t>
  </si>
  <si>
    <t>Convergencia regional</t>
  </si>
  <si>
    <t>Catalizador: Fortalecimiento institucional como motor de cambio para recuperar la confianza de la ciudadanía y para el fortalecimiento del vínculo Estado-Ciudadanía
Componente: Gobierno digital para la gente.</t>
  </si>
  <si>
    <t>1.2 Ecosistemas de Innovación</t>
  </si>
  <si>
    <t>2026_E1-L2-1000</t>
  </si>
  <si>
    <t>Transformación Digital para la Productividad del Estado a través de la Política de Gobierno Digital</t>
  </si>
  <si>
    <t>Incrementar el nivel de Transformación Digital del Estado a través de planes, programas y proyectos que impulsen la Política de Gobierno Digital</t>
  </si>
  <si>
    <t>ODS 17. Alianzas para lograr los objetivos</t>
  </si>
  <si>
    <t>C-2302-0400-25-53105B - FORTALECIMIENTO DE LAS TECNOLOGÍAS DE LA INFORMACIÓN Y LAS COMUNICACIONES EN LAS ENTIDADES DEL ESTADO PARA LA TRANSFORMACIÓN DIGITAL DEL SECTOR PÚBLICO A NIVEL NACIONAL</t>
  </si>
  <si>
    <t xml:space="preserve"> Dirección de Gobierno Digital</t>
  </si>
  <si>
    <t>Lucy Elena Uron Rincón</t>
  </si>
  <si>
    <t>C-2302-0400-26-40402B - FORTALECIMIENTO DE LA ECONOMIA DIGITAL NACIONAL</t>
  </si>
  <si>
    <t>Convergencia Regional</t>
  </si>
  <si>
    <t>Aprovechamiento de la ciudad construida, participativo e incluyente, para el fortalecimiento de los vínculos intraurbanos.</t>
  </si>
  <si>
    <t>2026_E1-L2-10000</t>
  </si>
  <si>
    <t>Fortalecimiento del Operador Postal Oficial</t>
  </si>
  <si>
    <t xml:space="preserve">Desarrollar estrategias que fortalezcan al Operador Postal como prestador de servicios que aporten al desarrollo del sector. </t>
  </si>
  <si>
    <t>8. Trabajo decente y crecimiento económico
9. Industria, innovación e infraestructura
11. Ciudades y comunidades sostenibles</t>
  </si>
  <si>
    <t>Servicios Postales Nacionales - SPN</t>
  </si>
  <si>
    <t>Fuad Abdala Salaiman Verbel</t>
  </si>
  <si>
    <t>Catalizador:  Conectividad digital para cambiar vidas</t>
  </si>
  <si>
    <t>2026_E1-L2-11000</t>
  </si>
  <si>
    <t>Fortalecimiento del Modelo Convergente de la Televisión Pública Regional y Nacional.</t>
  </si>
  <si>
    <t xml:space="preserve">Implementar  contenidos multiplataforma que fortalezcan la TV pública a través del conocimiento del entorno y análisis de las audiencias </t>
  </si>
  <si>
    <t>Industria, Innovación e Infraestructura</t>
  </si>
  <si>
    <t>C-2302-0400-14-20204A - FORTALECIMIENTO DEL MODELO CONVERGENTE DE LA TELEVISIÓN PÚBLICA REGIONAL Y  NACIONAL</t>
  </si>
  <si>
    <t>GIT de Fortalecimiento al Sistema de Medios Publicos</t>
  </si>
  <si>
    <t>María Cecilia Londoño</t>
  </si>
  <si>
    <t>Catalizador: Fortalecimiento institucional como motor de cambio para recuperar la confianza de la ciudadanía y para el fortalecimiento del vínculo Estado Ciudadanía 
Componente: Gobierno digital para la gente</t>
  </si>
  <si>
    <t>2026_E1-L2-12000</t>
  </si>
  <si>
    <t>Apoyo a operadores públicos del servicio de Televisión a nivel nacional-RTVC</t>
  </si>
  <si>
    <t>Aumentar la capacidad en la prestación del servicio público de televisión.</t>
  </si>
  <si>
    <t>Radio y Televisión de Colombia - RTVC</t>
  </si>
  <si>
    <t xml:space="preserve">Hollman Morris </t>
  </si>
  <si>
    <t>2026_E1-L2-13000</t>
  </si>
  <si>
    <t>Contenidos digitales y/o convergentes en la plataforma RTVCPlay.</t>
  </si>
  <si>
    <t>Aumentar la producción y difusión de contenidos digitales y/o convergentes en la televisión y la radio pública nacional.</t>
  </si>
  <si>
    <t>Catalizador: Desarrollar la sociedad del conocimiento y la tecnología
Componente: Gobierno Digital para la gente</t>
  </si>
  <si>
    <t>2026_E1-L2-2000</t>
  </si>
  <si>
    <t xml:space="preserve"> Contribución a la consolidación digital del estado a través del aumento de las entidades vinculadas al ecosistema de información pública digital</t>
  </si>
  <si>
    <t xml:space="preserve"> Aumentar la vinculación de las entidades públicas al ecosistema de información pública digital</t>
  </si>
  <si>
    <t>Agencia Nacional Digital - AND</t>
  </si>
  <si>
    <t xml:space="preserve">Adriana Garces Ruiz </t>
  </si>
  <si>
    <t>Catalizador:  Conectividad digital para cambiar vidas
Componente: Estrategia de apropiación digital para la vida</t>
  </si>
  <si>
    <t>2026_E1-L2-3000</t>
  </si>
  <si>
    <t>Capacidades para la resiliencia en Seguridad Digital</t>
  </si>
  <si>
    <t xml:space="preserve">Incrementar el conocimiento en materia de gestión de incidentes de Seguridad Digital en el país. </t>
  </si>
  <si>
    <t>Industria innovación e infraestructura</t>
  </si>
  <si>
    <t>C-2302-0400-24-20108B - FORTALECIMIENTO DE LAS CAPACIDADES DE PREVENCION, DETECCION Y RECUPERACION DE INCIDENTES DE SEGURIDAD DIGITAL DE LOS CIUDADANOS, DEL SECTOR PUBLICO Y DEL SE</t>
  </si>
  <si>
    <t>GIT de Respuesta a Emergencias Cibernéticas de Colombia - COLCERT</t>
  </si>
  <si>
    <t>Angela Janeth Cortés Hernandez</t>
  </si>
  <si>
    <t>2026_E1-L2-4000</t>
  </si>
  <si>
    <t>Cultura de seguridad digital para prevención y preparación del estado colombiano</t>
  </si>
  <si>
    <t>Apoyar en la implementación del marco de gobernanza en materia de seguridad digital en Colombia</t>
  </si>
  <si>
    <t>2026_E1-L2-5000</t>
  </si>
  <si>
    <t>Fortalecimiento de la radio pública nacional</t>
  </si>
  <si>
    <t>Fortalecer la radio pública, a través del despliegue de nueva infraestructura de estaciones y estudios de la red de la radio pública nacional operada por Radio Televisión Nacional de Colombia - RTVC</t>
  </si>
  <si>
    <t>C-2301-0400-30-20204A - FORTALECIMIENTO DE LA RADIO PÚBLICA EN EL TERRITORIO NACIONAL</t>
  </si>
  <si>
    <t>2026_E1-L2-6000</t>
  </si>
  <si>
    <t>Fortalecimiento integral de los operadores públicos del servicio de televisión nacional</t>
  </si>
  <si>
    <t xml:space="preserve">Fortalecer a los operadores públicos en las condiciones técnicas y operativas de la prestación del servicio de televisión </t>
  </si>
  <si>
    <t>C-2301-0400-29-20204A - FORTALECIMIENTO INTEGRAL DE LOS OPERADORES PÚBLICOS DEL SERVICIO DE TELEVISIÓN  NACIONAL</t>
  </si>
  <si>
    <t>Internacionalización, transformación productiva para la vida y acción climática</t>
  </si>
  <si>
    <t>Catalizador: De una economía extractivista a una sostenible y productiva: Política de Reindustrialización, hacia una economía del conocimiento, incluyente y sostenible	
Componente: Impulso a la industria de las tecnologías de la información (TI)</t>
  </si>
  <si>
    <t>2026_E1-L2-7000</t>
  </si>
  <si>
    <t>Fortalecimiento de la Industria TI para la transformación productiva</t>
  </si>
  <si>
    <t>Fortalecer la Industria Digital Nacional durante el cuatrienio, para que responda a las demandas de adopción de tecnologías digitales por parte de los sectores productivos consolidando a Colombia como un país desarrollador de productos y servicios digitales.</t>
  </si>
  <si>
    <t xml:space="preserve">18. Seguimiento y evaluación del desempeño institucional </t>
  </si>
  <si>
    <t>8.2  Lograr niveles más elevados de productividad económica mediante la diversificación, la modernización tecnológica y la innovación, entre otras cosas centrándose en los sectores con gran valor añadido y un uso intensivo de la mano de obra</t>
  </si>
  <si>
    <t>Dirección de Economía Digital</t>
  </si>
  <si>
    <t>Lisset Brigitte Gutiérrez Suarez</t>
  </si>
  <si>
    <t>C-2302-0400-18-40402B - FORTALECIMIENTO DE LA INDUSTRIA TI NACIONAL</t>
  </si>
  <si>
    <t>2026_E1-L2-8000</t>
  </si>
  <si>
    <t>Fortalecimiento de los contenidos audiovisuales de la televisión pública.</t>
  </si>
  <si>
    <t>Aumentar la oferta de contenidos audiovisuales con valor público que respondan a la identidad, necesidades y preferencias de los colombianos</t>
  </si>
  <si>
    <t>2026_E1-L2-9000</t>
  </si>
  <si>
    <t>Fortalecimiento de la programación de la radio pública</t>
  </si>
  <si>
    <t>Fortalecer las plataformas de las emisoras de la radio pública nacional a través de la realización de contenidos con valor público que generen identidad y auto representación</t>
  </si>
  <si>
    <t>Industria, innovación e infraestructura
9.c. Aumentar de forma significativa el acceso a la tecnología de la información y las comunicaciones y esforzarse por facilitar el acceso universal y asequible a Internet en los países menos adelantados a más tardar en 2020 (MinTIC-Líder)</t>
  </si>
  <si>
    <t>1.3 Educación Digital</t>
  </si>
  <si>
    <t>2026_E1-L3-2000</t>
  </si>
  <si>
    <t>Facilitar el acceso y uso de las tecnologías de la información y las comunicaciones en todo el territorio nacional Computadores para Educar</t>
  </si>
  <si>
    <t>Incremento en la  dotación de terminales de cómputo y capacitación de docentes en sedes educativas oficiales a nivel nacional y Recuperación de equipos de cómputo obsoletos existentes en las sedes educativas oficiales a nivel nacional</t>
  </si>
  <si>
    <t>Computadores para Educar - CPE</t>
  </si>
  <si>
    <t>Oscar Gustavo Sanchez Jaramillo</t>
  </si>
  <si>
    <t>Catalizador: Conectividad digital para cambiar vidas
Componente: Estrategia de apropiación digital</t>
  </si>
  <si>
    <t>2026_E1-L3-3000</t>
  </si>
  <si>
    <t>Apropiación TIC para el Cambio</t>
  </si>
  <si>
    <t xml:space="preserve">Promover la apropiación masiva de las TIC a través del diseño e implementación de estrategias incluyentes y con enfoque diferencial que permitan fomentar y fortalecer las habilidades digitales de los colombianos para que logren un mayor nivel de uso de la tecnología. </t>
  </si>
  <si>
    <t>9.c. Aumentar significativamente el acceso a la tecnología de la información y las comunicaciones y esforzarse por proporcionar acceso universal y asequible a Internet en los países menos adelantados de aquí a 2020.
4.4  De aquí a 2030, aumentar considerablemente el número de jóvenes y adultos que tienen las competencias necesarias, en particular técnicas y profesionales, para acceder al empleo, el trabajo decente y el emprendimiento.
5.b  Mejorar el uso de la tecnología instrumental, en particular la tecnología de la información y las comunicaciones, para promover el empoderamiento de las mujeres</t>
  </si>
  <si>
    <t>C-2302-0400-19-20204B - SERVICIO DE ASISTENCIA, CAPACITACIÓN Y APOYO PARA EL USO Y APROPIACIÓN DE LAS TIC, CON ENFOQUE DIFERENCIAL Y EN BENEFICIO DE LA COMUNIDAD PARA PARTICIPAR EN LA ECONOMÍA DIGITAL NACIONAL</t>
  </si>
  <si>
    <t>Dirección de Apropiación de Tecnologías de la Información y las Comunicaciones</t>
  </si>
  <si>
    <t>Oscar Alexander Ballen Cifuentes</t>
  </si>
  <si>
    <t>C-2302-0400-28-20204B - SERVICIO DE ASISTENCIA, CAPACITACIÓN Y APOYO PARA EL USO Y APROPIACIÓN DE LAS TIC, CON ENFOQUE DIFERENCIAL Y EN BENEFICIO DE LA COMUNIDAD PARA PARTICIPAR EN LA ECONOMÍA DIGITAL. NACIONAL</t>
  </si>
  <si>
    <t>2026_E1-L3-4000</t>
  </si>
  <si>
    <t>Internet Seguro y Responsable</t>
  </si>
  <si>
    <t>Fomentar el desarrollo de nuevas ciudadanías digitales promoviendo el uso seguro y responsable de las Tecnologías de la Información y Comunicación (TIC), impulsando así la adopción progresiva y efectiva de herramientas digitales para el crecimiento y la evolución en diversos sectores.</t>
  </si>
  <si>
    <t>9.c. Aumentar significativamente el acceso a la tecnología de la información y las comunicaciones y esforzarse por proporcionar acceso universal y asequible a Internet en los países menos adelantados de aquí a 2020.</t>
  </si>
  <si>
    <t xml:space="preserve">Seguridad Humana y justicia social </t>
  </si>
  <si>
    <t>Catalizador:  Conectividad digital para cambiar vidas 
Componente: Estrategia de apropiación digital para la vida</t>
  </si>
  <si>
    <t>2026_E1-L3-5000</t>
  </si>
  <si>
    <t>Desarrollo de habilidades digitales para la vida</t>
  </si>
  <si>
    <t>Aportar a la democratización de las TIC para desarrollar una sociedad del conocimiento y la tecnología durante el cuatrienio, a través de la  transformación digital y la formación de colombianos en habilidades TI para lograr el cambio que el país necesita.</t>
  </si>
  <si>
    <t>4.4  De aquí a 2030, aumentar considerablemente el número de jóvenes y adultos que tienen las competencias necesarias, en particular técnicas y profesionales, para acceder al empleo, el trabajo decente y el emprendimiento
4.b  De aquí a 2020, aumentar considerablemente a nivel mundial el número de becas disponibles para los países en desarrollo, en particular los países menos adelantados, los pequeños Estados insulares en desarrollo y los países africanos, a fin de que sus estudiantes puedan matricularse en programas de enseñanza superior, incluidos programas de formación profesional y programas técnicos, científicos, de ingeniería y de tecnología de la información y las comunicaciones, de países desarrollados y otros países en desarrollo</t>
  </si>
  <si>
    <t>Catalizador: Fortalecimiento institucional como motor de cambio para recuperar la confianza de la ciudadanía y para el fortalecimiento del vínculo Estado Ciudadanía</t>
  </si>
  <si>
    <t>2. Enfoque Transversal</t>
  </si>
  <si>
    <t>2.1 Cultura</t>
  </si>
  <si>
    <t>2026_E2-D1-1000</t>
  </si>
  <si>
    <t>Gestión adecuada del talento humano dentro del ciclo de vida del servidor público para cumplimiento de las metas establecidas de la entidad.</t>
  </si>
  <si>
    <t>Implementar el Plan Estratégico de Talento Humano para el fortalecimiento de la cultura organizacional del Ministerio para las Tecnologías, Información y las Comunicaciones en el marco del ciclo de vida del servidor público.</t>
  </si>
  <si>
    <t>04. Talento Humano.
05. Integridad</t>
  </si>
  <si>
    <t>C-2399-0400-14-53105B - MODERNIZACIÓN DE LA GESTIÓN INSTITUCIONAL DEL MINISTERIO TIC BOGOTÁ</t>
  </si>
  <si>
    <t>Subdirección para la Gestión del Talento Humano</t>
  </si>
  <si>
    <t>Edna Rocio Sanchez Morales</t>
  </si>
  <si>
    <t>2.2 Arquitectura Institucional</t>
  </si>
  <si>
    <t>2026_E2-D2-1000</t>
  </si>
  <si>
    <t>Estrategia y operación de tecnología para lograr una transformación digital con enfoque social y democrático en la entidad</t>
  </si>
  <si>
    <t>Definir e implementar una arquitectura tecnológica que permita optimizar, disponer y mantener los servicios de tecnología que apoyan la operación del ministerio, apropiando modelos y tecnologías de nueva generación dentro de las vigencias de 2023 a 2026</t>
  </si>
  <si>
    <t xml:space="preserve">01.Planeación Institucional 
11.Gobierno digital 
12. Seguridad digital </t>
  </si>
  <si>
    <t>C-2399-0400-15-53105D - FORTALECIMIENTO DEL PORTAFOLIO DE SERVICIOS DE TECNOLOGÍAS DE INFORMACIÓN PARA LA TRANSFORMACIÓN DIGITAL EN EL MINISTERIO DE TECNOLOGÍAS DE LA INFORMACIÓN Y LAS COMUNICACIONES - MINTIC. NACIONAL</t>
  </si>
  <si>
    <t>Oficina de Tecnologías de la Información</t>
  </si>
  <si>
    <t>Andres Diaz Molina</t>
  </si>
  <si>
    <t>2026_E2-D2-2000</t>
  </si>
  <si>
    <t>Programación y seguimiento de ingresos, así como el monitoreo continuo de la ejecución presupuestal y contractual del Fondo Único de TIC</t>
  </si>
  <si>
    <t>Fortalecer el seguimiento de los ingresos y gastos del Fondo Único de TIC en el marco de la integridad y pertinencia requerida</t>
  </si>
  <si>
    <t>02. Gestión presupuestal y eficiencia del gasto público.</t>
  </si>
  <si>
    <t>Oficina para la Gestión de Ingresos del Fondo</t>
  </si>
  <si>
    <t>Gina del Rosario Nuñez Polo</t>
  </si>
  <si>
    <t>2026_E2-D2-3000</t>
  </si>
  <si>
    <t>Gestión adecuada de los recursos financieros Ministerio de TIC</t>
  </si>
  <si>
    <t>Garantizar el financiamiento y cumplimiento de los objetivos misionales, estratégicos y legales.</t>
  </si>
  <si>
    <t>Subdirección Financiera</t>
  </si>
  <si>
    <t>Flor Angela Castro Rodriguez</t>
  </si>
  <si>
    <t>2026_E2-D2-4000</t>
  </si>
  <si>
    <t>Gestión adecuada de los recursos Fondo Único de TIC</t>
  </si>
  <si>
    <t xml:space="preserve">02. Gestión presupuestal y eficiencia del gasto público.
</t>
  </si>
  <si>
    <t>2026_E2-D2-5000</t>
  </si>
  <si>
    <t>Fortalecimiento de la Gestión Documental en MinTIC</t>
  </si>
  <si>
    <t>Generar estrategias para consolidar la gestión documental con fines de conservación y preservación de los documentos producidos en el MINTIC.</t>
  </si>
  <si>
    <t xml:space="preserve">16. Gestión documental
</t>
  </si>
  <si>
    <t>C-2399-0400-18-40402B - CONSERVACIÓN DE LA DOCUMENTACIÓN HISTÓRICA Y EL PATRIMONIO DOCUMENTAL DEL MINISTERIO DE CORREOS, TELÉGRAFOS, MINISTERIO DE COMUNICACIONES Y RECEPCIÓN DEL FONDO DOCUMENTAL PAR TELECOM BOGOTÁ, D.C.</t>
  </si>
  <si>
    <t>Subdirección Administrativa</t>
  </si>
  <si>
    <t>Rodrigo Jose Gomez Ocampo</t>
  </si>
  <si>
    <t>2026_E2-D2-6000</t>
  </si>
  <si>
    <t>Gestión Contractual del MINTIC para una Contratación Pública Eficiente y Transparente</t>
  </si>
  <si>
    <t>Brindar a la entidad un soporte para los diferentes tramites en etapas del proceso de contratación</t>
  </si>
  <si>
    <t xml:space="preserve">03. Política de Compras y Contratación Pública </t>
  </si>
  <si>
    <t xml:space="preserve"> Subdirección de Gestión Contractual</t>
  </si>
  <si>
    <t>Jeimmy Ximena Simbaqueva Ramos</t>
  </si>
  <si>
    <t>2.3 Relación con los Grupos de Interés</t>
  </si>
  <si>
    <t>2026_E2-D3-1000</t>
  </si>
  <si>
    <t>Fortalecimiento de los mecanismos que generen confianza en la Institucionalidad y permiten la lucha contra la corrupción</t>
  </si>
  <si>
    <t>Fortalecer los mecanismos de lucha contra la corrupción a través de la divulgación activa de la información pública sin que medie solicitud alguna, respondiendo de buena fe, de manera adecuada, veraz, oportuna en lenguaje claro y gratuita a las solicitudes de acceso a la información pública</t>
  </si>
  <si>
    <t xml:space="preserve">06. Transparencia, acceso a la información pública y lucha contra la corrupción.
</t>
  </si>
  <si>
    <t>Oficina Asesora de Planeación y Estudios Sectoriales</t>
  </si>
  <si>
    <t>Giselle Arias León</t>
  </si>
  <si>
    <t>2026_E2-D3-2000</t>
  </si>
  <si>
    <t>Estrategia de divulgación y comunicaciones del MinTIC</t>
  </si>
  <si>
    <t>Diseñar e implementar la estrategia de comunicaciones que permitirá a la entidad informar e interactuar sobre los planes, programas, proyectos, y servicios a la ciudadanía.</t>
  </si>
  <si>
    <t>06. Transparencia, acceso a la información pública y lucha contra la corrupción.</t>
  </si>
  <si>
    <t>C-2302-0400-27-53105B - FORTALECIMIENTO DE LAS ESTRATEGIAS DE COMUNICACIÓN QUE INCENTIVEN EL USO Y APROPIACIÓN DE LAS TIC A LO LARGO DEL TERRITORIO  NACIONAL</t>
  </si>
  <si>
    <t>Oficina Asesora de Prensa</t>
  </si>
  <si>
    <t>Lorena Paola Fortich Tulena</t>
  </si>
  <si>
    <t>2026_E2-D3-3000</t>
  </si>
  <si>
    <t>Fortalecimiento en la gestión internacional, según las necesidades que tengan de MINTIC</t>
  </si>
  <si>
    <t>Incentivar la cooperación internacional en apoyo a las iniciativas del Plan Estratégico, posicionando al Ministerio como líder regional en materia TIC</t>
  </si>
  <si>
    <t>15. Gestión del conocimiento y la innovación.</t>
  </si>
  <si>
    <t xml:space="preserve"> Oficina Internacional</t>
  </si>
  <si>
    <t>María Andrea Giraldo</t>
  </si>
  <si>
    <t>2026_E2-D3-4000</t>
  </si>
  <si>
    <t>Fortalecimiento de capacidades de los grupos con interés en temas TIC del país, orientado hacia el cierre de brecha digital regional.</t>
  </si>
  <si>
    <t>Fortalecer a través de asistencias técnicas, socializaciones, mesas de trabajo y atenciones en temas TIC, a los grupos de interés, para disminuir la brecha digital regional</t>
  </si>
  <si>
    <t>C-2301-0400-32-20204A - AMPLIACIÓN DEL ACCESO A LA OFERTA INSTITUCIONAL DEL SECTOR TIC PARA LOS GRUPOS DE INTERÉS Y ENTIDADES TERRITORIALES A NIVEL  NACIONAL</t>
  </si>
  <si>
    <t xml:space="preserve"> Oficina de Fomento Regional de Tecnologías de la Información y las Comunicaciones</t>
  </si>
  <si>
    <t>Giovanny Andrés López Cabezas ( E )</t>
  </si>
  <si>
    <t>2026_E2-D3-5000</t>
  </si>
  <si>
    <t>Fortalecimiento de acciones institucionales diferenciadas para fomentar el uso y la apropiación de las TIC en comunidades étnicas, grupos comunitarios, victimas y/o colectivos sociales</t>
  </si>
  <si>
    <t>Promover la articulación y desarrollo de acciones institucionales que fomenten el uso y la apropiación de las TIC en grupos de especial protección tales como comunidades étnicas, grupos comunitarios, victimas y /o colectivos sociales</t>
  </si>
  <si>
    <t>GIT de Consenso Social</t>
  </si>
  <si>
    <t>Patricia del Carmen Piamba Schmalbach</t>
  </si>
  <si>
    <t>C-2302-0400-29-20204B - Apoyo para el fomento de iniciativas tic que impulsen la implementación de la política pública de comunicaciones de y para los pueblos indígenas con la MPC</t>
  </si>
  <si>
    <t>2026_E2-D3-6000</t>
  </si>
  <si>
    <t>Gestión Jurídica integral para el cumplimiento de objetivos y funciones del MinTIC/Fondo Único TIC</t>
  </si>
  <si>
    <t>Definición de parámetros para la implementación de prácticas de mejora normativa en todos nuestros proyectos normativos y Propender por la unidad de criterio jurídico del Ministerio/Fondo Único de TIC y representar sus intereses judicial y extrajudicialmente.</t>
  </si>
  <si>
    <t>13. Defensa jurídica.
17. Mejora Normativa.</t>
  </si>
  <si>
    <t>Dirección Jurídica</t>
  </si>
  <si>
    <t>Ruby Ruth Ramírez Medina</t>
  </si>
  <si>
    <t>2026_E2-D3-7000</t>
  </si>
  <si>
    <t>Fortalecimiento del relacionamiento con los grupos de interés</t>
  </si>
  <si>
    <t>Realizar la gestión de la relación con los grupos de interés del Ministerio TIC, mediante el diseño y desarrollo de instrumentos y estrategias de servicio al ciudadano, la atención de sus requerimientos y la complementación de los cuatro ámbitos de la Estrategia de Responsabilidad Social Institucional - RSI, con el propósito de contribuir a la generación de valor público en el MinTIC</t>
  </si>
  <si>
    <t>5. Integridad 
8. Servicio al ciudadano 
09. Participación ciudadana en la gestión pública.</t>
  </si>
  <si>
    <t>C-2399-0400-17-53105B - FORTALECIMIENTO DE ACCIONES PARA MEJORAR LA ENTREGA DE INFORMACIÓN A LOS GRUPOS DE VALOR</t>
  </si>
  <si>
    <t>2.4 Seguimiento Análisis y Mejora</t>
  </si>
  <si>
    <t>2026_E2-D4-1000</t>
  </si>
  <si>
    <t>Aseguramiento, asesoría y análisis basados en riesgos, con el fin de mejorar y proteger el valor de la Entidad</t>
  </si>
  <si>
    <t>Evaluar el cumplimiento de las metas, actividades y objetivos estratégicos de la entidad, el cumplimiento normativo, así como a los riesgos institucionales</t>
  </si>
  <si>
    <t>19. Control Interno.</t>
  </si>
  <si>
    <t xml:space="preserve"> Oficina de Control Interno</t>
  </si>
  <si>
    <t>Juan Diego Toro Bautista</t>
  </si>
  <si>
    <t>2.5 Liderazgo, Innovación y Gestión del Conocimiento</t>
  </si>
  <si>
    <t>2026_E2-D5-1000</t>
  </si>
  <si>
    <t>Fortalecimiento de las Capacidades Institucionales para Generar Valor Público</t>
  </si>
  <si>
    <t>Establecer lineamientos y estrategias para transformar continuamente la gestión institucional</t>
  </si>
  <si>
    <t xml:space="preserve">01. Planeación Institucional.
02. Gestión presupuestal y eficiencia del gasto público.
07. Fortalecimiento organizacional y simplificación de procesos. 
10. Racionalización de
 trámites 
11.Gobierno digital 
12. Seguridad Digital.
15. Gestión del conocimiento y la innovación.
15. Control Interno.
17.Gestión de la información estadística 
18. Seguimiento y evaluación del desempeño institucional.  </t>
  </si>
  <si>
    <t xml:space="preserve"> Oficina Asesora de Planeación y Estudios Sectoriales</t>
  </si>
  <si>
    <t>2026_E2-D5-2000</t>
  </si>
  <si>
    <t>Liderazgo en la generación de estadísticas y estudios del sector TIC</t>
  </si>
  <si>
    <t>Desarrollar proyectos que permitan la generación de estadísticas y el desarrollo de estudios del sector TIC</t>
  </si>
  <si>
    <t>06. Transparencia, acceso a la información pública y lucha contra la corrupción.
17.Gestión de la información estadística</t>
  </si>
  <si>
    <t>C-2399-0400-16-53105B - Generación de información estadística del sector TIC nacional</t>
  </si>
  <si>
    <t>Néstor Alonso Jiménez Estrada</t>
  </si>
  <si>
    <t>2026_E2-D5-3000</t>
  </si>
  <si>
    <t>Fortalecimiento de las capacidades Institucionales para la Seguridad y Privacidad de la Información.</t>
  </si>
  <si>
    <t>Establecer lineamientos y estrategias para fortalecer la confidencialidad, integridad, disponibilidad, autenticidad, privacidad y no repudio de la información que circula en el mapa de operación por procesos de la entidad.</t>
  </si>
  <si>
    <t>07. Fortalecimiento organizacional y simplificación de procesos.
11.Gobierno digital  
12. Seguridad Digital.
15. Gestión del conocimiento y la innovación.</t>
  </si>
  <si>
    <t>GIT de Seguridad y Privacidad de la Informacion</t>
  </si>
  <si>
    <t>Angela Janeth Cortes Hernandez</t>
  </si>
  <si>
    <t>VALOR APROPIACIÓN INV 2026</t>
  </si>
  <si>
    <t>Línea Estratégica / Dimensión MIG</t>
  </si>
  <si>
    <t>Proyecto</t>
  </si>
  <si>
    <t xml:space="preserve">Apropiación Proyecto </t>
  </si>
  <si>
    <t>Indicadores</t>
  </si>
  <si>
    <t>Meta</t>
  </si>
  <si>
    <t>Dependencia Responsable</t>
  </si>
  <si>
    <t>Lider Iniciativa</t>
  </si>
  <si>
    <t>2026_E1-L1-1000 Supervisión Inteligente</t>
  </si>
  <si>
    <t xml:space="preserve">Realizar los ejercicios de verificación de las obligaciones de los operadores de telecomunicaciones y postales bajo una supervisión inteligente basada en </t>
  </si>
  <si>
    <t xml:space="preserve">3. Implementación de herramientas tecnológicas para fortalecer la inspección, vigilancia y control </t>
  </si>
  <si>
    <t>3.1 Herramientas tecnológicas mejoradas, desarrolladas y/o actualizadas para la verificación y control del cumplimiento de obligaciones a cargo de los PRST.</t>
  </si>
  <si>
    <t>3.2 Estudios previos radicados</t>
  </si>
  <si>
    <t>3.3 Estudios previos aprobados</t>
  </si>
  <si>
    <t>3.4 Contratos firmados</t>
  </si>
  <si>
    <t xml:space="preserve">1. Fortalecimiento Institucional para la Vigilancia del Sector </t>
  </si>
  <si>
    <t xml:space="preserve">1.1 Verificaciones realizadas bajo el enfoque de riesgo a los PRST y Operadores </t>
  </si>
  <si>
    <t>2. Fortalecimiento de la Gestion del control en el sector TIC</t>
  </si>
  <si>
    <t>2.1 Trámites realizados que impactan la gestión de las actuaciones administrativas.</t>
  </si>
  <si>
    <t>2026_E1-L1-2000 Ampliación Programa de Telecomunicaciones Sociales Nacional</t>
  </si>
  <si>
    <t xml:space="preserve">Garantizar la culminación del despliegue de la red de alta velocidad y la oferta de conectividad asociada, conforme lo previsto en el Documento </t>
  </si>
  <si>
    <t>1. Plan Nacional de Conectividad de Alta Velocidad  [CNP3805]</t>
  </si>
  <si>
    <t xml:space="preserve">1.1 Municipios/Áreas no municipalizadas (AMN) en operación (PMI) </t>
  </si>
  <si>
    <t>1.2. VF Recursos de vigencias futuras comprometidos</t>
  </si>
  <si>
    <t>1.3. VF Recursos de vigencias futuras obligados</t>
  </si>
  <si>
    <t>2.  Plan Nacional de Fibra Optica [CNP 3805 y 3797]</t>
  </si>
  <si>
    <t>2.1. Municipios en Operación Proyecto Fibra Óptica (PMI)</t>
  </si>
  <si>
    <t>2.2. VF Recursos de vigencias futuras comprometidos</t>
  </si>
  <si>
    <t>2.3. VF Recursos de vigencias futuras obligados</t>
  </si>
  <si>
    <t xml:space="preserve">3. Proyecto Fibra Amazonas Putumayo </t>
  </si>
  <si>
    <t>3.1 Estudio de Ingeniería de Detalle entregado</t>
  </si>
  <si>
    <t>2026_E1-L1-3000 Masificación de Accesos</t>
  </si>
  <si>
    <t>1. Proyecto Conectividad para Cambiar Vidas AE2, AE4 y AE5</t>
  </si>
  <si>
    <t>1.1 Accesos de internet en hogares en servicio AE2,AE4 y AE5.</t>
  </si>
  <si>
    <t>1.2 Accesos de internet en hogares en servicio AE2,AE4 y AE5. Rezago 2025 (19.426 de 98.509)</t>
  </si>
  <si>
    <t>1.3 Informes de Interventoría entregados</t>
  </si>
  <si>
    <t>2. Proyecto Providencia y Santa Catalina - Hogares</t>
  </si>
  <si>
    <t>2.1.  Accesos de internet en hogares en servicio</t>
  </si>
  <si>
    <t>2.2 Estudio previo aprobado</t>
  </si>
  <si>
    <t>2.3 Estudio previo radicado</t>
  </si>
  <si>
    <t>2.4 Contrato Firmado</t>
  </si>
  <si>
    <t>2.5 Informes de Interventoría entregados</t>
  </si>
  <si>
    <t>3. Plan Nacional de Conectividad Indígenas</t>
  </si>
  <si>
    <t>3.1. Plan Nacional de Conectividad para Indigenas</t>
  </si>
  <si>
    <t>4. Proyecto Líneas de Fomento 2.0</t>
  </si>
  <si>
    <t>4.1. Accesos de internet en hogares en servicio Lineas de Fomento 2.0</t>
  </si>
  <si>
    <t>4.2.Informes de Interventoría entregados</t>
  </si>
  <si>
    <t>4.3. VF Recursos de vigencias futuras comprometidos</t>
  </si>
  <si>
    <t>4.4. VF Recursos de vigencias futuras obligados</t>
  </si>
  <si>
    <t>5. Proyecto Líneas de Fomento 3.0</t>
  </si>
  <si>
    <t>5.1. Accesos de internet en hogares en servicio Linea de Fomento 3.0</t>
  </si>
  <si>
    <t>5.2  Accesos de internet en hogares en servicio Rezago 2025 (4274 de 4500)</t>
  </si>
  <si>
    <t>5.3 Informes de Interventoría entregados</t>
  </si>
  <si>
    <t>5.4 VF Recursos de vigencias futuras comprometidos</t>
  </si>
  <si>
    <t>5.5 VF Recursos de vigencias futuras obligados</t>
  </si>
  <si>
    <t>6. Proyecto Líneas de Fomento 4.0</t>
  </si>
  <si>
    <t>6.1. Accesos de internet en hogares en servicio Linea Fomento 4,0</t>
  </si>
  <si>
    <t>6.2 Estudio previo aprobado</t>
  </si>
  <si>
    <t>6.3 Estudio previo radicado</t>
  </si>
  <si>
    <t>6.4 Contrato Firmado</t>
  </si>
  <si>
    <t>6.5 Informes de Interventoría entregados</t>
  </si>
  <si>
    <t xml:space="preserve">7 Proyecto de Conectividad Líneas de Fomento 5.0  </t>
  </si>
  <si>
    <t>7.1.  Accesos de internet en hogares en servicio</t>
  </si>
  <si>
    <t>8. Proyecto Comunidades de conectividad Hogares</t>
  </si>
  <si>
    <t>8.1. Accesos de internet en hogares en servicio entes</t>
  </si>
  <si>
    <t>8.2 Proyectos de conectividad con Entes Territoriales - hogares Rezago 2025 (48.477 de 129.581)</t>
  </si>
  <si>
    <t>8.3. Accesos de internet en hogares en servicio Catatumbo</t>
  </si>
  <si>
    <t>8.4 Instalación y operación accesos en hogares reportados- Catatumbo Rezago 2025 (4.817 de 6000)</t>
  </si>
  <si>
    <t>9. Guajira Hogares</t>
  </si>
  <si>
    <t>9.1 Accesos de internet en hogares en servicio</t>
  </si>
  <si>
    <t>9.2 Estudio previo aprobado</t>
  </si>
  <si>
    <t>9.3 Estudio previo radicado</t>
  </si>
  <si>
    <t>9.4 Contrato Firmado</t>
  </si>
  <si>
    <t>9.5 Informes de Interventoría entregados</t>
  </si>
  <si>
    <t xml:space="preserve">10. Proyecto Líneas de Fomento 1.0  </t>
  </si>
  <si>
    <t>10.1 Accesos de internet en hogares en servicio</t>
  </si>
  <si>
    <t>10.1 Accesos de internet en hogares en servicio Rezago 2025 (2.010 de 21.417)</t>
  </si>
  <si>
    <t>2026_E1-L1-4000 Implementación Soluciones de Acceso Comunitario a las Tecnologías de la Información y las Comunicaciones Nacional</t>
  </si>
  <si>
    <t>1. Centros Digitales [CNP 4001]</t>
  </si>
  <si>
    <t xml:space="preserve">1.1. Centros Digitales en operación con cumplimiento de requisitos Región A </t>
  </si>
  <si>
    <t xml:space="preserve">1.2. Centros Digitales en operación con cumplimiento de requisitos Región B </t>
  </si>
  <si>
    <t>1.3. VF Recursos de vigencias futuras comprometidos Región B</t>
  </si>
  <si>
    <t>1.4. VF Recursos de vigencias futuras obligados Región B</t>
  </si>
  <si>
    <t>1.5. VF Recursos de vigencias futuras comprometidos Región A</t>
  </si>
  <si>
    <t>1.6. VF Recursos de vigencias futuras obligados Región A</t>
  </si>
  <si>
    <t>1.7. VF Recursos de vigencias futuras comprometidos</t>
  </si>
  <si>
    <t>1.8. VF Recursos de vigencias futuras obligados</t>
  </si>
  <si>
    <t>2. Zonas Comunitarias para la Paz</t>
  </si>
  <si>
    <t>2.1. Zonas Comunitarias para la Paz instaladas y en operación</t>
  </si>
  <si>
    <t>2.2. VF Recursos de vigencias futuras</t>
  </si>
  <si>
    <t>3. Obligaciones de Hacer</t>
  </si>
  <si>
    <t>3.1. Informes de Interventoría Obligaciones de Hacer</t>
  </si>
  <si>
    <t>4.  Centros IA</t>
  </si>
  <si>
    <t>4.1 Centros IA entregados. Rezago 2025 (62 de 63)</t>
  </si>
  <si>
    <t>4.2 Centros IA entregados.</t>
  </si>
  <si>
    <t>5. Sierra Nevada</t>
  </si>
  <si>
    <t>5.1 Instalación de accesos en zonas reportados</t>
  </si>
  <si>
    <t>5.2 Estudio previo aprobado</t>
  </si>
  <si>
    <t>5.3 Estudio previo radicado</t>
  </si>
  <si>
    <t>5.4 Contrato Firmado</t>
  </si>
  <si>
    <t>5.5 Informes de Interventoría entregados</t>
  </si>
  <si>
    <t>6. Proyecto Providencia y Santa Catalina - Zonas</t>
  </si>
  <si>
    <t>6.1 Soluciones de conectividad en servicio en zonas</t>
  </si>
  <si>
    <t>7. Guajira zonas</t>
  </si>
  <si>
    <t>7.1 Soluciones de conectividad en servicio en zonas</t>
  </si>
  <si>
    <t>8. Proyecto Entes Territoriales</t>
  </si>
  <si>
    <t>8.1 Soluciones instaladas Entes Territoriales Entes Territoriales</t>
  </si>
  <si>
    <t>8.3 Soluciones instaladas Entes Territoriales Entes Territoriales - Zonas Rezago 2025 (323 de 647)</t>
  </si>
  <si>
    <t>8.2 Soluciones instaladas Entes Territoriales - Escuelas Rezago 2025(522 de 522)</t>
  </si>
  <si>
    <t>2025_E1-L1-5000 Gestión Integral del espectro para el incremento del bienestar social</t>
  </si>
  <si>
    <t xml:space="preserve">Implementar las acciones encaminadas a fortalecer la planeación, la alineación internacional, la atribución, la gestión técnica, la vigilancia, inspección y </t>
  </si>
  <si>
    <t>1. Espectro para el desarrollo del país</t>
  </si>
  <si>
    <t>1.3 Número de documentos con propuestas para definición de posiciones de Colombia</t>
  </si>
  <si>
    <t>1.2 Número de resoluciones expedidas</t>
  </si>
  <si>
    <t>1.1 Porcentaje de avance del proyecto</t>
  </si>
  <si>
    <t>2. Implementación y ejecución del Modelo de Vigilancia, Inspección y Control del Espectro Radioeléctrico</t>
  </si>
  <si>
    <t>2.1 Porcentaje de ejecución del Plan de Monitoreo de Espectro</t>
  </si>
  <si>
    <t>3. Gestión de la investigación, innovación y divulgación del conocimiento en espectro radioeléctrico</t>
  </si>
  <si>
    <t>3.1 Porcentaje de ejecución del Plan de Gestión del Conocimiento del Espectro</t>
  </si>
  <si>
    <t>2026_E1-L1-6000 Acercamiento al usuario y mitigación de incumplimientos de las empresas del sector</t>
  </si>
  <si>
    <t xml:space="preserve">Realizar las acciones de promoción y prevención para fortalecer el cumplimiento de las obligaciones  de los operadores de telecomunicaciones y </t>
  </si>
  <si>
    <t>1. Promoción de la legalidad y buenas prácticas en el sector</t>
  </si>
  <si>
    <t>1.2 Informe generado de vigilancia y control</t>
  </si>
  <si>
    <t>1.1 Acciones desarrolladas de promoción y prevención.</t>
  </si>
  <si>
    <t>2026_E1-L1-7000 Fortalecimiento del sector TIC y Postal</t>
  </si>
  <si>
    <t xml:space="preserve">Generar lineamientos de política y estrategias enfocadas a mejorar la competitividad del sector, contribuyendo a la disminución de la brecha digital e </t>
  </si>
  <si>
    <t>01.Actualización Normativa</t>
  </si>
  <si>
    <t>1.01.Porcentaje de avance en la actualización del marco legal y la definición de criterios para las contraprestaciones del sector postal</t>
  </si>
  <si>
    <t>1.02.Proyectos de actualización normativa elaborados</t>
  </si>
  <si>
    <t>01.GCI01 Estudio previo radicado</t>
  </si>
  <si>
    <t>01.GCI02 Estudio previo aprobado</t>
  </si>
  <si>
    <t>01.GCI03 Contrato firmado</t>
  </si>
  <si>
    <t>02.Fortalecimiento del Sector Postal</t>
  </si>
  <si>
    <t>2.01.Porcentaje de seguimiento al cumplimiento de las obligaciones del concesionario de correo (4-72)</t>
  </si>
  <si>
    <t>2.02.Porcentaje de avance de la actualización de la base de datos del Código Postal</t>
  </si>
  <si>
    <t>2.03.Número de eventos desarrollados</t>
  </si>
  <si>
    <t>2.04.Porcentaje de avance del avalúo de la colección filatélica certificado</t>
  </si>
  <si>
    <t>02.GCI01 Estudio previo radicado</t>
  </si>
  <si>
    <t>02.GCI02 Estudio previo aprobado</t>
  </si>
  <si>
    <t>02.GCI03 Contrato firmado</t>
  </si>
  <si>
    <t>02.VF Porcentaje de recursos de vigencias futuras comprometidos</t>
  </si>
  <si>
    <t>02.VF Porcentaje de recursos de vigencias futuras obligados</t>
  </si>
  <si>
    <t>03.Fortalecimiento de la Industria de Telecomunicaciones (CONPES 3983 - 4129 - 4144)</t>
  </si>
  <si>
    <t>3.01.Porcentaje de atención de los trámites y servicios de la Dirección de Industria de Comunicaciones</t>
  </si>
  <si>
    <t>3.02.Porcentaje de avance en la estructuración y ejecución de los procesos licitatorios</t>
  </si>
  <si>
    <t>3.03.Porcentaje de avance de la actualización del licenciamiento del SGE</t>
  </si>
  <si>
    <t>3.04.Porcentaje de avance del proceso de selección objetiva por demanda</t>
  </si>
  <si>
    <t>3.05.Porcentaje de avance en la gestión de la convocatoria pública de licencias de emisoras comunitarias 2026</t>
  </si>
  <si>
    <t>3.06.Porcentaje de avance en el otorgamiento de permisos para el uso del espectro en banda de 900 MHZ por parte de pequeños ISP y comunidades organizadas</t>
  </si>
  <si>
    <t>3.07.Porcentaje de avance en el diseño e implementación de estrategia de apropiación del conocimiento de tecnologías espaciales y satelitales (CONPES 3983-4129)</t>
  </si>
  <si>
    <t>3.08.Porcentaje de avance en la definición y elaboración de los instrumentos normativos  (CONPES 4144)</t>
  </si>
  <si>
    <t>03.GCI01 Estudio previo radicado</t>
  </si>
  <si>
    <t>03.GCI02 Estudio previo aprobado</t>
  </si>
  <si>
    <t>03.GCI03 Contrato firmado</t>
  </si>
  <si>
    <t>03.GCI03 Contrato firmado Plan de Salvaguarda IT2-42 (Rezago 2025)</t>
  </si>
  <si>
    <t>2026_E1-L1-8000 Control integral de las decisiones en segunda instancia en los servicios de comunicaciones (móvil/ no móvil), postal, radiodifusión sonora y televisión.</t>
  </si>
  <si>
    <t>Resolver los recursos de apelación presentados por los vigilados dentro de los términos de ley.</t>
  </si>
  <si>
    <t>1. Decisiones en segunda instancia</t>
  </si>
  <si>
    <t>1.1 Porcentaje de recursos resueltos en los términos de ley respecto a los interpuestos por los vigilados</t>
  </si>
  <si>
    <t>Andrea Milena Gonzalez</t>
  </si>
  <si>
    <t>2026_E1-L2-1000 Transformación Digital para la Productividad del Estado a través de la Política de Gobierno Digital</t>
  </si>
  <si>
    <t>1. PotencIA - Gobierno Inteligente
(CONPES 4129; 4130; 4144)</t>
  </si>
  <si>
    <t>1.1 Equipos IoT, cuentas redes sociales, sistemas de información, soluciones de ciudad, otras plataformas, integrados a la plataforma Convergente de Ciudades y Territorios Inteligentes</t>
  </si>
  <si>
    <t>1.2 Índice de gobierno digital en entidades del Orden nacional (PND-PES)</t>
  </si>
  <si>
    <t>1.3 Índice de gobierno digital en entidades del Orden Territorial (PND-PES)</t>
  </si>
  <si>
    <t>1.4 Entidades del orden nacional que participan en espacios de inmersión digital</t>
  </si>
  <si>
    <t>1.5 Entidades del orden territorial que participan en espacios de inmersión digital</t>
  </si>
  <si>
    <t>1.6 Entidades del orden nacional y territorial que aperturen, actualicen o usen los datos abiertos (PND-PES)</t>
  </si>
  <si>
    <t>1.7 Entidades implementando el Modelo de Seguridad y Privacidad de la
Información (MSPI).</t>
  </si>
  <si>
    <t>1.8 Entidades implementando la hoja de ruta del PNID fase 3 vigencia 2026</t>
  </si>
  <si>
    <t>1.9 Entidades de orden Nacional y/o Territorial implementando los lineamientos de las fases I o II del estándar de IPv6</t>
  </si>
  <si>
    <t>1.10 Servicios web de intercambio de información estandarizados y publicados bajo los lineamientos del Marco de Interoperabilidad en la solución tecnológica SIGMI</t>
  </si>
  <si>
    <t>1.11 Entidades de orden Nacional y/o Territorial implementando los lineamientos del Marco de Referencia de  Arquitectura Empresarial-MRAE</t>
  </si>
  <si>
    <t>1.12 Entidades de orden Nacional y/o Territorial sensibilizadas en los lineamientos del Marco de Interoperabilidad</t>
  </si>
  <si>
    <t>1.13 Soluciones tecnológicas de la DGD actualizadas de acuerdo a la normatividad vigente​</t>
  </si>
  <si>
    <t>1.14 Política de Gobierno Digital actualizada</t>
  </si>
  <si>
    <t>1.15 Estudio previo radicado</t>
  </si>
  <si>
    <t>1.16 Estudio previo aprobado en comité de contratación</t>
  </si>
  <si>
    <t>1.17 Contrato firmado</t>
  </si>
  <si>
    <t>2. Proyecto Transformación Digital País
(CONPES 4144)</t>
  </si>
  <si>
    <t xml:space="preserve">2.1 Trámites y servicios vinculados e integrados en sus diferentes ambientes a los SCD </t>
  </si>
  <si>
    <t xml:space="preserve">2.2 Licencias de correo Google Suit otorgadas para entidades del sector público </t>
  </si>
  <si>
    <t>2.3 Porcentaje de avance en el mantenimiento, actualización y operación de la solución tecnológica del Registro de Deudores Alimentarios Morosos (REDAM)</t>
  </si>
  <si>
    <t>2.4 Estudio previo radicado</t>
  </si>
  <si>
    <t>2.5 Estudio previo aprobado en comité de contratación</t>
  </si>
  <si>
    <t>2.6 Contrato firmado</t>
  </si>
  <si>
    <t>3. IA para la Productividad del País
(CONPES 4144)</t>
  </si>
  <si>
    <t>3.1 Entidades con modelos IA implementados​</t>
  </si>
  <si>
    <t xml:space="preserve">3.2 Desarrollar e implementar la estrategia de gamificación “Máxima Velocidad”, como herra-mienta para facilitar la apropiación práctica de los lineamientos de la Política de Gobierno Digital en entidades públicas del orden nacional y territorial. </t>
  </si>
  <si>
    <t>3.3 Número de hojas de ruta digitales formuladas para entidades del orden nacional</t>
  </si>
  <si>
    <t>3.4 Número de hojas de ruta digitales formuladas para entidades territoriales</t>
  </si>
  <si>
    <t>3.5 Número de entidades nacionales que implementan la estrategia de cierres exitosos</t>
  </si>
  <si>
    <t>3.6 Estudio previo radicado</t>
  </si>
  <si>
    <t>3.7 Estudio previo aprobado en comité de contratación</t>
  </si>
  <si>
    <t>3.8 Contrato firmado</t>
  </si>
  <si>
    <t>2025_E1-L2-10000 Fortalecimiento del Operador Postal Oficial</t>
  </si>
  <si>
    <t>Desarrollar estrategias que fortalezcan al Operador Postal como prestador de servicios que aporten al desarrollo del sector.</t>
  </si>
  <si>
    <t>1. Estrategia para optimizar los servicios del OPO</t>
  </si>
  <si>
    <t>1.1 Número de oficinas donde prestamos el servicio</t>
  </si>
  <si>
    <t>2026_E1-L2-11000 Fortalecimiento del modelo convergente de la televisión pública regional y nacional</t>
  </si>
  <si>
    <t>Implementar contenidos multiplataforma que fortalezcan la TV pública a través del conocimiento del entorno y análisis de las audiencias</t>
  </si>
  <si>
    <t>1. Monitoreo y seguimiento del comportamiento de las audiencias</t>
  </si>
  <si>
    <t>1.1. Número de Informes de medición de audiencias e impacto de contenidos divulgados</t>
  </si>
  <si>
    <t>1.2 Estudios previos radicados</t>
  </si>
  <si>
    <t>1.3 Estudios previos aprobados</t>
  </si>
  <si>
    <t>1.4 Contratos firmados</t>
  </si>
  <si>
    <t>2. Producción de contenidos convergentes y Multiplataforma</t>
  </si>
  <si>
    <t>2.1. Número contenidos multiplataforma producidos – Convocatoria</t>
  </si>
  <si>
    <t>2.2. Número estímulos – Convocatorias</t>
  </si>
  <si>
    <t>2.3. Número de Contenidos multiplataforma producidos regionales</t>
  </si>
  <si>
    <t>2026_E1-L2-12000 Apoyo a operadores públicos del servicio de televisión a nivel nacional-RTVC</t>
  </si>
  <si>
    <t>1. Productos digitales desarrollados</t>
  </si>
  <si>
    <t>1.1 Número de productos digitales desarrollados</t>
  </si>
  <si>
    <t>2026_E1-L2-13000 Contenidos digitales y/o convergentes en la plataforma RTVCPlay.</t>
  </si>
  <si>
    <t>1. Contenidos RTVCPlay en funcionamiento</t>
  </si>
  <si>
    <t>1.1 Número de contenidos en plataforma RTVCPlay en funcionamiento</t>
  </si>
  <si>
    <t>2025_E1-L2-2000 Contribución a la consolidación digital del estado a través del aumento de las entidades vinculadas al ecosistema de información pública digital</t>
  </si>
  <si>
    <t>Aumentar la vinculación de las entidades públicas al ecosistema de información pública digital</t>
  </si>
  <si>
    <t>1. Prestación de los Servicios Ciudadanos Digitales Base cumpliendo estándares de seguridad, privacidad, acceso, neutralidad tecnológica y continuidad del servicio</t>
  </si>
  <si>
    <t>1.3 Modelo operativo-financiero elaborado e implementado</t>
  </si>
  <si>
    <t>Agencia Nacional Digital -AND</t>
  </si>
  <si>
    <t>Adriana Garcés Ruiz</t>
  </si>
  <si>
    <t>1.2 Infraestructura de interoperabilidad, autenticación digital y carpeta ciudadana en operación</t>
  </si>
  <si>
    <t>1.1 Entidades asistidas técnicamente</t>
  </si>
  <si>
    <t>2. Desarrollar soluciones integrales de ciencia, innovación y tecnologías emergentes que fortalezcan la transformación digital del estado</t>
  </si>
  <si>
    <t>2.2 Red de alianzas para generación de productos y servicios conformada</t>
  </si>
  <si>
    <t>2.1 Productos Digitales Desarrollados</t>
  </si>
  <si>
    <t>2026_E1-L2-3000 Capacidades para la resiliencia en seguridad digital</t>
  </si>
  <si>
    <t>Incrementar el conocimiento en materia de gestión de incidentes de Seguridad Digital en el país.</t>
  </si>
  <si>
    <t xml:space="preserve">1. Fortalecimiento de la operación del Equipo de Respuesta a Emergencias Cibernéticas de Colombia </t>
  </si>
  <si>
    <t>1.1. Porcentaje de Incidentes reportados, atendidos por el ColCERT</t>
  </si>
  <si>
    <t>1.2. Porcentaje de análisis de vulnerabilidades realizados</t>
  </si>
  <si>
    <t>1.3 Documentos desarrollados como habilitadores en la implementación de la Política de Seguridad Digital</t>
  </si>
  <si>
    <t>1.4 Informe de servicios de monitoreo realizados</t>
  </si>
  <si>
    <t>1.5. Personas sensibilizadas en seguridad digital</t>
  </si>
  <si>
    <t>1.6. Operación del SOC</t>
  </si>
  <si>
    <t>1.7. Estudio previo radicado en comité de contratación</t>
  </si>
  <si>
    <t>1.8. Estudio previo aprobado en comité de contratación</t>
  </si>
  <si>
    <t>1.9. Contrato firmado y legalizado</t>
  </si>
  <si>
    <t>1.10 Vigencias Futuras Comprometidas</t>
  </si>
  <si>
    <t>1.11 Vigencias Futuras Obligadas</t>
  </si>
  <si>
    <t>2026_E1-L2-4000 Cultura de seguridad digital para prevención y preparación del estado colombiano</t>
  </si>
  <si>
    <t>1. Ciberseguridad 360</t>
  </si>
  <si>
    <t>1.4 Personas formadas en seguridad digital</t>
  </si>
  <si>
    <t>1.5 Personas formdas en seguridad digital (rezago 2025)</t>
  </si>
  <si>
    <t>1.1 Estudio previo radicado en comité de contratación</t>
  </si>
  <si>
    <t>1.2 Estudio previo aprobado en comité de contratación</t>
  </si>
  <si>
    <t>1.3 Contrato firmado y legalizado</t>
  </si>
  <si>
    <t>2026_E1-L2-5000 Fortalecimiento de la radio pública nacional</t>
  </si>
  <si>
    <t xml:space="preserve">Fortalecer la radio pública, a través del despliegue de nueva infraestructura de estaciones y estudios de la red de la radio pública nacional operada por </t>
  </si>
  <si>
    <t>1. Fortalecimiento de la Radio Publica en el territorio nacional</t>
  </si>
  <si>
    <t>1. 01 Proyecto de propuesta aprobado</t>
  </si>
  <si>
    <t>1.02 Resolución firmada</t>
  </si>
  <si>
    <t>1.03 Desembolso realizado</t>
  </si>
  <si>
    <t>1.04 Porcentaje de avance en seguimiento a la ejecución de los recursos</t>
  </si>
  <si>
    <t>1.05 Nuevas estaciones de radio pública nacional instaladas</t>
  </si>
  <si>
    <t>1.06 Nuevos estudios de radio instalados</t>
  </si>
  <si>
    <t>1.07 Nuevos estudios de radio instalados (Rezago 2025)</t>
  </si>
  <si>
    <t>1.08 Estudios de radio mejorados instalados</t>
  </si>
  <si>
    <t>2026_E1-L2-6000 Fortalecimiento integral de los operadores públicos del servicio de televisión nacional</t>
  </si>
  <si>
    <t>Fortalecer a los operadores públicos en las condiciones técnicas y operativas de la prestación del servicio de televisión</t>
  </si>
  <si>
    <t xml:space="preserve">1. Financiación a operadores - proyectos de Ley </t>
  </si>
  <si>
    <t>1.1. Operadores financiados - Regionales</t>
  </si>
  <si>
    <t>1.2. Operadores financiados Nacionales</t>
  </si>
  <si>
    <t>1.3. Porcentaje de efectividad de uso de los recursos destinados al AOM de la Red Digital TDT</t>
  </si>
  <si>
    <t>2. Financiación Operadores - Proyectos adicionales Contenidos</t>
  </si>
  <si>
    <t>2.1. Contenidos multiplataforma producidos - Nacionales</t>
  </si>
  <si>
    <t>2.2. Horas de contenidos al aire para la construcción de paz</t>
  </si>
  <si>
    <t>2.3. Contenidos multiplataforma producidos regionales</t>
  </si>
  <si>
    <t>3. Historias urbanas y rurales desde las regiones</t>
  </si>
  <si>
    <t>3.1. Estímulos – Convocatoria</t>
  </si>
  <si>
    <t>3.2. Contenidos multiplataforma producidos - Convocatoria</t>
  </si>
  <si>
    <t>4. Convocatoria transformando a Colombia desde las juventudes</t>
  </si>
  <si>
    <t>4.1. Estímulos - Convocatoria</t>
  </si>
  <si>
    <t>4.2.Contenidos multiplataforma producidos - Convocatoria</t>
  </si>
  <si>
    <t>5. Formación y actualización del talento humano de creadores, productores y realizadores audiovisuales</t>
  </si>
  <si>
    <t>5.1. Actividades para la industria Audiovisual</t>
  </si>
  <si>
    <t>5.2. Agentes de la Industria con actividades de formación</t>
  </si>
  <si>
    <t>6. Medios en Red</t>
  </si>
  <si>
    <t>6.1. Número de convocatorias diseñadas e implementadas para el fortalecimiento</t>
  </si>
  <si>
    <t>6.2 Número de estrategias comunicativas implementadas</t>
  </si>
  <si>
    <t>6.3 Número de beneficiarios capacitados a través de la Escuela Digital</t>
  </si>
  <si>
    <t>8. Conecta país de la belleza</t>
  </si>
  <si>
    <t>8.1 Nivel de madurez digital adoptado de los comerciantes</t>
  </si>
  <si>
    <t>2026_E1-L2-7000 Fortalecimiento de la Industria TI para la transformación productiva</t>
  </si>
  <si>
    <t xml:space="preserve">Fortalecer la Industria Digital Nacional durante el cuatrienio, para que responda a las demandas de adopción de tecnologías digitales por parte de los </t>
  </si>
  <si>
    <t>1. Crea Digital - (Conpes 4090)</t>
  </si>
  <si>
    <t>1.1.  Empresas de la Industria Digital beneficiadas (PND)</t>
  </si>
  <si>
    <t>1.2.  Empresas de la Industria Digital seleccionadas</t>
  </si>
  <si>
    <t>1.3. Personas beneficiadas (PES)</t>
  </si>
  <si>
    <t>1.4. Estudio previo radicado en comité de contratación</t>
  </si>
  <si>
    <t>1.5. Estudio previo aprobado en comité de contratación</t>
  </si>
  <si>
    <t>1.6. Contrato firmado y legalizado</t>
  </si>
  <si>
    <t>2.  Colombia 5.0 - (Conpes 4090)</t>
  </si>
  <si>
    <t>2.1. Eventos realizados</t>
  </si>
  <si>
    <t>2.2. Empresas de la Industria Digital beneficiadas (PND)</t>
  </si>
  <si>
    <t>2.3. Personas beneficiadas (PES)</t>
  </si>
  <si>
    <t>2.4. Estudio previo radicado en comité de contratación</t>
  </si>
  <si>
    <t>2.5. Estudio previo aprobado en comité de contratación</t>
  </si>
  <si>
    <t>2.6. Contrato firmado y legalizado</t>
  </si>
  <si>
    <t>3. Emprendimiento Digital - (Conpes 4011- 4129)</t>
  </si>
  <si>
    <t>3.1. Equipos emprendedores y empresas de negocios digitales  beneficiados (PND)</t>
  </si>
  <si>
    <t xml:space="preserve">3.2. Empresas y equipos emprendedores de la industria digital seleccionados </t>
  </si>
  <si>
    <t>3.3. Personas con herramientas para el emprendimiento digital (PES)</t>
  </si>
  <si>
    <t>3.4. Estudio previo radicado en comité de contratación</t>
  </si>
  <si>
    <t>3.5. Estudio previo aprobado en comité de contratación</t>
  </si>
  <si>
    <t>3.6. Contrato firmado y legalizado</t>
  </si>
  <si>
    <t>4. Tu Negocio en Línea - (Conpes 4129)</t>
  </si>
  <si>
    <t xml:space="preserve">5.1. Número de Empresas y/o empresarios que adoptan herramientas tecnológicas para la transformación </t>
  </si>
  <si>
    <t>5.2. Número de Empresas y/o empresarios que adoptan herramientas tecnológicas para la transformación (Rezago)</t>
  </si>
  <si>
    <t>5.3. Recursos de vigencias futuras comprometidos</t>
  </si>
  <si>
    <t>5.4. Recursos de vigencias futuras obligados</t>
  </si>
  <si>
    <t>6. AgroTech</t>
  </si>
  <si>
    <t xml:space="preserve">6.1. Número de beneficiarios </t>
  </si>
  <si>
    <t>6.2. Estudio previo radicado en comité de contratación</t>
  </si>
  <si>
    <t>6.3. Estudio previo aprobado en comité de contratación</t>
  </si>
  <si>
    <t>6.4. Contrato firmado y legalizado</t>
  </si>
  <si>
    <t>7. Conecta Caribe</t>
  </si>
  <si>
    <t>7.1 Número de personas beneficiadas Rezago (PND) (PES - PEI)</t>
  </si>
  <si>
    <t>8. Artesan IA</t>
  </si>
  <si>
    <t>8.1. Artesanos y artesanas beneficiados</t>
  </si>
  <si>
    <t>8.2. Departamentos con comunidades artesanales fortalecidas</t>
  </si>
  <si>
    <t>8.3. Estudio previo radicado en comité de contratación</t>
  </si>
  <si>
    <t>8.4. Estudio previo aprobado en comité de contratación</t>
  </si>
  <si>
    <t>8.5. Contrato firmado y legalizado</t>
  </si>
  <si>
    <t>2026_E1-L2-8000 Fortalecimiento de los contenidos audiovisuales de la televisión pública.</t>
  </si>
  <si>
    <t>Aumentar la oferta de contenidos audiovisuales con valor público que respondan a la identidad, necesidades y preferencias de los colombianos.</t>
  </si>
  <si>
    <t>1. Contenidos audiovisuales televisión pública nacional</t>
  </si>
  <si>
    <t xml:space="preserve">1.1 Número de contenidos audiovisuales producidos, transmitidos </t>
  </si>
  <si>
    <t>2026_E1-L2-9000 Fortalecimiento de la programación de la radio pública</t>
  </si>
  <si>
    <t xml:space="preserve">Fortalecer las plataformas de las emisoras de la radio pública nacional a través de la realización de contenidos con valor público que generen identidad </t>
  </si>
  <si>
    <t>1. Contenidos al aire y especiales, nacionales y descentralizados generados</t>
  </si>
  <si>
    <t xml:space="preserve">1.1 Número de Horas de contenidos al aire y especiales, nacionales y descentralizados </t>
  </si>
  <si>
    <t>2. Contenidos de radio producidos y emitidos</t>
  </si>
  <si>
    <t>2.1 Nuevos contenidos de radio producidos y emitidos</t>
  </si>
  <si>
    <t>3. Contenidos digitales generados</t>
  </si>
  <si>
    <t>3.1 Número de contenidos digitales generados</t>
  </si>
  <si>
    <t>4. Cobertura Poblacional</t>
  </si>
  <si>
    <t xml:space="preserve">4.1 Porcentaje de cobertura poblacional de emisoras del sistema de medios públicos </t>
  </si>
  <si>
    <t>2025_E1-L3-2000 Facilitar el acceso y uso de las tecnologías de la información y las comunicaciones en todo el territorio nacional Computadores para Educar</t>
  </si>
  <si>
    <t xml:space="preserve">Incremento en la  dotación de terminales de cómputo y capacitación de docentes en sedes educativas oficiales a nivel nacional,  Recuperación </t>
  </si>
  <si>
    <t>1. Incremento en la  dotación de terminales de cómputo y capacitación de docentes en sedes educativas oficiales a nivel nacional</t>
  </si>
  <si>
    <t>1.1. Implementar encuentros, eventos y espacios de participación y/o formación con las comunidades educativas en el marco de la estrategia de formación integral de CPE 2026</t>
  </si>
  <si>
    <t>1.2. Requerimientos técnicos atendidos 2026</t>
  </si>
  <si>
    <t>1.3 Sedes educativas oficiales con acceso a terminales de cómputo con contenidos precargados, laboratorios de innovación y kits de tecnologías para aprender (rezago 2025)</t>
  </si>
  <si>
    <t>1.4. Terminales de cómputo con contenidos digitales entregadas a  sedes educativas 2026</t>
  </si>
  <si>
    <t>1.5. Terminales de cómputo con contenidos digitales entregadas a  sedes educativas (rezago 2024 y 2025)</t>
  </si>
  <si>
    <t>1.5. Terminales de cómputo con contenidos digitales entregadas a sedes educativas para uso de docentes (Rezago  2024 y 2025)</t>
  </si>
  <si>
    <t xml:space="preserve">1.6. Estudiantes de sedes educativas oficiales beneficiados con el servicio de apoyo en tecnologías de la información y las comunicaciones para la educación </t>
  </si>
  <si>
    <t xml:space="preserve">1.7. Docentes formados en procesos educativos con tecnologías digitales </t>
  </si>
  <si>
    <t xml:space="preserve">1.9. Estudiantes participantes en procesos de formación que integran la tecnología, en centros de Interés o iniciativas escolares </t>
  </si>
  <si>
    <t xml:space="preserve">1.10. Familias y comunidad educativa que participan en procesos de formación en el uso de Tecnologías </t>
  </si>
  <si>
    <t xml:space="preserve">1.11. Centros de Interés creados en programación y tecnologías </t>
  </si>
  <si>
    <t>1.12. Centros de Interés en diferentes áreas de conocimiento fortalecidos con integración de tecnologías</t>
  </si>
  <si>
    <t>1.13. Diseñar una estrategia de Gestión del Conocimiento para fortalecimiento de implementación, evaluación y sostenibilidad de los programas de educación digital de Computadores para Educar</t>
  </si>
  <si>
    <t>2. Recuperación de equipos de cómputo obsoletos existentes en las sedes educativas oficiales a nivel nacional</t>
  </si>
  <si>
    <t>2.1. Realizar eventos de difusión con la comunidad</t>
  </si>
  <si>
    <t>2.2. Residuos electrónicos dispuestos correctamente (Demanufactura)</t>
  </si>
  <si>
    <t>2.3. Producción de KIT con elementos aprovechados de residuos eléctricos y electronicos</t>
  </si>
  <si>
    <t xml:space="preserve">2.4.Personas de la comunidad capacitadas en la correcta disposición de residuos </t>
  </si>
  <si>
    <t xml:space="preserve">2.5. Equipos obsoletos retomados </t>
  </si>
  <si>
    <t>2.6. Equipos obsoletos retomados (Rezago 2025)</t>
  </si>
  <si>
    <t>2.7. Clubes Técnicos Escolares dotados</t>
  </si>
  <si>
    <t>3. Incremento de la dotación directa de soluciones tecnológicas para estudiantes, menores de edad ubicados en zonas urbanas, rurales, apartadas y de difícil acceso, e I.E.S y realizar la gestión adecuada de equipos obsoletos y en desuso a nivel Nacional</t>
  </si>
  <si>
    <t xml:space="preserve">3.1. Rezago Entrega de Terminales de cómputo - Directa </t>
  </si>
  <si>
    <t>2026_E1-L3-3000 Apropiación TIC para el Cambio</t>
  </si>
  <si>
    <t xml:space="preserve">Promover la apropiación masiva de las TIC a través del diseño e implementación de estrategias incluyentes y con enfoque diferencial </t>
  </si>
  <si>
    <t>1. Ciber Paz Formaciones [CNP#4040, CNP#4080,CNP#4086, CNP#4143, CNP#4147]</t>
  </si>
  <si>
    <t>1.5 B.138 - Indicador PMI Política Construcción de PAZ</t>
  </si>
  <si>
    <t>1.2 Estudio previo radicado</t>
  </si>
  <si>
    <t>1.3. Estudio previo aprobado</t>
  </si>
  <si>
    <t>1.4 Contrato firmado</t>
  </si>
  <si>
    <t>1.1 Formaciones finalizadas en Habilidades digitales</t>
  </si>
  <si>
    <t>2. Servicio de Apoyo Tecnológico a la Inclusión Digital - Signos en Red</t>
  </si>
  <si>
    <t>2.5 Comunicaciones relevadas entre personas sordas y oyentes a través del servicio de Signos en Red_Rezago 2025</t>
  </si>
  <si>
    <t>2.4 Contrato firmado</t>
  </si>
  <si>
    <t>2.3  Estudio previo aprobado</t>
  </si>
  <si>
    <t>2.2  Estudio previo radicado</t>
  </si>
  <si>
    <t>2.1 Comunicaciones relevadas entre personas sordas y oyentes a través del servicio del Signos en Red</t>
  </si>
  <si>
    <t>3. SmartFilms (CNP#4080, CNP#4143, CNP#4147]</t>
  </si>
  <si>
    <t>3.4 Contrato firmado</t>
  </si>
  <si>
    <t>3.3 Estudio previo aprobado</t>
  </si>
  <si>
    <t>3.2 Estudio previo radicado</t>
  </si>
  <si>
    <t>3.1 Cortometrajes realizados por mujeres, personas con discapacidad, personas de comunidades étnicas  y LGBTIQ+ con dispositivos móviles.</t>
  </si>
  <si>
    <t>4. Legado de Gabo</t>
  </si>
  <si>
    <t>4.2  Estudio previo radicado</t>
  </si>
  <si>
    <t>4.3  Estudio previo aprobado</t>
  </si>
  <si>
    <t>4.4 Contrato firmado</t>
  </si>
  <si>
    <t>4.1 Estrategias de apropiación de tecnologías de la información y las comunicaciones según el Legado de Gabo</t>
  </si>
  <si>
    <t>5. Colombia Programa</t>
  </si>
  <si>
    <t>5.2 % de recursos de vigencias futuras comprometido</t>
  </si>
  <si>
    <t>5.3  % de recursos de vigencias futuras obligados</t>
  </si>
  <si>
    <t>5.1 Estudiantes beneficiados en Pensamiento Computacional</t>
  </si>
  <si>
    <t>6. ConverTIC</t>
  </si>
  <si>
    <t>6.1 Software lector de pantalla adquirido</t>
  </si>
  <si>
    <t>6.2  Estudio previo radicado</t>
  </si>
  <si>
    <t>6.3 Estudio previo aprobado</t>
  </si>
  <si>
    <t>6.4 Contrato firmado</t>
  </si>
  <si>
    <t>7. Ecosistema de Educación Digital</t>
  </si>
  <si>
    <t>7.1 Kits de apropiación digital</t>
  </si>
  <si>
    <t>7.2 Estudio previo radicado</t>
  </si>
  <si>
    <t>7.3 Estudio previo aprobado</t>
  </si>
  <si>
    <t>7.4 Contrato firmado</t>
  </si>
  <si>
    <t>8. Centros de Interes</t>
  </si>
  <si>
    <t>$0,00</t>
  </si>
  <si>
    <t>8.1 Docentes formados en pensamiento computacional</t>
  </si>
  <si>
    <t>8.2 Sedes Educativas formadas en pensamiento computacional</t>
  </si>
  <si>
    <t>2026_E1-L3-4000 Internet Seguro y Responsable</t>
  </si>
  <si>
    <t xml:space="preserve">Fomentar el desarrollo de nuevas ciudadanías digitales promoviendo el uso seguro y responsable de las Tecnologías de la Información y </t>
  </si>
  <si>
    <t>1. Ciber Paz Sensibilizaciones [CNP#4040, CNP#4080, CNP#4086]</t>
  </si>
  <si>
    <t>1.4. Contrato firmado</t>
  </si>
  <si>
    <t>1.1 Personas sensibilizadas en el Uso Seguro de las TIC</t>
  </si>
  <si>
    <t>2026_E1-L3-5000 Desarrollo de habilidades digitales para la vida</t>
  </si>
  <si>
    <t xml:space="preserve">Aportar a la democratización de las TIC para desarrollar una sociedad del conocimiento y la tecnología durante el cuatrienio, a través de la  </t>
  </si>
  <si>
    <t xml:space="preserve">1. Talento Tech  - (Conpes 4144, 4069) </t>
  </si>
  <si>
    <t>1.1  Número de personas formadas en habilidades digitales</t>
  </si>
  <si>
    <t>1.2 Recursos de vigencias futuras comprometidos</t>
  </si>
  <si>
    <t>1.3 Recursos de vigencias futuras obligados</t>
  </si>
  <si>
    <t>1.4 Recursos de vigencias futuras obligados (Rezago)</t>
  </si>
  <si>
    <t>1.5. Número informes de seguimiento de la interventoría entregados</t>
  </si>
  <si>
    <t xml:space="preserve">2. SenaTEC  - (Conpes 4144, 4069) </t>
  </si>
  <si>
    <t>2.1. Número de personas formadas en habilidades digitales</t>
  </si>
  <si>
    <t>2.2. Número de personas formadas en habilidades digitales (Rezago)</t>
  </si>
  <si>
    <t>2.3. Número de técnicos formados en articulación con la media</t>
  </si>
  <si>
    <t>2.4. Número de técnicos formados en articulación con la media (Rezago)</t>
  </si>
  <si>
    <t>2.5 Recursos de vigencias futuras comprometidos</t>
  </si>
  <si>
    <t>2.6 Recursos de vigencias futuras obligados</t>
  </si>
  <si>
    <t>2.7 Recursos de vigencias futuras obligados (Rezago)</t>
  </si>
  <si>
    <t>3. AvanzaTEC</t>
  </si>
  <si>
    <t>3.1 Número de certificaciones en habilidades digitales</t>
  </si>
  <si>
    <t>4. Social Tec</t>
  </si>
  <si>
    <t>4.1 Ciudadanos formados (Rezago)</t>
  </si>
  <si>
    <t>2026_E2-D1-1000 Gestión adecuada del talento humano dentro del ciclo de vida del servidor público para cumplimiento de las metas establecidas de la entidad.</t>
  </si>
  <si>
    <t xml:space="preserve">Implementar el Plan Estratégico de Talento Humano para el fortalecimiento de la cultura organizacional del Ministerio de Tecnologías de la </t>
  </si>
  <si>
    <t>1. Plan Estratégico del Talento Humano</t>
  </si>
  <si>
    <t>1.1. Plan Estratégico de Talento Humano realizado y publicado</t>
  </si>
  <si>
    <t>1.2. Seguimiento al Cumplimiento al Plan Estrategico de Talento Humano</t>
  </si>
  <si>
    <t>2. Gestión del ingreso del talento humano</t>
  </si>
  <si>
    <t>2.1. Plan de Vacantes elaborado y publicado</t>
  </si>
  <si>
    <t>3. Gestión del desarrollo del Talento Humano</t>
  </si>
  <si>
    <t>3.1. Plan de Bienestar e Incentivos elaborado y publicado</t>
  </si>
  <si>
    <t>3.2. Ejecución del Plan de Bienestar e Incentivos</t>
  </si>
  <si>
    <t>3.3. Plan Institucional de Capacitación elaborado y publicado</t>
  </si>
  <si>
    <t>3.4. Ejecución del Plan Institucional de Capacitación</t>
  </si>
  <si>
    <t>3.5. Plan de Seguridad y Salud en el Trabajo elaborado y publicado</t>
  </si>
  <si>
    <t>3.6. Ejecución del plan de seguridad y salud en el trabajo</t>
  </si>
  <si>
    <t>3.7. Porcentaje de cumplimiento del Plan de Cultura</t>
  </si>
  <si>
    <t>4. Gestión del Retiro del Talento Humano</t>
  </si>
  <si>
    <t>4.1. Cuentas de cobro por concepto de cuotas partes pensionales asociados a las nóminas reportadas por FOPEP generadas</t>
  </si>
  <si>
    <t>4.2. Porcentaje en retiros gestionados por periodo</t>
  </si>
  <si>
    <t>2026_E2-D2-1000 Estrategia y operación de tecnología para lograr una transformación digital con enfoque social y democrático en la entidad</t>
  </si>
  <si>
    <t xml:space="preserve">Definir e implementar una arquitectura tecnológica que permita optimizar, disponer y mantener los servicios de tecnología que apoyan la operación del </t>
  </si>
  <si>
    <t>1. Gestión de TI</t>
  </si>
  <si>
    <t>1.4 Convenios/contratos firmados</t>
  </si>
  <si>
    <t>1.1 Índice de Cumplimiento del MGGTI en la Alineación Estratégica</t>
  </si>
  <si>
    <t>2. Licenciamiento y soporte de Sistemas de Información</t>
  </si>
  <si>
    <t>2.2 Estudios previos radicados</t>
  </si>
  <si>
    <t>2.3 Estudios previos aprobados</t>
  </si>
  <si>
    <t>2.4 Convenios/contratos firmados</t>
  </si>
  <si>
    <t>2.1 Indice de versionamiento de aplicativos actualizados</t>
  </si>
  <si>
    <t>3. Operación de Servicios Tecnológicos</t>
  </si>
  <si>
    <t>3.4 Convenios/contratos firmados</t>
  </si>
  <si>
    <t>3.1 Índice Integral de Servicios Tecnológicos</t>
  </si>
  <si>
    <t>3.5 Recursos de vigencias futuras comprometidos</t>
  </si>
  <si>
    <t>3.6 Recursos de vigencias futuras obligados</t>
  </si>
  <si>
    <t>4. Proyecto de Fábricas de Software y Datos</t>
  </si>
  <si>
    <t>4.1 Porcentaje de cumplimiento de actividades programadas</t>
  </si>
  <si>
    <t>4.3 Recursos de vigencias futuras obligados</t>
  </si>
  <si>
    <t>4.2 Recursos de vigencias futuras comprometidos</t>
  </si>
  <si>
    <t>2026_E2-D2-2000 Programación y seguimiento de ingresos, así como el monitoreo continuo de la ejecución presupuestal y contractual del Fondo Único de TIC</t>
  </si>
  <si>
    <t>Fortalecer el seguimiento de los ingresos y gastos del Fondo Único de TIC en el marco de la integralidad y pertinencia requerida.</t>
  </si>
  <si>
    <t xml:space="preserve">1. Diseño, proyección y seguimiento de los ingresos del Fondo Único de TIC, mediante la aplicación de criterios de </t>
  </si>
  <si>
    <t>1.1 Número de informes correspondientes a los procesos judiciales</t>
  </si>
  <si>
    <t>1.2 Número de informes de recaudo del Fondo Único de TIC</t>
  </si>
  <si>
    <t xml:space="preserve">1.3 Número de análisis prospectivos y de sensibilidad de los ingresos del Fondo </t>
  </si>
  <si>
    <t>1.4 Oportunidad en la elaboración de la proyección de ingresos del Fondo Único de TIC.</t>
  </si>
  <si>
    <t>1.5. Número de informes de flujo de caja</t>
  </si>
  <si>
    <t>2. Seguimiento a la ejecución presupuestal y contractual del Fondo Único de TIC</t>
  </si>
  <si>
    <t>2.1 Número de Informes de Ejecución Presupuestal</t>
  </si>
  <si>
    <t>2.2 Informes de Ejecución contractual</t>
  </si>
  <si>
    <t>Gina del Rosario Nuñez</t>
  </si>
  <si>
    <t>2.3  Porcentaje de conceptos de viabilidad económica expedidos</t>
  </si>
  <si>
    <t>3. Seguimiento mediante documentos e instrumentos derivados de la inteligencia empresarial (informe trimestral y tableros)</t>
  </si>
  <si>
    <t>3.1. Informe trimestral consolidado de ingresos y gastos del Fondo Único de TIC.</t>
  </si>
  <si>
    <t>3.2 Actualizaciones en la herramienta</t>
  </si>
  <si>
    <t>2026_E2-D2-3000 Gestión adecuada de los recursos financieros ministerio TIC</t>
  </si>
  <si>
    <t>P1. Apoyo permanente a las áreas ejecutoras en temas de orden financiero MinTIC</t>
  </si>
  <si>
    <t>1.1 Informes de Ejecución de Gastos MinTIC publicados en la pagina WEB del Ministerio</t>
  </si>
  <si>
    <t>Flor Angela Castro</t>
  </si>
  <si>
    <t>1.2 Informes del seguimiento a la ejecución del PAC del Ministerio de TIC.</t>
  </si>
  <si>
    <t xml:space="preserve">1.3 Estados Financieros y notas contables del Ministerio de TIC, publicados en la pagina </t>
  </si>
  <si>
    <t xml:space="preserve">2. Simplificación y/o actualización de la base documental, soporte del Proceso de Gestión Financiera - Subdirección </t>
  </si>
  <si>
    <t>2.1 Avance en la Simplificación y /o Actualización de la Documentación - GIT Contabilidad</t>
  </si>
  <si>
    <t>2.2 Avance en la Simplificación y/o Actualización de la Documentación - GIT Presupuesto.</t>
  </si>
  <si>
    <t>2.3 Avance en la Simplificación y/o Actualización de la Documentación - GIT Tesorería.</t>
  </si>
  <si>
    <t>2026_E2-D2-4000 Gestión adecuada de los recursos Fondo Único de TIC</t>
  </si>
  <si>
    <t>Gestionar los recursos financieros para atender las actividades misionales, estratégicas y legales del Fondo Único de TIC.</t>
  </si>
  <si>
    <t>1. Apoyo permanente a las áreas ejecutoras en temas de orden financiero - Fondo Único de TIC.</t>
  </si>
  <si>
    <t xml:space="preserve">1.1 Informes del seguimiento a la ejecución presupuestal de gastos del Fondo </t>
  </si>
  <si>
    <t>1.2 Informes del seguimiento a la ejecución del PAC del Fondo Único de TIC.</t>
  </si>
  <si>
    <t>1.3 Estados Financieros y notas contables del Fondo Único de TIC, publicados en la pagina WEB del Ministerio de TIC.</t>
  </si>
  <si>
    <t>1.4 Informes del Estado de la Cartera en etapa persuasiva.</t>
  </si>
  <si>
    <t xml:space="preserve">2. Simplificación y/o Actualización de la Documentación Soporte del Proceso de Gestión Financiera - </t>
  </si>
  <si>
    <t>2.1 Avance en la Simplificación y/o Actualización de la Documentación - GIT Cartera</t>
  </si>
  <si>
    <t>2026_E2-D2-5000 Fortalecimiento de la Gestión documental en MINTIC</t>
  </si>
  <si>
    <t>1. Intervención de los fondos acumulados de los archivos de las extintas entidades del sector TIC</t>
  </si>
  <si>
    <t>Metros lineales intervenidos - Rezago 2025</t>
  </si>
  <si>
    <t>Recursos de vigencias futuras comprometidos</t>
  </si>
  <si>
    <t>Metros lineales intervenidos</t>
  </si>
  <si>
    <t>Metros lineales custodiados</t>
  </si>
  <si>
    <t>Estudios previos aprobados</t>
  </si>
  <si>
    <t>Contratos firmados</t>
  </si>
  <si>
    <t>Estudios previos radicados</t>
  </si>
  <si>
    <t>Recursos de vigencias futuras obligados</t>
  </si>
  <si>
    <t>2. Implementación del PINAR, PGD y SIC</t>
  </si>
  <si>
    <t>PINAR actualizado e implementado</t>
  </si>
  <si>
    <t>2026_E2-D2-6000 Gestión Contractual del MINTIC para una  Contratación  Pública Eficiente y Transparente</t>
  </si>
  <si>
    <t>1. Implementación de herramientas para la expedición de certificaciones en línea</t>
  </si>
  <si>
    <t>1.1. Porcentaje de implementación de la herramienta de expedición de certificaciones</t>
  </si>
  <si>
    <t>2. Implementación de herramienta para el manejo de bases de información de contratos</t>
  </si>
  <si>
    <t>2.1.Porcentaje de Implementación de una base de datos de contratos de la entidad</t>
  </si>
  <si>
    <t>3. Seguimiento a la ejecución contractual</t>
  </si>
  <si>
    <t>3.1. Porcentaje de Procesos contractuales gestionados</t>
  </si>
  <si>
    <t>3.2 Porcentaje del seguimiento al plan anual de adquisiciones</t>
  </si>
  <si>
    <t>2026_E2-D3-1000 Fortalecimiento de los mecanismos que generen confianza en la Institucionalidad y permiten la lucha contra la corrupción</t>
  </si>
  <si>
    <t xml:space="preserve">Fortalecer los mecanismos de lucha contra la corrupción a través de la divulgación activa de la información pública sin que medie solicitud alguna, </t>
  </si>
  <si>
    <t>1. Alineación de las Políticas MIPG con la gestión institucional</t>
  </si>
  <si>
    <t>1.1. Porcentaje de cumplimiento de los planes establecidos para implementar las políticas de gestión y desempeño</t>
  </si>
  <si>
    <t>2. Implementación de la política de Transparencia, Acceso a la Información y lucha contra la corrupción</t>
  </si>
  <si>
    <t xml:space="preserve">2.1. Porcentaje Cumplimiento del Programa de Transparencia y Ética </t>
  </si>
  <si>
    <t>3.  Fortalecimiento y apropiación de los lineamientos riesgos de gestión y corrupción</t>
  </si>
  <si>
    <t>3.1 Actividades de Formación y Apropiación en temas de riesgos</t>
  </si>
  <si>
    <t>4. Reportes de información oficiales respecto a la gestión y el desempeño de la entidad</t>
  </si>
  <si>
    <t>4.1. Información de seguimiento consolidada y entregada</t>
  </si>
  <si>
    <t>2026_E2-D3-2000 Estrategia de divulgación y comunicaciones del MINTIC</t>
  </si>
  <si>
    <t xml:space="preserve">Diseñar e implementar la estrategia de comunicaciones que permitirá a la entidad informar e interactuar sobre los planes, programas, proyectos, y </t>
  </si>
  <si>
    <t>1. Comunicación Externa (Programa TV Mintic + ATL BTL)</t>
  </si>
  <si>
    <t>1.1 Estrategias de Audiencia Pública de rendición de cuentas implementadas</t>
  </si>
  <si>
    <t>1.2 Productos audiovisuales producidos</t>
  </si>
  <si>
    <t>1.3 Micrositios desarrollados</t>
  </si>
  <si>
    <t>1.4 Número de estudios previos radicados</t>
  </si>
  <si>
    <t>1.5 Número de estudios previos aprobado</t>
  </si>
  <si>
    <t>1.6 Número de contratos firmados</t>
  </si>
  <si>
    <t>2. Comunicación Interna (Monitoreo y soporte)</t>
  </si>
  <si>
    <t>2.1 Contenidos actualizados en intranet</t>
  </si>
  <si>
    <t>2.2. Boletines internos enviados</t>
  </si>
  <si>
    <t>2.3 Campañas Internas diseñadas</t>
  </si>
  <si>
    <t>2.4 Campañas de divulgación diseñadas e implementadas</t>
  </si>
  <si>
    <t>2.5 Comunicados elaborados</t>
  </si>
  <si>
    <t>2.6 Sesiones resgistradas en las páginas internas del webside del MinTIC</t>
  </si>
  <si>
    <t>2.7 Interacciones en redes sociales resgistradas</t>
  </si>
  <si>
    <t>2.8 Correos masivos de divulgación enviados</t>
  </si>
  <si>
    <t>2.9 Correos masivos de divulgación enviados (Rezago 2025)</t>
  </si>
  <si>
    <t>2.10 Número de estudios previos radicados</t>
  </si>
  <si>
    <t>2.11 Número de estudios previos aprobado</t>
  </si>
  <si>
    <t>2.12 Número de contratos firmados</t>
  </si>
  <si>
    <t>2026_E2-D3-3000 Fortalecimiento en la Gestión Internacional, según las necesidades que tengan de MINTIC</t>
  </si>
  <si>
    <t>1. Fortalecimiento de la cooperación y la participación internacional</t>
  </si>
  <si>
    <t>1.2. Alianzas, convenios y gestiones en materia TIC con países estratégicos y/o entidades internacionales que aporten a la ejecucion del PND 2022-2026</t>
  </si>
  <si>
    <t>1.1. Participaciones del sector TIC en organismos e instancias internacionales</t>
  </si>
  <si>
    <t>2026_E2-D3-4000 Fortalecimiento de capacidades de los grupos con interés en temas TIC del país, orientado hacia el cierre de brecha digital regional</t>
  </si>
  <si>
    <t xml:space="preserve">Fortalecer a través de asistencias técnicas, socializaciones, mesas de trabajo y atenciones en temas TIC, a los grupos de interés, para disminuir la </t>
  </si>
  <si>
    <t>1. Servicio de Asistencia técnica en la formulación y presentación de proyectos TIC</t>
  </si>
  <si>
    <t>1.1. Asistencias técnicas en la formulación y presentación de proyectos de inversión del sector  TIC</t>
  </si>
  <si>
    <t>2. Incremento del valor total de proyectos aprobados en materia TIC financiados por SGR, obras por impuestos, entre otras.</t>
  </si>
  <si>
    <t>2.1 Miles de millones aprobados en la formulación y presentación de proyectos en el sector TIC</t>
  </si>
  <si>
    <t>3. Eliminación de barreras para el despliegue de infraestructura</t>
  </si>
  <si>
    <t>3.1 Acompañamientos a municipios NO acreditados por la CRC.</t>
  </si>
  <si>
    <t>3.2 Acompañamientos a municipios acreditados por la CRC.</t>
  </si>
  <si>
    <t>4. Fortalecimiento de la Institucionalidad TIC en las Entidades Territoriales</t>
  </si>
  <si>
    <t xml:space="preserve">4.1 Sensibilizaciones y /o seguimientos a las entidades territoriales </t>
  </si>
  <si>
    <t>5. Socializaciones y/o atenciones a los grupos con intereses TIC en los procesos y procedimientos estratégicos del sector.</t>
  </si>
  <si>
    <t>5.1 Socializaciones y/o atenciones a los grupos con intereses TIC en los procesos y procedimientos estratégicos del sector</t>
  </si>
  <si>
    <t xml:space="preserve">6. Juntas de Internet - Comunidades de Conectividad </t>
  </si>
  <si>
    <t>6.4 Resocializaciones a Juntas de Internet - Comunidades de Conectividad que presentan novedades en operación</t>
  </si>
  <si>
    <t>6.5 Asistencias a Juntas de Internet - Comunidades de Conectividad que requieren capacitación de RUTIC y facturación</t>
  </si>
  <si>
    <t>2026_E2-D3-5000 Fortalecimiento de acciones institucionales diferenciadas para fomentar el uso y la apropiación de las TIC en comunidades étnicas, grupos comunitarios, víctimas y/o colectivos sociales</t>
  </si>
  <si>
    <t xml:space="preserve">Promover la articulación y desarrollo de acciones institucionales que fomenten el uso y la apropiación de las TIC en grupos de especial protección tales </t>
  </si>
  <si>
    <t>1. Espacios de diálogo y/o concertación e implementación de acciones con enfoque diferencial con comunidades étnicas, población víctima y cumplimiento de sentencias judiciales</t>
  </si>
  <si>
    <t>1.1 Estudios previos radicados</t>
  </si>
  <si>
    <t>1.2 Estudios previos aprobados</t>
  </si>
  <si>
    <t>1.3 Convenios/contratos firmados</t>
  </si>
  <si>
    <t>1.4 Espacios de diálogo y/o concertación desarrollados y/o atendidos con comunidades étnicas, grupos comunitarios, víctimas y/o colectivos sociales.</t>
  </si>
  <si>
    <t>1.5 Espacios de cualificación y/o contenidos multiformato en cumplimiento de compromisos y/o acciones concertadas con comunidades étnicas, grupos comunitarios, víctimas y/o colectivos sociales.</t>
  </si>
  <si>
    <t>2. Adopción e Implementación de la Política Pública de Comunicaciones de y para los Pueblos Indígenas</t>
  </si>
  <si>
    <t>2.1 Estudios previos radicados</t>
  </si>
  <si>
    <t>2.2 Estudios previos aprobados</t>
  </si>
  <si>
    <t>2.3 Convenios/contratos firmados</t>
  </si>
  <si>
    <t>2.4 Acciones desarrolladas con la Comisión Nacional de Comunicaciones de y para los Pueblos Indígenas - CONCIP en el marco de la Política Pública de Comunicaciones de y para los Pueblos Indígenas.</t>
  </si>
  <si>
    <t>2.5 Programas atendidos en cumplimiento al plan cuatrienal suscrito con el Consejo Regional Indígena del Cauca - CRIC el marco del Decreto 1811 de 2017</t>
  </si>
  <si>
    <t>2.6 Planes de acción implementados con la Mesa Regional Amazónica e el marco de la Política Pública de Comunicaciones de y para los pueblos indígenas</t>
  </si>
  <si>
    <t xml:space="preserve">3. Seguimiento a acciones en el marco de políticas, programas y/o planes para la atención a comunidades étnicas, grupos de colectivos sociales </t>
  </si>
  <si>
    <t>3.1 Avance en el cumplimiento a las políticas, programas y/o planes para la atención a comunidades étnicas, grupos comunitarios, víctimas y/o colectivos sociales</t>
  </si>
  <si>
    <t>3.2 Espacios interinstitucionales y/o de Gobierno atendidos, para el seguimiento a políticas, programas y/o planes para la atención a comunidades étnicas, grupos comunitarios, víctimas y/o colectivos sociales</t>
  </si>
  <si>
    <t>4. Acciones y seguimientos orientados a garantizar el cumplimiento del Acuerdo de Paz.</t>
  </si>
  <si>
    <t>4.1 Seguimientos realizados para el cumplimiento de los indicadores del Plan Marco de Implementación del Acuerdo de Paz</t>
  </si>
  <si>
    <t>4.2 Boletines publicados relacionados al cumplimiento de los indicadores del Plan Marco de Implementación del Acuerdo de Paz</t>
  </si>
  <si>
    <t>4.3 Avance en las acciones realizadas en cumplimiento a los indicadores B.E.7, B.E.10 y B.E.11 del PMI</t>
  </si>
  <si>
    <t>2026_E2-D3-6000 Gestión jurídica integral para el cumplimiento de objetivos y funciones del MINTIC/Fondo Único TIC</t>
  </si>
  <si>
    <t xml:space="preserve">Definición de parámetros para la implementación de prácticas de mejora normativa en todos nuestros proyectos normativos. Propender por  la unidad de </t>
  </si>
  <si>
    <t>1. Fortalecimiento del proceso de producción normativa</t>
  </si>
  <si>
    <t>1.1 Porcentaje de proyectos normativos que en su ejecución implementaron practicas de mejora normativa</t>
  </si>
  <si>
    <t>1.2 Porcentaje avance en la emisión de conceptos competencia de la Dirección Jurídica</t>
  </si>
  <si>
    <t>2. Fortalecimiento del conocimiento por parte de los deudores</t>
  </si>
  <si>
    <t xml:space="preserve">2.1 Porcentaje de avance en el suministro de información sobre facilidades y beneficios </t>
  </si>
  <si>
    <t xml:space="preserve">2.2 Porcentaje de avance en la Terminación de procedimientos </t>
  </si>
  <si>
    <t>3. Defensa Jurídica</t>
  </si>
  <si>
    <t>3.1 Porcentaje en la implementación de la política de prevención del daño antijurídico</t>
  </si>
  <si>
    <t>3.2 Porcentaje de intervención en los procesos judiciales en los que sea parte el Ministerio/Fondo Único de Tecnologías de la Información y las Comunicaciones.</t>
  </si>
  <si>
    <t xml:space="preserve">3.3 Reporte integral de la información litigiosa en le Sistema Único de Gestión e información </t>
  </si>
  <si>
    <t>3.4 Porcentaje de avance en el plan de acción 2024 del comité de conciliación y defensa judicial a la Oficina de Planeación y Control Interno</t>
  </si>
  <si>
    <t>2026_E2-D3-7000 Fortalecimiento del relacionamiento con los grupos de interés</t>
  </si>
  <si>
    <t>1. Fortalecimiento de la Responsabilidad Social Institucional</t>
  </si>
  <si>
    <t>Informe de acciones de Responsabilidad social</t>
  </si>
  <si>
    <t>2. Fortalecimiento del Servicio al Ciudadano</t>
  </si>
  <si>
    <t>Informe de acciones de fortalecimiento con los Grupos de Interés</t>
  </si>
  <si>
    <t>3. Fortalecimiento de la Gestión Ambiental en MinTIC</t>
  </si>
  <si>
    <t>Informe de gestión ambiental</t>
  </si>
  <si>
    <t>2026_E2-D4-1000 Aseguramiento, asesoría y análisis basados en riesgos, con el fin de mejorar y proteger el valor de la Entidad</t>
  </si>
  <si>
    <t>Evaluar el cumplimiento de las metas, actividades y objetivos estratégicos de la entidad, el cumplimiento normativo, así como a los riesgos institucionales </t>
  </si>
  <si>
    <t>1. Desarrollo de las actividades definidas en el Programa Anual de Auditorías Internas</t>
  </si>
  <si>
    <t>1.1. Porcentaje de avance en la ejecución de las actividades definidas en el Programa Anual de Auditorías Internas de la vigencia a cargo de la Oficina de Control Interno</t>
  </si>
  <si>
    <t>2026_E2-D5-1000 Fortalecimiento de las Capacidades Institucionales para Generar Valor Público</t>
  </si>
  <si>
    <t>1. Diseño y Rediseño de Procesos</t>
  </si>
  <si>
    <t>1.1. Porcentaje de aplicación de la metodología de sistematización y automatización</t>
  </si>
  <si>
    <t>2. Articulación de las normas técnicas y lineamientos obligatorios al Sistema Integrado de Gestión</t>
  </si>
  <si>
    <t>2.1. Actividades de los planes de mejoramiento a las auditorías gestionados</t>
  </si>
  <si>
    <t>2.2. Estudio previo radicado</t>
  </si>
  <si>
    <t>2.3. Estudio previo aprobado</t>
  </si>
  <si>
    <t>2.4. Contrato firmado</t>
  </si>
  <si>
    <t>3.Implementación del Marco de Referencia de Arquitectura Empresarial en la entidad</t>
  </si>
  <si>
    <t>3.1. Porcentaje de ejecución de la hoja de ruta de arquitectura empresarial</t>
  </si>
  <si>
    <t>4. Formulación de estrategias y mecanismos para la gestión del conocimiento</t>
  </si>
  <si>
    <t>4.1.Seguimiento a las estrategias de transferencia del conocimiento</t>
  </si>
  <si>
    <t>4.2.  Estudio previo radicado</t>
  </si>
  <si>
    <t>4.3. Estudio previo aprobado</t>
  </si>
  <si>
    <t>4.4. Contrato firmado</t>
  </si>
  <si>
    <t>5. Apropiación de los lineamientos para la gestión y mejoramiento Institucional</t>
  </si>
  <si>
    <t>5.1. Información reportada para el proyecto Modernización de la gestión en la PIIP</t>
  </si>
  <si>
    <t>6.Fortalecimiento de la planeación y seguimiento a la estrategia y el presupuesto</t>
  </si>
  <si>
    <t>6.1 Número de Actas de Comité Sectorial de Gestión y Desempeño elaboradas</t>
  </si>
  <si>
    <t>6.2 Número de cronogramas de actividades socializado con las dependencias</t>
  </si>
  <si>
    <t>6.3 Número de informes sectoriales mensuales de avance en planes y presupuesto elaborados</t>
  </si>
  <si>
    <t>6.4. Documentos anuales publicados (PA, PES, PEI, Agenda de Inv., informe gestión, informe al congreso, Avance ejecución pptal)</t>
  </si>
  <si>
    <t>6.5. Número de Documentos de programación presupuestal elaborados</t>
  </si>
  <si>
    <t>6.6. Informes semanales elaborados</t>
  </si>
  <si>
    <t>6.7. Número de Informes mensuales elaborados</t>
  </si>
  <si>
    <t>6.8 Número de capacitaciones en viernes del conocimiento realizadas</t>
  </si>
  <si>
    <t>2026_E2-D5-2000 Liderazgo en la generación de estadísticas y estudios del sector TIC</t>
  </si>
  <si>
    <t>Generación de información estadística y desarrollo de estudios del Sector TIC</t>
  </si>
  <si>
    <t>1. Gestión estratégica de la información sectorial</t>
  </si>
  <si>
    <t>1.1 Porcentaje de ejecución del proyecto de inversión 'Fortalecimiento de la Información Estadística del Sector TIC Nacional'</t>
  </si>
  <si>
    <t>1.2 Generar documentos sectoriales para el seguimiento a los indicadores y estadísticas del sector TIC</t>
  </si>
  <si>
    <t>1.3 Producir resultados estadísticos de Uso y Tenencia de TIC desagregados por características diferenciales e intersecciones de forma anual</t>
  </si>
  <si>
    <t>1.4 Fortalecer y mantener actualizado el sitio web donde se publica la información sectorial a cargo de GITEES (indicadores, boletines, estudios y demás)</t>
  </si>
  <si>
    <t>2. Fortalecimiento de las Operaciones Estadísticas y los Registros Administrativos del MINTIC</t>
  </si>
  <si>
    <t>2.1 Porcentaje de contratación de personal idóneo ejecutada frente a lo programado</t>
  </si>
  <si>
    <t>2.2 Número de auditorías internas a las operaciones estadísticas realizadas</t>
  </si>
  <si>
    <t>2.3 Número de documentos de caracterización y priorización de necesidades de fortalecimiento de registros administrativos elaborados</t>
  </si>
  <si>
    <t xml:space="preserve">2.4 Porcentaje de actividades del Plan de Entrenamiento y Capacitación ejecutadas </t>
  </si>
  <si>
    <t xml:space="preserve">2.5  Documento  de diagnóstico de oferta y demanda de información estadística </t>
  </si>
  <si>
    <t>2.6 Porcentaje de cumplimiento de actividades del plan de implementación y mantenimiento del Marco de Aseguramiento de la Calidad</t>
  </si>
  <si>
    <t xml:space="preserve">2.7 Número de piezas de comunicación sobre la información estadística del MINTIC </t>
  </si>
  <si>
    <t>3. Evaluación de políticas, programas y/o proyectos
(CONPES 4083)</t>
  </si>
  <si>
    <t>3.1  Visualizador de la oferta institucional realizado</t>
  </si>
  <si>
    <t>3.2 Realizar la Evaluación de políticas, programas y/o proyectos</t>
  </si>
  <si>
    <t>3.3 Actualización del índice de Brecha Digital realizado</t>
  </si>
  <si>
    <t>3.4 Estudio previo radicado</t>
  </si>
  <si>
    <t>3.5 Estudio previo aprobado en comité de contratación</t>
  </si>
  <si>
    <t>3.6 Contrato firmado</t>
  </si>
  <si>
    <t>2026_E2-D5-3000 Fortalecimiento de las capacidades Institucionales para la Seguridad y Privacidad de la Información</t>
  </si>
  <si>
    <t xml:space="preserve">Establecer lineamientos y estrategias para fortalecer la confidencialidad, integridad, disponibilidad, autenticidad, privacidad y no repudio de la </t>
  </si>
  <si>
    <t>1. Fortalecimiento del Modelo de gestión de seguridad y privacidad de la información</t>
  </si>
  <si>
    <t>1.1. Matriz de activos de información actualizada y publicada</t>
  </si>
  <si>
    <t>1.2. Porcentaje de cumplimiento del plan de tratamiento de riesgos de seguridad y privacidad de la información</t>
  </si>
  <si>
    <t>1.3. Porcentaje de eventos e incidentes de Seguridad y Privacidad de la Información monitoreados</t>
  </si>
  <si>
    <t>1.4. Porcentaje de eficacia del SGSPI</t>
  </si>
  <si>
    <t>2. Fortalecimiento del plan de Continuidad de la operación de los servicios de la entidad</t>
  </si>
  <si>
    <t>2.1. Porcentaje de avance en la documentación y apropiación del Plan de Continuidad de la Operación (BCP) en los Procesos</t>
  </si>
  <si>
    <t>3. Fortalecimiento del Programa Integral de Gestión de Datos Personales</t>
  </si>
  <si>
    <t>3.1. Número de constancias emitidas por el Registro Nacional de Bases de Datos</t>
  </si>
  <si>
    <t>3.2. Programa Integral de Protección de Datos Personales implementado y con seguimiento</t>
  </si>
  <si>
    <t>4. Fortalecimiento de las estrategias de Cambio, Cultura y Apropiación del Sistema de Gestión de Seguridad y Privacidad de la Información.</t>
  </si>
  <si>
    <t>4.1. Nivel de apropiación institucional en Seguridad y Privacidad de la Información</t>
  </si>
  <si>
    <t>https://www.mintic.gov.co/portal/inicio/Planes/Programas-de-Transparencia-y-Etica-Publica-PTEP/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</si>
</sst>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43" formatCode="_-* #,##0.00_-;\-* #,##0.00_-;_-* &quot;-&quot;??_-;_-@_-"/>
    <numFmt numFmtId="164" formatCode="_-&quot;$&quot;* #,##0_-;\-&quot;$&quot;* #,##0_-;_-&quot;$&quot;* &quot;-&quot;_-;_-@_-"/>
    <numFmt numFmtId="165" formatCode="#,##0.00,,"/>
    <numFmt numFmtId="166" formatCode="&quot;$&quot;\ #,##0"/>
    <numFmt numFmtId="167" formatCode="&quot;$&quot;\ #,##0.00"/>
  </numFmts>
  <fonts count="20" x14ac:knownFonts="1">
    <font>
      <sz val="11"/>
      <color theme="1"/>
      <name val="Calibri"/>
      <family val="2"/>
      <scheme val="minor"/>
    </font>
    <font>
      <sz val="11"/>
      <color theme="1"/>
      <name val="Calibri"/>
      <family val="2"/>
      <scheme val="minor"/>
    </font>
    <font>
      <sz val="11"/>
      <color theme="0"/>
      <name val="Calibri"/>
      <family val="2"/>
      <scheme val="minor"/>
    </font>
    <font>
      <sz val="11"/>
      <name val="Arial"/>
      <family val="2"/>
    </font>
    <font>
      <b/>
      <u/>
      <sz val="11"/>
      <color rgb="FFFFFFFF"/>
      <name val="Calibri"/>
      <family val="2"/>
      <scheme val="minor"/>
    </font>
    <font>
      <u/>
      <sz val="11"/>
      <color theme="10"/>
      <name val="Calibri"/>
      <family val="2"/>
      <scheme val="minor"/>
    </font>
    <font>
      <b/>
      <sz val="11"/>
      <name val="Calibri"/>
      <family val="2"/>
      <scheme val="minor"/>
    </font>
    <font>
      <u/>
      <sz val="9"/>
      <color theme="10"/>
      <name val="Calibri"/>
      <family val="2"/>
      <scheme val="minor"/>
    </font>
    <font>
      <sz val="9"/>
      <name val="Arial"/>
      <family val="2"/>
    </font>
    <font>
      <sz val="12"/>
      <name val="Arial"/>
      <family val="2"/>
    </font>
    <font>
      <sz val="10"/>
      <name val="Arial"/>
      <family val="2"/>
    </font>
    <font>
      <sz val="14"/>
      <color theme="1"/>
      <name val="Calibri"/>
      <family val="2"/>
      <scheme val="minor"/>
    </font>
    <font>
      <b/>
      <sz val="12"/>
      <color rgb="FF666666"/>
      <name val="Arial"/>
      <family val="2"/>
    </font>
    <font>
      <sz val="12"/>
      <color theme="2" tint="-0.499984740745262"/>
      <name val="Arial"/>
      <family val="2"/>
    </font>
    <font>
      <sz val="11"/>
      <color theme="2" tint="-0.499984740745262"/>
      <name val="Arial"/>
      <family val="2"/>
    </font>
    <font>
      <b/>
      <sz val="11"/>
      <color theme="2" tint="-0.499984740745262"/>
      <name val="Arial"/>
      <family val="2"/>
    </font>
    <font>
      <sz val="9"/>
      <color theme="2" tint="-0.499984740745262"/>
      <name val="Arial"/>
      <family val="2"/>
    </font>
    <font>
      <b/>
      <sz val="11"/>
      <color theme="2" tint="-0.499984740745262"/>
      <name val="Calibri"/>
      <family val="2"/>
      <scheme val="minor"/>
    </font>
    <font>
      <b/>
      <sz val="12"/>
      <color theme="2" tint="-0.499984740745262"/>
      <name val="Arial"/>
      <family val="2"/>
    </font>
    <font>
      <sz val="12"/>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FFFFFF"/>
        <bgColor indexed="64"/>
      </patternFill>
    </fill>
    <fill>
      <patternFill patternType="solid">
        <fgColor rgb="FFFFFF0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top style="thin">
        <color theme="2" tint="-9.9978637043366805E-2"/>
      </top>
      <bottom style="thin">
        <color theme="2" tint="-9.9978637043366805E-2"/>
      </bottom>
      <diagonal/>
    </border>
    <border>
      <left style="thin">
        <color rgb="FFAEAAAA"/>
      </left>
      <right style="thin">
        <color rgb="FFAEAAAA"/>
      </right>
      <top style="thin">
        <color rgb="FFAEAAAA"/>
      </top>
      <bottom/>
      <diagonal/>
    </border>
    <border>
      <left style="thin">
        <color rgb="FFAEAAAA"/>
      </left>
      <right style="thin">
        <color rgb="FFAEAAAA"/>
      </right>
      <top/>
      <bottom/>
      <diagonal/>
    </border>
    <border>
      <left style="thin">
        <color rgb="FFAEAAAA"/>
      </left>
      <right style="thin">
        <color rgb="FFAEAAAA"/>
      </right>
      <top/>
      <bottom style="thin">
        <color rgb="FFAEAAAA"/>
      </bottom>
      <diagonal/>
    </border>
    <border>
      <left style="thin">
        <color theme="2" tint="-0.249977111117893"/>
      </left>
      <right style="thin">
        <color theme="2" tint="-0.249977111117893"/>
      </right>
      <top/>
      <bottom/>
      <diagonal/>
    </border>
    <border>
      <left style="thin">
        <color theme="2" tint="-0.249977111117893"/>
      </left>
      <right style="thin">
        <color theme="2" tint="-0.249977111117893"/>
      </right>
      <top/>
      <bottom style="thin">
        <color theme="2" tint="-0.249977111117893"/>
      </bottom>
      <diagonal/>
    </border>
    <border>
      <left style="thin">
        <color theme="2" tint="-9.9978637043366805E-2"/>
      </left>
      <right style="thin">
        <color theme="2" tint="-0.249977111117893"/>
      </right>
      <top style="thin">
        <color theme="2" tint="-9.9978637043366805E-2"/>
      </top>
      <bottom/>
      <diagonal/>
    </border>
    <border>
      <left style="thin">
        <color theme="2" tint="-9.9978637043366805E-2"/>
      </left>
      <right style="thin">
        <color theme="2" tint="-0.249977111117893"/>
      </right>
      <top/>
      <bottom/>
      <diagonal/>
    </border>
    <border>
      <left style="thin">
        <color theme="2" tint="-9.9978637043366805E-2"/>
      </left>
      <right style="thin">
        <color theme="2" tint="-0.249977111117893"/>
      </right>
      <top/>
      <bottom style="thin">
        <color theme="2" tint="-9.9978637043366805E-2"/>
      </bottom>
      <diagonal/>
    </border>
    <border>
      <left style="thin">
        <color theme="2" tint="-0.249977111117893"/>
      </left>
      <right style="thin">
        <color theme="2" tint="-0.249977111117893"/>
      </right>
      <top style="thin">
        <color rgb="FFAEAAAA"/>
      </top>
      <bottom/>
      <diagonal/>
    </border>
    <border>
      <left style="thin">
        <color rgb="FFAEAAAA"/>
      </left>
      <right style="thin">
        <color rgb="FFAEAAAA"/>
      </right>
      <top style="thin">
        <color theme="2" tint="-0.249977111117893"/>
      </top>
      <bottom/>
      <diagonal/>
    </border>
    <border>
      <left style="thin">
        <color rgb="FFAEAAAA"/>
      </left>
      <right/>
      <top style="thin">
        <color rgb="FFAEAAAA"/>
      </top>
      <bottom/>
      <diagonal/>
    </border>
    <border>
      <left style="thin">
        <color theme="2" tint="-0.249977111117893"/>
      </left>
      <right style="thin">
        <color rgb="FFAEAAAA"/>
      </right>
      <top/>
      <bottom style="thin">
        <color rgb="FFAEAAAA"/>
      </bottom>
      <diagonal/>
    </border>
    <border>
      <left style="thin">
        <color theme="2" tint="-0.249977111117893"/>
      </left>
      <right style="thin">
        <color rgb="FFAEAAAA"/>
      </right>
      <top style="thin">
        <color rgb="FFAEAAAA"/>
      </top>
      <bottom/>
      <diagonal/>
    </border>
    <border>
      <left style="thin">
        <color theme="2" tint="-0.249977111117893"/>
      </left>
      <right style="thin">
        <color rgb="FFAEAAAA"/>
      </right>
      <top/>
      <bottom/>
      <diagonal/>
    </border>
    <border>
      <left style="thin">
        <color theme="2" tint="-0.249977111117893"/>
      </left>
      <right/>
      <top style="thin">
        <color theme="2" tint="-0.249977111117893"/>
      </top>
      <bottom style="thin">
        <color theme="2" tint="-0.249977111117893"/>
      </bottom>
      <diagonal/>
    </border>
    <border>
      <left style="thin">
        <color theme="2" tint="-0.249977111117893"/>
      </left>
      <right/>
      <top style="thin">
        <color theme="2" tint="-0.249977111117893"/>
      </top>
      <bottom/>
      <diagonal/>
    </border>
    <border>
      <left style="thin">
        <color theme="2" tint="-0.249977111117893"/>
      </left>
      <right/>
      <top/>
      <bottom/>
      <diagonal/>
    </border>
    <border>
      <left style="thin">
        <color theme="2" tint="-9.9978637043366805E-2"/>
      </left>
      <right style="thin">
        <color theme="2" tint="-0.249977111117893"/>
      </right>
      <top style="thin">
        <color theme="2" tint="-0.249977111117893"/>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2" tint="-9.9978637043366805E-2"/>
      </left>
      <right/>
      <top style="thin">
        <color theme="2" tint="-9.9978637043366805E-2"/>
      </top>
      <bottom/>
      <diagonal/>
    </border>
    <border>
      <left style="thin">
        <color theme="2" tint="-0.249977111117893"/>
      </left>
      <right/>
      <top/>
      <bottom style="thin">
        <color theme="2" tint="-0.249977111117893"/>
      </bottom>
      <diagonal/>
    </border>
    <border>
      <left style="thin">
        <color rgb="FFAEAAAA"/>
      </left>
      <right/>
      <top style="thin">
        <color theme="2" tint="-0.249977111117893"/>
      </top>
      <bottom/>
      <diagonal/>
    </border>
    <border>
      <left style="thin">
        <color rgb="FFAEAAAA"/>
      </left>
      <right/>
      <top/>
      <bottom/>
      <diagonal/>
    </border>
    <border>
      <left style="thin">
        <color rgb="FFAEAAAA"/>
      </left>
      <right/>
      <top/>
      <bottom style="thin">
        <color theme="2" tint="-0.249977111117893"/>
      </bottom>
      <diagonal/>
    </border>
    <border>
      <left style="thin">
        <color theme="2" tint="-9.9978637043366805E-2"/>
      </left>
      <right style="thin">
        <color theme="2" tint="-0.249977111117893"/>
      </right>
      <top/>
      <bottom style="thin">
        <color indexed="64"/>
      </bottom>
      <diagonal/>
    </border>
    <border>
      <left style="thin">
        <color theme="2" tint="-0.249977111117893"/>
      </left>
      <right style="thin">
        <color theme="2" tint="-0.249977111117893"/>
      </right>
      <top style="thin">
        <color theme="2" tint="-0.249977111117893"/>
      </top>
      <bottom style="thin">
        <color indexed="64"/>
      </bottom>
      <diagonal/>
    </border>
    <border>
      <left style="thin">
        <color theme="2" tint="-0.249977111117893"/>
      </left>
      <right/>
      <top style="thin">
        <color theme="2" tint="-0.249977111117893"/>
      </top>
      <bottom style="thin">
        <color indexed="64"/>
      </bottom>
      <diagonal/>
    </border>
    <border>
      <left style="thin">
        <color theme="2" tint="-9.9978637043366805E-2"/>
      </left>
      <right style="thin">
        <color theme="2" tint="-9.9978637043366805E-2"/>
      </right>
      <top style="thin">
        <color theme="2" tint="-9.9978637043366805E-2"/>
      </top>
      <bottom style="thin">
        <color indexed="64"/>
      </bottom>
      <diagonal/>
    </border>
    <border>
      <left style="thin">
        <color theme="2" tint="-0.249977111117893"/>
      </left>
      <right style="thin">
        <color theme="2" tint="-9.9978637043366805E-2"/>
      </right>
      <top style="thin">
        <color theme="2" tint="-0.249977111117893"/>
      </top>
      <bottom/>
      <diagonal/>
    </border>
    <border>
      <left style="thin">
        <color theme="2" tint="-0.249977111117893"/>
      </left>
      <right style="thin">
        <color theme="2" tint="-9.9978637043366805E-2"/>
      </right>
      <top/>
      <bottom/>
      <diagonal/>
    </border>
    <border>
      <left style="thin">
        <color theme="2" tint="-0.249977111117893"/>
      </left>
      <right style="thin">
        <color theme="2" tint="-9.9978637043366805E-2"/>
      </right>
      <top/>
      <bottom style="thin">
        <color theme="2" tint="-0.249977111117893"/>
      </bottom>
      <diagonal/>
    </border>
    <border>
      <left style="thin">
        <color theme="2" tint="-9.9978637043366805E-2"/>
      </left>
      <right style="thin">
        <color theme="2" tint="-9.9978637043366805E-2"/>
      </right>
      <top/>
      <bottom/>
      <diagonal/>
    </border>
    <border>
      <left style="thin">
        <color theme="2" tint="-9.9978637043366805E-2"/>
      </left>
      <right style="thin">
        <color theme="2" tint="-9.9978637043366805E-2"/>
      </right>
      <top/>
      <bottom style="thin">
        <color theme="2" tint="-9.9978637043366805E-2"/>
      </bottom>
      <diagonal/>
    </border>
    <border>
      <left style="thin">
        <color theme="2" tint="-9.9978637043366805E-2"/>
      </left>
      <right style="thin">
        <color theme="0" tint="-0.34998626667073579"/>
      </right>
      <top style="thin">
        <color theme="2" tint="-9.9978637043366805E-2"/>
      </top>
      <bottom/>
      <diagonal/>
    </border>
    <border>
      <left style="thin">
        <color theme="2" tint="-9.9978637043366805E-2"/>
      </left>
      <right style="thin">
        <color theme="0" tint="-0.34998626667073579"/>
      </right>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right style="thin">
        <color theme="2" tint="-0.249977111117893"/>
      </right>
      <top style="thin">
        <color theme="2"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2" tint="-9.9978637043366805E-2"/>
      </left>
      <right/>
      <top/>
      <bottom/>
      <diagonal/>
    </border>
    <border>
      <left/>
      <right style="thin">
        <color theme="2" tint="-0.249977111117893"/>
      </right>
      <top/>
      <bottom/>
      <diagonal/>
    </border>
    <border>
      <left/>
      <right style="thin">
        <color theme="0" tint="-0.249977111117893"/>
      </right>
      <top style="thin">
        <color theme="0" tint="-0.249977111117893"/>
      </top>
      <bottom style="thin">
        <color theme="0" tint="-0.249977111117893"/>
      </bottom>
      <diagonal/>
    </border>
    <border>
      <left/>
      <right style="thin">
        <color theme="2" tint="-0.249977111117893"/>
      </right>
      <top/>
      <bottom style="thin">
        <color theme="2" tint="-0.249977111117893"/>
      </bottom>
      <diagonal/>
    </border>
    <border>
      <left/>
      <right/>
      <top style="thin">
        <color theme="0" tint="-0.249977111117893"/>
      </top>
      <bottom/>
      <diagonal/>
    </border>
    <border>
      <left/>
      <right/>
      <top/>
      <bottom style="thin">
        <color theme="2" tint="-0.249977111117893"/>
      </bottom>
      <diagonal/>
    </border>
    <border>
      <left style="thin">
        <color theme="2" tint="-0.249977111117893"/>
      </left>
      <right style="thin">
        <color theme="2" tint="-9.9978637043366805E-2"/>
      </right>
      <top style="thin">
        <color indexed="64"/>
      </top>
      <bottom/>
      <diagonal/>
    </border>
  </borders>
  <cellStyleXfs count="49">
    <xf numFmtId="0" fontId="0" fillId="0" borderId="0"/>
    <xf numFmtId="0" fontId="1" fillId="0" borderId="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5" fillId="0" borderId="0" applyNumberForma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207">
    <xf numFmtId="0" fontId="0" fillId="0" borderId="0" xfId="0"/>
    <xf numFmtId="0" fontId="0" fillId="2" borderId="0" xfId="0" applyFill="1"/>
    <xf numFmtId="0" fontId="2" fillId="2" borderId="0" xfId="0" applyFont="1" applyFill="1"/>
    <xf numFmtId="0" fontId="3" fillId="2" borderId="0" xfId="0" applyFont="1" applyFill="1" applyAlignment="1">
      <alignment horizontal="center" vertical="center"/>
    </xf>
    <xf numFmtId="0" fontId="3" fillId="2" borderId="0" xfId="0" applyFont="1" applyFill="1"/>
    <xf numFmtId="0" fontId="4" fillId="0" borderId="0" xfId="0" applyFont="1"/>
    <xf numFmtId="0" fontId="0" fillId="0" borderId="0" xfId="0" applyAlignment="1">
      <alignment horizontal="left"/>
    </xf>
    <xf numFmtId="0" fontId="6" fillId="0" borderId="0" xfId="0" applyFont="1" applyAlignment="1">
      <alignment horizontal="center" vertical="center" wrapText="1"/>
    </xf>
    <xf numFmtId="0" fontId="5" fillId="0" borderId="0" xfId="6" applyFill="1" applyBorder="1" applyAlignment="1">
      <alignment horizontal="center" vertical="center" wrapText="1"/>
    </xf>
    <xf numFmtId="0" fontId="7" fillId="0" borderId="1" xfId="6" applyFont="1" applyFill="1" applyBorder="1" applyAlignment="1">
      <alignment horizontal="center" vertical="center" wrapText="1"/>
    </xf>
    <xf numFmtId="0" fontId="10" fillId="2" borderId="0" xfId="0" applyFont="1" applyFill="1" applyAlignment="1">
      <alignment horizontal="center" vertical="center"/>
    </xf>
    <xf numFmtId="0" fontId="2" fillId="0" borderId="0" xfId="0" applyFont="1"/>
    <xf numFmtId="44" fontId="8" fillId="2" borderId="0" xfId="4" applyFont="1" applyFill="1" applyAlignment="1">
      <alignment horizontal="center" vertical="center"/>
    </xf>
    <xf numFmtId="0" fontId="9" fillId="2" borderId="0" xfId="0" applyFont="1" applyFill="1" applyAlignment="1">
      <alignment horizontal="center" vertical="center"/>
    </xf>
    <xf numFmtId="0" fontId="0" fillId="0" borderId="0" xfId="0" applyAlignment="1">
      <alignment vertical="center" wrapText="1"/>
    </xf>
    <xf numFmtId="0" fontId="3" fillId="2" borderId="0" xfId="0" applyFont="1" applyFill="1" applyAlignment="1">
      <alignment horizontal="center" wrapText="1"/>
    </xf>
    <xf numFmtId="0" fontId="16" fillId="0" borderId="1" xfId="0" applyFont="1" applyBorder="1" applyAlignment="1">
      <alignment horizontal="center" vertical="center" wrapText="1"/>
    </xf>
    <xf numFmtId="0" fontId="0" fillId="0" borderId="0" xfId="0" applyAlignment="1">
      <alignment horizontal="center" wrapText="1"/>
    </xf>
    <xf numFmtId="0" fontId="17" fillId="3" borderId="1"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3" fillId="4" borderId="0" xfId="0" applyFont="1" applyFill="1"/>
    <xf numFmtId="165" fontId="9" fillId="4" borderId="0" xfId="0" applyNumberFormat="1" applyFont="1" applyFill="1"/>
    <xf numFmtId="0" fontId="0" fillId="0" borderId="4" xfId="0" applyBorder="1" applyAlignment="1">
      <alignment horizontal="center" vertical="center"/>
    </xf>
    <xf numFmtId="0" fontId="0" fillId="2" borderId="4" xfId="0" applyFill="1" applyBorder="1" applyAlignment="1">
      <alignment horizontal="center" vertical="center"/>
    </xf>
    <xf numFmtId="44" fontId="0" fillId="2" borderId="4" xfId="0" applyNumberFormat="1" applyFill="1" applyBorder="1" applyAlignment="1">
      <alignment horizontal="center" vertical="center"/>
    </xf>
    <xf numFmtId="0" fontId="12" fillId="3" borderId="5" xfId="0" applyFont="1" applyFill="1" applyBorder="1" applyAlignment="1">
      <alignment horizontal="center" vertical="center" wrapText="1"/>
    </xf>
    <xf numFmtId="165" fontId="12" fillId="3" borderId="5" xfId="0" applyNumberFormat="1" applyFont="1" applyFill="1" applyBorder="1" applyAlignment="1">
      <alignment horizontal="center" vertical="center" wrapText="1"/>
    </xf>
    <xf numFmtId="10" fontId="12" fillId="3" borderId="5" xfId="12" applyNumberFormat="1" applyFont="1" applyFill="1" applyBorder="1" applyAlignment="1">
      <alignment horizontal="center" vertical="center" wrapText="1"/>
    </xf>
    <xf numFmtId="165" fontId="9" fillId="2" borderId="0" xfId="0" applyNumberFormat="1" applyFont="1" applyFill="1"/>
    <xf numFmtId="44" fontId="8" fillId="0" borderId="0" xfId="4" applyFont="1" applyFill="1" applyAlignment="1">
      <alignment horizontal="center" vertical="center"/>
    </xf>
    <xf numFmtId="167" fontId="0" fillId="0" borderId="4" xfId="4" applyNumberFormat="1" applyFont="1" applyBorder="1" applyAlignment="1">
      <alignment horizontal="center" vertical="center"/>
    </xf>
    <xf numFmtId="167" fontId="12" fillId="3" borderId="5" xfId="4" applyNumberFormat="1" applyFont="1" applyFill="1" applyBorder="1" applyAlignment="1">
      <alignment horizontal="center" vertical="center" wrapText="1"/>
    </xf>
    <xf numFmtId="167" fontId="13" fillId="0" borderId="2" xfId="4" applyNumberFormat="1" applyFont="1" applyFill="1" applyBorder="1" applyAlignment="1">
      <alignment horizontal="center" vertical="center" wrapText="1"/>
    </xf>
    <xf numFmtId="0" fontId="18"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2" xfId="0" applyFont="1" applyBorder="1" applyAlignment="1">
      <alignment vertical="center" wrapText="1"/>
    </xf>
    <xf numFmtId="167" fontId="13" fillId="0" borderId="8" xfId="0" applyNumberFormat="1" applyFont="1" applyBorder="1" applyAlignment="1">
      <alignment horizontal="center" vertical="center" wrapText="1"/>
    </xf>
    <xf numFmtId="0" fontId="13" fillId="0" borderId="0" xfId="0" applyFont="1" applyAlignment="1">
      <alignment horizontal="center" vertical="center" wrapText="1"/>
    </xf>
    <xf numFmtId="0" fontId="0" fillId="0" borderId="4" xfId="0" applyBorder="1" applyAlignment="1">
      <alignment horizontal="center"/>
    </xf>
    <xf numFmtId="0" fontId="0" fillId="2" borderId="4" xfId="0" applyFill="1" applyBorder="1"/>
    <xf numFmtId="0" fontId="12" fillId="3" borderId="21"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13" fillId="0" borderId="6"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8" xfId="0" applyFont="1" applyBorder="1" applyAlignment="1">
      <alignment horizontal="center" vertical="center" wrapText="1"/>
    </xf>
    <xf numFmtId="0" fontId="0" fillId="2" borderId="6" xfId="0" applyFill="1" applyBorder="1" applyAlignment="1">
      <alignment horizontal="center"/>
    </xf>
    <xf numFmtId="10" fontId="12" fillId="3" borderId="28" xfId="12" applyNumberFormat="1" applyFont="1" applyFill="1" applyBorder="1" applyAlignment="1">
      <alignment horizontal="center" vertical="center" wrapText="1"/>
    </xf>
    <xf numFmtId="167" fontId="0" fillId="0" borderId="0" xfId="0" applyNumberFormat="1"/>
    <xf numFmtId="10" fontId="12" fillId="3" borderId="4" xfId="12" applyNumberFormat="1" applyFont="1" applyFill="1" applyBorder="1" applyAlignment="1">
      <alignment horizontal="center" vertical="center" wrapText="1"/>
    </xf>
    <xf numFmtId="0" fontId="13" fillId="0" borderId="4" xfId="0" applyFont="1"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0" fillId="2" borderId="0" xfId="0" applyFill="1" applyAlignment="1">
      <alignment horizontal="center" vertical="center"/>
    </xf>
    <xf numFmtId="167" fontId="0" fillId="0" borderId="0" xfId="4" applyNumberFormat="1" applyFont="1" applyBorder="1" applyAlignment="1">
      <alignment horizontal="center" vertical="center"/>
    </xf>
    <xf numFmtId="0" fontId="0" fillId="2" borderId="0" xfId="0" applyFill="1" applyAlignment="1">
      <alignment horizontal="center"/>
    </xf>
    <xf numFmtId="0" fontId="13" fillId="0" borderId="34" xfId="0" applyFont="1" applyBorder="1" applyAlignment="1">
      <alignment horizontal="center" vertical="center" wrapText="1"/>
    </xf>
    <xf numFmtId="167" fontId="13" fillId="0" borderId="34" xfId="4" applyNumberFormat="1" applyFont="1" applyFill="1" applyBorder="1" applyAlignment="1">
      <alignment horizontal="center" vertical="center" wrapText="1"/>
    </xf>
    <xf numFmtId="0" fontId="13" fillId="0" borderId="34" xfId="0" applyFont="1" applyBorder="1" applyAlignment="1">
      <alignment vertical="center" wrapText="1"/>
    </xf>
    <xf numFmtId="0" fontId="3" fillId="0" borderId="0" xfId="0" applyFont="1" applyAlignment="1">
      <alignment vertical="center"/>
    </xf>
    <xf numFmtId="0" fontId="3" fillId="0" borderId="0" xfId="0" applyFont="1"/>
    <xf numFmtId="0" fontId="3" fillId="0" borderId="0" xfId="0" applyFont="1" applyAlignment="1">
      <alignment horizontal="center" vertical="center"/>
    </xf>
    <xf numFmtId="0" fontId="10" fillId="0" borderId="0" xfId="0" applyFont="1" applyAlignment="1">
      <alignment horizontal="center" vertical="center"/>
    </xf>
    <xf numFmtId="166" fontId="3" fillId="0" borderId="0" xfId="0" applyNumberFormat="1" applyFont="1"/>
    <xf numFmtId="167" fontId="3" fillId="0" borderId="0" xfId="0" applyNumberFormat="1" applyFont="1"/>
    <xf numFmtId="165" fontId="9" fillId="0" borderId="0" xfId="0" applyNumberFormat="1" applyFont="1"/>
    <xf numFmtId="0" fontId="9" fillId="0" borderId="0" xfId="0" applyFont="1" applyAlignment="1">
      <alignment horizontal="center" vertical="center"/>
    </xf>
    <xf numFmtId="0" fontId="3" fillId="0" borderId="0" xfId="0" applyFont="1" applyAlignment="1">
      <alignment horizontal="center" wrapText="1"/>
    </xf>
    <xf numFmtId="0" fontId="3" fillId="0" borderId="0" xfId="0" applyFont="1" applyAlignment="1">
      <alignment vertical="center" wrapText="1"/>
    </xf>
    <xf numFmtId="167" fontId="13" fillId="0" borderId="2" xfId="0" applyNumberFormat="1" applyFont="1" applyBorder="1" applyAlignment="1">
      <alignment horizontal="center" vertical="center" wrapText="1"/>
    </xf>
    <xf numFmtId="0" fontId="18" fillId="2" borderId="25" xfId="0" applyFont="1" applyFill="1" applyBorder="1" applyAlignment="1">
      <alignment horizontal="center" vertical="center" wrapText="1"/>
    </xf>
    <xf numFmtId="0" fontId="13" fillId="2" borderId="25" xfId="0" applyFont="1" applyFill="1" applyBorder="1" applyAlignment="1">
      <alignment horizontal="center" vertical="center" wrapText="1"/>
    </xf>
    <xf numFmtId="166" fontId="13" fillId="2" borderId="25" xfId="0" applyNumberFormat="1" applyFont="1" applyFill="1" applyBorder="1" applyAlignment="1">
      <alignment horizontal="center" vertical="center" wrapText="1"/>
    </xf>
    <xf numFmtId="166" fontId="13" fillId="2" borderId="25" xfId="4" applyNumberFormat="1" applyFont="1" applyFill="1" applyBorder="1" applyAlignment="1">
      <alignment horizontal="center" vertical="center" wrapText="1"/>
    </xf>
    <xf numFmtId="0" fontId="9" fillId="6" borderId="0" xfId="0" applyFont="1" applyFill="1"/>
    <xf numFmtId="167" fontId="19" fillId="6" borderId="0" xfId="4" applyNumberFormat="1" applyFont="1" applyFill="1" applyBorder="1" applyAlignment="1">
      <alignment horizontal="center" vertical="center"/>
    </xf>
    <xf numFmtId="0" fontId="13" fillId="2" borderId="4"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0" borderId="11" xfId="0" applyFont="1" applyBorder="1" applyAlignment="1">
      <alignment horizontal="center" vertical="center" wrapText="1"/>
    </xf>
    <xf numFmtId="0" fontId="0" fillId="0" borderId="44" xfId="0" applyBorder="1"/>
    <xf numFmtId="0" fontId="0" fillId="0" borderId="4" xfId="0" applyBorder="1"/>
    <xf numFmtId="9" fontId="13" fillId="0" borderId="2" xfId="0" applyNumberFormat="1" applyFont="1" applyBorder="1" applyAlignment="1">
      <alignment horizontal="center" vertical="center" wrapText="1"/>
    </xf>
    <xf numFmtId="44" fontId="13" fillId="0" borderId="2" xfId="4" applyFont="1" applyBorder="1" applyAlignment="1">
      <alignment horizontal="center" vertical="center" wrapText="1"/>
    </xf>
    <xf numFmtId="167" fontId="13" fillId="0" borderId="2" xfId="4" applyNumberFormat="1" applyFont="1" applyBorder="1" applyAlignment="1">
      <alignment horizontal="center" vertical="center" wrapText="1"/>
    </xf>
    <xf numFmtId="1" fontId="13" fillId="0" borderId="2" xfId="0" applyNumberFormat="1" applyFont="1" applyBorder="1" applyAlignment="1">
      <alignment horizontal="center" vertical="center" wrapText="1"/>
    </xf>
    <xf numFmtId="0" fontId="13" fillId="0" borderId="2" xfId="0" applyFont="1" applyBorder="1" applyAlignment="1">
      <alignment horizontal="left" vertical="center" wrapText="1"/>
    </xf>
    <xf numFmtId="1" fontId="0" fillId="0" borderId="4" xfId="0" applyNumberFormat="1" applyBorder="1"/>
    <xf numFmtId="0" fontId="13" fillId="0" borderId="11" xfId="0" applyFont="1" applyBorder="1" applyAlignment="1">
      <alignment vertical="center" wrapText="1"/>
    </xf>
    <xf numFmtId="0" fontId="13" fillId="0" borderId="13" xfId="0" applyFont="1" applyBorder="1" applyAlignment="1">
      <alignment horizontal="center" vertical="center" wrapText="1"/>
    </xf>
    <xf numFmtId="0" fontId="13" fillId="0" borderId="46"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46" xfId="0" applyFont="1" applyBorder="1" applyAlignment="1">
      <alignment horizontal="left" vertical="center" wrapText="1"/>
    </xf>
    <xf numFmtId="0" fontId="13" fillId="0" borderId="47" xfId="0" applyFont="1" applyBorder="1" applyAlignment="1">
      <alignment horizontal="left" vertical="center" wrapText="1"/>
    </xf>
    <xf numFmtId="0" fontId="13" fillId="0" borderId="51" xfId="0" applyFont="1" applyBorder="1" applyAlignment="1">
      <alignment horizontal="left" vertical="center" wrapText="1"/>
    </xf>
    <xf numFmtId="0" fontId="13" fillId="0" borderId="52" xfId="0" applyFont="1" applyBorder="1" applyAlignment="1">
      <alignment horizontal="left" vertical="center" wrapText="1"/>
    </xf>
    <xf numFmtId="0" fontId="13" fillId="0" borderId="47" xfId="0" applyFont="1" applyBorder="1" applyAlignment="1">
      <alignment vertical="center" wrapText="1"/>
    </xf>
    <xf numFmtId="0" fontId="13" fillId="0" borderId="46" xfId="0" applyFont="1" applyBorder="1" applyAlignment="1">
      <alignment vertical="center" wrapText="1"/>
    </xf>
    <xf numFmtId="0" fontId="13" fillId="0" borderId="48" xfId="0" applyFont="1" applyBorder="1" applyAlignment="1">
      <alignment vertical="center" wrapText="1"/>
    </xf>
    <xf numFmtId="9" fontId="13" fillId="0" borderId="2" xfId="12" applyFont="1" applyBorder="1" applyAlignment="1">
      <alignment horizontal="center" vertical="center" wrapText="1"/>
    </xf>
    <xf numFmtId="167" fontId="13" fillId="0" borderId="3" xfId="4" applyNumberFormat="1" applyFont="1" applyFill="1" applyBorder="1" applyAlignment="1">
      <alignment horizontal="center" vertical="center" wrapText="1"/>
    </xf>
    <xf numFmtId="167" fontId="13" fillId="0" borderId="46" xfId="4" applyNumberFormat="1" applyFont="1" applyFill="1" applyBorder="1" applyAlignment="1">
      <alignment horizontal="center" vertical="center" wrapText="1"/>
    </xf>
    <xf numFmtId="167" fontId="18" fillId="0" borderId="0" xfId="4" applyNumberFormat="1" applyFont="1" applyBorder="1" applyAlignment="1">
      <alignment horizontal="center" vertical="center" wrapText="1"/>
    </xf>
    <xf numFmtId="166" fontId="13" fillId="0" borderId="25" xfId="4" applyNumberFormat="1" applyFont="1" applyFill="1" applyBorder="1" applyAlignment="1">
      <alignment horizontal="center" vertical="center" wrapText="1"/>
    </xf>
    <xf numFmtId="0" fontId="11" fillId="2" borderId="0" xfId="0" applyFont="1" applyFill="1" applyAlignment="1">
      <alignment horizontal="center" vertical="center" wrapText="1"/>
    </xf>
    <xf numFmtId="0" fontId="15" fillId="2" borderId="0" xfId="0" applyFont="1" applyFill="1" applyAlignment="1">
      <alignment horizontal="center" vertical="center" wrapText="1"/>
    </xf>
    <xf numFmtId="0" fontId="14" fillId="2" borderId="0" xfId="0" applyFont="1" applyFill="1" applyAlignment="1">
      <alignment horizontal="center" vertical="center" wrapText="1"/>
    </xf>
    <xf numFmtId="0" fontId="13" fillId="0" borderId="0" xfId="0" applyFont="1" applyAlignment="1">
      <alignment horizontal="center" wrapText="1"/>
    </xf>
    <xf numFmtId="0" fontId="0" fillId="0" borderId="0" xfId="0" applyAlignment="1">
      <alignment horizontal="center" wrapText="1"/>
    </xf>
    <xf numFmtId="0" fontId="13" fillId="0" borderId="23"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48" xfId="0" applyFont="1" applyBorder="1" applyAlignment="1">
      <alignment horizontal="center" vertical="center" wrapText="1"/>
    </xf>
    <xf numFmtId="0" fontId="18" fillId="0" borderId="48"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48" xfId="0" applyFont="1" applyBorder="1" applyAlignment="1">
      <alignment horizontal="left" vertical="center" wrapText="1"/>
    </xf>
    <xf numFmtId="167" fontId="13" fillId="0" borderId="48" xfId="4" applyNumberFormat="1" applyFont="1" applyFill="1" applyBorder="1" applyAlignment="1">
      <alignment horizontal="center" vertical="center" wrapText="1"/>
    </xf>
    <xf numFmtId="167" fontId="13" fillId="0" borderId="53" xfId="4" applyNumberFormat="1" applyFont="1" applyFill="1" applyBorder="1" applyAlignment="1">
      <alignment horizontal="center" vertical="center" wrapText="1"/>
    </xf>
    <xf numFmtId="167" fontId="13" fillId="0" borderId="0" xfId="4" applyNumberFormat="1" applyFont="1" applyFill="1" applyBorder="1" applyAlignment="1">
      <alignment horizontal="center" vertical="center" wrapText="1"/>
    </xf>
    <xf numFmtId="167" fontId="13" fillId="0" borderId="54" xfId="4" applyNumberFormat="1" applyFont="1" applyFill="1" applyBorder="1" applyAlignment="1">
      <alignment horizontal="center" vertical="center" wrapText="1"/>
    </xf>
    <xf numFmtId="0" fontId="13" fillId="0" borderId="2" xfId="0" applyFont="1" applyBorder="1" applyAlignment="1">
      <alignment horizontal="center" vertical="center" wrapText="1"/>
    </xf>
    <xf numFmtId="167" fontId="13" fillId="0" borderId="2" xfId="0" applyNumberFormat="1" applyFont="1" applyBorder="1" applyAlignment="1">
      <alignment horizontal="center" vertical="center" wrapText="1"/>
    </xf>
    <xf numFmtId="167" fontId="13" fillId="0" borderId="2" xfId="4" applyNumberFormat="1" applyFont="1" applyFill="1" applyBorder="1" applyAlignment="1">
      <alignment horizontal="center" vertical="center" wrapText="1"/>
    </xf>
    <xf numFmtId="0" fontId="13" fillId="0" borderId="3"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167" fontId="13" fillId="0" borderId="3" xfId="4" applyNumberFormat="1" applyFont="1" applyFill="1" applyBorder="1" applyAlignment="1">
      <alignment horizontal="center" vertical="center" wrapText="1"/>
    </xf>
    <xf numFmtId="167" fontId="13" fillId="0" borderId="10" xfId="4" applyNumberFormat="1" applyFont="1" applyFill="1" applyBorder="1" applyAlignment="1">
      <alignment horizontal="center" vertical="center" wrapText="1"/>
    </xf>
    <xf numFmtId="167" fontId="13" fillId="0" borderId="11" xfId="4" applyNumberFormat="1" applyFont="1" applyFill="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8" fillId="0" borderId="2" xfId="0" applyFont="1" applyBorder="1" applyAlignment="1">
      <alignment horizontal="center" vertical="center" wrapText="1"/>
    </xf>
    <xf numFmtId="0" fontId="13" fillId="0" borderId="17" xfId="0" applyFont="1" applyBorder="1" applyAlignment="1">
      <alignment horizontal="center" vertical="center" wrapText="1"/>
    </xf>
    <xf numFmtId="167" fontId="13" fillId="0" borderId="7" xfId="0" applyNumberFormat="1" applyFont="1" applyBorder="1" applyAlignment="1">
      <alignment horizontal="center" vertical="center" wrapText="1"/>
    </xf>
    <xf numFmtId="167" fontId="13" fillId="0" borderId="8" xfId="0" applyNumberFormat="1" applyFont="1" applyBorder="1" applyAlignment="1">
      <alignment horizontal="center" vertical="center" wrapText="1"/>
    </xf>
    <xf numFmtId="0" fontId="13" fillId="0" borderId="21" xfId="0" applyFont="1" applyBorder="1" applyAlignment="1">
      <alignment horizontal="center" vertical="center" wrapText="1"/>
    </xf>
    <xf numFmtId="0" fontId="13" fillId="0" borderId="2" xfId="0" applyFont="1" applyBorder="1" applyAlignment="1">
      <alignment horizontal="left"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41" xfId="0" applyFont="1" applyBorder="1" applyAlignment="1">
      <alignment horizontal="center" vertical="center" wrapText="1"/>
    </xf>
    <xf numFmtId="0" fontId="13" fillId="0" borderId="47" xfId="0" applyFont="1" applyBorder="1" applyAlignment="1">
      <alignment horizontal="left" vertical="center" wrapText="1"/>
    </xf>
    <xf numFmtId="0" fontId="13" fillId="0" borderId="50" xfId="0" applyFont="1" applyBorder="1" applyAlignment="1">
      <alignment horizontal="left" vertical="center" wrapText="1"/>
    </xf>
    <xf numFmtId="0" fontId="13" fillId="0" borderId="55"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34" xfId="0" applyFont="1" applyBorder="1" applyAlignment="1">
      <alignment horizontal="center" vertical="center" wrapText="1"/>
    </xf>
    <xf numFmtId="0" fontId="18" fillId="0" borderId="34"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9" xfId="0" applyFont="1" applyBorder="1" applyAlignment="1">
      <alignment horizontal="center" vertical="center" wrapText="1"/>
    </xf>
    <xf numFmtId="10" fontId="13" fillId="0" borderId="21" xfId="12" applyNumberFormat="1" applyFont="1" applyFill="1" applyBorder="1" applyAlignment="1">
      <alignment horizontal="center" vertical="center" wrapText="1"/>
    </xf>
    <xf numFmtId="10" fontId="13" fillId="0" borderId="4" xfId="12" applyNumberFormat="1" applyFont="1" applyFill="1" applyBorder="1" applyAlignment="1">
      <alignment horizontal="center" vertical="center" wrapText="1"/>
    </xf>
    <xf numFmtId="10" fontId="18" fillId="0" borderId="2" xfId="12" applyNumberFormat="1" applyFont="1" applyFill="1" applyBorder="1" applyAlignment="1">
      <alignment horizontal="center" vertical="center" wrapText="1"/>
    </xf>
    <xf numFmtId="10" fontId="13" fillId="0" borderId="2" xfId="12" applyNumberFormat="1" applyFont="1" applyFill="1" applyBorder="1" applyAlignment="1">
      <alignment horizontal="center" vertical="center" wrapText="1"/>
    </xf>
    <xf numFmtId="0" fontId="13" fillId="0" borderId="7"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8" xfId="0" applyFont="1" applyBorder="1" applyAlignment="1">
      <alignment horizontal="center" vertical="center" wrapText="1"/>
    </xf>
    <xf numFmtId="167" fontId="13" fillId="0" borderId="9" xfId="0" applyNumberFormat="1" applyFont="1" applyBorder="1" applyAlignment="1">
      <alignment horizontal="center" vertical="center" wrapText="1"/>
    </xf>
    <xf numFmtId="167" fontId="13" fillId="0" borderId="21" xfId="4" applyNumberFormat="1" applyFont="1" applyFill="1" applyBorder="1" applyAlignment="1">
      <alignment horizontal="center" vertical="center" wrapText="1"/>
    </xf>
    <xf numFmtId="0" fontId="13" fillId="0" borderId="45" xfId="0" applyFont="1" applyBorder="1" applyAlignment="1">
      <alignment horizontal="center" vertical="center" wrapText="1"/>
    </xf>
    <xf numFmtId="167" fontId="13" fillId="0" borderId="16" xfId="0" applyNumberFormat="1" applyFont="1" applyBorder="1" applyAlignment="1">
      <alignment horizontal="center" vertical="center" wrapText="1"/>
    </xf>
    <xf numFmtId="167" fontId="13" fillId="0" borderId="15" xfId="4" applyNumberFormat="1" applyFont="1" applyFill="1" applyBorder="1" applyAlignment="1">
      <alignment horizontal="center" vertical="center" wrapText="1"/>
    </xf>
    <xf numFmtId="0" fontId="18" fillId="0" borderId="12" xfId="0" applyFont="1" applyBorder="1" applyAlignment="1">
      <alignment horizontal="center" vertical="center" wrapText="1"/>
    </xf>
    <xf numFmtId="0" fontId="13" fillId="0" borderId="3" xfId="0" applyFont="1" applyBorder="1" applyAlignment="1">
      <alignment vertical="center" wrapText="1"/>
    </xf>
    <xf numFmtId="0" fontId="13" fillId="0" borderId="24"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3" xfId="0" applyFont="1" applyBorder="1" applyAlignment="1">
      <alignment horizontal="left" vertical="center" wrapText="1"/>
    </xf>
    <xf numFmtId="0" fontId="13" fillId="0" borderId="11" xfId="0" applyFont="1" applyBorder="1" applyAlignment="1">
      <alignment horizontal="left" vertical="center" wrapText="1"/>
    </xf>
    <xf numFmtId="167" fontId="13" fillId="0" borderId="3" xfId="4" applyNumberFormat="1" applyFont="1" applyBorder="1" applyAlignment="1">
      <alignment horizontal="center" vertical="center" wrapText="1"/>
    </xf>
    <xf numFmtId="167" fontId="13" fillId="0" borderId="11" xfId="4" applyNumberFormat="1" applyFont="1" applyBorder="1" applyAlignment="1">
      <alignment horizontal="center" vertical="center" wrapText="1"/>
    </xf>
    <xf numFmtId="167" fontId="13" fillId="0" borderId="10" xfId="4" applyNumberFormat="1" applyFont="1" applyBorder="1" applyAlignment="1">
      <alignment horizontal="center" vertical="center" wrapText="1"/>
    </xf>
    <xf numFmtId="44" fontId="13" fillId="0" borderId="2" xfId="4" applyFont="1" applyFill="1" applyBorder="1" applyAlignment="1">
      <alignment horizontal="center" vertical="center" wrapText="1"/>
    </xf>
    <xf numFmtId="0" fontId="13" fillId="0" borderId="28"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32" xfId="0" applyFont="1" applyBorder="1" applyAlignment="1">
      <alignment horizontal="center" vertical="center" wrapText="1"/>
    </xf>
    <xf numFmtId="10" fontId="13" fillId="0" borderId="12" xfId="12" applyNumberFormat="1" applyFont="1" applyFill="1" applyBorder="1" applyAlignment="1">
      <alignment horizontal="center" vertical="center" wrapText="1"/>
    </xf>
    <xf numFmtId="0" fontId="13" fillId="0" borderId="46" xfId="0" applyFont="1" applyBorder="1" applyAlignment="1">
      <alignment horizontal="center" vertical="center" wrapText="1"/>
    </xf>
    <xf numFmtId="167" fontId="13" fillId="0" borderId="22" xfId="4" applyNumberFormat="1" applyFont="1" applyFill="1" applyBorder="1" applyAlignment="1">
      <alignment horizontal="center" vertical="center" wrapText="1"/>
    </xf>
    <xf numFmtId="0" fontId="13" fillId="0" borderId="47" xfId="0" applyFont="1" applyBorder="1" applyAlignment="1">
      <alignment horizontal="center" vertical="center" wrapText="1"/>
    </xf>
    <xf numFmtId="0" fontId="13" fillId="2" borderId="3"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5" borderId="25" xfId="0" applyFont="1" applyFill="1" applyBorder="1" applyAlignment="1">
      <alignment horizontal="center" vertical="center" wrapText="1"/>
    </xf>
    <xf numFmtId="0" fontId="13" fillId="0" borderId="25" xfId="0" applyFont="1" applyBorder="1" applyAlignment="1">
      <alignment horizontal="center" vertical="center" wrapText="1"/>
    </xf>
    <xf numFmtId="0" fontId="18" fillId="2" borderId="25" xfId="0" applyFont="1" applyFill="1" applyBorder="1" applyAlignment="1">
      <alignment horizontal="center" vertical="center" wrapText="1"/>
    </xf>
    <xf numFmtId="0" fontId="13" fillId="2" borderId="25" xfId="0" applyFont="1" applyFill="1" applyBorder="1" applyAlignment="1">
      <alignment horizontal="center" vertical="center" wrapText="1"/>
    </xf>
    <xf numFmtId="166" fontId="13" fillId="0" borderId="25" xfId="4" applyNumberFormat="1" applyFont="1" applyFill="1" applyBorder="1" applyAlignment="1">
      <alignment horizontal="center" vertical="center"/>
    </xf>
    <xf numFmtId="0" fontId="13" fillId="0" borderId="25" xfId="0" applyFont="1" applyBorder="1" applyAlignment="1">
      <alignment horizontal="center" vertical="center" wrapText="1"/>
    </xf>
    <xf numFmtId="0" fontId="18" fillId="0" borderId="25" xfId="0" applyFont="1" applyBorder="1" applyAlignment="1">
      <alignment horizontal="center" vertical="center" wrapText="1"/>
    </xf>
    <xf numFmtId="0" fontId="13" fillId="2" borderId="5" xfId="0" applyFont="1" applyFill="1" applyBorder="1" applyAlignment="1">
      <alignment horizontal="center" vertical="center" wrapText="1"/>
    </xf>
    <xf numFmtId="0" fontId="13" fillId="2" borderId="42" xfId="0" applyFont="1" applyFill="1" applyBorder="1" applyAlignment="1">
      <alignment horizontal="center" vertical="center" wrapText="1"/>
    </xf>
    <xf numFmtId="0" fontId="13" fillId="2" borderId="41" xfId="0" applyFont="1" applyFill="1" applyBorder="1" applyAlignment="1">
      <alignment horizontal="center" vertical="center" wrapText="1"/>
    </xf>
    <xf numFmtId="0" fontId="13" fillId="2" borderId="43" xfId="0" applyFont="1" applyFill="1" applyBorder="1" applyAlignment="1">
      <alignment horizontal="center" vertical="center" wrapText="1"/>
    </xf>
    <xf numFmtId="166" fontId="13" fillId="0" borderId="25" xfId="4" applyNumberFormat="1" applyFont="1" applyBorder="1" applyAlignment="1">
      <alignment horizontal="center" vertical="center" wrapText="1"/>
    </xf>
    <xf numFmtId="0" fontId="18" fillId="2" borderId="26"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0" borderId="26" xfId="0" applyFont="1" applyBorder="1" applyAlignment="1">
      <alignment horizontal="center" vertical="center" wrapText="1"/>
    </xf>
    <xf numFmtId="0" fontId="18" fillId="2" borderId="26"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0" borderId="26" xfId="0" applyFont="1" applyBorder="1" applyAlignment="1">
      <alignment horizontal="center" vertical="center" wrapText="1"/>
    </xf>
    <xf numFmtId="0" fontId="18" fillId="2" borderId="27" xfId="0" applyFont="1" applyFill="1" applyBorder="1" applyAlignment="1">
      <alignment horizontal="center" vertical="center" wrapText="1"/>
    </xf>
    <xf numFmtId="0" fontId="13" fillId="2" borderId="27" xfId="0" applyFont="1" applyFill="1" applyBorder="1" applyAlignment="1">
      <alignment horizontal="center" vertical="center" wrapText="1"/>
    </xf>
    <xf numFmtId="0" fontId="13" fillId="0" borderId="27" xfId="0" applyFont="1" applyBorder="1" applyAlignment="1">
      <alignment horizontal="center" vertical="center" wrapText="1"/>
    </xf>
  </cellXfs>
  <cellStyles count="49">
    <cellStyle name="Hipervínculo" xfId="6" builtinId="8"/>
    <cellStyle name="Millares 2" xfId="10" xr:uid="{670F9159-FCBC-42A0-A3B7-C3F110C7E4FC}"/>
    <cellStyle name="Millares 2 2" xfId="13" xr:uid="{8266FC2B-F6F3-4DBF-895C-457C03A6EB32}"/>
    <cellStyle name="Millares 2 2 2" xfId="26" xr:uid="{421F9A07-666C-4220-A4A1-16B22311BFE9}"/>
    <cellStyle name="Millares 2 3" xfId="27" xr:uid="{6F6D0E52-C318-4ACF-8C0C-F9316AFBFA74}"/>
    <cellStyle name="Millares 3" xfId="14" xr:uid="{0276C187-98F0-40F7-A63A-7AD87D3BC533}"/>
    <cellStyle name="Millares 3 2" xfId="28" xr:uid="{476F48A5-1CD3-4780-8B89-E2FBD01B489D}"/>
    <cellStyle name="Millares 4" xfId="24" xr:uid="{8285BE89-231A-47D3-B0FF-6FF03DD3BF9C}"/>
    <cellStyle name="Millares 4 2" xfId="29" xr:uid="{4560F195-0CEB-426A-9179-2F579D415C2D}"/>
    <cellStyle name="Moneda" xfId="4" builtinId="4"/>
    <cellStyle name="Moneda [0] 2" xfId="2" xr:uid="{72125FE6-D2FB-47E9-9A0D-952CEFB9474C}"/>
    <cellStyle name="Moneda 10" xfId="47" xr:uid="{C10C0382-2F06-4AB7-B21D-F48D5B0EF988}"/>
    <cellStyle name="Moneda 11" xfId="48" xr:uid="{AB9DBE61-D290-485F-B251-61B1B218E2EC}"/>
    <cellStyle name="Moneda 2" xfId="8" xr:uid="{925AF30A-288F-479E-BE41-D74DAD4EEF2C}"/>
    <cellStyle name="Moneda 2 2" xfId="15" xr:uid="{C7D409FA-CE75-4143-A968-276988DAF128}"/>
    <cellStyle name="Moneda 2 2 2" xfId="30" xr:uid="{8A77DA53-0168-4750-A65B-AFCAFEC016A1}"/>
    <cellStyle name="Moneda 2 3" xfId="31" xr:uid="{CB61B2E5-B280-487A-BE2F-11FB8BB0143E}"/>
    <cellStyle name="Moneda 3" xfId="3" xr:uid="{EE18F052-AE9A-40CF-A049-B18B39255A68}"/>
    <cellStyle name="Moneda 3 2" xfId="5" xr:uid="{5A422D53-C7C6-4F31-9CB2-209EF024E3D9}"/>
    <cellStyle name="Moneda 3 2 2" xfId="9" xr:uid="{F123ECB7-A313-4062-9635-3E7B47354EAF}"/>
    <cellStyle name="Moneda 3 2 2 2" xfId="16" xr:uid="{11BF1E76-8B91-4405-92CE-08A40238D9D9}"/>
    <cellStyle name="Moneda 3 2 2 2 2" xfId="32" xr:uid="{219842CC-BBF0-44E6-A388-983C042A8BCF}"/>
    <cellStyle name="Moneda 3 2 2 3" xfId="33" xr:uid="{860F42A9-C8A5-4869-88B1-B773B717B100}"/>
    <cellStyle name="Moneda 3 2 3" xfId="17" xr:uid="{E985A3DC-96D6-470B-9D68-6F0E841990EB}"/>
    <cellStyle name="Moneda 3 2 3 2" xfId="34" xr:uid="{44E2E38B-FBBC-4781-84B1-96A9F082EC58}"/>
    <cellStyle name="Moneda 3 2 4" xfId="35" xr:uid="{7ED587E9-C85E-4966-9153-DAB2A7D943B4}"/>
    <cellStyle name="Moneda 3 3" xfId="7" xr:uid="{CC5015B6-C4F6-43B8-9A05-5116CB93819F}"/>
    <cellStyle name="Moneda 3 3 2" xfId="18" xr:uid="{0C111964-0AD9-4C6D-8B82-86BDEBDE4F3C}"/>
    <cellStyle name="Moneda 3 3 2 2" xfId="36" xr:uid="{BE05D932-A731-4DEA-8F08-755643FE82D1}"/>
    <cellStyle name="Moneda 3 3 3" xfId="37" xr:uid="{7C36D563-D5D3-4006-AFF4-755D2509C24F}"/>
    <cellStyle name="Moneda 3 4" xfId="19" xr:uid="{BBFFA1BF-69E4-4147-9B54-629EF0601EA5}"/>
    <cellStyle name="Moneda 3 4 2" xfId="38" xr:uid="{A0F587B1-7A5C-47B1-BF1B-EA8B278FDB55}"/>
    <cellStyle name="Moneda 3 5" xfId="39" xr:uid="{490C166D-AC17-4B7A-97CD-C2CA804EFE4B}"/>
    <cellStyle name="Moneda 4" xfId="11" xr:uid="{180790AE-D332-4519-8505-2B987208F931}"/>
    <cellStyle name="Moneda 4 2" xfId="20" xr:uid="{CC128537-7350-4DF0-87B3-ED2A90CE4883}"/>
    <cellStyle name="Moneda 4 2 2" xfId="40" xr:uid="{2A1DB6F1-C533-4A3E-B513-41185C1B28D8}"/>
    <cellStyle name="Moneda 4 3" xfId="41" xr:uid="{7FEB11B9-2F29-4BEB-A781-A4E658B3A0D7}"/>
    <cellStyle name="Moneda 5" xfId="21" xr:uid="{3DB6A861-329C-4F46-B293-9FA388FE0E6F}"/>
    <cellStyle name="Moneda 5 2" xfId="42" xr:uid="{4638F9CE-059E-45BD-A3F5-CD4F33F417E2}"/>
    <cellStyle name="Moneda 6" xfId="22" xr:uid="{CBF1E1B6-E554-4B42-97C6-A29DEB996AE8}"/>
    <cellStyle name="Moneda 6 2" xfId="43" xr:uid="{A0FDF0A8-7A54-47EB-AE70-65D986E1F8B4}"/>
    <cellStyle name="Moneda 7" xfId="23" xr:uid="{168240C1-C2CA-4BFA-89CC-B6D8302E0384}"/>
    <cellStyle name="Moneda 7 2" xfId="44" xr:uid="{990EB3F2-1B73-451D-BBDE-3D0BB972BCA2}"/>
    <cellStyle name="Moneda 8" xfId="25" xr:uid="{A3A540F2-938C-4665-B148-1895F164960C}"/>
    <cellStyle name="Moneda 8 2" xfId="45" xr:uid="{D53764B5-78E4-494C-92CA-B8F6A4B72124}"/>
    <cellStyle name="Moneda 9" xfId="46" xr:uid="{8BA0A966-FD35-4445-8359-EC2E665CB0AB}"/>
    <cellStyle name="Normal" xfId="0" builtinId="0"/>
    <cellStyle name="Normal 6 2" xfId="1" xr:uid="{00000000-0005-0000-0000-000001000000}"/>
    <cellStyle name="Porcentaje" xfId="12" builtinId="5"/>
  </cellStyles>
  <dxfs count="0"/>
  <tableStyles count="0" defaultTableStyle="TableStyleMedium2" defaultPivotStyle="PivotStyleLight16"/>
  <colors>
    <mruColors>
      <color rgb="FFFFFF66"/>
      <color rgb="FF66FFFF"/>
      <color rgb="FF00FF00"/>
      <color rgb="FFFF3300"/>
      <color rgb="FFFF0000"/>
      <color rgb="FFFFFF99"/>
      <color rgb="FFFF2F2F"/>
      <color rgb="FFFF4F4F"/>
      <color rgb="FFFF7171"/>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hyperlink" Target="https://aspa.mintic.gov.co/index.asp?vigencia=2023" TargetMode="External"/></Relationships>
</file>

<file path=xl/drawings/drawing1.xml><?xml version="1.0" encoding="utf-8"?>
<xdr:wsDr xmlns:xdr="http://schemas.openxmlformats.org/drawingml/2006/spreadsheetDrawing" xmlns:a="http://schemas.openxmlformats.org/drawingml/2006/main">
  <xdr:twoCellAnchor>
    <xdr:from>
      <xdr:col>0</xdr:col>
      <xdr:colOff>217817</xdr:colOff>
      <xdr:row>0</xdr:row>
      <xdr:rowOff>65974</xdr:rowOff>
    </xdr:from>
    <xdr:to>
      <xdr:col>4</xdr:col>
      <xdr:colOff>540368</xdr:colOff>
      <xdr:row>0</xdr:row>
      <xdr:rowOff>643247</xdr:rowOff>
    </xdr:to>
    <xdr:sp macro="" textlink="">
      <xdr:nvSpPr>
        <xdr:cNvPr id="2" name="Rectángulo redondeado 8">
          <a:extLst>
            <a:ext uri="{FF2B5EF4-FFF2-40B4-BE49-F238E27FC236}">
              <a16:creationId xmlns:a16="http://schemas.microsoft.com/office/drawing/2014/main" id="{9B45EA68-0A27-4223-9085-F657424C321A}"/>
            </a:ext>
          </a:extLst>
        </xdr:cNvPr>
        <xdr:cNvSpPr/>
      </xdr:nvSpPr>
      <xdr:spPr>
        <a:xfrm>
          <a:off x="217817" y="65974"/>
          <a:ext cx="12338070" cy="577273"/>
        </a:xfrm>
        <a:prstGeom prst="roundRect">
          <a:avLst/>
        </a:prstGeom>
        <a:ln>
          <a:solidFill>
            <a:srgbClr val="0070C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lang="es-CO" sz="1100"/>
        </a:p>
      </xdr:txBody>
    </xdr:sp>
    <xdr:clientData/>
  </xdr:twoCellAnchor>
  <xdr:oneCellAnchor>
    <xdr:from>
      <xdr:col>0</xdr:col>
      <xdr:colOff>294292</xdr:colOff>
      <xdr:row>0</xdr:row>
      <xdr:rowOff>73802</xdr:rowOff>
    </xdr:from>
    <xdr:ext cx="11811000" cy="515017"/>
    <xdr:sp macro="" textlink="">
      <xdr:nvSpPr>
        <xdr:cNvPr id="3" name="1 Rectángulo">
          <a:extLst>
            <a:ext uri="{FF2B5EF4-FFF2-40B4-BE49-F238E27FC236}">
              <a16:creationId xmlns:a16="http://schemas.microsoft.com/office/drawing/2014/main" id="{B049F362-09E7-43E7-AA64-D16B7ED1772C}"/>
            </a:ext>
          </a:extLst>
        </xdr:cNvPr>
        <xdr:cNvSpPr/>
      </xdr:nvSpPr>
      <xdr:spPr>
        <a:xfrm>
          <a:off x="294292" y="73802"/>
          <a:ext cx="11811000" cy="515017"/>
        </a:xfrm>
        <a:prstGeom prst="rect">
          <a:avLst/>
        </a:prstGeom>
        <a:noFill/>
      </xdr:spPr>
      <xdr:txBody>
        <a:bodyPr wrap="square" lIns="91440" tIns="45720" rIns="91440" bIns="45720">
          <a:noAutofit/>
        </a:bodyPr>
        <a:lstStyle/>
        <a:p>
          <a:pPr algn="ctr"/>
          <a:r>
            <a:rPr lang="es-ES" sz="3200" b="1" baseline="0">
              <a:solidFill>
                <a:schemeClr val="bg2">
                  <a:lumMod val="50000"/>
                </a:schemeClr>
              </a:solidFill>
              <a:latin typeface="+mn-lt"/>
              <a:ea typeface="+mn-ea"/>
              <a:cs typeface="+mn-cs"/>
            </a:rPr>
            <a:t>PLAN DE ACCIÓN 2026</a:t>
          </a:r>
        </a:p>
      </xdr:txBody>
    </xdr:sp>
    <xdr:clientData/>
  </xdr:oneCellAnchor>
  <xdr:oneCellAnchor>
    <xdr:from>
      <xdr:col>0</xdr:col>
      <xdr:colOff>199108</xdr:colOff>
      <xdr:row>0</xdr:row>
      <xdr:rowOff>733634</xdr:rowOff>
    </xdr:from>
    <xdr:ext cx="12290600" cy="5571009"/>
    <xdr:sp macro="" textlink="">
      <xdr:nvSpPr>
        <xdr:cNvPr id="11" name="TextBox 2">
          <a:extLst>
            <a:ext uri="{FF2B5EF4-FFF2-40B4-BE49-F238E27FC236}">
              <a16:creationId xmlns:a16="http://schemas.microsoft.com/office/drawing/2014/main" id="{991785D6-FFE7-4363-B8C0-E981AC9704A2}"/>
            </a:ext>
          </a:extLst>
        </xdr:cNvPr>
        <xdr:cNvSpPr txBox="1">
          <a:spLocks noChangeArrowheads="1"/>
        </xdr:cNvSpPr>
      </xdr:nvSpPr>
      <xdr:spPr bwMode="auto">
        <a:xfrm>
          <a:off x="199108" y="733634"/>
          <a:ext cx="12290600" cy="5571009"/>
        </a:xfrm>
        <a:prstGeom prst="rect">
          <a:avLst/>
        </a:prstGeom>
        <a:solidFill>
          <a:srgbClr val="FFFFFF"/>
        </a:solidFill>
        <a:ln w="9525">
          <a:noFill/>
          <a:miter lim="800000"/>
          <a:headEnd/>
          <a:tailEnd/>
        </a:ln>
      </xdr:spPr>
      <xdr:txBody>
        <a:bodyPr vertOverflow="clip" wrap="square" lIns="91440" tIns="45720" rIns="91440" bIns="45720" anchor="ctr" upright="1"/>
        <a:lstStyle/>
        <a:p>
          <a:pPr marL="0" indent="0"/>
          <a:r>
            <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La formulación del Plan de Acción del Ministerio / Fondo Único de Tecnologías de Información y Comunicaciones, es un proceso de planeación participativa, orientado al cumplimiento de las iniciativas alineadas con el Plan Estratégico Sectorial e Institucional y en concordancia con las políticas del Gobierno Nacional.</a:t>
          </a:r>
        </a:p>
        <a:p>
          <a:pPr marL="0" indent="0"/>
          <a:r>
            <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La Ley 152 de 1994, la Ley 1474 de 2011 y el Decreto 1083 de 2015 determinan las directrices en materia de planeación de actividades, ejecución y resultados de gestión, la publicación del plan de acción en la pagina web de la entidad (Artículo 74), y la integración de los sistemas de gestión.  Para cumplir con tales disposiciones, el Ministerio / Fondo Único de Tecnologías de la Información y las Comunicaciones pone a disposición de sus grupos de interés este documento como guía para conocer el Plan de Acción</a:t>
          </a:r>
          <a:r>
            <a:rPr lang="es-CO" sz="11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vigencia 2026 </a:t>
          </a:r>
          <a:r>
            <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a nivel de iniciativas, proyectos e indicadores, que corresponden al Plan Estratégico 2022-2026 en dicha vigencia. </a:t>
          </a:r>
        </a:p>
        <a:p>
          <a:pPr marL="0" indent="0"/>
          <a:endPar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r>
            <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Este plan se define formalmente a partir del Plan Estratégico y el Plan Nacional de Desarrollo "Colombia potencia mundial de la vida".</a:t>
          </a:r>
        </a:p>
        <a:p>
          <a:pPr marL="0" indent="0"/>
          <a:endPar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De acuerdo con el Decreto 1299 de 2018 por el cual se incluye la política de Mejora Normativa dentro del MIPG y  Decreto 1499 de 2017  que en su capítulo 2  relaciona lo siguiente "Políticas de Gestión y desempeño institucional  Artículo 2.2.22.2.1 Políticas de Gestión y Desempeño Institucional. Las políticas de Desarrollo Administrativo de que trata la Ley 489 de 1998, formuladas por el Departamento Administrativo de 1;3 Función Pública y los demás líderes, se denominarán políticas de Gestión y Desempeño Institucional y comprenderán, entre otras, las siguientes: </a:t>
          </a:r>
        </a:p>
        <a:p>
          <a:pPr marL="0" marR="0" indent="0" defTabSz="914400" eaLnBrk="1" fontAlgn="auto" latinLnBrk="0" hangingPunct="1">
            <a:lnSpc>
              <a:spcPct val="100000"/>
            </a:lnSpc>
            <a:spcBef>
              <a:spcPts val="0"/>
            </a:spcBef>
            <a:spcAft>
              <a:spcPts val="0"/>
            </a:spcAft>
            <a:buClrTx/>
            <a:buSzTx/>
            <a:buFontTx/>
            <a:buNone/>
            <a:tabLst/>
            <a:defRPr/>
          </a:pPr>
          <a:endPar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 Planeación Institucional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 Gestión presupuestal y eficiencia del gasto público</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3. Compras y Contratación Pública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4. Talento humano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5. Integridad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6. Transparencia, acceso a la información pública y lucha contra la corrupción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7. Fortalecimiento organizacional y simplificación de procesos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8. Servicio al ciudadano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9. Participación ciudadana en la gestión pública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10. Racionalización de trámites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11.Gobierno digital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12. Seguridad digital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13.Defensa jurídica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14. Mejora normativa</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15.Gestión del conocimiento y la innovación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16.Gestión documental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17.Gestión de la información estadística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18. Seguimiento y evaluación del desempeño institucional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19. Control interno</a:t>
          </a:r>
        </a:p>
      </xdr:txBody>
    </xdr:sp>
    <xdr:clientData/>
  </xdr:oneCellAnchor>
  <xdr:twoCellAnchor editAs="oneCell">
    <xdr:from>
      <xdr:col>0</xdr:col>
      <xdr:colOff>0</xdr:colOff>
      <xdr:row>104</xdr:row>
      <xdr:rowOff>0</xdr:rowOff>
    </xdr:from>
    <xdr:to>
      <xdr:col>0</xdr:col>
      <xdr:colOff>304800</xdr:colOff>
      <xdr:row>104</xdr:row>
      <xdr:rowOff>294218</xdr:rowOff>
    </xdr:to>
    <xdr:sp macro="" textlink="">
      <xdr:nvSpPr>
        <xdr:cNvPr id="5" name="AutoShape 4" descr="Resultado de imagen para todos por un nuevo pais logo">
          <a:extLst>
            <a:ext uri="{FF2B5EF4-FFF2-40B4-BE49-F238E27FC236}">
              <a16:creationId xmlns:a16="http://schemas.microsoft.com/office/drawing/2014/main" id="{F067C7E9-DE49-4293-B222-B630A7369377}"/>
            </a:ext>
          </a:extLst>
        </xdr:cNvPr>
        <xdr:cNvSpPr>
          <a:spLocks noChangeAspect="1" noChangeArrowheads="1"/>
        </xdr:cNvSpPr>
      </xdr:nvSpPr>
      <xdr:spPr bwMode="auto">
        <a:xfrm>
          <a:off x="0" y="3304222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180295</xdr:colOff>
      <xdr:row>68</xdr:row>
      <xdr:rowOff>68654</xdr:rowOff>
    </xdr:from>
    <xdr:to>
      <xdr:col>4</xdr:col>
      <xdr:colOff>895070</xdr:colOff>
      <xdr:row>70</xdr:row>
      <xdr:rowOff>1185</xdr:rowOff>
    </xdr:to>
    <xdr:sp macro="" textlink="">
      <xdr:nvSpPr>
        <xdr:cNvPr id="6" name="9 CuadroTexto">
          <a:extLst>
            <a:ext uri="{FF2B5EF4-FFF2-40B4-BE49-F238E27FC236}">
              <a16:creationId xmlns:a16="http://schemas.microsoft.com/office/drawing/2014/main" id="{7CD039FE-042D-4756-80ED-F848C2C93058}"/>
            </a:ext>
          </a:extLst>
        </xdr:cNvPr>
        <xdr:cNvSpPr txBox="1"/>
      </xdr:nvSpPr>
      <xdr:spPr>
        <a:xfrm>
          <a:off x="180295" y="24166904"/>
          <a:ext cx="12168588" cy="575469"/>
        </a:xfrm>
        <a:prstGeom prst="rect">
          <a:avLst/>
        </a:prstGeom>
        <a:solidFill>
          <a:schemeClr val="accent1">
            <a:lumMod val="60000"/>
            <a:lumOff val="40000"/>
          </a:schemeClr>
        </a:solidFill>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lang="es-ES" sz="1800" b="1" baseline="0">
              <a:solidFill>
                <a:schemeClr val="bg2">
                  <a:lumMod val="50000"/>
                </a:schemeClr>
              </a:solidFill>
              <a:latin typeface="+mn-lt"/>
              <a:ea typeface="+mn-ea"/>
              <a:cs typeface="+mn-cs"/>
            </a:rPr>
            <a:t>Implementación Decreto 612 de 2018 en el Plan de Acción 2026</a:t>
          </a:r>
        </a:p>
      </xdr:txBody>
    </xdr:sp>
    <xdr:clientData/>
  </xdr:twoCellAnchor>
  <xdr:twoCellAnchor>
    <xdr:from>
      <xdr:col>0</xdr:col>
      <xdr:colOff>9072</xdr:colOff>
      <xdr:row>47</xdr:row>
      <xdr:rowOff>21029</xdr:rowOff>
    </xdr:from>
    <xdr:to>
      <xdr:col>5</xdr:col>
      <xdr:colOff>0</xdr:colOff>
      <xdr:row>48</xdr:row>
      <xdr:rowOff>21029</xdr:rowOff>
    </xdr:to>
    <xdr:sp macro="" textlink="">
      <xdr:nvSpPr>
        <xdr:cNvPr id="8" name="9 CuadroTexto">
          <a:extLst>
            <a:ext uri="{FF2B5EF4-FFF2-40B4-BE49-F238E27FC236}">
              <a16:creationId xmlns:a16="http://schemas.microsoft.com/office/drawing/2014/main" id="{C1738AE1-34FA-4A03-B415-8B3CBF95299F}"/>
            </a:ext>
          </a:extLst>
        </xdr:cNvPr>
        <xdr:cNvSpPr txBox="1"/>
      </xdr:nvSpPr>
      <xdr:spPr>
        <a:xfrm>
          <a:off x="9072" y="12022529"/>
          <a:ext cx="12210142" cy="367393"/>
        </a:xfrm>
        <a:prstGeom prst="rect">
          <a:avLst/>
        </a:prstGeom>
        <a:solidFill>
          <a:schemeClr val="accent1">
            <a:lumMod val="60000"/>
            <a:lumOff val="40000"/>
          </a:schemeClr>
        </a:solidFill>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lang="es-ES" sz="1800" b="1" baseline="0">
              <a:solidFill>
                <a:schemeClr val="bg2">
                  <a:lumMod val="50000"/>
                </a:schemeClr>
              </a:solidFill>
              <a:latin typeface="+mn-lt"/>
              <a:ea typeface="+mn-ea"/>
              <a:cs typeface="+mn-cs"/>
            </a:rPr>
            <a:t>Plan Nacional de Desarrollo 2022-2026 "Colombia Potencia mundial de la vida"</a:t>
          </a:r>
        </a:p>
      </xdr:txBody>
    </xdr:sp>
    <xdr:clientData/>
  </xdr:twoCellAnchor>
  <xdr:twoCellAnchor>
    <xdr:from>
      <xdr:col>0</xdr:col>
      <xdr:colOff>0</xdr:colOff>
      <xdr:row>85</xdr:row>
      <xdr:rowOff>161109</xdr:rowOff>
    </xdr:from>
    <xdr:to>
      <xdr:col>5</xdr:col>
      <xdr:colOff>0</xdr:colOff>
      <xdr:row>87</xdr:row>
      <xdr:rowOff>136072</xdr:rowOff>
    </xdr:to>
    <xdr:sp macro="" textlink="">
      <xdr:nvSpPr>
        <xdr:cNvPr id="9" name="9 CuadroTexto">
          <a:extLst>
            <a:ext uri="{FF2B5EF4-FFF2-40B4-BE49-F238E27FC236}">
              <a16:creationId xmlns:a16="http://schemas.microsoft.com/office/drawing/2014/main" id="{336E8569-7B66-48E3-B272-B99233B8F263}"/>
            </a:ext>
          </a:extLst>
        </xdr:cNvPr>
        <xdr:cNvSpPr txBox="1"/>
      </xdr:nvSpPr>
      <xdr:spPr>
        <a:xfrm>
          <a:off x="0" y="31430323"/>
          <a:ext cx="12192000" cy="655320"/>
        </a:xfrm>
        <a:prstGeom prst="rect">
          <a:avLst/>
        </a:prstGeom>
        <a:solidFill>
          <a:schemeClr val="accent1">
            <a:lumMod val="60000"/>
            <a:lumOff val="40000"/>
          </a:schemeClr>
        </a:solidFill>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lang="es-ES" sz="1800" b="1" baseline="0">
              <a:solidFill>
                <a:schemeClr val="bg2">
                  <a:lumMod val="50000"/>
                </a:schemeClr>
              </a:solidFill>
              <a:latin typeface="+mn-lt"/>
              <a:ea typeface="+mn-ea"/>
              <a:cs typeface="+mn-cs"/>
            </a:rPr>
            <a:t>Programa de Transparencia y Ética</a:t>
          </a:r>
        </a:p>
      </xdr:txBody>
    </xdr:sp>
    <xdr:clientData/>
  </xdr:twoCellAnchor>
  <xdr:twoCellAnchor>
    <xdr:from>
      <xdr:col>0</xdr:col>
      <xdr:colOff>9072</xdr:colOff>
      <xdr:row>58</xdr:row>
      <xdr:rowOff>13607</xdr:rowOff>
    </xdr:from>
    <xdr:to>
      <xdr:col>5</xdr:col>
      <xdr:colOff>0</xdr:colOff>
      <xdr:row>59</xdr:row>
      <xdr:rowOff>13607</xdr:rowOff>
    </xdr:to>
    <xdr:sp macro="" textlink="">
      <xdr:nvSpPr>
        <xdr:cNvPr id="20" name="9 CuadroTexto">
          <a:extLst>
            <a:ext uri="{FF2B5EF4-FFF2-40B4-BE49-F238E27FC236}">
              <a16:creationId xmlns:a16="http://schemas.microsoft.com/office/drawing/2014/main" id="{7CD8893A-2E9A-4EF2-87E2-7C17BA4BE0D9}"/>
            </a:ext>
          </a:extLst>
        </xdr:cNvPr>
        <xdr:cNvSpPr txBox="1"/>
      </xdr:nvSpPr>
      <xdr:spPr>
        <a:xfrm>
          <a:off x="9072" y="17417143"/>
          <a:ext cx="12182928" cy="503464"/>
        </a:xfrm>
        <a:prstGeom prst="rect">
          <a:avLst/>
        </a:prstGeom>
        <a:solidFill>
          <a:schemeClr val="accent1">
            <a:lumMod val="60000"/>
            <a:lumOff val="40000"/>
          </a:schemeClr>
        </a:solidFill>
        <a:ln/>
      </xdr:spPr>
      <xdr:style>
        <a:lnRef idx="0">
          <a:schemeClr val="accent1"/>
        </a:lnRef>
        <a:fillRef idx="3">
          <a:schemeClr val="accent1"/>
        </a:fillRef>
        <a:effectRef idx="3">
          <a:schemeClr val="accent1"/>
        </a:effectRef>
        <a:fontRef idx="minor">
          <a:schemeClr val="lt1"/>
        </a:fontRef>
      </xdr:style>
      <xdr:txBody>
        <a:bodyPr vertOverflow="clip" horzOverflow="clip" wrap="square" rtlCol="0" anchor="t"/>
        <a:lstStyle/>
        <a:p>
          <a:pPr algn="ctr"/>
          <a:r>
            <a:rPr lang="es-ES" sz="1800" b="1" baseline="0">
              <a:solidFill>
                <a:schemeClr val="bg2">
                  <a:lumMod val="50000"/>
                </a:schemeClr>
              </a:solidFill>
              <a:latin typeface="+mn-lt"/>
              <a:ea typeface="+mn-ea"/>
              <a:cs typeface="+mn-cs"/>
            </a:rPr>
            <a:t>Plan Estratégico "Conectividad y Tecnología para cambiar la vida"</a:t>
          </a:r>
        </a:p>
      </xdr:txBody>
    </xdr:sp>
    <xdr:clientData/>
  </xdr:twoCellAnchor>
  <xdr:twoCellAnchor>
    <xdr:from>
      <xdr:col>0</xdr:col>
      <xdr:colOff>0</xdr:colOff>
      <xdr:row>88</xdr:row>
      <xdr:rowOff>37847</xdr:rowOff>
    </xdr:from>
    <xdr:to>
      <xdr:col>4</xdr:col>
      <xdr:colOff>700975</xdr:colOff>
      <xdr:row>102</xdr:row>
      <xdr:rowOff>1</xdr:rowOff>
    </xdr:to>
    <xdr:sp macro="" textlink="">
      <xdr:nvSpPr>
        <xdr:cNvPr id="460" name="TextBox 2">
          <a:extLst>
            <a:ext uri="{FF2B5EF4-FFF2-40B4-BE49-F238E27FC236}">
              <a16:creationId xmlns:a16="http://schemas.microsoft.com/office/drawing/2014/main" id="{E80D0D7D-A5D5-4196-BD31-69DDC22B1F82}"/>
            </a:ext>
          </a:extLst>
        </xdr:cNvPr>
        <xdr:cNvSpPr txBox="1">
          <a:spLocks noChangeArrowheads="1"/>
        </xdr:cNvSpPr>
      </xdr:nvSpPr>
      <xdr:spPr bwMode="auto">
        <a:xfrm>
          <a:off x="0" y="31293042"/>
          <a:ext cx="12716494" cy="2502154"/>
        </a:xfrm>
        <a:prstGeom prst="rect">
          <a:avLst/>
        </a:prstGeom>
        <a:solidFill>
          <a:srgbClr val="FFFFFF"/>
        </a:solidFill>
        <a:ln w="9525">
          <a:noFill/>
          <a:miter lim="800000"/>
          <a:headEnd/>
          <a:tailEnd/>
        </a:ln>
      </xdr:spPr>
      <xdr:txBody>
        <a:bodyPr wrap="square" lIns="91440" tIns="45720" rIns="91440" bIns="45720" anchor="ctr" upright="1"/>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El programa de Transparencia y Ética tiene como fin promover la cultura de la legalidad e identificar, medir, controlar y monitorear constantemente el riesgo de corrupción en el desarrollo de su misionalidad. </a:t>
          </a:r>
        </a:p>
        <a:p>
          <a:pPr marL="0" indent="0" algn="just" defTabSz="914400" rtl="0" eaLnBrk="1" latinLnBrk="0" hangingPunct="1"/>
          <a:endParaRPr lang="es-CO" sz="1050" b="0" kern="1200">
            <a:solidFill>
              <a:schemeClr val="bg2">
                <a:lumMod val="50000"/>
              </a:schemeClr>
            </a:solidFill>
            <a:effectLst/>
            <a:latin typeface="Arial" panose="020B0604020202020204" pitchFamily="34" charset="0"/>
            <a:ea typeface="+mn-ea"/>
            <a:cs typeface="Arial" panose="020B0604020202020204" pitchFamily="34" charset="0"/>
          </a:endParaRPr>
        </a:p>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Este programa contemplará, entre otras cosas :</a:t>
          </a:r>
        </a:p>
        <a:p>
          <a:pPr marL="0" indent="0" algn="just" defTabSz="914400" rtl="0" eaLnBrk="1" latinLnBrk="0" hangingPunct="1"/>
          <a:endParaRPr lang="es-CO" sz="1050" b="0" kern="1200">
            <a:solidFill>
              <a:schemeClr val="bg2">
                <a:lumMod val="50000"/>
              </a:schemeClr>
            </a:solidFill>
            <a:effectLst/>
            <a:latin typeface="Arial" panose="020B0604020202020204" pitchFamily="34" charset="0"/>
            <a:ea typeface="+mn-ea"/>
            <a:cs typeface="Arial" panose="020B0604020202020204" pitchFamily="34" charset="0"/>
          </a:endParaRPr>
        </a:p>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A.  Medidas de debida diligencia en las entidades del sector público, </a:t>
          </a:r>
        </a:p>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B.  Prevención, gestión y administración de riesgos de lavado de activos, financiación del terrorismo y proliferación de armas y riesgos de corrupción, incluidos los reportes de operaciones sospechosas a la UIAF, consultas en las listas restrictivas y otras medidas específicas que defina el Gobierno Nacional dentro del año siguiente a la expedición de esta norma; </a:t>
          </a:r>
        </a:p>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C. Redes interinstitucionales para el fortalecimiento de prevención de actos de corrupción, transparencia y legalidad; </a:t>
          </a:r>
        </a:p>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D. Canales de denuncia conforme lo establecido en el Artículo 76 de la Ley 1474 de 2011; </a:t>
          </a:r>
        </a:p>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E.  Estrategias de transparencia, Estado abierto, acceso a la información publica y cultura de legalidad; </a:t>
          </a:r>
        </a:p>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F.Todas aquellas iniciativas adicionales que la Entidad considere necesario incluir para prevenir y combatir la corrupción.     </a:t>
          </a:r>
        </a:p>
        <a:p>
          <a:pPr marL="0" indent="0" algn="just" defTabSz="914400" rtl="0" eaLnBrk="1" latinLnBrk="0" hangingPunct="1"/>
          <a:endParaRPr lang="es-CO" sz="1050" b="0" kern="1200">
            <a:solidFill>
              <a:schemeClr val="bg2">
                <a:lumMod val="50000"/>
              </a:schemeClr>
            </a:solidFill>
            <a:effectLst/>
            <a:latin typeface="Arial" panose="020B0604020202020204" pitchFamily="34" charset="0"/>
            <a:ea typeface="+mn-ea"/>
            <a:cs typeface="Arial" panose="020B0604020202020204" pitchFamily="34" charset="0"/>
          </a:endParaRPr>
        </a:p>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Nota:    Este programa de transparencia y ética remplaza el Plan Anticorrupción y de Atención al Ciudadano  de acuerdo a lo establecido en el artículo 31 de la ley 2195 del 2022.                </a:t>
          </a:r>
        </a:p>
      </xdr:txBody>
    </xdr:sp>
    <xdr:clientData/>
  </xdr:twoCellAnchor>
  <xdr:oneCellAnchor>
    <xdr:from>
      <xdr:col>0</xdr:col>
      <xdr:colOff>0</xdr:colOff>
      <xdr:row>108</xdr:row>
      <xdr:rowOff>0</xdr:rowOff>
    </xdr:from>
    <xdr:ext cx="304800" cy="185553"/>
    <xdr:sp macro="" textlink="">
      <xdr:nvSpPr>
        <xdr:cNvPr id="506" name="AutoShape 4" descr="Resultado de imagen para todos por un nuevo pais logo">
          <a:extLst>
            <a:ext uri="{FF2B5EF4-FFF2-40B4-BE49-F238E27FC236}">
              <a16:creationId xmlns:a16="http://schemas.microsoft.com/office/drawing/2014/main" id="{B203CA39-B705-467E-8B90-6A0BD93D7D39}"/>
            </a:ext>
          </a:extLst>
        </xdr:cNvPr>
        <xdr:cNvSpPr>
          <a:spLocks noChangeAspect="1" noChangeArrowheads="1"/>
        </xdr:cNvSpPr>
      </xdr:nvSpPr>
      <xdr:spPr bwMode="auto">
        <a:xfrm>
          <a:off x="0" y="73818750"/>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0</xdr:col>
      <xdr:colOff>0</xdr:colOff>
      <xdr:row>101</xdr:row>
      <xdr:rowOff>168754</xdr:rowOff>
    </xdr:from>
    <xdr:to>
      <xdr:col>4</xdr:col>
      <xdr:colOff>711785</xdr:colOff>
      <xdr:row>104</xdr:row>
      <xdr:rowOff>210436</xdr:rowOff>
    </xdr:to>
    <xdr:sp macro="" textlink="">
      <xdr:nvSpPr>
        <xdr:cNvPr id="589" name="9 CuadroTexto">
          <a:extLst>
            <a:ext uri="{FF2B5EF4-FFF2-40B4-BE49-F238E27FC236}">
              <a16:creationId xmlns:a16="http://schemas.microsoft.com/office/drawing/2014/main" id="{C6E5E8E3-4575-4861-923B-D453521A794C}"/>
            </a:ext>
          </a:extLst>
        </xdr:cNvPr>
        <xdr:cNvSpPr txBox="1"/>
      </xdr:nvSpPr>
      <xdr:spPr>
        <a:xfrm>
          <a:off x="0" y="35599539"/>
          <a:ext cx="12175012" cy="573310"/>
        </a:xfrm>
        <a:prstGeom prst="rect">
          <a:avLst/>
        </a:prstGeom>
        <a:solidFill>
          <a:schemeClr val="accent1">
            <a:lumMod val="60000"/>
            <a:lumOff val="40000"/>
          </a:schemeClr>
        </a:solidFill>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ES" sz="1800" b="1" baseline="0">
              <a:solidFill>
                <a:schemeClr val="bg2">
                  <a:lumMod val="50000"/>
                </a:schemeClr>
              </a:solidFill>
              <a:latin typeface="+mn-lt"/>
              <a:ea typeface="+mn-ea"/>
              <a:cs typeface="+mn-cs"/>
            </a:rPr>
            <a:t>Artículo 147 de la Ley 955 de 2019</a:t>
          </a:r>
          <a:endParaRPr lang="es-419" sz="1800" b="1" baseline="0">
            <a:solidFill>
              <a:schemeClr val="bg2">
                <a:lumMod val="50000"/>
              </a:schemeClr>
            </a:solidFill>
            <a:latin typeface="+mn-lt"/>
            <a:ea typeface="+mn-ea"/>
            <a:cs typeface="+mn-cs"/>
          </a:endParaRPr>
        </a:p>
        <a:p>
          <a:pPr algn="ctr"/>
          <a:endParaRPr lang="es-ES" sz="1800" b="0" i="0" u="none" strike="noStrike" baseline="0">
            <a:solidFill>
              <a:schemeClr val="bg1"/>
            </a:solidFill>
            <a:effectLst/>
            <a:latin typeface="+mn-lt"/>
            <a:ea typeface="+mn-ea"/>
            <a:cs typeface="+mn-cs"/>
          </a:endParaRPr>
        </a:p>
      </xdr:txBody>
    </xdr:sp>
    <xdr:clientData/>
  </xdr:twoCellAnchor>
  <xdr:twoCellAnchor>
    <xdr:from>
      <xdr:col>0</xdr:col>
      <xdr:colOff>11808</xdr:colOff>
      <xdr:row>25</xdr:row>
      <xdr:rowOff>158324</xdr:rowOff>
    </xdr:from>
    <xdr:to>
      <xdr:col>4</xdr:col>
      <xdr:colOff>1000124</xdr:colOff>
      <xdr:row>45</xdr:row>
      <xdr:rowOff>345282</xdr:rowOff>
    </xdr:to>
    <xdr:sp macro="" textlink="">
      <xdr:nvSpPr>
        <xdr:cNvPr id="10" name="TextBox 2">
          <a:extLst>
            <a:ext uri="{FF2B5EF4-FFF2-40B4-BE49-F238E27FC236}">
              <a16:creationId xmlns:a16="http://schemas.microsoft.com/office/drawing/2014/main" id="{EA50224A-E013-49FF-A5CC-D0F2971F850F}"/>
            </a:ext>
          </a:extLst>
        </xdr:cNvPr>
        <xdr:cNvSpPr txBox="1">
          <a:spLocks noChangeArrowheads="1"/>
        </xdr:cNvSpPr>
      </xdr:nvSpPr>
      <xdr:spPr bwMode="auto">
        <a:xfrm>
          <a:off x="11808" y="6944887"/>
          <a:ext cx="12442129" cy="4854208"/>
        </a:xfrm>
        <a:prstGeom prst="rect">
          <a:avLst/>
        </a:prstGeom>
        <a:solidFill>
          <a:srgbClr val="FFFFFF"/>
        </a:solidFill>
        <a:ln w="9525">
          <a:noFill/>
          <a:miter lim="800000"/>
          <a:headEnd/>
          <a:tailEnd/>
        </a:ln>
      </xdr:spPr>
      <xdr:txBody>
        <a:bodyPr wrap="square" lIns="91440" tIns="45720" rIns="91440" bIns="45720" anchor="ctr" upright="1"/>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just"/>
          <a:r>
            <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Las Políticas de Gestión y Desempeño Institucional se regirán por las normas que las regulan o reglamentan y se implementarán a través de planes, programas, proyectos, metodologías y estrategias, para el caso del Plan de acción se establece la asociación a nivel de indicador para cada una de las políticas de Gestión y desempeño Institucional.</a:t>
          </a:r>
        </a:p>
        <a:p>
          <a:pPr marL="0" indent="0" algn="just"/>
          <a:endPar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just"/>
          <a:endParaRPr lang="es-ES"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just"/>
          <a:r>
            <a:rPr lang="es-ES"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Alcance: </a:t>
          </a:r>
        </a:p>
        <a:p>
          <a:pPr marL="0" indent="0" algn="just"/>
          <a:endPar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just"/>
          <a:r>
            <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A través de este documento se presenta el Plan de Acción vigencia 2026 del Ministerio / Fondo de Tecnologías de la Información y las Comunicaciones.  En concordancia con los lineamientos de planeación estratégica de esta entidad y con el Plan Estratégico "Conectividad y Tecnología para cambiar la vida".</a:t>
          </a:r>
        </a:p>
        <a:p>
          <a:pPr marL="0" indent="0" algn="just"/>
          <a:endPar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just"/>
          <a:r>
            <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El Plan de Acción 2026 consta de 43 iniciativas, que a su vez se relacionan con cada una de las Políticas de Desarrollo Administrativo; además, se señalan los responsables de cada una de ellas. De igual forma, se presentan los objetivos de cada iniciativa, sus proyectos, indicadores y meta.  </a:t>
          </a:r>
        </a:p>
        <a:p>
          <a:pPr marL="0" indent="0" algn="just"/>
          <a:endPar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just"/>
          <a:r>
            <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a:t>
          </a:r>
          <a:r>
            <a:rPr lang="es-ES"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Nota. Este documento no hace parte del seguimiento interno a iniciativas del Plan de Acción del Ministerio TIC y entidades del Sector, sino que comprende un instrumento informativo con el propósito de garantizar la transparencia a los grupos de interés de la entidad y sector.</a:t>
          </a:r>
        </a:p>
        <a:p>
          <a:pPr marL="0" indent="0" algn="just"/>
          <a:endPar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just"/>
          <a:r>
            <a:rPr lang="es-ES"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Objetivo: </a:t>
          </a:r>
        </a:p>
        <a:p>
          <a:pPr marL="0" indent="0" algn="just"/>
          <a:endPar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just"/>
          <a:r>
            <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El documento de Plan de Acción se presenta con el objetivo de informar a los grupos de interés la forma como se desagregan los Planes Estratégicos sectorial e Institucional en lo correspondiente al Plan de Acción 2026.</a:t>
          </a:r>
        </a:p>
        <a:p>
          <a:pPr marL="0" indent="0" algn="just"/>
          <a:endPar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just"/>
          <a:r>
            <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Se presentan las iniciativas que harán parte de las vigencias, los proyectos  a cada una cuyo avance en gestión de actividades, indicadores y ejecución presupuestal nos dan luz de que el cumplimiento propuesto de la iniciativa va por buen camino, y que puede medirse su evolución a nivel unitario y porcentual comparando la programación inicial versus el porcentaje de avance a cierre de cada trimestre.</a:t>
          </a:r>
        </a:p>
        <a:p>
          <a:pPr algn="just"/>
          <a:endParaRPr lang="es-ES" sz="1000" b="0">
            <a:solidFill>
              <a:schemeClr val="bg2">
                <a:lumMod val="50000"/>
              </a:schemeClr>
            </a:solidFill>
            <a:effectLst/>
            <a:latin typeface="Arial" panose="020B0604020202020204" pitchFamily="34" charset="0"/>
            <a:ea typeface="+mn-ea"/>
            <a:cs typeface="Arial" panose="020B0604020202020204" pitchFamily="34" charset="0"/>
          </a:endParaRPr>
        </a:p>
      </xdr:txBody>
    </xdr:sp>
    <xdr:clientData/>
  </xdr:twoCellAnchor>
  <xdr:oneCellAnchor>
    <xdr:from>
      <xdr:col>0</xdr:col>
      <xdr:colOff>0</xdr:colOff>
      <xdr:row>108</xdr:row>
      <xdr:rowOff>0</xdr:rowOff>
    </xdr:from>
    <xdr:ext cx="304800" cy="190501"/>
    <xdr:sp macro="" textlink="">
      <xdr:nvSpPr>
        <xdr:cNvPr id="507" name="AutoShape 4" descr="Resultado de imagen para todos por un nuevo pais logo">
          <a:extLst>
            <a:ext uri="{FF2B5EF4-FFF2-40B4-BE49-F238E27FC236}">
              <a16:creationId xmlns:a16="http://schemas.microsoft.com/office/drawing/2014/main" id="{B54B1ED5-1BA1-423E-9144-5BC16EAA0835}"/>
            </a:ext>
          </a:extLst>
        </xdr:cNvPr>
        <xdr:cNvSpPr>
          <a:spLocks noChangeAspect="1" noChangeArrowheads="1"/>
        </xdr:cNvSpPr>
      </xdr:nvSpPr>
      <xdr:spPr bwMode="auto">
        <a:xfrm>
          <a:off x="0" y="43681650"/>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08" name="AutoShape 4" descr="Resultado de imagen para todos por un nuevo pais logo">
          <a:extLst>
            <a:ext uri="{FF2B5EF4-FFF2-40B4-BE49-F238E27FC236}">
              <a16:creationId xmlns:a16="http://schemas.microsoft.com/office/drawing/2014/main" id="{EDA12018-879F-4C03-A993-9E0F3907333F}"/>
            </a:ext>
          </a:extLst>
        </xdr:cNvPr>
        <xdr:cNvSpPr>
          <a:spLocks noChangeAspect="1" noChangeArrowheads="1"/>
        </xdr:cNvSpPr>
      </xdr:nvSpPr>
      <xdr:spPr bwMode="auto">
        <a:xfrm>
          <a:off x="0" y="5696902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09" name="AutoShape 4" descr="Resultado de imagen para todos por un nuevo pais logo">
          <a:extLst>
            <a:ext uri="{FF2B5EF4-FFF2-40B4-BE49-F238E27FC236}">
              <a16:creationId xmlns:a16="http://schemas.microsoft.com/office/drawing/2014/main" id="{917E9255-147C-4700-A532-2CCB5320B9AF}"/>
            </a:ext>
          </a:extLst>
        </xdr:cNvPr>
        <xdr:cNvSpPr>
          <a:spLocks noChangeAspect="1" noChangeArrowheads="1"/>
        </xdr:cNvSpPr>
      </xdr:nvSpPr>
      <xdr:spPr bwMode="auto">
        <a:xfrm>
          <a:off x="0" y="3439477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10" name="AutoShape 4" descr="Resultado de imagen para todos por un nuevo pais logo">
          <a:extLst>
            <a:ext uri="{FF2B5EF4-FFF2-40B4-BE49-F238E27FC236}">
              <a16:creationId xmlns:a16="http://schemas.microsoft.com/office/drawing/2014/main" id="{7B0DF4D6-C73B-42B4-A200-71D6C3523EA2}"/>
            </a:ext>
          </a:extLst>
        </xdr:cNvPr>
        <xdr:cNvSpPr>
          <a:spLocks noChangeAspect="1" noChangeArrowheads="1"/>
        </xdr:cNvSpPr>
      </xdr:nvSpPr>
      <xdr:spPr bwMode="auto">
        <a:xfrm>
          <a:off x="0" y="3439477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11" name="AutoShape 4" descr="Resultado de imagen para todos por un nuevo pais logo">
          <a:extLst>
            <a:ext uri="{FF2B5EF4-FFF2-40B4-BE49-F238E27FC236}">
              <a16:creationId xmlns:a16="http://schemas.microsoft.com/office/drawing/2014/main" id="{152DE72D-C5BC-4737-A719-ADBDA2EE53DD}"/>
            </a:ext>
          </a:extLst>
        </xdr:cNvPr>
        <xdr:cNvSpPr>
          <a:spLocks noChangeAspect="1" noChangeArrowheads="1"/>
        </xdr:cNvSpPr>
      </xdr:nvSpPr>
      <xdr:spPr bwMode="auto">
        <a:xfrm>
          <a:off x="0" y="73818750"/>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12" name="AutoShape 4" descr="Resultado de imagen para todos por un nuevo pais logo">
          <a:extLst>
            <a:ext uri="{FF2B5EF4-FFF2-40B4-BE49-F238E27FC236}">
              <a16:creationId xmlns:a16="http://schemas.microsoft.com/office/drawing/2014/main" id="{218B5D99-E73C-4845-9C2E-E8C8464DAB41}"/>
            </a:ext>
          </a:extLst>
        </xdr:cNvPr>
        <xdr:cNvSpPr>
          <a:spLocks noChangeAspect="1" noChangeArrowheads="1"/>
        </xdr:cNvSpPr>
      </xdr:nvSpPr>
      <xdr:spPr bwMode="auto">
        <a:xfrm>
          <a:off x="0" y="73818750"/>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13" name="AutoShape 4" descr="Resultado de imagen para todos por un nuevo pais logo">
          <a:extLst>
            <a:ext uri="{FF2B5EF4-FFF2-40B4-BE49-F238E27FC236}">
              <a16:creationId xmlns:a16="http://schemas.microsoft.com/office/drawing/2014/main" id="{06133153-BB61-40F8-8BD6-4334B7C7BB54}"/>
            </a:ext>
          </a:extLst>
        </xdr:cNvPr>
        <xdr:cNvSpPr>
          <a:spLocks noChangeAspect="1" noChangeArrowheads="1"/>
        </xdr:cNvSpPr>
      </xdr:nvSpPr>
      <xdr:spPr bwMode="auto">
        <a:xfrm>
          <a:off x="0" y="69494400"/>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14" name="AutoShape 4" descr="Resultado de imagen para todos por un nuevo pais logo">
          <a:extLst>
            <a:ext uri="{FF2B5EF4-FFF2-40B4-BE49-F238E27FC236}">
              <a16:creationId xmlns:a16="http://schemas.microsoft.com/office/drawing/2014/main" id="{6064E9A3-257B-4103-8BAA-5E7A215FC172}"/>
            </a:ext>
          </a:extLst>
        </xdr:cNvPr>
        <xdr:cNvSpPr>
          <a:spLocks noChangeAspect="1" noChangeArrowheads="1"/>
        </xdr:cNvSpPr>
      </xdr:nvSpPr>
      <xdr:spPr bwMode="auto">
        <a:xfrm>
          <a:off x="0" y="4039552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15" name="AutoShape 4" descr="Resultado de imagen para todos por un nuevo pais logo">
          <a:extLst>
            <a:ext uri="{FF2B5EF4-FFF2-40B4-BE49-F238E27FC236}">
              <a16:creationId xmlns:a16="http://schemas.microsoft.com/office/drawing/2014/main" id="{8DC9D2CC-DEA1-4691-B9AF-B16764503F71}"/>
            </a:ext>
          </a:extLst>
        </xdr:cNvPr>
        <xdr:cNvSpPr>
          <a:spLocks noChangeAspect="1" noChangeArrowheads="1"/>
        </xdr:cNvSpPr>
      </xdr:nvSpPr>
      <xdr:spPr bwMode="auto">
        <a:xfrm>
          <a:off x="0" y="4039552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16" name="AutoShape 4" descr="Resultado de imagen para todos por un nuevo pais logo">
          <a:extLst>
            <a:ext uri="{FF2B5EF4-FFF2-40B4-BE49-F238E27FC236}">
              <a16:creationId xmlns:a16="http://schemas.microsoft.com/office/drawing/2014/main" id="{D4283773-8B4D-4D25-B947-35BB6D35D7D8}"/>
            </a:ext>
          </a:extLst>
        </xdr:cNvPr>
        <xdr:cNvSpPr>
          <a:spLocks noChangeAspect="1" noChangeArrowheads="1"/>
        </xdr:cNvSpPr>
      </xdr:nvSpPr>
      <xdr:spPr bwMode="auto">
        <a:xfrm>
          <a:off x="0" y="4767262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17" name="AutoShape 4" descr="Resultado de imagen para todos por un nuevo pais logo">
          <a:extLst>
            <a:ext uri="{FF2B5EF4-FFF2-40B4-BE49-F238E27FC236}">
              <a16:creationId xmlns:a16="http://schemas.microsoft.com/office/drawing/2014/main" id="{FC5BEA20-1EFF-488E-B6C1-5A264AC9F585}"/>
            </a:ext>
          </a:extLst>
        </xdr:cNvPr>
        <xdr:cNvSpPr>
          <a:spLocks noChangeAspect="1" noChangeArrowheads="1"/>
        </xdr:cNvSpPr>
      </xdr:nvSpPr>
      <xdr:spPr bwMode="auto">
        <a:xfrm>
          <a:off x="0" y="4767262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18" name="AutoShape 4" descr="Resultado de imagen para todos por un nuevo pais logo">
          <a:extLst>
            <a:ext uri="{FF2B5EF4-FFF2-40B4-BE49-F238E27FC236}">
              <a16:creationId xmlns:a16="http://schemas.microsoft.com/office/drawing/2014/main" id="{CDEF3ED3-5E59-423E-8D31-460C52ADC8C3}"/>
            </a:ext>
          </a:extLst>
        </xdr:cNvPr>
        <xdr:cNvSpPr>
          <a:spLocks noChangeAspect="1" noChangeArrowheads="1"/>
        </xdr:cNvSpPr>
      </xdr:nvSpPr>
      <xdr:spPr bwMode="auto">
        <a:xfrm>
          <a:off x="0" y="54044850"/>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19" name="AutoShape 4" descr="Resultado de imagen para todos por un nuevo pais logo">
          <a:extLst>
            <a:ext uri="{FF2B5EF4-FFF2-40B4-BE49-F238E27FC236}">
              <a16:creationId xmlns:a16="http://schemas.microsoft.com/office/drawing/2014/main" id="{E00E9117-6D77-4D5D-9FDE-8D42A59C2701}"/>
            </a:ext>
          </a:extLst>
        </xdr:cNvPr>
        <xdr:cNvSpPr>
          <a:spLocks noChangeAspect="1" noChangeArrowheads="1"/>
        </xdr:cNvSpPr>
      </xdr:nvSpPr>
      <xdr:spPr bwMode="auto">
        <a:xfrm>
          <a:off x="0" y="54044850"/>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20" name="AutoShape 4" descr="Resultado de imagen para todos por un nuevo pais logo">
          <a:extLst>
            <a:ext uri="{FF2B5EF4-FFF2-40B4-BE49-F238E27FC236}">
              <a16:creationId xmlns:a16="http://schemas.microsoft.com/office/drawing/2014/main" id="{68D90C35-3A87-46C0-9688-DA3136EBF7C0}"/>
            </a:ext>
          </a:extLst>
        </xdr:cNvPr>
        <xdr:cNvSpPr>
          <a:spLocks noChangeAspect="1" noChangeArrowheads="1"/>
        </xdr:cNvSpPr>
      </xdr:nvSpPr>
      <xdr:spPr bwMode="auto">
        <a:xfrm>
          <a:off x="0" y="60198000"/>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21" name="AutoShape 4" descr="Resultado de imagen para todos por un nuevo pais logo">
          <a:extLst>
            <a:ext uri="{FF2B5EF4-FFF2-40B4-BE49-F238E27FC236}">
              <a16:creationId xmlns:a16="http://schemas.microsoft.com/office/drawing/2014/main" id="{E33C1395-189E-4504-81B4-EC439C380726}"/>
            </a:ext>
          </a:extLst>
        </xdr:cNvPr>
        <xdr:cNvSpPr>
          <a:spLocks noChangeAspect="1" noChangeArrowheads="1"/>
        </xdr:cNvSpPr>
      </xdr:nvSpPr>
      <xdr:spPr bwMode="auto">
        <a:xfrm>
          <a:off x="0" y="60198000"/>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22" name="AutoShape 4" descr="Resultado de imagen para todos por un nuevo pais logo">
          <a:extLst>
            <a:ext uri="{FF2B5EF4-FFF2-40B4-BE49-F238E27FC236}">
              <a16:creationId xmlns:a16="http://schemas.microsoft.com/office/drawing/2014/main" id="{7AEF4892-2904-4AC7-A288-FA1027163640}"/>
            </a:ext>
          </a:extLst>
        </xdr:cNvPr>
        <xdr:cNvSpPr>
          <a:spLocks noChangeAspect="1" noChangeArrowheads="1"/>
        </xdr:cNvSpPr>
      </xdr:nvSpPr>
      <xdr:spPr bwMode="auto">
        <a:xfrm>
          <a:off x="0" y="6693217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23" name="AutoShape 4" descr="Resultado de imagen para todos por un nuevo pais logo">
          <a:extLst>
            <a:ext uri="{FF2B5EF4-FFF2-40B4-BE49-F238E27FC236}">
              <a16:creationId xmlns:a16="http://schemas.microsoft.com/office/drawing/2014/main" id="{A6A50444-9201-4C2D-9932-9265E838D51C}"/>
            </a:ext>
          </a:extLst>
        </xdr:cNvPr>
        <xdr:cNvSpPr>
          <a:spLocks noChangeAspect="1" noChangeArrowheads="1"/>
        </xdr:cNvSpPr>
      </xdr:nvSpPr>
      <xdr:spPr bwMode="auto">
        <a:xfrm>
          <a:off x="0" y="6693217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166688</xdr:colOff>
      <xdr:row>48</xdr:row>
      <xdr:rowOff>190500</xdr:rowOff>
    </xdr:from>
    <xdr:to>
      <xdr:col>3</xdr:col>
      <xdr:colOff>1452562</xdr:colOff>
      <xdr:row>53</xdr:row>
      <xdr:rowOff>429928</xdr:rowOff>
    </xdr:to>
    <xdr:pic>
      <xdr:nvPicPr>
        <xdr:cNvPr id="35" name="Imagen 34">
          <a:extLst>
            <a:ext uri="{FF2B5EF4-FFF2-40B4-BE49-F238E27FC236}">
              <a16:creationId xmlns:a16="http://schemas.microsoft.com/office/drawing/2014/main" id="{86A815D4-80DE-42F0-2594-23767017446C}"/>
            </a:ext>
          </a:extLst>
        </xdr:cNvPr>
        <xdr:cNvPicPr>
          <a:picLocks noChangeAspect="1"/>
        </xdr:cNvPicPr>
      </xdr:nvPicPr>
      <xdr:blipFill>
        <a:blip xmlns:r="http://schemas.openxmlformats.org/officeDocument/2006/relationships" r:embed="rId1"/>
        <a:stretch>
          <a:fillRect/>
        </a:stretch>
      </xdr:blipFill>
      <xdr:spPr>
        <a:xfrm>
          <a:off x="3738563" y="12549188"/>
          <a:ext cx="4429124" cy="2739740"/>
        </a:xfrm>
        <a:prstGeom prst="rect">
          <a:avLst/>
        </a:prstGeom>
      </xdr:spPr>
    </xdr:pic>
    <xdr:clientData/>
  </xdr:twoCellAnchor>
  <xdr:twoCellAnchor editAs="oneCell">
    <xdr:from>
      <xdr:col>0</xdr:col>
      <xdr:colOff>166689</xdr:colOff>
      <xdr:row>54</xdr:row>
      <xdr:rowOff>215083</xdr:rowOff>
    </xdr:from>
    <xdr:to>
      <xdr:col>1</xdr:col>
      <xdr:colOff>1976439</xdr:colOff>
      <xdr:row>55</xdr:row>
      <xdr:rowOff>295277</xdr:rowOff>
    </xdr:to>
    <xdr:pic>
      <xdr:nvPicPr>
        <xdr:cNvPr id="37" name="Imagen 36">
          <a:extLst>
            <a:ext uri="{FF2B5EF4-FFF2-40B4-BE49-F238E27FC236}">
              <a16:creationId xmlns:a16="http://schemas.microsoft.com/office/drawing/2014/main" id="{19A5B949-FD14-C585-A21E-7C35D9FF9114}"/>
            </a:ext>
          </a:extLst>
        </xdr:cNvPr>
        <xdr:cNvPicPr>
          <a:picLocks noChangeAspect="1"/>
        </xdr:cNvPicPr>
      </xdr:nvPicPr>
      <xdr:blipFill>
        <a:blip xmlns:r="http://schemas.openxmlformats.org/officeDocument/2006/relationships" r:embed="rId2"/>
        <a:stretch>
          <a:fillRect/>
        </a:stretch>
      </xdr:blipFill>
      <xdr:spPr>
        <a:xfrm>
          <a:off x="166689" y="15604762"/>
          <a:ext cx="2571750" cy="583658"/>
        </a:xfrm>
        <a:prstGeom prst="rect">
          <a:avLst/>
        </a:prstGeom>
      </xdr:spPr>
    </xdr:pic>
    <xdr:clientData/>
  </xdr:twoCellAnchor>
  <xdr:twoCellAnchor editAs="oneCell">
    <xdr:from>
      <xdr:col>1</xdr:col>
      <xdr:colOff>2272396</xdr:colOff>
      <xdr:row>54</xdr:row>
      <xdr:rowOff>243413</xdr:rowOff>
    </xdr:from>
    <xdr:to>
      <xdr:col>2</xdr:col>
      <xdr:colOff>1115787</xdr:colOff>
      <xdr:row>55</xdr:row>
      <xdr:rowOff>259895</xdr:rowOff>
    </xdr:to>
    <xdr:pic>
      <xdr:nvPicPr>
        <xdr:cNvPr id="39" name="Imagen 38">
          <a:extLst>
            <a:ext uri="{FF2B5EF4-FFF2-40B4-BE49-F238E27FC236}">
              <a16:creationId xmlns:a16="http://schemas.microsoft.com/office/drawing/2014/main" id="{1E9A1D33-87C3-6506-51FE-AFA8C08687E6}"/>
            </a:ext>
          </a:extLst>
        </xdr:cNvPr>
        <xdr:cNvPicPr>
          <a:picLocks noChangeAspect="1"/>
        </xdr:cNvPicPr>
      </xdr:nvPicPr>
      <xdr:blipFill>
        <a:blip xmlns:r="http://schemas.openxmlformats.org/officeDocument/2006/relationships" r:embed="rId3"/>
        <a:stretch>
          <a:fillRect/>
        </a:stretch>
      </xdr:blipFill>
      <xdr:spPr>
        <a:xfrm>
          <a:off x="3034396" y="15633092"/>
          <a:ext cx="1660070" cy="519946"/>
        </a:xfrm>
        <a:prstGeom prst="rect">
          <a:avLst/>
        </a:prstGeom>
      </xdr:spPr>
    </xdr:pic>
    <xdr:clientData/>
  </xdr:twoCellAnchor>
  <xdr:twoCellAnchor editAs="oneCell">
    <xdr:from>
      <xdr:col>2</xdr:col>
      <xdr:colOff>1415143</xdr:colOff>
      <xdr:row>54</xdr:row>
      <xdr:rowOff>261966</xdr:rowOff>
    </xdr:from>
    <xdr:to>
      <xdr:col>3</xdr:col>
      <xdr:colOff>693964</xdr:colOff>
      <xdr:row>55</xdr:row>
      <xdr:rowOff>263978</xdr:rowOff>
    </xdr:to>
    <xdr:pic>
      <xdr:nvPicPr>
        <xdr:cNvPr id="42" name="Imagen 41">
          <a:extLst>
            <a:ext uri="{FF2B5EF4-FFF2-40B4-BE49-F238E27FC236}">
              <a16:creationId xmlns:a16="http://schemas.microsoft.com/office/drawing/2014/main" id="{13375651-2217-9320-F569-759760773704}"/>
            </a:ext>
          </a:extLst>
        </xdr:cNvPr>
        <xdr:cNvPicPr>
          <a:picLocks noChangeAspect="1"/>
        </xdr:cNvPicPr>
      </xdr:nvPicPr>
      <xdr:blipFill>
        <a:blip xmlns:r="http://schemas.openxmlformats.org/officeDocument/2006/relationships" r:embed="rId4"/>
        <a:stretch>
          <a:fillRect/>
        </a:stretch>
      </xdr:blipFill>
      <xdr:spPr>
        <a:xfrm>
          <a:off x="4993822" y="15651645"/>
          <a:ext cx="2422071" cy="505476"/>
        </a:xfrm>
        <a:prstGeom prst="rect">
          <a:avLst/>
        </a:prstGeom>
      </xdr:spPr>
    </xdr:pic>
    <xdr:clientData/>
  </xdr:twoCellAnchor>
  <xdr:twoCellAnchor editAs="oneCell">
    <xdr:from>
      <xdr:col>3</xdr:col>
      <xdr:colOff>1238250</xdr:colOff>
      <xdr:row>54</xdr:row>
      <xdr:rowOff>267542</xdr:rowOff>
    </xdr:from>
    <xdr:to>
      <xdr:col>3</xdr:col>
      <xdr:colOff>2857500</xdr:colOff>
      <xdr:row>55</xdr:row>
      <xdr:rowOff>287110</xdr:rowOff>
    </xdr:to>
    <xdr:pic>
      <xdr:nvPicPr>
        <xdr:cNvPr id="43" name="Imagen 42">
          <a:extLst>
            <a:ext uri="{FF2B5EF4-FFF2-40B4-BE49-F238E27FC236}">
              <a16:creationId xmlns:a16="http://schemas.microsoft.com/office/drawing/2014/main" id="{1B97BCF6-D44A-0E2F-0F11-366690874D0C}"/>
            </a:ext>
          </a:extLst>
        </xdr:cNvPr>
        <xdr:cNvPicPr>
          <a:picLocks noChangeAspect="1"/>
        </xdr:cNvPicPr>
      </xdr:nvPicPr>
      <xdr:blipFill>
        <a:blip xmlns:r="http://schemas.openxmlformats.org/officeDocument/2006/relationships" r:embed="rId5"/>
        <a:stretch>
          <a:fillRect/>
        </a:stretch>
      </xdr:blipFill>
      <xdr:spPr>
        <a:xfrm>
          <a:off x="7960179" y="15657221"/>
          <a:ext cx="1619250" cy="523032"/>
        </a:xfrm>
        <a:prstGeom prst="rect">
          <a:avLst/>
        </a:prstGeom>
      </xdr:spPr>
    </xdr:pic>
    <xdr:clientData/>
  </xdr:twoCellAnchor>
  <xdr:twoCellAnchor editAs="oneCell">
    <xdr:from>
      <xdr:col>3</xdr:col>
      <xdr:colOff>3292929</xdr:colOff>
      <xdr:row>54</xdr:row>
      <xdr:rowOff>283279</xdr:rowOff>
    </xdr:from>
    <xdr:to>
      <xdr:col>4</xdr:col>
      <xdr:colOff>340179</xdr:colOff>
      <xdr:row>55</xdr:row>
      <xdr:rowOff>189140</xdr:rowOff>
    </xdr:to>
    <xdr:pic>
      <xdr:nvPicPr>
        <xdr:cNvPr id="44" name="Imagen 43">
          <a:extLst>
            <a:ext uri="{FF2B5EF4-FFF2-40B4-BE49-F238E27FC236}">
              <a16:creationId xmlns:a16="http://schemas.microsoft.com/office/drawing/2014/main" id="{E02236E0-B77F-B53F-DD60-2EB5F58894FE}"/>
            </a:ext>
          </a:extLst>
        </xdr:cNvPr>
        <xdr:cNvPicPr>
          <a:picLocks noChangeAspect="1"/>
        </xdr:cNvPicPr>
      </xdr:nvPicPr>
      <xdr:blipFill>
        <a:blip xmlns:r="http://schemas.openxmlformats.org/officeDocument/2006/relationships" r:embed="rId6"/>
        <a:stretch>
          <a:fillRect/>
        </a:stretch>
      </xdr:blipFill>
      <xdr:spPr>
        <a:xfrm>
          <a:off x="10014858" y="15672958"/>
          <a:ext cx="1796142" cy="409325"/>
        </a:xfrm>
        <a:prstGeom prst="rect">
          <a:avLst/>
        </a:prstGeom>
      </xdr:spPr>
    </xdr:pic>
    <xdr:clientData/>
  </xdr:twoCellAnchor>
  <xdr:oneCellAnchor>
    <xdr:from>
      <xdr:col>0</xdr:col>
      <xdr:colOff>0</xdr:colOff>
      <xdr:row>108</xdr:row>
      <xdr:rowOff>0</xdr:rowOff>
    </xdr:from>
    <xdr:ext cx="304800" cy="294218"/>
    <xdr:sp macro="" textlink="">
      <xdr:nvSpPr>
        <xdr:cNvPr id="524" name="AutoShape 4" descr="Resultado de imagen para todos por un nuevo pais logo">
          <a:extLst>
            <a:ext uri="{FF2B5EF4-FFF2-40B4-BE49-F238E27FC236}">
              <a16:creationId xmlns:a16="http://schemas.microsoft.com/office/drawing/2014/main" id="{D5EE62E8-9472-4175-ADE6-1830C8217E12}"/>
            </a:ext>
          </a:extLst>
        </xdr:cNvPr>
        <xdr:cNvSpPr>
          <a:spLocks noChangeAspect="1" noChangeArrowheads="1"/>
        </xdr:cNvSpPr>
      </xdr:nvSpPr>
      <xdr:spPr bwMode="auto">
        <a:xfrm>
          <a:off x="0" y="3511867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25" name="AutoShape 4" descr="Resultado de imagen para todos por un nuevo pais logo">
          <a:extLst>
            <a:ext uri="{FF2B5EF4-FFF2-40B4-BE49-F238E27FC236}">
              <a16:creationId xmlns:a16="http://schemas.microsoft.com/office/drawing/2014/main" id="{ACF69911-FFB8-47C0-BF76-345BEF0B30EC}"/>
            </a:ext>
          </a:extLst>
        </xdr:cNvPr>
        <xdr:cNvSpPr>
          <a:spLocks noChangeAspect="1" noChangeArrowheads="1"/>
        </xdr:cNvSpPr>
      </xdr:nvSpPr>
      <xdr:spPr bwMode="auto">
        <a:xfrm>
          <a:off x="0" y="3511867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0</xdr:col>
      <xdr:colOff>14883</xdr:colOff>
      <xdr:row>104</xdr:row>
      <xdr:rowOff>180723</xdr:rowOff>
    </xdr:from>
    <xdr:to>
      <xdr:col>4</xdr:col>
      <xdr:colOff>722455</xdr:colOff>
      <xdr:row>107</xdr:row>
      <xdr:rowOff>223242</xdr:rowOff>
    </xdr:to>
    <xdr:sp macro="" textlink="">
      <xdr:nvSpPr>
        <xdr:cNvPr id="586" name="TextBox 2">
          <a:extLst>
            <a:ext uri="{FF2B5EF4-FFF2-40B4-BE49-F238E27FC236}">
              <a16:creationId xmlns:a16="http://schemas.microsoft.com/office/drawing/2014/main" id="{0C6D8979-92C4-4DB9-A38A-55271F7E2517}"/>
            </a:ext>
          </a:extLst>
        </xdr:cNvPr>
        <xdr:cNvSpPr txBox="1">
          <a:spLocks noChangeArrowheads="1"/>
        </xdr:cNvSpPr>
      </xdr:nvSpPr>
      <xdr:spPr bwMode="auto">
        <a:xfrm>
          <a:off x="14883" y="34338775"/>
          <a:ext cx="12723091" cy="1065116"/>
        </a:xfrm>
        <a:prstGeom prst="rect">
          <a:avLst/>
        </a:prstGeom>
        <a:solidFill>
          <a:srgbClr val="FFFFFF"/>
        </a:solidFill>
        <a:ln w="9525">
          <a:noFill/>
          <a:miter lim="800000"/>
          <a:headEnd/>
          <a:tailEnd/>
        </a:ln>
      </xdr:spPr>
      <xdr:txBody>
        <a:bodyPr wrap="square" lIns="91440" tIns="45720" rIns="91440" bIns="45720" anchor="t" upright="1"/>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just" defTabSz="914400" rtl="0" eaLnBrk="1" fontAlgn="auto" latinLnBrk="0" hangingPunct="1">
            <a:lnSpc>
              <a:spcPct val="100000"/>
            </a:lnSpc>
            <a:spcBef>
              <a:spcPts val="0"/>
            </a:spcBef>
            <a:spcAft>
              <a:spcPts val="0"/>
            </a:spcAft>
            <a:buClrTx/>
            <a:buSzTx/>
            <a:buFontTx/>
            <a:buNone/>
            <a:tabLst/>
            <a:defRPr/>
          </a:pPr>
          <a:endParaRPr lang="es-419" sz="1100" u="none" kern="1200">
            <a:solidFill>
              <a:schemeClr val="tx1"/>
            </a:solidFill>
            <a:effectLst/>
            <a:latin typeface="+mn-lt"/>
            <a:ea typeface="+mn-ea"/>
            <a:cs typeface="+mn-cs"/>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lang="es-419" sz="1100" u="none" kern="1200">
            <a:solidFill>
              <a:schemeClr val="tx1"/>
            </a:solidFill>
            <a:effectLst/>
            <a:latin typeface="+mn-lt"/>
            <a:ea typeface="+mn-ea"/>
            <a:cs typeface="+mn-cs"/>
          </a:endParaRPr>
        </a:p>
        <a:p>
          <a:pPr marL="0" marR="0" lvl="0" indent="0" algn="just" defTabSz="914400" rtl="0" eaLnBrk="1" fontAlgn="auto" latinLnBrk="0" hangingPunct="1">
            <a:lnSpc>
              <a:spcPct val="100000"/>
            </a:lnSpc>
            <a:spcBef>
              <a:spcPts val="0"/>
            </a:spcBef>
            <a:spcAft>
              <a:spcPts val="0"/>
            </a:spcAft>
            <a:buClrTx/>
            <a:buSzTx/>
            <a:buFontTx/>
            <a:buNone/>
            <a:tabLst/>
            <a:defRPr/>
          </a:pPr>
          <a:r>
            <a:rPr lang="es-419" sz="1050" b="0" kern="1200">
              <a:solidFill>
                <a:schemeClr val="bg2">
                  <a:lumMod val="50000"/>
                </a:schemeClr>
              </a:solidFill>
              <a:effectLst/>
              <a:latin typeface="Arial" panose="020B0604020202020204" pitchFamily="34" charset="0"/>
              <a:ea typeface="+mn-ea"/>
              <a:cs typeface="Arial" panose="020B0604020202020204" pitchFamily="34" charset="0"/>
            </a:rPr>
            <a:t>A través de la iniciativa "Fortalecimiento en la Calidad y disponibilidad de la Información para la toma de decisiones del sector TIC y los Ciudadanos" de la Oficina de Tecnologías de la Información se incorpora en el Plan de Acción el proyecto "Evolucionar el Plan Estratégico de TI PETI", el cual desarrollará temas de transformación digital incorporando algunos componentes asociados a tecnologías emergentes.</a:t>
          </a:r>
        </a:p>
        <a:p>
          <a:pPr algn="just"/>
          <a:endParaRPr lang="es-CO" sz="1100" u="none">
            <a:effectLst/>
            <a:latin typeface="+mn-lt"/>
            <a:ea typeface="+mn-ea"/>
            <a:cs typeface="+mn-cs"/>
          </a:endParaRPr>
        </a:p>
      </xdr:txBody>
    </xdr:sp>
    <xdr:clientData/>
  </xdr:twoCellAnchor>
  <xdr:oneCellAnchor>
    <xdr:from>
      <xdr:col>0</xdr:col>
      <xdr:colOff>0</xdr:colOff>
      <xdr:row>108</xdr:row>
      <xdr:rowOff>0</xdr:rowOff>
    </xdr:from>
    <xdr:ext cx="304800" cy="185553"/>
    <xdr:sp macro="" textlink="">
      <xdr:nvSpPr>
        <xdr:cNvPr id="532" name="AutoShape 4" descr="Resultado de imagen para todos por un nuevo pais logo">
          <a:extLst>
            <a:ext uri="{FF2B5EF4-FFF2-40B4-BE49-F238E27FC236}">
              <a16:creationId xmlns:a16="http://schemas.microsoft.com/office/drawing/2014/main" id="{4C0D4557-5187-4939-8B2E-59A49472FE2B}"/>
            </a:ext>
          </a:extLst>
        </xdr:cNvPr>
        <xdr:cNvSpPr>
          <a:spLocks noChangeAspect="1" noChangeArrowheads="1"/>
        </xdr:cNvSpPr>
      </xdr:nvSpPr>
      <xdr:spPr bwMode="auto">
        <a:xfrm>
          <a:off x="0" y="39213312"/>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33" name="AutoShape 4" descr="Resultado de imagen para todos por un nuevo pais logo">
          <a:extLst>
            <a:ext uri="{FF2B5EF4-FFF2-40B4-BE49-F238E27FC236}">
              <a16:creationId xmlns:a16="http://schemas.microsoft.com/office/drawing/2014/main" id="{2AD90EDB-8D1A-4D13-AFE1-3B8F29EFE876}"/>
            </a:ext>
          </a:extLst>
        </xdr:cNvPr>
        <xdr:cNvSpPr>
          <a:spLocks noChangeAspect="1" noChangeArrowheads="1"/>
        </xdr:cNvSpPr>
      </xdr:nvSpPr>
      <xdr:spPr bwMode="auto">
        <a:xfrm>
          <a:off x="0" y="3921331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34" name="AutoShape 4" descr="Resultado de imagen para todos por un nuevo pais logo">
          <a:extLst>
            <a:ext uri="{FF2B5EF4-FFF2-40B4-BE49-F238E27FC236}">
              <a16:creationId xmlns:a16="http://schemas.microsoft.com/office/drawing/2014/main" id="{BB6DBD93-D994-4295-B71B-9050776507C2}"/>
            </a:ext>
          </a:extLst>
        </xdr:cNvPr>
        <xdr:cNvSpPr>
          <a:spLocks noChangeAspect="1" noChangeArrowheads="1"/>
        </xdr:cNvSpPr>
      </xdr:nvSpPr>
      <xdr:spPr bwMode="auto">
        <a:xfrm>
          <a:off x="0" y="3921331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35" name="AutoShape 4" descr="Resultado de imagen para todos por un nuevo pais logo">
          <a:extLst>
            <a:ext uri="{FF2B5EF4-FFF2-40B4-BE49-F238E27FC236}">
              <a16:creationId xmlns:a16="http://schemas.microsoft.com/office/drawing/2014/main" id="{4C931FC9-5579-416C-AD40-4A1D61611826}"/>
            </a:ext>
          </a:extLst>
        </xdr:cNvPr>
        <xdr:cNvSpPr>
          <a:spLocks noChangeAspect="1" noChangeArrowheads="1"/>
        </xdr:cNvSpPr>
      </xdr:nvSpPr>
      <xdr:spPr bwMode="auto">
        <a:xfrm>
          <a:off x="0" y="3921331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36" name="AutoShape 4" descr="Resultado de imagen para todos por un nuevo pais logo">
          <a:extLst>
            <a:ext uri="{FF2B5EF4-FFF2-40B4-BE49-F238E27FC236}">
              <a16:creationId xmlns:a16="http://schemas.microsoft.com/office/drawing/2014/main" id="{DB41E23B-23DE-4FF6-AF5D-11DCCCAEBF76}"/>
            </a:ext>
          </a:extLst>
        </xdr:cNvPr>
        <xdr:cNvSpPr>
          <a:spLocks noChangeAspect="1" noChangeArrowheads="1"/>
        </xdr:cNvSpPr>
      </xdr:nvSpPr>
      <xdr:spPr bwMode="auto">
        <a:xfrm>
          <a:off x="0" y="3921331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37" name="AutoShape 4" descr="Resultado de imagen para todos por un nuevo pais logo">
          <a:extLst>
            <a:ext uri="{FF2B5EF4-FFF2-40B4-BE49-F238E27FC236}">
              <a16:creationId xmlns:a16="http://schemas.microsoft.com/office/drawing/2014/main" id="{28A0F9A1-E848-4BAF-988A-5F84CC94AD70}"/>
            </a:ext>
          </a:extLst>
        </xdr:cNvPr>
        <xdr:cNvSpPr>
          <a:spLocks noChangeAspect="1" noChangeArrowheads="1"/>
        </xdr:cNvSpPr>
      </xdr:nvSpPr>
      <xdr:spPr bwMode="auto">
        <a:xfrm>
          <a:off x="0" y="3921331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38" name="AutoShape 4" descr="Resultado de imagen para todos por un nuevo pais logo">
          <a:extLst>
            <a:ext uri="{FF2B5EF4-FFF2-40B4-BE49-F238E27FC236}">
              <a16:creationId xmlns:a16="http://schemas.microsoft.com/office/drawing/2014/main" id="{64A6D172-9E3C-4757-B709-AEDCA1D53C7E}"/>
            </a:ext>
          </a:extLst>
        </xdr:cNvPr>
        <xdr:cNvSpPr>
          <a:spLocks noChangeAspect="1" noChangeArrowheads="1"/>
        </xdr:cNvSpPr>
      </xdr:nvSpPr>
      <xdr:spPr bwMode="auto">
        <a:xfrm>
          <a:off x="0" y="3921331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39" name="AutoShape 4" descr="Resultado de imagen para todos por un nuevo pais logo">
          <a:extLst>
            <a:ext uri="{FF2B5EF4-FFF2-40B4-BE49-F238E27FC236}">
              <a16:creationId xmlns:a16="http://schemas.microsoft.com/office/drawing/2014/main" id="{F9EC3F83-39F8-453E-9ED3-4FB4617FAD6C}"/>
            </a:ext>
          </a:extLst>
        </xdr:cNvPr>
        <xdr:cNvSpPr>
          <a:spLocks noChangeAspect="1" noChangeArrowheads="1"/>
        </xdr:cNvSpPr>
      </xdr:nvSpPr>
      <xdr:spPr bwMode="auto">
        <a:xfrm>
          <a:off x="0" y="3921331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40" name="AutoShape 4" descr="Resultado de imagen para todos por un nuevo pais logo">
          <a:extLst>
            <a:ext uri="{FF2B5EF4-FFF2-40B4-BE49-F238E27FC236}">
              <a16:creationId xmlns:a16="http://schemas.microsoft.com/office/drawing/2014/main" id="{2E2C45C3-D3D4-4F5A-9C9F-8B7021313633}"/>
            </a:ext>
          </a:extLst>
        </xdr:cNvPr>
        <xdr:cNvSpPr>
          <a:spLocks noChangeAspect="1" noChangeArrowheads="1"/>
        </xdr:cNvSpPr>
      </xdr:nvSpPr>
      <xdr:spPr bwMode="auto">
        <a:xfrm>
          <a:off x="0" y="3921331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41" name="AutoShape 4" descr="Resultado de imagen para todos por un nuevo pais logo">
          <a:extLst>
            <a:ext uri="{FF2B5EF4-FFF2-40B4-BE49-F238E27FC236}">
              <a16:creationId xmlns:a16="http://schemas.microsoft.com/office/drawing/2014/main" id="{DAC912E1-0A1A-405E-A431-BE79924157A4}"/>
            </a:ext>
          </a:extLst>
        </xdr:cNvPr>
        <xdr:cNvSpPr>
          <a:spLocks noChangeAspect="1" noChangeArrowheads="1"/>
        </xdr:cNvSpPr>
      </xdr:nvSpPr>
      <xdr:spPr bwMode="auto">
        <a:xfrm>
          <a:off x="0" y="3921331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42" name="AutoShape 4" descr="Resultado de imagen para todos por un nuevo pais logo">
          <a:extLst>
            <a:ext uri="{FF2B5EF4-FFF2-40B4-BE49-F238E27FC236}">
              <a16:creationId xmlns:a16="http://schemas.microsoft.com/office/drawing/2014/main" id="{CEDC02D8-77B7-4F4C-AB86-F1F6C539554B}"/>
            </a:ext>
          </a:extLst>
        </xdr:cNvPr>
        <xdr:cNvSpPr>
          <a:spLocks noChangeAspect="1" noChangeArrowheads="1"/>
        </xdr:cNvSpPr>
      </xdr:nvSpPr>
      <xdr:spPr bwMode="auto">
        <a:xfrm>
          <a:off x="0" y="3921331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43" name="AutoShape 4" descr="Resultado de imagen para todos por un nuevo pais logo">
          <a:extLst>
            <a:ext uri="{FF2B5EF4-FFF2-40B4-BE49-F238E27FC236}">
              <a16:creationId xmlns:a16="http://schemas.microsoft.com/office/drawing/2014/main" id="{69CAD159-5C87-405C-995C-BE6FFF07375D}"/>
            </a:ext>
          </a:extLst>
        </xdr:cNvPr>
        <xdr:cNvSpPr>
          <a:spLocks noChangeAspect="1" noChangeArrowheads="1"/>
        </xdr:cNvSpPr>
      </xdr:nvSpPr>
      <xdr:spPr bwMode="auto">
        <a:xfrm>
          <a:off x="0" y="3921331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44" name="AutoShape 4" descr="Resultado de imagen para todos por un nuevo pais logo">
          <a:extLst>
            <a:ext uri="{FF2B5EF4-FFF2-40B4-BE49-F238E27FC236}">
              <a16:creationId xmlns:a16="http://schemas.microsoft.com/office/drawing/2014/main" id="{43AA92E3-D814-485F-B69E-64AAD4CF38D2}"/>
            </a:ext>
          </a:extLst>
        </xdr:cNvPr>
        <xdr:cNvSpPr>
          <a:spLocks noChangeAspect="1" noChangeArrowheads="1"/>
        </xdr:cNvSpPr>
      </xdr:nvSpPr>
      <xdr:spPr bwMode="auto">
        <a:xfrm>
          <a:off x="0" y="3921331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45" name="AutoShape 4" descr="Resultado de imagen para todos por un nuevo pais logo">
          <a:extLst>
            <a:ext uri="{FF2B5EF4-FFF2-40B4-BE49-F238E27FC236}">
              <a16:creationId xmlns:a16="http://schemas.microsoft.com/office/drawing/2014/main" id="{3AA51824-98DF-43FA-BD38-CD9B533C3C19}"/>
            </a:ext>
          </a:extLst>
        </xdr:cNvPr>
        <xdr:cNvSpPr>
          <a:spLocks noChangeAspect="1" noChangeArrowheads="1"/>
        </xdr:cNvSpPr>
      </xdr:nvSpPr>
      <xdr:spPr bwMode="auto">
        <a:xfrm>
          <a:off x="0" y="3921331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46" name="AutoShape 4" descr="Resultado de imagen para todos por un nuevo pais logo">
          <a:extLst>
            <a:ext uri="{FF2B5EF4-FFF2-40B4-BE49-F238E27FC236}">
              <a16:creationId xmlns:a16="http://schemas.microsoft.com/office/drawing/2014/main" id="{ACC734FD-0148-45D3-B03C-8B0398286F7B}"/>
            </a:ext>
          </a:extLst>
        </xdr:cNvPr>
        <xdr:cNvSpPr>
          <a:spLocks noChangeAspect="1" noChangeArrowheads="1"/>
        </xdr:cNvSpPr>
      </xdr:nvSpPr>
      <xdr:spPr bwMode="auto">
        <a:xfrm>
          <a:off x="0" y="3921331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47" name="AutoShape 4" descr="Resultado de imagen para todos por un nuevo pais logo">
          <a:extLst>
            <a:ext uri="{FF2B5EF4-FFF2-40B4-BE49-F238E27FC236}">
              <a16:creationId xmlns:a16="http://schemas.microsoft.com/office/drawing/2014/main" id="{CDFF1B83-2764-4F95-A4B8-6F7221039F7B}"/>
            </a:ext>
          </a:extLst>
        </xdr:cNvPr>
        <xdr:cNvSpPr>
          <a:spLocks noChangeAspect="1" noChangeArrowheads="1"/>
        </xdr:cNvSpPr>
      </xdr:nvSpPr>
      <xdr:spPr bwMode="auto">
        <a:xfrm>
          <a:off x="0" y="3921331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48" name="AutoShape 4" descr="Resultado de imagen para todos por un nuevo pais logo">
          <a:extLst>
            <a:ext uri="{FF2B5EF4-FFF2-40B4-BE49-F238E27FC236}">
              <a16:creationId xmlns:a16="http://schemas.microsoft.com/office/drawing/2014/main" id="{A9D9B375-53B6-49B8-AD38-050F8038CF97}"/>
            </a:ext>
          </a:extLst>
        </xdr:cNvPr>
        <xdr:cNvSpPr>
          <a:spLocks noChangeAspect="1" noChangeArrowheads="1"/>
        </xdr:cNvSpPr>
      </xdr:nvSpPr>
      <xdr:spPr bwMode="auto">
        <a:xfrm>
          <a:off x="0" y="3921331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49" name="AutoShape 4" descr="Resultado de imagen para todos por un nuevo pais logo">
          <a:extLst>
            <a:ext uri="{FF2B5EF4-FFF2-40B4-BE49-F238E27FC236}">
              <a16:creationId xmlns:a16="http://schemas.microsoft.com/office/drawing/2014/main" id="{7F9984E2-2B35-4164-88C1-A60EE4FFD778}"/>
            </a:ext>
          </a:extLst>
        </xdr:cNvPr>
        <xdr:cNvSpPr>
          <a:spLocks noChangeAspect="1" noChangeArrowheads="1"/>
        </xdr:cNvSpPr>
      </xdr:nvSpPr>
      <xdr:spPr bwMode="auto">
        <a:xfrm>
          <a:off x="0" y="3921331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50" name="AutoShape 4" descr="Resultado de imagen para todos por un nuevo pais logo">
          <a:extLst>
            <a:ext uri="{FF2B5EF4-FFF2-40B4-BE49-F238E27FC236}">
              <a16:creationId xmlns:a16="http://schemas.microsoft.com/office/drawing/2014/main" id="{02E73702-3008-43DC-AAB3-ECEC1C6682C9}"/>
            </a:ext>
          </a:extLst>
        </xdr:cNvPr>
        <xdr:cNvSpPr>
          <a:spLocks noChangeAspect="1" noChangeArrowheads="1"/>
        </xdr:cNvSpPr>
      </xdr:nvSpPr>
      <xdr:spPr bwMode="auto">
        <a:xfrm>
          <a:off x="0" y="3921331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734786</xdr:colOff>
      <xdr:row>108</xdr:row>
      <xdr:rowOff>0</xdr:rowOff>
    </xdr:from>
    <xdr:ext cx="304800" cy="299029"/>
    <xdr:sp macro="" textlink="">
      <xdr:nvSpPr>
        <xdr:cNvPr id="551" name="AutoShape 4" descr="Resultado de imagen para todos por un nuevo pais logo">
          <a:extLst>
            <a:ext uri="{FF2B5EF4-FFF2-40B4-BE49-F238E27FC236}">
              <a16:creationId xmlns:a16="http://schemas.microsoft.com/office/drawing/2014/main" id="{062416E1-8742-4388-945F-17EC879F5CBB}"/>
            </a:ext>
          </a:extLst>
        </xdr:cNvPr>
        <xdr:cNvSpPr>
          <a:spLocks noChangeAspect="1" noChangeArrowheads="1"/>
        </xdr:cNvSpPr>
      </xdr:nvSpPr>
      <xdr:spPr bwMode="auto">
        <a:xfrm>
          <a:off x="734786" y="50945143"/>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557" name="AutoShape 4" descr="Resultado de imagen para todos por un nuevo pais logo">
          <a:extLst>
            <a:ext uri="{FF2B5EF4-FFF2-40B4-BE49-F238E27FC236}">
              <a16:creationId xmlns:a16="http://schemas.microsoft.com/office/drawing/2014/main" id="{7E009A6A-8FF3-44D3-9244-200A212E8E40}"/>
            </a:ext>
          </a:extLst>
        </xdr:cNvPr>
        <xdr:cNvSpPr>
          <a:spLocks noChangeAspect="1" noChangeArrowheads="1"/>
        </xdr:cNvSpPr>
      </xdr:nvSpPr>
      <xdr:spPr bwMode="auto">
        <a:xfrm>
          <a:off x="0" y="4633019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58" name="AutoShape 4" descr="Resultado de imagen para todos por un nuevo pais logo">
          <a:extLst>
            <a:ext uri="{FF2B5EF4-FFF2-40B4-BE49-F238E27FC236}">
              <a16:creationId xmlns:a16="http://schemas.microsoft.com/office/drawing/2014/main" id="{F6C60FBC-3537-4CED-96D6-A2392EE35540}"/>
            </a:ext>
          </a:extLst>
        </xdr:cNvPr>
        <xdr:cNvSpPr>
          <a:spLocks noChangeAspect="1" noChangeArrowheads="1"/>
        </xdr:cNvSpPr>
      </xdr:nvSpPr>
      <xdr:spPr bwMode="auto">
        <a:xfrm>
          <a:off x="0" y="4633019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59" name="AutoShape 4" descr="Resultado de imagen para todos por un nuevo pais logo">
          <a:extLst>
            <a:ext uri="{FF2B5EF4-FFF2-40B4-BE49-F238E27FC236}">
              <a16:creationId xmlns:a16="http://schemas.microsoft.com/office/drawing/2014/main" id="{5C6FBBC1-8A58-447D-B88D-F0CF822A60C7}"/>
            </a:ext>
          </a:extLst>
        </xdr:cNvPr>
        <xdr:cNvSpPr>
          <a:spLocks noChangeAspect="1" noChangeArrowheads="1"/>
        </xdr:cNvSpPr>
      </xdr:nvSpPr>
      <xdr:spPr bwMode="auto">
        <a:xfrm>
          <a:off x="0" y="4633019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60" name="AutoShape 4" descr="Resultado de imagen para todos por un nuevo pais logo">
          <a:extLst>
            <a:ext uri="{FF2B5EF4-FFF2-40B4-BE49-F238E27FC236}">
              <a16:creationId xmlns:a16="http://schemas.microsoft.com/office/drawing/2014/main" id="{FAFEF722-9928-4B11-A08B-4F7A21410480}"/>
            </a:ext>
          </a:extLst>
        </xdr:cNvPr>
        <xdr:cNvSpPr>
          <a:spLocks noChangeAspect="1" noChangeArrowheads="1"/>
        </xdr:cNvSpPr>
      </xdr:nvSpPr>
      <xdr:spPr bwMode="auto">
        <a:xfrm>
          <a:off x="0" y="4633019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61" name="AutoShape 4" descr="Resultado de imagen para todos por un nuevo pais logo">
          <a:extLst>
            <a:ext uri="{FF2B5EF4-FFF2-40B4-BE49-F238E27FC236}">
              <a16:creationId xmlns:a16="http://schemas.microsoft.com/office/drawing/2014/main" id="{481E9598-1518-4E1C-98F9-05FDD64C2E1C}"/>
            </a:ext>
          </a:extLst>
        </xdr:cNvPr>
        <xdr:cNvSpPr>
          <a:spLocks noChangeAspect="1" noChangeArrowheads="1"/>
        </xdr:cNvSpPr>
      </xdr:nvSpPr>
      <xdr:spPr bwMode="auto">
        <a:xfrm>
          <a:off x="0" y="4633019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62" name="AutoShape 4" descr="Resultado de imagen para todos por un nuevo pais logo">
          <a:extLst>
            <a:ext uri="{FF2B5EF4-FFF2-40B4-BE49-F238E27FC236}">
              <a16:creationId xmlns:a16="http://schemas.microsoft.com/office/drawing/2014/main" id="{9CB4C33E-3A27-489F-93BB-E4952FAE8D6B}"/>
            </a:ext>
          </a:extLst>
        </xdr:cNvPr>
        <xdr:cNvSpPr>
          <a:spLocks noChangeAspect="1" noChangeArrowheads="1"/>
        </xdr:cNvSpPr>
      </xdr:nvSpPr>
      <xdr:spPr bwMode="auto">
        <a:xfrm>
          <a:off x="0" y="4633019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63" name="AutoShape 4" descr="Resultado de imagen para todos por un nuevo pais logo">
          <a:extLst>
            <a:ext uri="{FF2B5EF4-FFF2-40B4-BE49-F238E27FC236}">
              <a16:creationId xmlns:a16="http://schemas.microsoft.com/office/drawing/2014/main" id="{98F7A685-1011-4D28-8E8D-1E4A7FAA850B}"/>
            </a:ext>
          </a:extLst>
        </xdr:cNvPr>
        <xdr:cNvSpPr>
          <a:spLocks noChangeAspect="1" noChangeArrowheads="1"/>
        </xdr:cNvSpPr>
      </xdr:nvSpPr>
      <xdr:spPr bwMode="auto">
        <a:xfrm>
          <a:off x="0" y="4633019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64" name="AutoShape 4" descr="Resultado de imagen para todos por un nuevo pais logo">
          <a:extLst>
            <a:ext uri="{FF2B5EF4-FFF2-40B4-BE49-F238E27FC236}">
              <a16:creationId xmlns:a16="http://schemas.microsoft.com/office/drawing/2014/main" id="{81C4FB4C-E0D8-48E7-8C90-1B9E2C1F7725}"/>
            </a:ext>
          </a:extLst>
        </xdr:cNvPr>
        <xdr:cNvSpPr>
          <a:spLocks noChangeAspect="1" noChangeArrowheads="1"/>
        </xdr:cNvSpPr>
      </xdr:nvSpPr>
      <xdr:spPr bwMode="auto">
        <a:xfrm>
          <a:off x="0" y="4633019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65" name="AutoShape 4" descr="Resultado de imagen para todos por un nuevo pais logo">
          <a:extLst>
            <a:ext uri="{FF2B5EF4-FFF2-40B4-BE49-F238E27FC236}">
              <a16:creationId xmlns:a16="http://schemas.microsoft.com/office/drawing/2014/main" id="{DCC2DC74-DBBD-472E-BD9C-34AE3BFFBA77}"/>
            </a:ext>
          </a:extLst>
        </xdr:cNvPr>
        <xdr:cNvSpPr>
          <a:spLocks noChangeAspect="1" noChangeArrowheads="1"/>
        </xdr:cNvSpPr>
      </xdr:nvSpPr>
      <xdr:spPr bwMode="auto">
        <a:xfrm>
          <a:off x="0" y="4633019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66" name="AutoShape 4" descr="Resultado de imagen para todos por un nuevo pais logo">
          <a:extLst>
            <a:ext uri="{FF2B5EF4-FFF2-40B4-BE49-F238E27FC236}">
              <a16:creationId xmlns:a16="http://schemas.microsoft.com/office/drawing/2014/main" id="{9BBCC6E0-E77D-435D-A936-2A7E63CB147D}"/>
            </a:ext>
          </a:extLst>
        </xdr:cNvPr>
        <xdr:cNvSpPr>
          <a:spLocks noChangeAspect="1" noChangeArrowheads="1"/>
        </xdr:cNvSpPr>
      </xdr:nvSpPr>
      <xdr:spPr bwMode="auto">
        <a:xfrm>
          <a:off x="0" y="4633019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67" name="AutoShape 4" descr="Resultado de imagen para todos por un nuevo pais logo">
          <a:extLst>
            <a:ext uri="{FF2B5EF4-FFF2-40B4-BE49-F238E27FC236}">
              <a16:creationId xmlns:a16="http://schemas.microsoft.com/office/drawing/2014/main" id="{856ECE6C-89B2-4FDB-ADC9-43C3494BD642}"/>
            </a:ext>
          </a:extLst>
        </xdr:cNvPr>
        <xdr:cNvSpPr>
          <a:spLocks noChangeAspect="1" noChangeArrowheads="1"/>
        </xdr:cNvSpPr>
      </xdr:nvSpPr>
      <xdr:spPr bwMode="auto">
        <a:xfrm>
          <a:off x="0" y="4633019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68" name="AutoShape 4" descr="Resultado de imagen para todos por un nuevo pais logo">
          <a:extLst>
            <a:ext uri="{FF2B5EF4-FFF2-40B4-BE49-F238E27FC236}">
              <a16:creationId xmlns:a16="http://schemas.microsoft.com/office/drawing/2014/main" id="{61A2A20D-2BB3-446B-A4EB-6AA20FF66FCC}"/>
            </a:ext>
          </a:extLst>
        </xdr:cNvPr>
        <xdr:cNvSpPr>
          <a:spLocks noChangeAspect="1" noChangeArrowheads="1"/>
        </xdr:cNvSpPr>
      </xdr:nvSpPr>
      <xdr:spPr bwMode="auto">
        <a:xfrm>
          <a:off x="0" y="4633019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69" name="AutoShape 4" descr="Resultado de imagen para todos por un nuevo pais logo">
          <a:extLst>
            <a:ext uri="{FF2B5EF4-FFF2-40B4-BE49-F238E27FC236}">
              <a16:creationId xmlns:a16="http://schemas.microsoft.com/office/drawing/2014/main" id="{99B20951-FFEA-4432-8581-B9D03C56CC03}"/>
            </a:ext>
          </a:extLst>
        </xdr:cNvPr>
        <xdr:cNvSpPr>
          <a:spLocks noChangeAspect="1" noChangeArrowheads="1"/>
        </xdr:cNvSpPr>
      </xdr:nvSpPr>
      <xdr:spPr bwMode="auto">
        <a:xfrm>
          <a:off x="0" y="4633019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70" name="AutoShape 4" descr="Resultado de imagen para todos por un nuevo pais logo">
          <a:extLst>
            <a:ext uri="{FF2B5EF4-FFF2-40B4-BE49-F238E27FC236}">
              <a16:creationId xmlns:a16="http://schemas.microsoft.com/office/drawing/2014/main" id="{FF9B4B3E-6F79-4099-90F5-797ECD2CC855}"/>
            </a:ext>
          </a:extLst>
        </xdr:cNvPr>
        <xdr:cNvSpPr>
          <a:spLocks noChangeAspect="1" noChangeArrowheads="1"/>
        </xdr:cNvSpPr>
      </xdr:nvSpPr>
      <xdr:spPr bwMode="auto">
        <a:xfrm>
          <a:off x="0" y="4633019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71" name="AutoShape 4" descr="Resultado de imagen para todos por un nuevo pais logo">
          <a:extLst>
            <a:ext uri="{FF2B5EF4-FFF2-40B4-BE49-F238E27FC236}">
              <a16:creationId xmlns:a16="http://schemas.microsoft.com/office/drawing/2014/main" id="{AD9386B2-1381-47B1-B06E-05FFDACF35DA}"/>
            </a:ext>
          </a:extLst>
        </xdr:cNvPr>
        <xdr:cNvSpPr>
          <a:spLocks noChangeAspect="1" noChangeArrowheads="1"/>
        </xdr:cNvSpPr>
      </xdr:nvSpPr>
      <xdr:spPr bwMode="auto">
        <a:xfrm>
          <a:off x="0" y="4633019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72" name="AutoShape 4" descr="Resultado de imagen para todos por un nuevo pais logo">
          <a:extLst>
            <a:ext uri="{FF2B5EF4-FFF2-40B4-BE49-F238E27FC236}">
              <a16:creationId xmlns:a16="http://schemas.microsoft.com/office/drawing/2014/main" id="{759DBCB2-38B4-4E10-9B77-9B811A12FFDD}"/>
            </a:ext>
          </a:extLst>
        </xdr:cNvPr>
        <xdr:cNvSpPr>
          <a:spLocks noChangeAspect="1" noChangeArrowheads="1"/>
        </xdr:cNvSpPr>
      </xdr:nvSpPr>
      <xdr:spPr bwMode="auto">
        <a:xfrm>
          <a:off x="0" y="4633019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73" name="AutoShape 4" descr="Resultado de imagen para todos por un nuevo pais logo">
          <a:extLst>
            <a:ext uri="{FF2B5EF4-FFF2-40B4-BE49-F238E27FC236}">
              <a16:creationId xmlns:a16="http://schemas.microsoft.com/office/drawing/2014/main" id="{69BBDAD6-5674-46A3-8979-0912629BF4DA}"/>
            </a:ext>
          </a:extLst>
        </xdr:cNvPr>
        <xdr:cNvSpPr>
          <a:spLocks noChangeAspect="1" noChangeArrowheads="1"/>
        </xdr:cNvSpPr>
      </xdr:nvSpPr>
      <xdr:spPr bwMode="auto">
        <a:xfrm>
          <a:off x="0" y="4633019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74" name="AutoShape 4" descr="Resultado de imagen para todos por un nuevo pais logo">
          <a:extLst>
            <a:ext uri="{FF2B5EF4-FFF2-40B4-BE49-F238E27FC236}">
              <a16:creationId xmlns:a16="http://schemas.microsoft.com/office/drawing/2014/main" id="{291104E4-6E9B-42E1-BCC3-90B4169745F0}"/>
            </a:ext>
          </a:extLst>
        </xdr:cNvPr>
        <xdr:cNvSpPr>
          <a:spLocks noChangeAspect="1" noChangeArrowheads="1"/>
        </xdr:cNvSpPr>
      </xdr:nvSpPr>
      <xdr:spPr bwMode="auto">
        <a:xfrm>
          <a:off x="0" y="4633019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75" name="AutoShape 4" descr="Resultado de imagen para todos por un nuevo pais logo">
          <a:extLst>
            <a:ext uri="{FF2B5EF4-FFF2-40B4-BE49-F238E27FC236}">
              <a16:creationId xmlns:a16="http://schemas.microsoft.com/office/drawing/2014/main" id="{42C130C1-9EB6-4CB7-8150-16E8D137821D}"/>
            </a:ext>
          </a:extLst>
        </xdr:cNvPr>
        <xdr:cNvSpPr>
          <a:spLocks noChangeAspect="1" noChangeArrowheads="1"/>
        </xdr:cNvSpPr>
      </xdr:nvSpPr>
      <xdr:spPr bwMode="auto">
        <a:xfrm>
          <a:off x="0" y="4633019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51955</xdr:colOff>
      <xdr:row>108</xdr:row>
      <xdr:rowOff>0</xdr:rowOff>
    </xdr:from>
    <xdr:ext cx="304800" cy="299029"/>
    <xdr:sp macro="" textlink="">
      <xdr:nvSpPr>
        <xdr:cNvPr id="576" name="AutoShape 4" descr="Resultado de imagen para todos por un nuevo pais logo">
          <a:extLst>
            <a:ext uri="{FF2B5EF4-FFF2-40B4-BE49-F238E27FC236}">
              <a16:creationId xmlns:a16="http://schemas.microsoft.com/office/drawing/2014/main" id="{B578E527-A457-4F16-94BE-17CE1DC0F2FD}"/>
            </a:ext>
          </a:extLst>
        </xdr:cNvPr>
        <xdr:cNvSpPr>
          <a:spLocks noChangeAspect="1" noChangeArrowheads="1"/>
        </xdr:cNvSpPr>
      </xdr:nvSpPr>
      <xdr:spPr bwMode="auto">
        <a:xfrm>
          <a:off x="51955" y="5713268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381" name="AutoShape 4" descr="Resultado de imagen para todos por un nuevo pais logo">
          <a:extLst>
            <a:ext uri="{FF2B5EF4-FFF2-40B4-BE49-F238E27FC236}">
              <a16:creationId xmlns:a16="http://schemas.microsoft.com/office/drawing/2014/main" id="{201BFBC6-A11D-4D07-9B8D-65BABB06886A}"/>
            </a:ext>
          </a:extLst>
        </xdr:cNvPr>
        <xdr:cNvSpPr>
          <a:spLocks noChangeAspect="1" noChangeArrowheads="1"/>
        </xdr:cNvSpPr>
      </xdr:nvSpPr>
      <xdr:spPr bwMode="auto">
        <a:xfrm>
          <a:off x="759023" y="53488828"/>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80" name="AutoShape 4" descr="Resultado de imagen para todos por un nuevo pais logo">
          <a:extLst>
            <a:ext uri="{FF2B5EF4-FFF2-40B4-BE49-F238E27FC236}">
              <a16:creationId xmlns:a16="http://schemas.microsoft.com/office/drawing/2014/main" id="{34AFABDA-B913-4601-BF63-A64148726653}"/>
            </a:ext>
          </a:extLst>
        </xdr:cNvPr>
        <xdr:cNvSpPr>
          <a:spLocks noChangeAspect="1" noChangeArrowheads="1"/>
        </xdr:cNvSpPr>
      </xdr:nvSpPr>
      <xdr:spPr bwMode="auto">
        <a:xfrm>
          <a:off x="759023" y="53488828"/>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84" name="AutoShape 4" descr="Resultado de imagen para todos por un nuevo pais logo">
          <a:extLst>
            <a:ext uri="{FF2B5EF4-FFF2-40B4-BE49-F238E27FC236}">
              <a16:creationId xmlns:a16="http://schemas.microsoft.com/office/drawing/2014/main" id="{13012C4F-3AFA-4101-9EAA-1AA63B5D7AED}"/>
            </a:ext>
          </a:extLst>
        </xdr:cNvPr>
        <xdr:cNvSpPr>
          <a:spLocks noChangeAspect="1" noChangeArrowheads="1"/>
        </xdr:cNvSpPr>
      </xdr:nvSpPr>
      <xdr:spPr bwMode="auto">
        <a:xfrm>
          <a:off x="759023" y="53488828"/>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78" name="AutoShape 4" descr="Resultado de imagen para todos por un nuevo pais logo">
          <a:extLst>
            <a:ext uri="{FF2B5EF4-FFF2-40B4-BE49-F238E27FC236}">
              <a16:creationId xmlns:a16="http://schemas.microsoft.com/office/drawing/2014/main" id="{5F69E7F5-2483-4FB9-8250-09E979EDE174}"/>
            </a:ext>
          </a:extLst>
        </xdr:cNvPr>
        <xdr:cNvSpPr>
          <a:spLocks noChangeAspect="1" noChangeArrowheads="1"/>
        </xdr:cNvSpPr>
      </xdr:nvSpPr>
      <xdr:spPr bwMode="auto">
        <a:xfrm>
          <a:off x="759023" y="53488828"/>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74" name="AutoShape 4" descr="Resultado de imagen para todos por un nuevo pais logo">
          <a:extLst>
            <a:ext uri="{FF2B5EF4-FFF2-40B4-BE49-F238E27FC236}">
              <a16:creationId xmlns:a16="http://schemas.microsoft.com/office/drawing/2014/main" id="{B18CBCDB-8278-4279-8CDD-06C7B607AE02}"/>
            </a:ext>
          </a:extLst>
        </xdr:cNvPr>
        <xdr:cNvSpPr>
          <a:spLocks noChangeAspect="1" noChangeArrowheads="1"/>
        </xdr:cNvSpPr>
      </xdr:nvSpPr>
      <xdr:spPr bwMode="auto">
        <a:xfrm>
          <a:off x="759023" y="53488828"/>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82" name="AutoShape 4" descr="Resultado de imagen para todos por un nuevo pais logo">
          <a:extLst>
            <a:ext uri="{FF2B5EF4-FFF2-40B4-BE49-F238E27FC236}">
              <a16:creationId xmlns:a16="http://schemas.microsoft.com/office/drawing/2014/main" id="{C61F4BCE-1507-4B90-B939-0824D5FE2AEA}"/>
            </a:ext>
          </a:extLst>
        </xdr:cNvPr>
        <xdr:cNvSpPr>
          <a:spLocks noChangeAspect="1" noChangeArrowheads="1"/>
        </xdr:cNvSpPr>
      </xdr:nvSpPr>
      <xdr:spPr bwMode="auto">
        <a:xfrm>
          <a:off x="759023" y="53488828"/>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77" name="AutoShape 4" descr="Resultado de imagen para todos por un nuevo pais logo">
          <a:extLst>
            <a:ext uri="{FF2B5EF4-FFF2-40B4-BE49-F238E27FC236}">
              <a16:creationId xmlns:a16="http://schemas.microsoft.com/office/drawing/2014/main" id="{CA9A49BA-3E38-4615-9726-3A4033B45C98}"/>
            </a:ext>
          </a:extLst>
        </xdr:cNvPr>
        <xdr:cNvSpPr>
          <a:spLocks noChangeAspect="1" noChangeArrowheads="1"/>
        </xdr:cNvSpPr>
      </xdr:nvSpPr>
      <xdr:spPr bwMode="auto">
        <a:xfrm>
          <a:off x="759023" y="53488828"/>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89" name="AutoShape 4" descr="Resultado de imagen para todos por un nuevo pais logo">
          <a:extLst>
            <a:ext uri="{FF2B5EF4-FFF2-40B4-BE49-F238E27FC236}">
              <a16:creationId xmlns:a16="http://schemas.microsoft.com/office/drawing/2014/main" id="{04A0EDB0-F15B-466B-8149-59DBC2F6D3DF}"/>
            </a:ext>
          </a:extLst>
        </xdr:cNvPr>
        <xdr:cNvSpPr>
          <a:spLocks noChangeAspect="1" noChangeArrowheads="1"/>
        </xdr:cNvSpPr>
      </xdr:nvSpPr>
      <xdr:spPr bwMode="auto">
        <a:xfrm>
          <a:off x="759023" y="53488828"/>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85" name="AutoShape 4" descr="Resultado de imagen para todos por un nuevo pais logo">
          <a:extLst>
            <a:ext uri="{FF2B5EF4-FFF2-40B4-BE49-F238E27FC236}">
              <a16:creationId xmlns:a16="http://schemas.microsoft.com/office/drawing/2014/main" id="{831D9969-4047-4C27-9F60-66C88160226A}"/>
            </a:ext>
          </a:extLst>
        </xdr:cNvPr>
        <xdr:cNvSpPr>
          <a:spLocks noChangeAspect="1" noChangeArrowheads="1"/>
        </xdr:cNvSpPr>
      </xdr:nvSpPr>
      <xdr:spPr bwMode="auto">
        <a:xfrm>
          <a:off x="759023" y="53488828"/>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79" name="AutoShape 4" descr="Resultado de imagen para todos por un nuevo pais logo">
          <a:extLst>
            <a:ext uri="{FF2B5EF4-FFF2-40B4-BE49-F238E27FC236}">
              <a16:creationId xmlns:a16="http://schemas.microsoft.com/office/drawing/2014/main" id="{9EF6D33F-9F64-4DBA-BDD5-9EB6B5B7286D}"/>
            </a:ext>
          </a:extLst>
        </xdr:cNvPr>
        <xdr:cNvSpPr>
          <a:spLocks noChangeAspect="1" noChangeArrowheads="1"/>
        </xdr:cNvSpPr>
      </xdr:nvSpPr>
      <xdr:spPr bwMode="auto">
        <a:xfrm>
          <a:off x="759023" y="53488828"/>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75" name="AutoShape 4" descr="Resultado de imagen para todos por un nuevo pais logo">
          <a:extLst>
            <a:ext uri="{FF2B5EF4-FFF2-40B4-BE49-F238E27FC236}">
              <a16:creationId xmlns:a16="http://schemas.microsoft.com/office/drawing/2014/main" id="{F998A685-EF0F-421E-A211-1E738D4D1770}"/>
            </a:ext>
          </a:extLst>
        </xdr:cNvPr>
        <xdr:cNvSpPr>
          <a:spLocks noChangeAspect="1" noChangeArrowheads="1"/>
        </xdr:cNvSpPr>
      </xdr:nvSpPr>
      <xdr:spPr bwMode="auto">
        <a:xfrm>
          <a:off x="759023" y="53488828"/>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83" name="AutoShape 4" descr="Resultado de imagen para todos por un nuevo pais logo">
          <a:extLst>
            <a:ext uri="{FF2B5EF4-FFF2-40B4-BE49-F238E27FC236}">
              <a16:creationId xmlns:a16="http://schemas.microsoft.com/office/drawing/2014/main" id="{4F845AC3-1635-417E-90D2-B576F8513B71}"/>
            </a:ext>
          </a:extLst>
        </xdr:cNvPr>
        <xdr:cNvSpPr>
          <a:spLocks noChangeAspect="1" noChangeArrowheads="1"/>
        </xdr:cNvSpPr>
      </xdr:nvSpPr>
      <xdr:spPr bwMode="auto">
        <a:xfrm>
          <a:off x="759023" y="53488828"/>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91" name="AutoShape 4" descr="Resultado de imagen para todos por un nuevo pais logo">
          <a:extLst>
            <a:ext uri="{FF2B5EF4-FFF2-40B4-BE49-F238E27FC236}">
              <a16:creationId xmlns:a16="http://schemas.microsoft.com/office/drawing/2014/main" id="{0D60D965-7DB1-4009-A35D-C7B9CBA4A393}"/>
            </a:ext>
          </a:extLst>
        </xdr:cNvPr>
        <xdr:cNvSpPr>
          <a:spLocks noChangeAspect="1" noChangeArrowheads="1"/>
        </xdr:cNvSpPr>
      </xdr:nvSpPr>
      <xdr:spPr bwMode="auto">
        <a:xfrm>
          <a:off x="759023" y="53488828"/>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72" name="AutoShape 4" descr="Resultado de imagen para todos por un nuevo pais logo">
          <a:extLst>
            <a:ext uri="{FF2B5EF4-FFF2-40B4-BE49-F238E27FC236}">
              <a16:creationId xmlns:a16="http://schemas.microsoft.com/office/drawing/2014/main" id="{5ABB4DCE-AF3B-4471-ADA1-664F19823C9C}"/>
            </a:ext>
          </a:extLst>
        </xdr:cNvPr>
        <xdr:cNvSpPr>
          <a:spLocks noChangeAspect="1" noChangeArrowheads="1"/>
        </xdr:cNvSpPr>
      </xdr:nvSpPr>
      <xdr:spPr bwMode="auto">
        <a:xfrm>
          <a:off x="759023" y="53488828"/>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73" name="AutoShape 4" descr="Resultado de imagen para todos por un nuevo pais logo">
          <a:extLst>
            <a:ext uri="{FF2B5EF4-FFF2-40B4-BE49-F238E27FC236}">
              <a16:creationId xmlns:a16="http://schemas.microsoft.com/office/drawing/2014/main" id="{13936D14-78DD-4894-91C1-3B6E725E21AE}"/>
            </a:ext>
          </a:extLst>
        </xdr:cNvPr>
        <xdr:cNvSpPr>
          <a:spLocks noChangeAspect="1" noChangeArrowheads="1"/>
        </xdr:cNvSpPr>
      </xdr:nvSpPr>
      <xdr:spPr bwMode="auto">
        <a:xfrm>
          <a:off x="759023" y="53488828"/>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90" name="AutoShape 4" descr="Resultado de imagen para todos por un nuevo pais logo">
          <a:extLst>
            <a:ext uri="{FF2B5EF4-FFF2-40B4-BE49-F238E27FC236}">
              <a16:creationId xmlns:a16="http://schemas.microsoft.com/office/drawing/2014/main" id="{39933F00-590D-4A14-8023-5BD8777AD9FF}"/>
            </a:ext>
          </a:extLst>
        </xdr:cNvPr>
        <xdr:cNvSpPr>
          <a:spLocks noChangeAspect="1" noChangeArrowheads="1"/>
        </xdr:cNvSpPr>
      </xdr:nvSpPr>
      <xdr:spPr bwMode="auto">
        <a:xfrm>
          <a:off x="759023" y="53488828"/>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76" name="AutoShape 4" descr="Resultado de imagen para todos por un nuevo pais logo">
          <a:extLst>
            <a:ext uri="{FF2B5EF4-FFF2-40B4-BE49-F238E27FC236}">
              <a16:creationId xmlns:a16="http://schemas.microsoft.com/office/drawing/2014/main" id="{06F83C19-23A9-4AF1-AD6F-B3E3DC4C55B1}"/>
            </a:ext>
          </a:extLst>
        </xdr:cNvPr>
        <xdr:cNvSpPr>
          <a:spLocks noChangeAspect="1" noChangeArrowheads="1"/>
        </xdr:cNvSpPr>
      </xdr:nvSpPr>
      <xdr:spPr bwMode="auto">
        <a:xfrm>
          <a:off x="759023" y="53488828"/>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88" name="AutoShape 4" descr="Resultado de imagen para todos por un nuevo pais logo">
          <a:extLst>
            <a:ext uri="{FF2B5EF4-FFF2-40B4-BE49-F238E27FC236}">
              <a16:creationId xmlns:a16="http://schemas.microsoft.com/office/drawing/2014/main" id="{54B3EC74-1B35-44C7-96C8-2641DA70B222}"/>
            </a:ext>
          </a:extLst>
        </xdr:cNvPr>
        <xdr:cNvSpPr>
          <a:spLocks noChangeAspect="1" noChangeArrowheads="1"/>
        </xdr:cNvSpPr>
      </xdr:nvSpPr>
      <xdr:spPr bwMode="auto">
        <a:xfrm>
          <a:off x="759023" y="53488828"/>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87" name="AutoShape 4" descr="Resultado de imagen para todos por un nuevo pais logo">
          <a:extLst>
            <a:ext uri="{FF2B5EF4-FFF2-40B4-BE49-F238E27FC236}">
              <a16:creationId xmlns:a16="http://schemas.microsoft.com/office/drawing/2014/main" id="{0090AC65-A7F2-4871-BBA4-6FB17AE777EA}"/>
            </a:ext>
          </a:extLst>
        </xdr:cNvPr>
        <xdr:cNvSpPr>
          <a:spLocks noChangeAspect="1" noChangeArrowheads="1"/>
        </xdr:cNvSpPr>
      </xdr:nvSpPr>
      <xdr:spPr bwMode="auto">
        <a:xfrm>
          <a:off x="759023" y="53488828"/>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86" name="AutoShape 4" descr="Resultado de imagen para todos por un nuevo pais logo">
          <a:extLst>
            <a:ext uri="{FF2B5EF4-FFF2-40B4-BE49-F238E27FC236}">
              <a16:creationId xmlns:a16="http://schemas.microsoft.com/office/drawing/2014/main" id="{7059E37F-2D48-4325-A7BC-E76A7BCF4449}"/>
            </a:ext>
          </a:extLst>
        </xdr:cNvPr>
        <xdr:cNvSpPr>
          <a:spLocks noChangeAspect="1" noChangeArrowheads="1"/>
        </xdr:cNvSpPr>
      </xdr:nvSpPr>
      <xdr:spPr bwMode="auto">
        <a:xfrm>
          <a:off x="759023" y="53488828"/>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426" name="AutoShape 4" descr="Resultado de imagen para todos por un nuevo pais logo">
          <a:extLst>
            <a:ext uri="{FF2B5EF4-FFF2-40B4-BE49-F238E27FC236}">
              <a16:creationId xmlns:a16="http://schemas.microsoft.com/office/drawing/2014/main" id="{85731B2B-DF33-4B1C-A7A2-2AAA77CFE384}"/>
            </a:ext>
          </a:extLst>
        </xdr:cNvPr>
        <xdr:cNvSpPr>
          <a:spLocks noChangeAspect="1" noChangeArrowheads="1"/>
        </xdr:cNvSpPr>
      </xdr:nvSpPr>
      <xdr:spPr bwMode="auto">
        <a:xfrm>
          <a:off x="759023" y="61034414"/>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31" name="AutoShape 4" descr="Resultado de imagen para todos por un nuevo pais logo">
          <a:extLst>
            <a:ext uri="{FF2B5EF4-FFF2-40B4-BE49-F238E27FC236}">
              <a16:creationId xmlns:a16="http://schemas.microsoft.com/office/drawing/2014/main" id="{4F5F39BF-3D83-477B-AF3B-DE0C337BAB3A}"/>
            </a:ext>
          </a:extLst>
        </xdr:cNvPr>
        <xdr:cNvSpPr>
          <a:spLocks noChangeAspect="1" noChangeArrowheads="1"/>
        </xdr:cNvSpPr>
      </xdr:nvSpPr>
      <xdr:spPr bwMode="auto">
        <a:xfrm>
          <a:off x="759023" y="61034414"/>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25" name="AutoShape 4" descr="Resultado de imagen para todos por un nuevo pais logo">
          <a:extLst>
            <a:ext uri="{FF2B5EF4-FFF2-40B4-BE49-F238E27FC236}">
              <a16:creationId xmlns:a16="http://schemas.microsoft.com/office/drawing/2014/main" id="{BAB6755D-BE6E-4D5E-B63D-326B7E8157C0}"/>
            </a:ext>
          </a:extLst>
        </xdr:cNvPr>
        <xdr:cNvSpPr>
          <a:spLocks noChangeAspect="1" noChangeArrowheads="1"/>
        </xdr:cNvSpPr>
      </xdr:nvSpPr>
      <xdr:spPr bwMode="auto">
        <a:xfrm>
          <a:off x="759023" y="61034414"/>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27" name="AutoShape 4" descr="Resultado de imagen para todos por un nuevo pais logo">
          <a:extLst>
            <a:ext uri="{FF2B5EF4-FFF2-40B4-BE49-F238E27FC236}">
              <a16:creationId xmlns:a16="http://schemas.microsoft.com/office/drawing/2014/main" id="{69B1CE0F-5061-4457-8E63-95C80CB53E7A}"/>
            </a:ext>
          </a:extLst>
        </xdr:cNvPr>
        <xdr:cNvSpPr>
          <a:spLocks noChangeAspect="1" noChangeArrowheads="1"/>
        </xdr:cNvSpPr>
      </xdr:nvSpPr>
      <xdr:spPr bwMode="auto">
        <a:xfrm>
          <a:off x="759023" y="61034414"/>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29" name="AutoShape 4" descr="Resultado de imagen para todos por un nuevo pais logo">
          <a:extLst>
            <a:ext uri="{FF2B5EF4-FFF2-40B4-BE49-F238E27FC236}">
              <a16:creationId xmlns:a16="http://schemas.microsoft.com/office/drawing/2014/main" id="{A9E15D43-E778-41A3-9AC3-FFE2F1D5F30E}"/>
            </a:ext>
          </a:extLst>
        </xdr:cNvPr>
        <xdr:cNvSpPr>
          <a:spLocks noChangeAspect="1" noChangeArrowheads="1"/>
        </xdr:cNvSpPr>
      </xdr:nvSpPr>
      <xdr:spPr bwMode="auto">
        <a:xfrm>
          <a:off x="759023" y="61034414"/>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23" name="AutoShape 4" descr="Resultado de imagen para todos por un nuevo pais logo">
          <a:extLst>
            <a:ext uri="{FF2B5EF4-FFF2-40B4-BE49-F238E27FC236}">
              <a16:creationId xmlns:a16="http://schemas.microsoft.com/office/drawing/2014/main" id="{5A9EADE7-C314-4C20-9395-7A6A975FCEEB}"/>
            </a:ext>
          </a:extLst>
        </xdr:cNvPr>
        <xdr:cNvSpPr>
          <a:spLocks noChangeAspect="1" noChangeArrowheads="1"/>
        </xdr:cNvSpPr>
      </xdr:nvSpPr>
      <xdr:spPr bwMode="auto">
        <a:xfrm>
          <a:off x="759023" y="61034414"/>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35" name="AutoShape 4" descr="Resultado de imagen para todos por un nuevo pais logo">
          <a:extLst>
            <a:ext uri="{FF2B5EF4-FFF2-40B4-BE49-F238E27FC236}">
              <a16:creationId xmlns:a16="http://schemas.microsoft.com/office/drawing/2014/main" id="{B573FA4C-E94E-443A-BAC0-8E140236C185}"/>
            </a:ext>
          </a:extLst>
        </xdr:cNvPr>
        <xdr:cNvSpPr>
          <a:spLocks noChangeAspect="1" noChangeArrowheads="1"/>
        </xdr:cNvSpPr>
      </xdr:nvSpPr>
      <xdr:spPr bwMode="auto">
        <a:xfrm>
          <a:off x="759023" y="61034414"/>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21" name="AutoShape 4" descr="Resultado de imagen para todos por un nuevo pais logo">
          <a:extLst>
            <a:ext uri="{FF2B5EF4-FFF2-40B4-BE49-F238E27FC236}">
              <a16:creationId xmlns:a16="http://schemas.microsoft.com/office/drawing/2014/main" id="{F91E43DB-434B-4096-B880-0239D3D2F946}"/>
            </a:ext>
          </a:extLst>
        </xdr:cNvPr>
        <xdr:cNvSpPr>
          <a:spLocks noChangeAspect="1" noChangeArrowheads="1"/>
        </xdr:cNvSpPr>
      </xdr:nvSpPr>
      <xdr:spPr bwMode="auto">
        <a:xfrm>
          <a:off x="759023" y="61034414"/>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16" name="AutoShape 4" descr="Resultado de imagen para todos por un nuevo pais logo">
          <a:extLst>
            <a:ext uri="{FF2B5EF4-FFF2-40B4-BE49-F238E27FC236}">
              <a16:creationId xmlns:a16="http://schemas.microsoft.com/office/drawing/2014/main" id="{4AB866AC-9C0D-4C0F-B92F-7F6D87907CA2}"/>
            </a:ext>
          </a:extLst>
        </xdr:cNvPr>
        <xdr:cNvSpPr>
          <a:spLocks noChangeAspect="1" noChangeArrowheads="1"/>
        </xdr:cNvSpPr>
      </xdr:nvSpPr>
      <xdr:spPr bwMode="auto">
        <a:xfrm>
          <a:off x="759023" y="61034414"/>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17" name="AutoShape 4" descr="Resultado de imagen para todos por un nuevo pais logo">
          <a:extLst>
            <a:ext uri="{FF2B5EF4-FFF2-40B4-BE49-F238E27FC236}">
              <a16:creationId xmlns:a16="http://schemas.microsoft.com/office/drawing/2014/main" id="{6B185C9D-86FA-4ABE-B228-DEAC7A95A92C}"/>
            </a:ext>
          </a:extLst>
        </xdr:cNvPr>
        <xdr:cNvSpPr>
          <a:spLocks noChangeAspect="1" noChangeArrowheads="1"/>
        </xdr:cNvSpPr>
      </xdr:nvSpPr>
      <xdr:spPr bwMode="auto">
        <a:xfrm>
          <a:off x="759023" y="61034414"/>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30" name="AutoShape 4" descr="Resultado de imagen para todos por un nuevo pais logo">
          <a:extLst>
            <a:ext uri="{FF2B5EF4-FFF2-40B4-BE49-F238E27FC236}">
              <a16:creationId xmlns:a16="http://schemas.microsoft.com/office/drawing/2014/main" id="{6D7B3F4A-A076-4990-8564-B94903D5741B}"/>
            </a:ext>
          </a:extLst>
        </xdr:cNvPr>
        <xdr:cNvSpPr>
          <a:spLocks noChangeAspect="1" noChangeArrowheads="1"/>
        </xdr:cNvSpPr>
      </xdr:nvSpPr>
      <xdr:spPr bwMode="auto">
        <a:xfrm>
          <a:off x="759023" y="61034414"/>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22" name="AutoShape 4" descr="Resultado de imagen para todos por un nuevo pais logo">
          <a:extLst>
            <a:ext uri="{FF2B5EF4-FFF2-40B4-BE49-F238E27FC236}">
              <a16:creationId xmlns:a16="http://schemas.microsoft.com/office/drawing/2014/main" id="{5EA9F3BD-0214-4DC5-9F5A-3397A6D1D538}"/>
            </a:ext>
          </a:extLst>
        </xdr:cNvPr>
        <xdr:cNvSpPr>
          <a:spLocks noChangeAspect="1" noChangeArrowheads="1"/>
        </xdr:cNvSpPr>
      </xdr:nvSpPr>
      <xdr:spPr bwMode="auto">
        <a:xfrm>
          <a:off x="759023" y="61034414"/>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20" name="AutoShape 4" descr="Resultado de imagen para todos por un nuevo pais logo">
          <a:extLst>
            <a:ext uri="{FF2B5EF4-FFF2-40B4-BE49-F238E27FC236}">
              <a16:creationId xmlns:a16="http://schemas.microsoft.com/office/drawing/2014/main" id="{31993C5F-4983-4A6F-8766-F1B402427738}"/>
            </a:ext>
          </a:extLst>
        </xdr:cNvPr>
        <xdr:cNvSpPr>
          <a:spLocks noChangeAspect="1" noChangeArrowheads="1"/>
        </xdr:cNvSpPr>
      </xdr:nvSpPr>
      <xdr:spPr bwMode="auto">
        <a:xfrm>
          <a:off x="759023" y="61034414"/>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34" name="AutoShape 4" descr="Resultado de imagen para todos por un nuevo pais logo">
          <a:extLst>
            <a:ext uri="{FF2B5EF4-FFF2-40B4-BE49-F238E27FC236}">
              <a16:creationId xmlns:a16="http://schemas.microsoft.com/office/drawing/2014/main" id="{E588F3AC-6F3E-44CA-8B35-0ABA1DB01C7B}"/>
            </a:ext>
          </a:extLst>
        </xdr:cNvPr>
        <xdr:cNvSpPr>
          <a:spLocks noChangeAspect="1" noChangeArrowheads="1"/>
        </xdr:cNvSpPr>
      </xdr:nvSpPr>
      <xdr:spPr bwMode="auto">
        <a:xfrm>
          <a:off x="759023" y="61034414"/>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28" name="AutoShape 4" descr="Resultado de imagen para todos por un nuevo pais logo">
          <a:extLst>
            <a:ext uri="{FF2B5EF4-FFF2-40B4-BE49-F238E27FC236}">
              <a16:creationId xmlns:a16="http://schemas.microsoft.com/office/drawing/2014/main" id="{398B8A34-8895-4F69-B1C9-98D3B914AE2E}"/>
            </a:ext>
          </a:extLst>
        </xdr:cNvPr>
        <xdr:cNvSpPr>
          <a:spLocks noChangeAspect="1" noChangeArrowheads="1"/>
        </xdr:cNvSpPr>
      </xdr:nvSpPr>
      <xdr:spPr bwMode="auto">
        <a:xfrm>
          <a:off x="759023" y="61034414"/>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18" name="AutoShape 4" descr="Resultado de imagen para todos por un nuevo pais logo">
          <a:extLst>
            <a:ext uri="{FF2B5EF4-FFF2-40B4-BE49-F238E27FC236}">
              <a16:creationId xmlns:a16="http://schemas.microsoft.com/office/drawing/2014/main" id="{53860DE2-E230-4DBB-93B3-10E756AEAD66}"/>
            </a:ext>
          </a:extLst>
        </xdr:cNvPr>
        <xdr:cNvSpPr>
          <a:spLocks noChangeAspect="1" noChangeArrowheads="1"/>
        </xdr:cNvSpPr>
      </xdr:nvSpPr>
      <xdr:spPr bwMode="auto">
        <a:xfrm>
          <a:off x="759023" y="61034414"/>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32" name="AutoShape 4" descr="Resultado de imagen para todos por un nuevo pais logo">
          <a:extLst>
            <a:ext uri="{FF2B5EF4-FFF2-40B4-BE49-F238E27FC236}">
              <a16:creationId xmlns:a16="http://schemas.microsoft.com/office/drawing/2014/main" id="{3B7065C8-8C28-41DF-B7BE-2A1350E94469}"/>
            </a:ext>
          </a:extLst>
        </xdr:cNvPr>
        <xdr:cNvSpPr>
          <a:spLocks noChangeAspect="1" noChangeArrowheads="1"/>
        </xdr:cNvSpPr>
      </xdr:nvSpPr>
      <xdr:spPr bwMode="auto">
        <a:xfrm>
          <a:off x="759023" y="61034414"/>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19" name="AutoShape 4" descr="Resultado de imagen para todos por un nuevo pais logo">
          <a:extLst>
            <a:ext uri="{FF2B5EF4-FFF2-40B4-BE49-F238E27FC236}">
              <a16:creationId xmlns:a16="http://schemas.microsoft.com/office/drawing/2014/main" id="{B6BA11D4-0F18-4BD6-8318-79C78ABC0C0B}"/>
            </a:ext>
          </a:extLst>
        </xdr:cNvPr>
        <xdr:cNvSpPr>
          <a:spLocks noChangeAspect="1" noChangeArrowheads="1"/>
        </xdr:cNvSpPr>
      </xdr:nvSpPr>
      <xdr:spPr bwMode="auto">
        <a:xfrm>
          <a:off x="759023" y="61034414"/>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33" name="AutoShape 4" descr="Resultado de imagen para todos por un nuevo pais logo">
          <a:extLst>
            <a:ext uri="{FF2B5EF4-FFF2-40B4-BE49-F238E27FC236}">
              <a16:creationId xmlns:a16="http://schemas.microsoft.com/office/drawing/2014/main" id="{9EB0AE92-B3E9-40E1-95FD-71C66ECD4647}"/>
            </a:ext>
          </a:extLst>
        </xdr:cNvPr>
        <xdr:cNvSpPr>
          <a:spLocks noChangeAspect="1" noChangeArrowheads="1"/>
        </xdr:cNvSpPr>
      </xdr:nvSpPr>
      <xdr:spPr bwMode="auto">
        <a:xfrm>
          <a:off x="759023" y="61034414"/>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24" name="AutoShape 4" descr="Resultado de imagen para todos por un nuevo pais logo">
          <a:extLst>
            <a:ext uri="{FF2B5EF4-FFF2-40B4-BE49-F238E27FC236}">
              <a16:creationId xmlns:a16="http://schemas.microsoft.com/office/drawing/2014/main" id="{52588524-20D9-4CFF-B7A2-DE6F934AA0AD}"/>
            </a:ext>
          </a:extLst>
        </xdr:cNvPr>
        <xdr:cNvSpPr>
          <a:spLocks noChangeAspect="1" noChangeArrowheads="1"/>
        </xdr:cNvSpPr>
      </xdr:nvSpPr>
      <xdr:spPr bwMode="auto">
        <a:xfrm>
          <a:off x="759023" y="61034414"/>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396" name="AutoShape 4" descr="Resultado de imagen para todos por un nuevo pais logo">
          <a:extLst>
            <a:ext uri="{FF2B5EF4-FFF2-40B4-BE49-F238E27FC236}">
              <a16:creationId xmlns:a16="http://schemas.microsoft.com/office/drawing/2014/main" id="{5F5BB19C-7C49-4689-8D50-0D555B7AF359}"/>
            </a:ext>
          </a:extLst>
        </xdr:cNvPr>
        <xdr:cNvSpPr>
          <a:spLocks noChangeAspect="1" noChangeArrowheads="1"/>
        </xdr:cNvSpPr>
      </xdr:nvSpPr>
      <xdr:spPr bwMode="auto">
        <a:xfrm>
          <a:off x="759023" y="68966953"/>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97" name="AutoShape 4" descr="Resultado de imagen para todos por un nuevo pais logo">
          <a:extLst>
            <a:ext uri="{FF2B5EF4-FFF2-40B4-BE49-F238E27FC236}">
              <a16:creationId xmlns:a16="http://schemas.microsoft.com/office/drawing/2014/main" id="{26860756-E9AC-462A-B403-FAAA16AB5C74}"/>
            </a:ext>
          </a:extLst>
        </xdr:cNvPr>
        <xdr:cNvSpPr>
          <a:spLocks noChangeAspect="1" noChangeArrowheads="1"/>
        </xdr:cNvSpPr>
      </xdr:nvSpPr>
      <xdr:spPr bwMode="auto">
        <a:xfrm>
          <a:off x="759023" y="68966953"/>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98" name="AutoShape 4" descr="Resultado de imagen para todos por un nuevo pais logo">
          <a:extLst>
            <a:ext uri="{FF2B5EF4-FFF2-40B4-BE49-F238E27FC236}">
              <a16:creationId xmlns:a16="http://schemas.microsoft.com/office/drawing/2014/main" id="{91DB3041-A3CF-4E7F-AB0A-014B885BF01D}"/>
            </a:ext>
          </a:extLst>
        </xdr:cNvPr>
        <xdr:cNvSpPr>
          <a:spLocks noChangeAspect="1" noChangeArrowheads="1"/>
        </xdr:cNvSpPr>
      </xdr:nvSpPr>
      <xdr:spPr bwMode="auto">
        <a:xfrm>
          <a:off x="759023" y="68966953"/>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99" name="AutoShape 4" descr="Resultado de imagen para todos por un nuevo pais logo">
          <a:extLst>
            <a:ext uri="{FF2B5EF4-FFF2-40B4-BE49-F238E27FC236}">
              <a16:creationId xmlns:a16="http://schemas.microsoft.com/office/drawing/2014/main" id="{578AC0FD-81EC-4BAF-9B66-F1C7D30E2EA3}"/>
            </a:ext>
          </a:extLst>
        </xdr:cNvPr>
        <xdr:cNvSpPr>
          <a:spLocks noChangeAspect="1" noChangeArrowheads="1"/>
        </xdr:cNvSpPr>
      </xdr:nvSpPr>
      <xdr:spPr bwMode="auto">
        <a:xfrm>
          <a:off x="759023" y="68966953"/>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00" name="AutoShape 4" descr="Resultado de imagen para todos por un nuevo pais logo">
          <a:extLst>
            <a:ext uri="{FF2B5EF4-FFF2-40B4-BE49-F238E27FC236}">
              <a16:creationId xmlns:a16="http://schemas.microsoft.com/office/drawing/2014/main" id="{86BE409A-D51A-49B7-8376-3173C4BF2DC8}"/>
            </a:ext>
          </a:extLst>
        </xdr:cNvPr>
        <xdr:cNvSpPr>
          <a:spLocks noChangeAspect="1" noChangeArrowheads="1"/>
        </xdr:cNvSpPr>
      </xdr:nvSpPr>
      <xdr:spPr bwMode="auto">
        <a:xfrm>
          <a:off x="759023" y="68966953"/>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01" name="AutoShape 4" descr="Resultado de imagen para todos por un nuevo pais logo">
          <a:extLst>
            <a:ext uri="{FF2B5EF4-FFF2-40B4-BE49-F238E27FC236}">
              <a16:creationId xmlns:a16="http://schemas.microsoft.com/office/drawing/2014/main" id="{67BC20E5-1A0B-46C3-AC13-15950C2DC039}"/>
            </a:ext>
          </a:extLst>
        </xdr:cNvPr>
        <xdr:cNvSpPr>
          <a:spLocks noChangeAspect="1" noChangeArrowheads="1"/>
        </xdr:cNvSpPr>
      </xdr:nvSpPr>
      <xdr:spPr bwMode="auto">
        <a:xfrm>
          <a:off x="759023" y="68966953"/>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02" name="AutoShape 4" descr="Resultado de imagen para todos por un nuevo pais logo">
          <a:extLst>
            <a:ext uri="{FF2B5EF4-FFF2-40B4-BE49-F238E27FC236}">
              <a16:creationId xmlns:a16="http://schemas.microsoft.com/office/drawing/2014/main" id="{0CF78889-371C-42E5-BC77-0496D03C0C2F}"/>
            </a:ext>
          </a:extLst>
        </xdr:cNvPr>
        <xdr:cNvSpPr>
          <a:spLocks noChangeAspect="1" noChangeArrowheads="1"/>
        </xdr:cNvSpPr>
      </xdr:nvSpPr>
      <xdr:spPr bwMode="auto">
        <a:xfrm>
          <a:off x="759023" y="68966953"/>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03" name="AutoShape 4" descr="Resultado de imagen para todos por un nuevo pais logo">
          <a:extLst>
            <a:ext uri="{FF2B5EF4-FFF2-40B4-BE49-F238E27FC236}">
              <a16:creationId xmlns:a16="http://schemas.microsoft.com/office/drawing/2014/main" id="{61CDFEE1-8FFC-4B57-8545-3F52E2450042}"/>
            </a:ext>
          </a:extLst>
        </xdr:cNvPr>
        <xdr:cNvSpPr>
          <a:spLocks noChangeAspect="1" noChangeArrowheads="1"/>
        </xdr:cNvSpPr>
      </xdr:nvSpPr>
      <xdr:spPr bwMode="auto">
        <a:xfrm>
          <a:off x="759023" y="68966953"/>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04" name="AutoShape 4" descr="Resultado de imagen para todos por un nuevo pais logo">
          <a:extLst>
            <a:ext uri="{FF2B5EF4-FFF2-40B4-BE49-F238E27FC236}">
              <a16:creationId xmlns:a16="http://schemas.microsoft.com/office/drawing/2014/main" id="{066FBE63-A419-4510-AD89-5FCB152538F4}"/>
            </a:ext>
          </a:extLst>
        </xdr:cNvPr>
        <xdr:cNvSpPr>
          <a:spLocks noChangeAspect="1" noChangeArrowheads="1"/>
        </xdr:cNvSpPr>
      </xdr:nvSpPr>
      <xdr:spPr bwMode="auto">
        <a:xfrm>
          <a:off x="759023" y="68966953"/>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05" name="AutoShape 4" descr="Resultado de imagen para todos por un nuevo pais logo">
          <a:extLst>
            <a:ext uri="{FF2B5EF4-FFF2-40B4-BE49-F238E27FC236}">
              <a16:creationId xmlns:a16="http://schemas.microsoft.com/office/drawing/2014/main" id="{94D06814-B75F-491D-B610-0D84EF58347B}"/>
            </a:ext>
          </a:extLst>
        </xdr:cNvPr>
        <xdr:cNvSpPr>
          <a:spLocks noChangeAspect="1" noChangeArrowheads="1"/>
        </xdr:cNvSpPr>
      </xdr:nvSpPr>
      <xdr:spPr bwMode="auto">
        <a:xfrm>
          <a:off x="759023" y="68966953"/>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06" name="AutoShape 4" descr="Resultado de imagen para todos por un nuevo pais logo">
          <a:extLst>
            <a:ext uri="{FF2B5EF4-FFF2-40B4-BE49-F238E27FC236}">
              <a16:creationId xmlns:a16="http://schemas.microsoft.com/office/drawing/2014/main" id="{9F163172-3FD6-4AA5-AE03-7881E736EF87}"/>
            </a:ext>
          </a:extLst>
        </xdr:cNvPr>
        <xdr:cNvSpPr>
          <a:spLocks noChangeAspect="1" noChangeArrowheads="1"/>
        </xdr:cNvSpPr>
      </xdr:nvSpPr>
      <xdr:spPr bwMode="auto">
        <a:xfrm>
          <a:off x="759023" y="68966953"/>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07" name="AutoShape 4" descr="Resultado de imagen para todos por un nuevo pais logo">
          <a:extLst>
            <a:ext uri="{FF2B5EF4-FFF2-40B4-BE49-F238E27FC236}">
              <a16:creationId xmlns:a16="http://schemas.microsoft.com/office/drawing/2014/main" id="{3446A7C5-860C-4595-A4B3-A02A3D667CFD}"/>
            </a:ext>
          </a:extLst>
        </xdr:cNvPr>
        <xdr:cNvSpPr>
          <a:spLocks noChangeAspect="1" noChangeArrowheads="1"/>
        </xdr:cNvSpPr>
      </xdr:nvSpPr>
      <xdr:spPr bwMode="auto">
        <a:xfrm>
          <a:off x="759023" y="68966953"/>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08" name="AutoShape 4" descr="Resultado de imagen para todos por un nuevo pais logo">
          <a:extLst>
            <a:ext uri="{FF2B5EF4-FFF2-40B4-BE49-F238E27FC236}">
              <a16:creationId xmlns:a16="http://schemas.microsoft.com/office/drawing/2014/main" id="{2C970886-F447-4A10-AB23-2DBE6FEA69CB}"/>
            </a:ext>
          </a:extLst>
        </xdr:cNvPr>
        <xdr:cNvSpPr>
          <a:spLocks noChangeAspect="1" noChangeArrowheads="1"/>
        </xdr:cNvSpPr>
      </xdr:nvSpPr>
      <xdr:spPr bwMode="auto">
        <a:xfrm>
          <a:off x="759023" y="68966953"/>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09" name="AutoShape 4" descr="Resultado de imagen para todos por un nuevo pais logo">
          <a:extLst>
            <a:ext uri="{FF2B5EF4-FFF2-40B4-BE49-F238E27FC236}">
              <a16:creationId xmlns:a16="http://schemas.microsoft.com/office/drawing/2014/main" id="{529BB31E-8A4D-4D96-9502-5D606DDA8273}"/>
            </a:ext>
          </a:extLst>
        </xdr:cNvPr>
        <xdr:cNvSpPr>
          <a:spLocks noChangeAspect="1" noChangeArrowheads="1"/>
        </xdr:cNvSpPr>
      </xdr:nvSpPr>
      <xdr:spPr bwMode="auto">
        <a:xfrm>
          <a:off x="759023" y="68966953"/>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10" name="AutoShape 4" descr="Resultado de imagen para todos por un nuevo pais logo">
          <a:extLst>
            <a:ext uri="{FF2B5EF4-FFF2-40B4-BE49-F238E27FC236}">
              <a16:creationId xmlns:a16="http://schemas.microsoft.com/office/drawing/2014/main" id="{AAD4F293-7589-4CD4-AD70-4E7EC7385CEB}"/>
            </a:ext>
          </a:extLst>
        </xdr:cNvPr>
        <xdr:cNvSpPr>
          <a:spLocks noChangeAspect="1" noChangeArrowheads="1"/>
        </xdr:cNvSpPr>
      </xdr:nvSpPr>
      <xdr:spPr bwMode="auto">
        <a:xfrm>
          <a:off x="759023" y="68966953"/>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11" name="AutoShape 4" descr="Resultado de imagen para todos por un nuevo pais logo">
          <a:extLst>
            <a:ext uri="{FF2B5EF4-FFF2-40B4-BE49-F238E27FC236}">
              <a16:creationId xmlns:a16="http://schemas.microsoft.com/office/drawing/2014/main" id="{56CA540F-8FD7-4E44-9FC2-1BF838191B88}"/>
            </a:ext>
          </a:extLst>
        </xdr:cNvPr>
        <xdr:cNvSpPr>
          <a:spLocks noChangeAspect="1" noChangeArrowheads="1"/>
        </xdr:cNvSpPr>
      </xdr:nvSpPr>
      <xdr:spPr bwMode="auto">
        <a:xfrm>
          <a:off x="759023" y="68966953"/>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12" name="AutoShape 4" descr="Resultado de imagen para todos por un nuevo pais logo">
          <a:extLst>
            <a:ext uri="{FF2B5EF4-FFF2-40B4-BE49-F238E27FC236}">
              <a16:creationId xmlns:a16="http://schemas.microsoft.com/office/drawing/2014/main" id="{918C2DB5-DA6A-47F7-996A-3674FC31177C}"/>
            </a:ext>
          </a:extLst>
        </xdr:cNvPr>
        <xdr:cNvSpPr>
          <a:spLocks noChangeAspect="1" noChangeArrowheads="1"/>
        </xdr:cNvSpPr>
      </xdr:nvSpPr>
      <xdr:spPr bwMode="auto">
        <a:xfrm>
          <a:off x="759023" y="68966953"/>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13" name="AutoShape 4" descr="Resultado de imagen para todos por un nuevo pais logo">
          <a:extLst>
            <a:ext uri="{FF2B5EF4-FFF2-40B4-BE49-F238E27FC236}">
              <a16:creationId xmlns:a16="http://schemas.microsoft.com/office/drawing/2014/main" id="{A29D77A2-2759-4DCB-BA90-1E62119E8DE3}"/>
            </a:ext>
          </a:extLst>
        </xdr:cNvPr>
        <xdr:cNvSpPr>
          <a:spLocks noChangeAspect="1" noChangeArrowheads="1"/>
        </xdr:cNvSpPr>
      </xdr:nvSpPr>
      <xdr:spPr bwMode="auto">
        <a:xfrm>
          <a:off x="759023" y="68966953"/>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14" name="AutoShape 4" descr="Resultado de imagen para todos por un nuevo pais logo">
          <a:extLst>
            <a:ext uri="{FF2B5EF4-FFF2-40B4-BE49-F238E27FC236}">
              <a16:creationId xmlns:a16="http://schemas.microsoft.com/office/drawing/2014/main" id="{C098CA5E-1F16-4145-98EB-F27489CF4898}"/>
            </a:ext>
          </a:extLst>
        </xdr:cNvPr>
        <xdr:cNvSpPr>
          <a:spLocks noChangeAspect="1" noChangeArrowheads="1"/>
        </xdr:cNvSpPr>
      </xdr:nvSpPr>
      <xdr:spPr bwMode="auto">
        <a:xfrm>
          <a:off x="759023" y="68966953"/>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15" name="AutoShape 4" descr="Resultado de imagen para todos por un nuevo pais logo">
          <a:extLst>
            <a:ext uri="{FF2B5EF4-FFF2-40B4-BE49-F238E27FC236}">
              <a16:creationId xmlns:a16="http://schemas.microsoft.com/office/drawing/2014/main" id="{1737288E-961F-4DD3-824B-353E4651F1FB}"/>
            </a:ext>
          </a:extLst>
        </xdr:cNvPr>
        <xdr:cNvSpPr>
          <a:spLocks noChangeAspect="1" noChangeArrowheads="1"/>
        </xdr:cNvSpPr>
      </xdr:nvSpPr>
      <xdr:spPr bwMode="auto">
        <a:xfrm>
          <a:off x="759023" y="68966953"/>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821218</xdr:colOff>
      <xdr:row>59</xdr:row>
      <xdr:rowOff>443023</xdr:rowOff>
    </xdr:from>
    <xdr:to>
      <xdr:col>3</xdr:col>
      <xdr:colOff>2874789</xdr:colOff>
      <xdr:row>67</xdr:row>
      <xdr:rowOff>598082</xdr:rowOff>
    </xdr:to>
    <xdr:pic>
      <xdr:nvPicPr>
        <xdr:cNvPr id="4" name="Imagen 3">
          <a:extLst>
            <a:ext uri="{FF2B5EF4-FFF2-40B4-BE49-F238E27FC236}">
              <a16:creationId xmlns:a16="http://schemas.microsoft.com/office/drawing/2014/main" id="{30FF90B4-4E20-65F0-0CAF-0B492D0C3C44}"/>
            </a:ext>
          </a:extLst>
        </xdr:cNvPr>
        <xdr:cNvPicPr>
          <a:picLocks noChangeAspect="1"/>
        </xdr:cNvPicPr>
      </xdr:nvPicPr>
      <xdr:blipFill>
        <a:blip xmlns:r="http://schemas.openxmlformats.org/officeDocument/2006/relationships" r:embed="rId7"/>
        <a:stretch>
          <a:fillRect/>
        </a:stretch>
      </xdr:blipFill>
      <xdr:spPr>
        <a:xfrm>
          <a:off x="1585433" y="20102180"/>
          <a:ext cx="8012234" cy="4740349"/>
        </a:xfrm>
        <a:prstGeom prst="rect">
          <a:avLst/>
        </a:prstGeom>
      </xdr:spPr>
    </xdr:pic>
    <xdr:clientData/>
  </xdr:twoCellAnchor>
  <xdr:oneCellAnchor>
    <xdr:from>
      <xdr:col>0</xdr:col>
      <xdr:colOff>0</xdr:colOff>
      <xdr:row>108</xdr:row>
      <xdr:rowOff>0</xdr:rowOff>
    </xdr:from>
    <xdr:ext cx="304800" cy="185553"/>
    <xdr:sp macro="" textlink="">
      <xdr:nvSpPr>
        <xdr:cNvPr id="16" name="AutoShape 4" descr="Resultado de imagen para todos por un nuevo pais logo">
          <a:extLst>
            <a:ext uri="{FF2B5EF4-FFF2-40B4-BE49-F238E27FC236}">
              <a16:creationId xmlns:a16="http://schemas.microsoft.com/office/drawing/2014/main" id="{BA3C8540-4A61-4957-B59B-48906997E8AD}"/>
            </a:ext>
          </a:extLst>
        </xdr:cNvPr>
        <xdr:cNvSpPr>
          <a:spLocks noChangeAspect="1" noChangeArrowheads="1"/>
        </xdr:cNvSpPr>
      </xdr:nvSpPr>
      <xdr:spPr bwMode="auto">
        <a:xfrm>
          <a:off x="759023" y="41656992"/>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17" name="AutoShape 4" descr="Resultado de imagen para todos por un nuevo pais logo">
          <a:extLst>
            <a:ext uri="{FF2B5EF4-FFF2-40B4-BE49-F238E27FC236}">
              <a16:creationId xmlns:a16="http://schemas.microsoft.com/office/drawing/2014/main" id="{C6C5FE97-5D83-401D-834D-B5B59D7CFCBB}"/>
            </a:ext>
          </a:extLst>
        </xdr:cNvPr>
        <xdr:cNvSpPr>
          <a:spLocks noChangeAspect="1" noChangeArrowheads="1"/>
        </xdr:cNvSpPr>
      </xdr:nvSpPr>
      <xdr:spPr bwMode="auto">
        <a:xfrm>
          <a:off x="759023" y="4165699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18" name="AutoShape 4" descr="Resultado de imagen para todos por un nuevo pais logo">
          <a:extLst>
            <a:ext uri="{FF2B5EF4-FFF2-40B4-BE49-F238E27FC236}">
              <a16:creationId xmlns:a16="http://schemas.microsoft.com/office/drawing/2014/main" id="{669ABFE1-B07A-4718-9D2E-C4CF97B99034}"/>
            </a:ext>
          </a:extLst>
        </xdr:cNvPr>
        <xdr:cNvSpPr>
          <a:spLocks noChangeAspect="1" noChangeArrowheads="1"/>
        </xdr:cNvSpPr>
      </xdr:nvSpPr>
      <xdr:spPr bwMode="auto">
        <a:xfrm>
          <a:off x="759023" y="4165699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19" name="AutoShape 4" descr="Resultado de imagen para todos por un nuevo pais logo">
          <a:extLst>
            <a:ext uri="{FF2B5EF4-FFF2-40B4-BE49-F238E27FC236}">
              <a16:creationId xmlns:a16="http://schemas.microsoft.com/office/drawing/2014/main" id="{41BADE2A-DADB-4118-AF92-48ED1235E73F}"/>
            </a:ext>
          </a:extLst>
        </xdr:cNvPr>
        <xdr:cNvSpPr>
          <a:spLocks noChangeAspect="1" noChangeArrowheads="1"/>
        </xdr:cNvSpPr>
      </xdr:nvSpPr>
      <xdr:spPr bwMode="auto">
        <a:xfrm>
          <a:off x="759023" y="4165699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21" name="AutoShape 4" descr="Resultado de imagen para todos por un nuevo pais logo">
          <a:extLst>
            <a:ext uri="{FF2B5EF4-FFF2-40B4-BE49-F238E27FC236}">
              <a16:creationId xmlns:a16="http://schemas.microsoft.com/office/drawing/2014/main" id="{2B7CBCDA-E42B-43D3-9E10-E2526088D395}"/>
            </a:ext>
          </a:extLst>
        </xdr:cNvPr>
        <xdr:cNvSpPr>
          <a:spLocks noChangeAspect="1" noChangeArrowheads="1"/>
        </xdr:cNvSpPr>
      </xdr:nvSpPr>
      <xdr:spPr bwMode="auto">
        <a:xfrm>
          <a:off x="759023" y="4165699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22" name="AutoShape 4" descr="Resultado de imagen para todos por un nuevo pais logo">
          <a:extLst>
            <a:ext uri="{FF2B5EF4-FFF2-40B4-BE49-F238E27FC236}">
              <a16:creationId xmlns:a16="http://schemas.microsoft.com/office/drawing/2014/main" id="{FBC0AEAA-4D3B-4447-9417-444E73035504}"/>
            </a:ext>
          </a:extLst>
        </xdr:cNvPr>
        <xdr:cNvSpPr>
          <a:spLocks noChangeAspect="1" noChangeArrowheads="1"/>
        </xdr:cNvSpPr>
      </xdr:nvSpPr>
      <xdr:spPr bwMode="auto">
        <a:xfrm>
          <a:off x="759023" y="4165699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27" name="AutoShape 4" descr="Resultado de imagen para todos por un nuevo pais logo">
          <a:extLst>
            <a:ext uri="{FF2B5EF4-FFF2-40B4-BE49-F238E27FC236}">
              <a16:creationId xmlns:a16="http://schemas.microsoft.com/office/drawing/2014/main" id="{62354C5C-B696-483E-919B-CCAB3F1F93BA}"/>
            </a:ext>
          </a:extLst>
        </xdr:cNvPr>
        <xdr:cNvSpPr>
          <a:spLocks noChangeAspect="1" noChangeArrowheads="1"/>
        </xdr:cNvSpPr>
      </xdr:nvSpPr>
      <xdr:spPr bwMode="auto">
        <a:xfrm>
          <a:off x="759023" y="4165699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28" name="AutoShape 4" descr="Resultado de imagen para todos por un nuevo pais logo">
          <a:extLst>
            <a:ext uri="{FF2B5EF4-FFF2-40B4-BE49-F238E27FC236}">
              <a16:creationId xmlns:a16="http://schemas.microsoft.com/office/drawing/2014/main" id="{BB2CB276-070C-477B-9AE6-82196D931875}"/>
            </a:ext>
          </a:extLst>
        </xdr:cNvPr>
        <xdr:cNvSpPr>
          <a:spLocks noChangeAspect="1" noChangeArrowheads="1"/>
        </xdr:cNvSpPr>
      </xdr:nvSpPr>
      <xdr:spPr bwMode="auto">
        <a:xfrm>
          <a:off x="759023" y="4165699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29" name="AutoShape 4" descr="Resultado de imagen para todos por un nuevo pais logo">
          <a:extLst>
            <a:ext uri="{FF2B5EF4-FFF2-40B4-BE49-F238E27FC236}">
              <a16:creationId xmlns:a16="http://schemas.microsoft.com/office/drawing/2014/main" id="{3A835502-0E75-4E5D-B40D-B27990AC4673}"/>
            </a:ext>
          </a:extLst>
        </xdr:cNvPr>
        <xdr:cNvSpPr>
          <a:spLocks noChangeAspect="1" noChangeArrowheads="1"/>
        </xdr:cNvSpPr>
      </xdr:nvSpPr>
      <xdr:spPr bwMode="auto">
        <a:xfrm>
          <a:off x="759023" y="4165699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0" name="AutoShape 4" descr="Resultado de imagen para todos por un nuevo pais logo">
          <a:extLst>
            <a:ext uri="{FF2B5EF4-FFF2-40B4-BE49-F238E27FC236}">
              <a16:creationId xmlns:a16="http://schemas.microsoft.com/office/drawing/2014/main" id="{895BF150-28B1-4F6C-BC42-DCB9EC760C16}"/>
            </a:ext>
          </a:extLst>
        </xdr:cNvPr>
        <xdr:cNvSpPr>
          <a:spLocks noChangeAspect="1" noChangeArrowheads="1"/>
        </xdr:cNvSpPr>
      </xdr:nvSpPr>
      <xdr:spPr bwMode="auto">
        <a:xfrm>
          <a:off x="759023" y="4165699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1" name="AutoShape 4" descr="Resultado de imagen para todos por un nuevo pais logo">
          <a:extLst>
            <a:ext uri="{FF2B5EF4-FFF2-40B4-BE49-F238E27FC236}">
              <a16:creationId xmlns:a16="http://schemas.microsoft.com/office/drawing/2014/main" id="{178C7CAD-6629-4C20-9AEA-640EA0C1FF77}"/>
            </a:ext>
          </a:extLst>
        </xdr:cNvPr>
        <xdr:cNvSpPr>
          <a:spLocks noChangeAspect="1" noChangeArrowheads="1"/>
        </xdr:cNvSpPr>
      </xdr:nvSpPr>
      <xdr:spPr bwMode="auto">
        <a:xfrm>
          <a:off x="759023" y="4165699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2" name="AutoShape 4" descr="Resultado de imagen para todos por un nuevo pais logo">
          <a:extLst>
            <a:ext uri="{FF2B5EF4-FFF2-40B4-BE49-F238E27FC236}">
              <a16:creationId xmlns:a16="http://schemas.microsoft.com/office/drawing/2014/main" id="{F3875024-C7A3-4ECC-9427-BD5BF815CAA0}"/>
            </a:ext>
          </a:extLst>
        </xdr:cNvPr>
        <xdr:cNvSpPr>
          <a:spLocks noChangeAspect="1" noChangeArrowheads="1"/>
        </xdr:cNvSpPr>
      </xdr:nvSpPr>
      <xdr:spPr bwMode="auto">
        <a:xfrm>
          <a:off x="759023" y="4165699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3" name="AutoShape 4" descr="Resultado de imagen para todos por un nuevo pais logo">
          <a:extLst>
            <a:ext uri="{FF2B5EF4-FFF2-40B4-BE49-F238E27FC236}">
              <a16:creationId xmlns:a16="http://schemas.microsoft.com/office/drawing/2014/main" id="{908AA275-4674-43CF-99DC-178D01FAECCC}"/>
            </a:ext>
          </a:extLst>
        </xdr:cNvPr>
        <xdr:cNvSpPr>
          <a:spLocks noChangeAspect="1" noChangeArrowheads="1"/>
        </xdr:cNvSpPr>
      </xdr:nvSpPr>
      <xdr:spPr bwMode="auto">
        <a:xfrm>
          <a:off x="759023" y="4165699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4" name="AutoShape 4" descr="Resultado de imagen para todos por un nuevo pais logo">
          <a:extLst>
            <a:ext uri="{FF2B5EF4-FFF2-40B4-BE49-F238E27FC236}">
              <a16:creationId xmlns:a16="http://schemas.microsoft.com/office/drawing/2014/main" id="{A75B5ABD-B806-4002-ADF5-5DA012FCB251}"/>
            </a:ext>
          </a:extLst>
        </xdr:cNvPr>
        <xdr:cNvSpPr>
          <a:spLocks noChangeAspect="1" noChangeArrowheads="1"/>
        </xdr:cNvSpPr>
      </xdr:nvSpPr>
      <xdr:spPr bwMode="auto">
        <a:xfrm>
          <a:off x="759023" y="4165699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6" name="AutoShape 4" descr="Resultado de imagen para todos por un nuevo pais logo">
          <a:extLst>
            <a:ext uri="{FF2B5EF4-FFF2-40B4-BE49-F238E27FC236}">
              <a16:creationId xmlns:a16="http://schemas.microsoft.com/office/drawing/2014/main" id="{D2CA98DF-B530-4AC4-A610-E0B2CB1B3840}"/>
            </a:ext>
          </a:extLst>
        </xdr:cNvPr>
        <xdr:cNvSpPr>
          <a:spLocks noChangeAspect="1" noChangeArrowheads="1"/>
        </xdr:cNvSpPr>
      </xdr:nvSpPr>
      <xdr:spPr bwMode="auto">
        <a:xfrm>
          <a:off x="759023" y="4165699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8" name="AutoShape 4" descr="Resultado de imagen para todos por un nuevo pais logo">
          <a:extLst>
            <a:ext uri="{FF2B5EF4-FFF2-40B4-BE49-F238E27FC236}">
              <a16:creationId xmlns:a16="http://schemas.microsoft.com/office/drawing/2014/main" id="{096B7B3B-7ACA-466F-A375-08762A40DFB2}"/>
            </a:ext>
          </a:extLst>
        </xdr:cNvPr>
        <xdr:cNvSpPr>
          <a:spLocks noChangeAspect="1" noChangeArrowheads="1"/>
        </xdr:cNvSpPr>
      </xdr:nvSpPr>
      <xdr:spPr bwMode="auto">
        <a:xfrm>
          <a:off x="759023" y="4165699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0" name="AutoShape 4" descr="Resultado de imagen para todos por un nuevo pais logo">
          <a:extLst>
            <a:ext uri="{FF2B5EF4-FFF2-40B4-BE49-F238E27FC236}">
              <a16:creationId xmlns:a16="http://schemas.microsoft.com/office/drawing/2014/main" id="{CD46B3B1-C994-4F89-B6CF-453EB1B6F979}"/>
            </a:ext>
          </a:extLst>
        </xdr:cNvPr>
        <xdr:cNvSpPr>
          <a:spLocks noChangeAspect="1" noChangeArrowheads="1"/>
        </xdr:cNvSpPr>
      </xdr:nvSpPr>
      <xdr:spPr bwMode="auto">
        <a:xfrm>
          <a:off x="759023" y="4165699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1" name="AutoShape 4" descr="Resultado de imagen para todos por un nuevo pais logo">
          <a:extLst>
            <a:ext uri="{FF2B5EF4-FFF2-40B4-BE49-F238E27FC236}">
              <a16:creationId xmlns:a16="http://schemas.microsoft.com/office/drawing/2014/main" id="{D56241D6-5FF4-4D01-8BAB-E96220A683D7}"/>
            </a:ext>
          </a:extLst>
        </xdr:cNvPr>
        <xdr:cNvSpPr>
          <a:spLocks noChangeAspect="1" noChangeArrowheads="1"/>
        </xdr:cNvSpPr>
      </xdr:nvSpPr>
      <xdr:spPr bwMode="auto">
        <a:xfrm>
          <a:off x="759023" y="4165699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5" name="AutoShape 4" descr="Resultado de imagen para todos por un nuevo pais logo">
          <a:extLst>
            <a:ext uri="{FF2B5EF4-FFF2-40B4-BE49-F238E27FC236}">
              <a16:creationId xmlns:a16="http://schemas.microsoft.com/office/drawing/2014/main" id="{1C9D8AF6-9A34-4A35-BDA1-91FA39806C1D}"/>
            </a:ext>
          </a:extLst>
        </xdr:cNvPr>
        <xdr:cNvSpPr>
          <a:spLocks noChangeAspect="1" noChangeArrowheads="1"/>
        </xdr:cNvSpPr>
      </xdr:nvSpPr>
      <xdr:spPr bwMode="auto">
        <a:xfrm>
          <a:off x="759023" y="4165699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6" name="AutoShape 4" descr="Resultado de imagen para todos por un nuevo pais logo">
          <a:extLst>
            <a:ext uri="{FF2B5EF4-FFF2-40B4-BE49-F238E27FC236}">
              <a16:creationId xmlns:a16="http://schemas.microsoft.com/office/drawing/2014/main" id="{655CA2AC-7D18-4885-98FF-3531709C16B5}"/>
            </a:ext>
          </a:extLst>
        </xdr:cNvPr>
        <xdr:cNvSpPr>
          <a:spLocks noChangeAspect="1" noChangeArrowheads="1"/>
        </xdr:cNvSpPr>
      </xdr:nvSpPr>
      <xdr:spPr bwMode="auto">
        <a:xfrm>
          <a:off x="759023" y="4165699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48" name="AutoShape 4" descr="Resultado de imagen para todos por un nuevo pais logo">
          <a:extLst>
            <a:ext uri="{FF2B5EF4-FFF2-40B4-BE49-F238E27FC236}">
              <a16:creationId xmlns:a16="http://schemas.microsoft.com/office/drawing/2014/main" id="{B2181F24-69E2-429E-ACF8-C6F252F0D4BD}"/>
            </a:ext>
          </a:extLst>
        </xdr:cNvPr>
        <xdr:cNvSpPr>
          <a:spLocks noChangeAspect="1" noChangeArrowheads="1"/>
        </xdr:cNvSpPr>
      </xdr:nvSpPr>
      <xdr:spPr bwMode="auto">
        <a:xfrm>
          <a:off x="0" y="500495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9" name="AutoShape 4" descr="Resultado de imagen para todos por un nuevo pais logo">
          <a:extLst>
            <a:ext uri="{FF2B5EF4-FFF2-40B4-BE49-F238E27FC236}">
              <a16:creationId xmlns:a16="http://schemas.microsoft.com/office/drawing/2014/main" id="{C430B3A3-129F-400E-828E-779AA1574EFF}"/>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0" name="AutoShape 4" descr="Resultado de imagen para todos por un nuevo pais logo">
          <a:extLst>
            <a:ext uri="{FF2B5EF4-FFF2-40B4-BE49-F238E27FC236}">
              <a16:creationId xmlns:a16="http://schemas.microsoft.com/office/drawing/2014/main" id="{B93A81DA-B0AB-4D87-A14E-FBD685275CFC}"/>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1" name="AutoShape 4" descr="Resultado de imagen para todos por un nuevo pais logo">
          <a:extLst>
            <a:ext uri="{FF2B5EF4-FFF2-40B4-BE49-F238E27FC236}">
              <a16:creationId xmlns:a16="http://schemas.microsoft.com/office/drawing/2014/main" id="{26AB063A-FDDD-4D4B-BFE5-7A162BDCE574}"/>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2" name="AutoShape 4" descr="Resultado de imagen para todos por un nuevo pais logo">
          <a:extLst>
            <a:ext uri="{FF2B5EF4-FFF2-40B4-BE49-F238E27FC236}">
              <a16:creationId xmlns:a16="http://schemas.microsoft.com/office/drawing/2014/main" id="{715C3453-C790-47B5-A409-53EB499ABC35}"/>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3" name="AutoShape 4" descr="Resultado de imagen para todos por un nuevo pais logo">
          <a:extLst>
            <a:ext uri="{FF2B5EF4-FFF2-40B4-BE49-F238E27FC236}">
              <a16:creationId xmlns:a16="http://schemas.microsoft.com/office/drawing/2014/main" id="{1EDA398B-5B36-4537-988B-0B639321C63A}"/>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4" name="AutoShape 4" descr="Resultado de imagen para todos por un nuevo pais logo">
          <a:extLst>
            <a:ext uri="{FF2B5EF4-FFF2-40B4-BE49-F238E27FC236}">
              <a16:creationId xmlns:a16="http://schemas.microsoft.com/office/drawing/2014/main" id="{62C73D57-00C1-400F-ADC2-AE3577388E6F}"/>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5" name="AutoShape 4" descr="Resultado de imagen para todos por un nuevo pais logo">
          <a:extLst>
            <a:ext uri="{FF2B5EF4-FFF2-40B4-BE49-F238E27FC236}">
              <a16:creationId xmlns:a16="http://schemas.microsoft.com/office/drawing/2014/main" id="{F22AB1DE-A8D3-41C7-8EEB-688BB2F522E8}"/>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6" name="AutoShape 4" descr="Resultado de imagen para todos por un nuevo pais logo">
          <a:extLst>
            <a:ext uri="{FF2B5EF4-FFF2-40B4-BE49-F238E27FC236}">
              <a16:creationId xmlns:a16="http://schemas.microsoft.com/office/drawing/2014/main" id="{D6A25B98-73AE-4DDA-A88F-EA39056CD12B}"/>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7" name="AutoShape 4" descr="Resultado de imagen para todos por un nuevo pais logo">
          <a:extLst>
            <a:ext uri="{FF2B5EF4-FFF2-40B4-BE49-F238E27FC236}">
              <a16:creationId xmlns:a16="http://schemas.microsoft.com/office/drawing/2014/main" id="{731D3E45-F4C5-4956-9584-42CB27273EA7}"/>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8" name="AutoShape 4" descr="Resultado de imagen para todos por un nuevo pais logo">
          <a:extLst>
            <a:ext uri="{FF2B5EF4-FFF2-40B4-BE49-F238E27FC236}">
              <a16:creationId xmlns:a16="http://schemas.microsoft.com/office/drawing/2014/main" id="{9C4847BF-0176-4F84-9C65-B5A6D6FFDFC4}"/>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9" name="AutoShape 4" descr="Resultado de imagen para todos por un nuevo pais logo">
          <a:extLst>
            <a:ext uri="{FF2B5EF4-FFF2-40B4-BE49-F238E27FC236}">
              <a16:creationId xmlns:a16="http://schemas.microsoft.com/office/drawing/2014/main" id="{5783740C-0028-41C9-B342-82DDCA4259D8}"/>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0" name="AutoShape 4" descr="Resultado de imagen para todos por un nuevo pais logo">
          <a:extLst>
            <a:ext uri="{FF2B5EF4-FFF2-40B4-BE49-F238E27FC236}">
              <a16:creationId xmlns:a16="http://schemas.microsoft.com/office/drawing/2014/main" id="{E6AD0A85-F421-46BA-A3BE-54BA88F1B9A4}"/>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1" name="AutoShape 4" descr="Resultado de imagen para todos por un nuevo pais logo">
          <a:extLst>
            <a:ext uri="{FF2B5EF4-FFF2-40B4-BE49-F238E27FC236}">
              <a16:creationId xmlns:a16="http://schemas.microsoft.com/office/drawing/2014/main" id="{D24D2F45-1053-4938-B70F-627F2B9C2270}"/>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2" name="AutoShape 4" descr="Resultado de imagen para todos por un nuevo pais logo">
          <a:extLst>
            <a:ext uri="{FF2B5EF4-FFF2-40B4-BE49-F238E27FC236}">
              <a16:creationId xmlns:a16="http://schemas.microsoft.com/office/drawing/2014/main" id="{030662B3-853F-416A-B7BB-BB1570485893}"/>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3" name="AutoShape 4" descr="Resultado de imagen para todos por un nuevo pais logo">
          <a:extLst>
            <a:ext uri="{FF2B5EF4-FFF2-40B4-BE49-F238E27FC236}">
              <a16:creationId xmlns:a16="http://schemas.microsoft.com/office/drawing/2014/main" id="{9194D3BB-25B7-4CB3-9A7B-77511D75E14C}"/>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48" name="AutoShape 4" descr="Resultado de imagen para todos por un nuevo pais logo">
          <a:extLst>
            <a:ext uri="{FF2B5EF4-FFF2-40B4-BE49-F238E27FC236}">
              <a16:creationId xmlns:a16="http://schemas.microsoft.com/office/drawing/2014/main" id="{41DBF2B6-FDA6-405F-83B9-C21BED1FDEFD}"/>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49" name="AutoShape 4" descr="Resultado de imagen para todos por un nuevo pais logo">
          <a:extLst>
            <a:ext uri="{FF2B5EF4-FFF2-40B4-BE49-F238E27FC236}">
              <a16:creationId xmlns:a16="http://schemas.microsoft.com/office/drawing/2014/main" id="{3DD1D42B-C750-47EF-B24B-74B200AD3DEB}"/>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50" name="AutoShape 4" descr="Resultado de imagen para todos por un nuevo pais logo">
          <a:extLst>
            <a:ext uri="{FF2B5EF4-FFF2-40B4-BE49-F238E27FC236}">
              <a16:creationId xmlns:a16="http://schemas.microsoft.com/office/drawing/2014/main" id="{10BF1015-68D8-4116-9AA5-BB6A71EA2C57}"/>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451" name="AutoShape 4" descr="Resultado de imagen para todos por un nuevo pais logo">
          <a:extLst>
            <a:ext uri="{FF2B5EF4-FFF2-40B4-BE49-F238E27FC236}">
              <a16:creationId xmlns:a16="http://schemas.microsoft.com/office/drawing/2014/main" id="{467E318C-A606-4529-9461-1EDB3DFA708E}"/>
            </a:ext>
          </a:extLst>
        </xdr:cNvPr>
        <xdr:cNvSpPr>
          <a:spLocks noChangeAspect="1" noChangeArrowheads="1"/>
        </xdr:cNvSpPr>
      </xdr:nvSpPr>
      <xdr:spPr bwMode="auto">
        <a:xfrm>
          <a:off x="0" y="500495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52" name="AutoShape 4" descr="Resultado de imagen para todos por un nuevo pais logo">
          <a:extLst>
            <a:ext uri="{FF2B5EF4-FFF2-40B4-BE49-F238E27FC236}">
              <a16:creationId xmlns:a16="http://schemas.microsoft.com/office/drawing/2014/main" id="{55E84EB4-7892-4C3F-9069-01F92D2D7E0B}"/>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53" name="AutoShape 4" descr="Resultado de imagen para todos por un nuevo pais logo">
          <a:extLst>
            <a:ext uri="{FF2B5EF4-FFF2-40B4-BE49-F238E27FC236}">
              <a16:creationId xmlns:a16="http://schemas.microsoft.com/office/drawing/2014/main" id="{110705B6-5B00-4936-BD7E-5BD1A1F3D840}"/>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54" name="AutoShape 4" descr="Resultado de imagen para todos por un nuevo pais logo">
          <a:extLst>
            <a:ext uri="{FF2B5EF4-FFF2-40B4-BE49-F238E27FC236}">
              <a16:creationId xmlns:a16="http://schemas.microsoft.com/office/drawing/2014/main" id="{7B98E082-1CC8-46F3-A125-3E1492B371CF}"/>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55" name="AutoShape 4" descr="Resultado de imagen para todos por un nuevo pais logo">
          <a:extLst>
            <a:ext uri="{FF2B5EF4-FFF2-40B4-BE49-F238E27FC236}">
              <a16:creationId xmlns:a16="http://schemas.microsoft.com/office/drawing/2014/main" id="{F47A4B47-F1DF-48D2-9AE6-BC56635FB86A}"/>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56" name="AutoShape 4" descr="Resultado de imagen para todos por un nuevo pais logo">
          <a:extLst>
            <a:ext uri="{FF2B5EF4-FFF2-40B4-BE49-F238E27FC236}">
              <a16:creationId xmlns:a16="http://schemas.microsoft.com/office/drawing/2014/main" id="{2FDF8F56-9AB2-41C0-9B89-B5314A450760}"/>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57" name="AutoShape 4" descr="Resultado de imagen para todos por un nuevo pais logo">
          <a:extLst>
            <a:ext uri="{FF2B5EF4-FFF2-40B4-BE49-F238E27FC236}">
              <a16:creationId xmlns:a16="http://schemas.microsoft.com/office/drawing/2014/main" id="{0EFB512B-E4EA-4354-88B7-EFEEBE958229}"/>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58" name="AutoShape 4" descr="Resultado de imagen para todos por un nuevo pais logo">
          <a:extLst>
            <a:ext uri="{FF2B5EF4-FFF2-40B4-BE49-F238E27FC236}">
              <a16:creationId xmlns:a16="http://schemas.microsoft.com/office/drawing/2014/main" id="{0DB2B135-E61E-4DDB-9F43-862D8071AAA0}"/>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59" name="AutoShape 4" descr="Resultado de imagen para todos por un nuevo pais logo">
          <a:extLst>
            <a:ext uri="{FF2B5EF4-FFF2-40B4-BE49-F238E27FC236}">
              <a16:creationId xmlns:a16="http://schemas.microsoft.com/office/drawing/2014/main" id="{55CA7061-8313-4340-B875-570D09F69B55}"/>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61" name="AutoShape 4" descr="Resultado de imagen para todos por un nuevo pais logo">
          <a:extLst>
            <a:ext uri="{FF2B5EF4-FFF2-40B4-BE49-F238E27FC236}">
              <a16:creationId xmlns:a16="http://schemas.microsoft.com/office/drawing/2014/main" id="{6559F76A-0365-48DF-9A43-E3B8AFDC1F79}"/>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62" name="AutoShape 4" descr="Resultado de imagen para todos por un nuevo pais logo">
          <a:extLst>
            <a:ext uri="{FF2B5EF4-FFF2-40B4-BE49-F238E27FC236}">
              <a16:creationId xmlns:a16="http://schemas.microsoft.com/office/drawing/2014/main" id="{429F4037-BFD2-477E-A5DC-9A79EC7ABEC4}"/>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63" name="AutoShape 4" descr="Resultado de imagen para todos por un nuevo pais logo">
          <a:extLst>
            <a:ext uri="{FF2B5EF4-FFF2-40B4-BE49-F238E27FC236}">
              <a16:creationId xmlns:a16="http://schemas.microsoft.com/office/drawing/2014/main" id="{BA73A064-76E1-4F78-BC54-AE03ACF15ECF}"/>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64" name="AutoShape 4" descr="Resultado de imagen para todos por un nuevo pais logo">
          <a:extLst>
            <a:ext uri="{FF2B5EF4-FFF2-40B4-BE49-F238E27FC236}">
              <a16:creationId xmlns:a16="http://schemas.microsoft.com/office/drawing/2014/main" id="{08F8F0E5-2AA9-4334-A539-F1011B7FA157}"/>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65" name="AutoShape 4" descr="Resultado de imagen para todos por un nuevo pais logo">
          <a:extLst>
            <a:ext uri="{FF2B5EF4-FFF2-40B4-BE49-F238E27FC236}">
              <a16:creationId xmlns:a16="http://schemas.microsoft.com/office/drawing/2014/main" id="{33FC0CAA-DCD0-411C-861C-CC7AA44778AD}"/>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66" name="AutoShape 4" descr="Resultado de imagen para todos por un nuevo pais logo">
          <a:extLst>
            <a:ext uri="{FF2B5EF4-FFF2-40B4-BE49-F238E27FC236}">
              <a16:creationId xmlns:a16="http://schemas.microsoft.com/office/drawing/2014/main" id="{7A332AE3-FA70-462A-B380-5BB8669F0184}"/>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67" name="AutoShape 4" descr="Resultado de imagen para todos por un nuevo pais logo">
          <a:extLst>
            <a:ext uri="{FF2B5EF4-FFF2-40B4-BE49-F238E27FC236}">
              <a16:creationId xmlns:a16="http://schemas.microsoft.com/office/drawing/2014/main" id="{5A0D84B2-3994-42A4-9282-4736254B7C8F}"/>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68" name="AutoShape 4" descr="Resultado de imagen para todos por un nuevo pais logo">
          <a:extLst>
            <a:ext uri="{FF2B5EF4-FFF2-40B4-BE49-F238E27FC236}">
              <a16:creationId xmlns:a16="http://schemas.microsoft.com/office/drawing/2014/main" id="{94D56868-04CC-49C7-8102-B6E0BC3D92CF}"/>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69" name="AutoShape 4" descr="Resultado de imagen para todos por un nuevo pais logo">
          <a:extLst>
            <a:ext uri="{FF2B5EF4-FFF2-40B4-BE49-F238E27FC236}">
              <a16:creationId xmlns:a16="http://schemas.microsoft.com/office/drawing/2014/main" id="{1F4F535D-BB1E-4B63-AD7C-794421ACBEEA}"/>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70" name="AutoShape 4" descr="Resultado de imagen para todos por un nuevo pais logo">
          <a:extLst>
            <a:ext uri="{FF2B5EF4-FFF2-40B4-BE49-F238E27FC236}">
              <a16:creationId xmlns:a16="http://schemas.microsoft.com/office/drawing/2014/main" id="{B4844E48-C4BB-4721-B694-B88F4343AFBE}"/>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71" name="AutoShape 4" descr="Resultado de imagen para todos por un nuevo pais logo">
          <a:extLst>
            <a:ext uri="{FF2B5EF4-FFF2-40B4-BE49-F238E27FC236}">
              <a16:creationId xmlns:a16="http://schemas.microsoft.com/office/drawing/2014/main" id="{686FCAAA-DCA6-4608-9D51-2860F3DC048F}"/>
            </a:ext>
          </a:extLst>
        </xdr:cNvPr>
        <xdr:cNvSpPr>
          <a:spLocks noChangeAspect="1" noChangeArrowheads="1"/>
        </xdr:cNvSpPr>
      </xdr:nvSpPr>
      <xdr:spPr bwMode="auto">
        <a:xfrm>
          <a:off x="0" y="57780331"/>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473" name="AutoShape 4" descr="Resultado de imagen para todos por un nuevo pais logo">
          <a:extLst>
            <a:ext uri="{FF2B5EF4-FFF2-40B4-BE49-F238E27FC236}">
              <a16:creationId xmlns:a16="http://schemas.microsoft.com/office/drawing/2014/main" id="{A93EA9C0-A8EA-4F0C-A986-F9068BC4B173}"/>
            </a:ext>
          </a:extLst>
        </xdr:cNvPr>
        <xdr:cNvSpPr>
          <a:spLocks noChangeAspect="1" noChangeArrowheads="1"/>
        </xdr:cNvSpPr>
      </xdr:nvSpPr>
      <xdr:spPr bwMode="auto">
        <a:xfrm>
          <a:off x="0" y="57098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75" name="AutoShape 4" descr="Resultado de imagen para todos por un nuevo pais logo">
          <a:extLst>
            <a:ext uri="{FF2B5EF4-FFF2-40B4-BE49-F238E27FC236}">
              <a16:creationId xmlns:a16="http://schemas.microsoft.com/office/drawing/2014/main" id="{65E6FBE0-67CA-419C-B53F-F06A3B76BBB1}"/>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76" name="AutoShape 4" descr="Resultado de imagen para todos por un nuevo pais logo">
          <a:extLst>
            <a:ext uri="{FF2B5EF4-FFF2-40B4-BE49-F238E27FC236}">
              <a16:creationId xmlns:a16="http://schemas.microsoft.com/office/drawing/2014/main" id="{380DB9BD-9B09-4D76-920B-938B47735F0B}"/>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77" name="AutoShape 4" descr="Resultado de imagen para todos por un nuevo pais logo">
          <a:extLst>
            <a:ext uri="{FF2B5EF4-FFF2-40B4-BE49-F238E27FC236}">
              <a16:creationId xmlns:a16="http://schemas.microsoft.com/office/drawing/2014/main" id="{E621529E-D162-4F4A-BD58-1640CBC05579}"/>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78" name="AutoShape 4" descr="Resultado de imagen para todos por un nuevo pais logo">
          <a:extLst>
            <a:ext uri="{FF2B5EF4-FFF2-40B4-BE49-F238E27FC236}">
              <a16:creationId xmlns:a16="http://schemas.microsoft.com/office/drawing/2014/main" id="{BDCFB602-C2EF-473F-ABCD-630DB3EBD667}"/>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79" name="AutoShape 4" descr="Resultado de imagen para todos por un nuevo pais logo">
          <a:extLst>
            <a:ext uri="{FF2B5EF4-FFF2-40B4-BE49-F238E27FC236}">
              <a16:creationId xmlns:a16="http://schemas.microsoft.com/office/drawing/2014/main" id="{2CC346A9-C211-401F-883C-A656E5B81A4F}"/>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80" name="AutoShape 4" descr="Resultado de imagen para todos por un nuevo pais logo">
          <a:extLst>
            <a:ext uri="{FF2B5EF4-FFF2-40B4-BE49-F238E27FC236}">
              <a16:creationId xmlns:a16="http://schemas.microsoft.com/office/drawing/2014/main" id="{E2622961-F821-47D1-BECA-02992B1C9336}"/>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81" name="AutoShape 4" descr="Resultado de imagen para todos por un nuevo pais logo">
          <a:extLst>
            <a:ext uri="{FF2B5EF4-FFF2-40B4-BE49-F238E27FC236}">
              <a16:creationId xmlns:a16="http://schemas.microsoft.com/office/drawing/2014/main" id="{EAF614E4-7B70-47DF-B486-B6CFF4312728}"/>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82" name="AutoShape 4" descr="Resultado de imagen para todos por un nuevo pais logo">
          <a:extLst>
            <a:ext uri="{FF2B5EF4-FFF2-40B4-BE49-F238E27FC236}">
              <a16:creationId xmlns:a16="http://schemas.microsoft.com/office/drawing/2014/main" id="{1CE8C181-6EC9-4C67-B866-E55C2FF3CAA3}"/>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83" name="AutoShape 4" descr="Resultado de imagen para todos por un nuevo pais logo">
          <a:extLst>
            <a:ext uri="{FF2B5EF4-FFF2-40B4-BE49-F238E27FC236}">
              <a16:creationId xmlns:a16="http://schemas.microsoft.com/office/drawing/2014/main" id="{BC0026A3-5431-406B-9E4F-AD44F26BE6B1}"/>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84" name="AutoShape 4" descr="Resultado de imagen para todos por un nuevo pais logo">
          <a:extLst>
            <a:ext uri="{FF2B5EF4-FFF2-40B4-BE49-F238E27FC236}">
              <a16:creationId xmlns:a16="http://schemas.microsoft.com/office/drawing/2014/main" id="{42991935-919F-4C79-8A50-7B74DF089BD3}"/>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85" name="AutoShape 4" descr="Resultado de imagen para todos por un nuevo pais logo">
          <a:extLst>
            <a:ext uri="{FF2B5EF4-FFF2-40B4-BE49-F238E27FC236}">
              <a16:creationId xmlns:a16="http://schemas.microsoft.com/office/drawing/2014/main" id="{30EEE74A-3EEE-48AB-B0DC-16AA6C256073}"/>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86" name="AutoShape 4" descr="Resultado de imagen para todos por un nuevo pais logo">
          <a:extLst>
            <a:ext uri="{FF2B5EF4-FFF2-40B4-BE49-F238E27FC236}">
              <a16:creationId xmlns:a16="http://schemas.microsoft.com/office/drawing/2014/main" id="{AF9638B4-BF2C-4A92-9514-D0580D8856E7}"/>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87" name="AutoShape 4" descr="Resultado de imagen para todos por un nuevo pais logo">
          <a:extLst>
            <a:ext uri="{FF2B5EF4-FFF2-40B4-BE49-F238E27FC236}">
              <a16:creationId xmlns:a16="http://schemas.microsoft.com/office/drawing/2014/main" id="{48B355B3-3F2D-4E7E-A4A0-3AE6D27D94FB}"/>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88" name="AutoShape 4" descr="Resultado de imagen para todos por un nuevo pais logo">
          <a:extLst>
            <a:ext uri="{FF2B5EF4-FFF2-40B4-BE49-F238E27FC236}">
              <a16:creationId xmlns:a16="http://schemas.microsoft.com/office/drawing/2014/main" id="{414F8ABC-0402-4A1A-B3CD-0626A36BBECA}"/>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89" name="AutoShape 4" descr="Resultado de imagen para todos por un nuevo pais logo">
          <a:extLst>
            <a:ext uri="{FF2B5EF4-FFF2-40B4-BE49-F238E27FC236}">
              <a16:creationId xmlns:a16="http://schemas.microsoft.com/office/drawing/2014/main" id="{D317AF55-5133-4653-927D-B788A65DC746}"/>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90" name="AutoShape 4" descr="Resultado de imagen para todos por un nuevo pais logo">
          <a:extLst>
            <a:ext uri="{FF2B5EF4-FFF2-40B4-BE49-F238E27FC236}">
              <a16:creationId xmlns:a16="http://schemas.microsoft.com/office/drawing/2014/main" id="{B28A37C5-12A6-43F8-9B56-8654B148FCDF}"/>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91" name="AutoShape 4" descr="Resultado de imagen para todos por un nuevo pais logo">
          <a:extLst>
            <a:ext uri="{FF2B5EF4-FFF2-40B4-BE49-F238E27FC236}">
              <a16:creationId xmlns:a16="http://schemas.microsoft.com/office/drawing/2014/main" id="{5E0873FC-AC04-473A-B294-BDF82F49F9B2}"/>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92" name="AutoShape 4" descr="Resultado de imagen para todos por un nuevo pais logo">
          <a:extLst>
            <a:ext uri="{FF2B5EF4-FFF2-40B4-BE49-F238E27FC236}">
              <a16:creationId xmlns:a16="http://schemas.microsoft.com/office/drawing/2014/main" id="{17211454-17CB-4362-B303-7A50D26273D7}"/>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51955</xdr:colOff>
      <xdr:row>108</xdr:row>
      <xdr:rowOff>0</xdr:rowOff>
    </xdr:from>
    <xdr:ext cx="304800" cy="299029"/>
    <xdr:sp macro="" textlink="">
      <xdr:nvSpPr>
        <xdr:cNvPr id="493" name="AutoShape 4" descr="Resultado de imagen para todos por un nuevo pais logo">
          <a:extLst>
            <a:ext uri="{FF2B5EF4-FFF2-40B4-BE49-F238E27FC236}">
              <a16:creationId xmlns:a16="http://schemas.microsoft.com/office/drawing/2014/main" id="{7448D100-9F8E-4EBA-95A3-CD9BFF455849}"/>
            </a:ext>
          </a:extLst>
        </xdr:cNvPr>
        <xdr:cNvSpPr>
          <a:spLocks noChangeAspect="1" noChangeArrowheads="1"/>
        </xdr:cNvSpPr>
      </xdr:nvSpPr>
      <xdr:spPr bwMode="auto">
        <a:xfrm>
          <a:off x="51955"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494" name="AutoShape 4" descr="Resultado de imagen para todos por un nuevo pais logo">
          <a:extLst>
            <a:ext uri="{FF2B5EF4-FFF2-40B4-BE49-F238E27FC236}">
              <a16:creationId xmlns:a16="http://schemas.microsoft.com/office/drawing/2014/main" id="{40BA7753-BC0A-4A12-85C3-006587310888}"/>
            </a:ext>
          </a:extLst>
        </xdr:cNvPr>
        <xdr:cNvSpPr>
          <a:spLocks noChangeAspect="1" noChangeArrowheads="1"/>
        </xdr:cNvSpPr>
      </xdr:nvSpPr>
      <xdr:spPr bwMode="auto">
        <a:xfrm>
          <a:off x="0" y="57098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95" name="AutoShape 4" descr="Resultado de imagen para todos por un nuevo pais logo">
          <a:extLst>
            <a:ext uri="{FF2B5EF4-FFF2-40B4-BE49-F238E27FC236}">
              <a16:creationId xmlns:a16="http://schemas.microsoft.com/office/drawing/2014/main" id="{661D7069-24A0-4989-A885-EE60A306CAB8}"/>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96" name="AutoShape 4" descr="Resultado de imagen para todos por un nuevo pais logo">
          <a:extLst>
            <a:ext uri="{FF2B5EF4-FFF2-40B4-BE49-F238E27FC236}">
              <a16:creationId xmlns:a16="http://schemas.microsoft.com/office/drawing/2014/main" id="{1B30AC02-9312-4D87-A63F-A6468247EF48}"/>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97" name="AutoShape 4" descr="Resultado de imagen para todos por un nuevo pais logo">
          <a:extLst>
            <a:ext uri="{FF2B5EF4-FFF2-40B4-BE49-F238E27FC236}">
              <a16:creationId xmlns:a16="http://schemas.microsoft.com/office/drawing/2014/main" id="{2F59B195-AA92-49E3-9C2D-C15636F5736E}"/>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98" name="AutoShape 4" descr="Resultado de imagen para todos por un nuevo pais logo">
          <a:extLst>
            <a:ext uri="{FF2B5EF4-FFF2-40B4-BE49-F238E27FC236}">
              <a16:creationId xmlns:a16="http://schemas.microsoft.com/office/drawing/2014/main" id="{EDA84AC7-FF14-4E7F-B458-7EB8A0069A2C}"/>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99" name="AutoShape 4" descr="Resultado de imagen para todos por un nuevo pais logo">
          <a:extLst>
            <a:ext uri="{FF2B5EF4-FFF2-40B4-BE49-F238E27FC236}">
              <a16:creationId xmlns:a16="http://schemas.microsoft.com/office/drawing/2014/main" id="{EEDD1936-9E4F-45A7-B49E-B1CCE6620F2C}"/>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00" name="AutoShape 4" descr="Resultado de imagen para todos por un nuevo pais logo">
          <a:extLst>
            <a:ext uri="{FF2B5EF4-FFF2-40B4-BE49-F238E27FC236}">
              <a16:creationId xmlns:a16="http://schemas.microsoft.com/office/drawing/2014/main" id="{6CA3D75F-0F0D-47A6-8E34-88CDB114F03A}"/>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01" name="AutoShape 4" descr="Resultado de imagen para todos por un nuevo pais logo">
          <a:extLst>
            <a:ext uri="{FF2B5EF4-FFF2-40B4-BE49-F238E27FC236}">
              <a16:creationId xmlns:a16="http://schemas.microsoft.com/office/drawing/2014/main" id="{1D5E7C30-FE84-4D00-901C-152B9A786FF9}"/>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02" name="AutoShape 4" descr="Resultado de imagen para todos por un nuevo pais logo">
          <a:extLst>
            <a:ext uri="{FF2B5EF4-FFF2-40B4-BE49-F238E27FC236}">
              <a16:creationId xmlns:a16="http://schemas.microsoft.com/office/drawing/2014/main" id="{13EA33F8-0070-4902-AA19-856216D03433}"/>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03" name="AutoShape 4" descr="Resultado de imagen para todos por un nuevo pais logo">
          <a:extLst>
            <a:ext uri="{FF2B5EF4-FFF2-40B4-BE49-F238E27FC236}">
              <a16:creationId xmlns:a16="http://schemas.microsoft.com/office/drawing/2014/main" id="{69C3F7E6-7AA8-4228-AC38-C95A69022C3F}"/>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04" name="AutoShape 4" descr="Resultado de imagen para todos por un nuevo pais logo">
          <a:extLst>
            <a:ext uri="{FF2B5EF4-FFF2-40B4-BE49-F238E27FC236}">
              <a16:creationId xmlns:a16="http://schemas.microsoft.com/office/drawing/2014/main" id="{FA2E1FC7-AFF3-4BA0-AA0D-57D6F3B528CD}"/>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05" name="AutoShape 4" descr="Resultado de imagen para todos por un nuevo pais logo">
          <a:extLst>
            <a:ext uri="{FF2B5EF4-FFF2-40B4-BE49-F238E27FC236}">
              <a16:creationId xmlns:a16="http://schemas.microsoft.com/office/drawing/2014/main" id="{D985BED0-87E1-46DF-9FDB-C24AC3E83739}"/>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27" name="AutoShape 4" descr="Resultado de imagen para todos por un nuevo pais logo">
          <a:extLst>
            <a:ext uri="{FF2B5EF4-FFF2-40B4-BE49-F238E27FC236}">
              <a16:creationId xmlns:a16="http://schemas.microsoft.com/office/drawing/2014/main" id="{6E7F0189-7ADF-46DA-8337-DC57824356F3}"/>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28" name="AutoShape 4" descr="Resultado de imagen para todos por un nuevo pais logo">
          <a:extLst>
            <a:ext uri="{FF2B5EF4-FFF2-40B4-BE49-F238E27FC236}">
              <a16:creationId xmlns:a16="http://schemas.microsoft.com/office/drawing/2014/main" id="{8B6C7F79-47CB-4131-91B7-067EA9E96810}"/>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29" name="AutoShape 4" descr="Resultado de imagen para todos por un nuevo pais logo">
          <a:extLst>
            <a:ext uri="{FF2B5EF4-FFF2-40B4-BE49-F238E27FC236}">
              <a16:creationId xmlns:a16="http://schemas.microsoft.com/office/drawing/2014/main" id="{C3B7F11A-9B19-4C6B-85C6-6B915316E63B}"/>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30" name="AutoShape 4" descr="Resultado de imagen para todos por un nuevo pais logo">
          <a:extLst>
            <a:ext uri="{FF2B5EF4-FFF2-40B4-BE49-F238E27FC236}">
              <a16:creationId xmlns:a16="http://schemas.microsoft.com/office/drawing/2014/main" id="{720166E2-749F-4DDF-9214-254509D87C0C}"/>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31" name="AutoShape 4" descr="Resultado de imagen para todos por un nuevo pais logo">
          <a:extLst>
            <a:ext uri="{FF2B5EF4-FFF2-40B4-BE49-F238E27FC236}">
              <a16:creationId xmlns:a16="http://schemas.microsoft.com/office/drawing/2014/main" id="{11848D8A-9DE6-4348-9274-08B1054BB946}"/>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52" name="AutoShape 4" descr="Resultado de imagen para todos por un nuevo pais logo">
          <a:extLst>
            <a:ext uri="{FF2B5EF4-FFF2-40B4-BE49-F238E27FC236}">
              <a16:creationId xmlns:a16="http://schemas.microsoft.com/office/drawing/2014/main" id="{5EEFB846-EEAE-4058-8A8F-96B9D6576EC5}"/>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53" name="AutoShape 4" descr="Resultado de imagen para todos por un nuevo pais logo">
          <a:extLst>
            <a:ext uri="{FF2B5EF4-FFF2-40B4-BE49-F238E27FC236}">
              <a16:creationId xmlns:a16="http://schemas.microsoft.com/office/drawing/2014/main" id="{970EF7CE-43B4-4D0B-9549-596A311774FA}"/>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554" name="AutoShape 4" descr="Resultado de imagen para todos por un nuevo pais logo">
          <a:extLst>
            <a:ext uri="{FF2B5EF4-FFF2-40B4-BE49-F238E27FC236}">
              <a16:creationId xmlns:a16="http://schemas.microsoft.com/office/drawing/2014/main" id="{9283AB7B-B07F-47FA-B8C7-1E0BEAC69CA2}"/>
            </a:ext>
          </a:extLst>
        </xdr:cNvPr>
        <xdr:cNvSpPr>
          <a:spLocks noChangeAspect="1" noChangeArrowheads="1"/>
        </xdr:cNvSpPr>
      </xdr:nvSpPr>
      <xdr:spPr bwMode="auto">
        <a:xfrm>
          <a:off x="0" y="57098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56" name="AutoShape 4" descr="Resultado de imagen para todos por un nuevo pais logo">
          <a:extLst>
            <a:ext uri="{FF2B5EF4-FFF2-40B4-BE49-F238E27FC236}">
              <a16:creationId xmlns:a16="http://schemas.microsoft.com/office/drawing/2014/main" id="{E866F89C-0F09-4A39-8878-08624067DEB6}"/>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77" name="AutoShape 4" descr="Resultado de imagen para todos por un nuevo pais logo">
          <a:extLst>
            <a:ext uri="{FF2B5EF4-FFF2-40B4-BE49-F238E27FC236}">
              <a16:creationId xmlns:a16="http://schemas.microsoft.com/office/drawing/2014/main" id="{F0DDE5C4-C064-4A19-81A6-8CFA018CA230}"/>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78" name="AutoShape 4" descr="Resultado de imagen para todos por un nuevo pais logo">
          <a:extLst>
            <a:ext uri="{FF2B5EF4-FFF2-40B4-BE49-F238E27FC236}">
              <a16:creationId xmlns:a16="http://schemas.microsoft.com/office/drawing/2014/main" id="{B26D9A97-7CE2-4EAB-94C0-5E687C3EF06B}"/>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79" name="AutoShape 4" descr="Resultado de imagen para todos por un nuevo pais logo">
          <a:extLst>
            <a:ext uri="{FF2B5EF4-FFF2-40B4-BE49-F238E27FC236}">
              <a16:creationId xmlns:a16="http://schemas.microsoft.com/office/drawing/2014/main" id="{ED845C70-A244-40E8-A9B1-0148DB2D659D}"/>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81" name="AutoShape 4" descr="Resultado de imagen para todos por un nuevo pais logo">
          <a:extLst>
            <a:ext uri="{FF2B5EF4-FFF2-40B4-BE49-F238E27FC236}">
              <a16:creationId xmlns:a16="http://schemas.microsoft.com/office/drawing/2014/main" id="{1064E45D-636D-45CB-8C5B-D0E4DE6A4A47}"/>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83" name="AutoShape 4" descr="Resultado de imagen para todos por un nuevo pais logo">
          <a:extLst>
            <a:ext uri="{FF2B5EF4-FFF2-40B4-BE49-F238E27FC236}">
              <a16:creationId xmlns:a16="http://schemas.microsoft.com/office/drawing/2014/main" id="{FF1FD6D1-056B-48C3-B98F-AD9657A9F8EE}"/>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84" name="AutoShape 4" descr="Resultado de imagen para todos por un nuevo pais logo">
          <a:extLst>
            <a:ext uri="{FF2B5EF4-FFF2-40B4-BE49-F238E27FC236}">
              <a16:creationId xmlns:a16="http://schemas.microsoft.com/office/drawing/2014/main" id="{66F895CB-80D9-43B0-9B00-DAA2099E8EE2}"/>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85" name="AutoShape 4" descr="Resultado de imagen para todos por un nuevo pais logo">
          <a:extLst>
            <a:ext uri="{FF2B5EF4-FFF2-40B4-BE49-F238E27FC236}">
              <a16:creationId xmlns:a16="http://schemas.microsoft.com/office/drawing/2014/main" id="{7B36C572-4A32-4008-9C3E-3E86E7822BD7}"/>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87" name="AutoShape 4" descr="Resultado de imagen para todos por un nuevo pais logo">
          <a:extLst>
            <a:ext uri="{FF2B5EF4-FFF2-40B4-BE49-F238E27FC236}">
              <a16:creationId xmlns:a16="http://schemas.microsoft.com/office/drawing/2014/main" id="{E81CC34D-6B1B-427F-845E-4E6C7EB186AB}"/>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88" name="AutoShape 4" descr="Resultado de imagen para todos por un nuevo pais logo">
          <a:extLst>
            <a:ext uri="{FF2B5EF4-FFF2-40B4-BE49-F238E27FC236}">
              <a16:creationId xmlns:a16="http://schemas.microsoft.com/office/drawing/2014/main" id="{E707F2EC-A858-400A-AE6D-8774F41853CC}"/>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90" name="AutoShape 4" descr="Resultado de imagen para todos por un nuevo pais logo">
          <a:extLst>
            <a:ext uri="{FF2B5EF4-FFF2-40B4-BE49-F238E27FC236}">
              <a16:creationId xmlns:a16="http://schemas.microsoft.com/office/drawing/2014/main" id="{F7F4E39A-823E-423B-AF43-1E600089FE00}"/>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91" name="AutoShape 4" descr="Resultado de imagen para todos por un nuevo pais logo">
          <a:extLst>
            <a:ext uri="{FF2B5EF4-FFF2-40B4-BE49-F238E27FC236}">
              <a16:creationId xmlns:a16="http://schemas.microsoft.com/office/drawing/2014/main" id="{A3B99A5B-8F12-4DD1-80B9-3B7B758AEA97}"/>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92" name="AutoShape 4" descr="Resultado de imagen para todos por un nuevo pais logo">
          <a:extLst>
            <a:ext uri="{FF2B5EF4-FFF2-40B4-BE49-F238E27FC236}">
              <a16:creationId xmlns:a16="http://schemas.microsoft.com/office/drawing/2014/main" id="{E8930BB7-6899-4FCE-A36F-DB7DE7296EA2}"/>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93" name="AutoShape 4" descr="Resultado de imagen para todos por un nuevo pais logo">
          <a:extLst>
            <a:ext uri="{FF2B5EF4-FFF2-40B4-BE49-F238E27FC236}">
              <a16:creationId xmlns:a16="http://schemas.microsoft.com/office/drawing/2014/main" id="{D338F92D-A2A6-4AB6-9659-81A1E1670368}"/>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94" name="AutoShape 4" descr="Resultado de imagen para todos por un nuevo pais logo">
          <a:extLst>
            <a:ext uri="{FF2B5EF4-FFF2-40B4-BE49-F238E27FC236}">
              <a16:creationId xmlns:a16="http://schemas.microsoft.com/office/drawing/2014/main" id="{96CA0FDE-83F1-4638-AFDB-0896A25A0BCA}"/>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95" name="AutoShape 4" descr="Resultado de imagen para todos por un nuevo pais logo">
          <a:extLst>
            <a:ext uri="{FF2B5EF4-FFF2-40B4-BE49-F238E27FC236}">
              <a16:creationId xmlns:a16="http://schemas.microsoft.com/office/drawing/2014/main" id="{42EFA6BA-7017-4D79-8EA3-AC796A3F59B5}"/>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96" name="AutoShape 4" descr="Resultado de imagen para todos por un nuevo pais logo">
          <a:extLst>
            <a:ext uri="{FF2B5EF4-FFF2-40B4-BE49-F238E27FC236}">
              <a16:creationId xmlns:a16="http://schemas.microsoft.com/office/drawing/2014/main" id="{C92AA3CD-D152-45D2-8766-578E98CC2455}"/>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97" name="AutoShape 4" descr="Resultado de imagen para todos por un nuevo pais logo">
          <a:extLst>
            <a:ext uri="{FF2B5EF4-FFF2-40B4-BE49-F238E27FC236}">
              <a16:creationId xmlns:a16="http://schemas.microsoft.com/office/drawing/2014/main" id="{418AE1FA-78F3-41BD-B655-4CD38CB6D7F9}"/>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98" name="AutoShape 4" descr="Resultado de imagen para todos por un nuevo pais logo">
          <a:extLst>
            <a:ext uri="{FF2B5EF4-FFF2-40B4-BE49-F238E27FC236}">
              <a16:creationId xmlns:a16="http://schemas.microsoft.com/office/drawing/2014/main" id="{8AA10F04-014A-44E5-B451-DD4F0BABC0C9}"/>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600" name="AutoShape 4" descr="Resultado de imagen para todos por un nuevo pais logo">
          <a:extLst>
            <a:ext uri="{FF2B5EF4-FFF2-40B4-BE49-F238E27FC236}">
              <a16:creationId xmlns:a16="http://schemas.microsoft.com/office/drawing/2014/main" id="{DB3ECB6C-CEF2-432D-977E-4A39A5DD9A85}"/>
            </a:ext>
          </a:extLst>
        </xdr:cNvPr>
        <xdr:cNvSpPr>
          <a:spLocks noChangeAspect="1" noChangeArrowheads="1"/>
        </xdr:cNvSpPr>
      </xdr:nvSpPr>
      <xdr:spPr bwMode="auto">
        <a:xfrm>
          <a:off x="0" y="63956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01" name="AutoShape 4" descr="Resultado de imagen para todos por un nuevo pais logo">
          <a:extLst>
            <a:ext uri="{FF2B5EF4-FFF2-40B4-BE49-F238E27FC236}">
              <a16:creationId xmlns:a16="http://schemas.microsoft.com/office/drawing/2014/main" id="{2F659989-2D77-4145-BC66-20A1D9BB3817}"/>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02" name="AutoShape 4" descr="Resultado de imagen para todos por un nuevo pais logo">
          <a:extLst>
            <a:ext uri="{FF2B5EF4-FFF2-40B4-BE49-F238E27FC236}">
              <a16:creationId xmlns:a16="http://schemas.microsoft.com/office/drawing/2014/main" id="{55306FEB-391A-4759-B105-7B5CAEB61639}"/>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03" name="AutoShape 4" descr="Resultado de imagen para todos por un nuevo pais logo">
          <a:extLst>
            <a:ext uri="{FF2B5EF4-FFF2-40B4-BE49-F238E27FC236}">
              <a16:creationId xmlns:a16="http://schemas.microsoft.com/office/drawing/2014/main" id="{FA09A58F-6896-4741-B5B5-14E13F2F58D1}"/>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04" name="AutoShape 4" descr="Resultado de imagen para todos por un nuevo pais logo">
          <a:extLst>
            <a:ext uri="{FF2B5EF4-FFF2-40B4-BE49-F238E27FC236}">
              <a16:creationId xmlns:a16="http://schemas.microsoft.com/office/drawing/2014/main" id="{0D6FCFCC-9495-4ABF-8AC3-2A0814FD8BA4}"/>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05" name="AutoShape 4" descr="Resultado de imagen para todos por un nuevo pais logo">
          <a:extLst>
            <a:ext uri="{FF2B5EF4-FFF2-40B4-BE49-F238E27FC236}">
              <a16:creationId xmlns:a16="http://schemas.microsoft.com/office/drawing/2014/main" id="{BF63575B-8F37-4329-9617-BB034C7E8993}"/>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06" name="AutoShape 4" descr="Resultado de imagen para todos por un nuevo pais logo">
          <a:extLst>
            <a:ext uri="{FF2B5EF4-FFF2-40B4-BE49-F238E27FC236}">
              <a16:creationId xmlns:a16="http://schemas.microsoft.com/office/drawing/2014/main" id="{8FC662A4-9736-40BA-9AE4-B5B38195E35F}"/>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07" name="AutoShape 4" descr="Resultado de imagen para todos por un nuevo pais logo">
          <a:extLst>
            <a:ext uri="{FF2B5EF4-FFF2-40B4-BE49-F238E27FC236}">
              <a16:creationId xmlns:a16="http://schemas.microsoft.com/office/drawing/2014/main" id="{F41314A2-D9E6-4EB8-8224-58C8FFFA8A5F}"/>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08" name="AutoShape 4" descr="Resultado de imagen para todos por un nuevo pais logo">
          <a:extLst>
            <a:ext uri="{FF2B5EF4-FFF2-40B4-BE49-F238E27FC236}">
              <a16:creationId xmlns:a16="http://schemas.microsoft.com/office/drawing/2014/main" id="{5BC746AB-0048-4459-A933-ACA61B62DE48}"/>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09" name="AutoShape 4" descr="Resultado de imagen para todos por un nuevo pais logo">
          <a:extLst>
            <a:ext uri="{FF2B5EF4-FFF2-40B4-BE49-F238E27FC236}">
              <a16:creationId xmlns:a16="http://schemas.microsoft.com/office/drawing/2014/main" id="{5CE3D7CC-51E0-4775-9B9A-1F8E09F01E67}"/>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10" name="AutoShape 4" descr="Resultado de imagen para todos por un nuevo pais logo">
          <a:extLst>
            <a:ext uri="{FF2B5EF4-FFF2-40B4-BE49-F238E27FC236}">
              <a16:creationId xmlns:a16="http://schemas.microsoft.com/office/drawing/2014/main" id="{964DF0E9-D539-41FC-868C-F9DC867938DD}"/>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11" name="AutoShape 4" descr="Resultado de imagen para todos por un nuevo pais logo">
          <a:extLst>
            <a:ext uri="{FF2B5EF4-FFF2-40B4-BE49-F238E27FC236}">
              <a16:creationId xmlns:a16="http://schemas.microsoft.com/office/drawing/2014/main" id="{37B5BBD1-A50F-44D0-B134-CF294F24526C}"/>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12" name="AutoShape 4" descr="Resultado de imagen para todos por un nuevo pais logo">
          <a:extLst>
            <a:ext uri="{FF2B5EF4-FFF2-40B4-BE49-F238E27FC236}">
              <a16:creationId xmlns:a16="http://schemas.microsoft.com/office/drawing/2014/main" id="{BC300896-70B1-43BA-A2F2-1BFE7A0EACF7}"/>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13" name="AutoShape 4" descr="Resultado de imagen para todos por un nuevo pais logo">
          <a:extLst>
            <a:ext uri="{FF2B5EF4-FFF2-40B4-BE49-F238E27FC236}">
              <a16:creationId xmlns:a16="http://schemas.microsoft.com/office/drawing/2014/main" id="{3CC5597C-8F70-4D35-B26B-626D22820983}"/>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14" name="AutoShape 4" descr="Resultado de imagen para todos por un nuevo pais logo">
          <a:extLst>
            <a:ext uri="{FF2B5EF4-FFF2-40B4-BE49-F238E27FC236}">
              <a16:creationId xmlns:a16="http://schemas.microsoft.com/office/drawing/2014/main" id="{48CCD949-E2E1-4540-BBB1-D664249E75B2}"/>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15" name="AutoShape 4" descr="Resultado de imagen para todos por un nuevo pais logo">
          <a:extLst>
            <a:ext uri="{FF2B5EF4-FFF2-40B4-BE49-F238E27FC236}">
              <a16:creationId xmlns:a16="http://schemas.microsoft.com/office/drawing/2014/main" id="{41F467C2-C443-4905-B984-57F04A375D40}"/>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16" name="AutoShape 4" descr="Resultado de imagen para todos por un nuevo pais logo">
          <a:extLst>
            <a:ext uri="{FF2B5EF4-FFF2-40B4-BE49-F238E27FC236}">
              <a16:creationId xmlns:a16="http://schemas.microsoft.com/office/drawing/2014/main" id="{375BBDFC-E16F-4C35-B009-802387554EB7}"/>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17" name="AutoShape 4" descr="Resultado de imagen para todos por un nuevo pais logo">
          <a:extLst>
            <a:ext uri="{FF2B5EF4-FFF2-40B4-BE49-F238E27FC236}">
              <a16:creationId xmlns:a16="http://schemas.microsoft.com/office/drawing/2014/main" id="{95C179E6-5C17-45EB-9C94-1AAA6E346C53}"/>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18" name="AutoShape 4" descr="Resultado de imagen para todos por un nuevo pais logo">
          <a:extLst>
            <a:ext uri="{FF2B5EF4-FFF2-40B4-BE49-F238E27FC236}">
              <a16:creationId xmlns:a16="http://schemas.microsoft.com/office/drawing/2014/main" id="{E4312B78-2B74-4594-B1E6-937FD3F84707}"/>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19" name="AutoShape 4" descr="Resultado de imagen para todos por un nuevo pais logo">
          <a:extLst>
            <a:ext uri="{FF2B5EF4-FFF2-40B4-BE49-F238E27FC236}">
              <a16:creationId xmlns:a16="http://schemas.microsoft.com/office/drawing/2014/main" id="{94C156E2-9394-4EAA-AE05-396AD87C548B}"/>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620" name="AutoShape 4" descr="Resultado de imagen para todos por un nuevo pais logo">
          <a:extLst>
            <a:ext uri="{FF2B5EF4-FFF2-40B4-BE49-F238E27FC236}">
              <a16:creationId xmlns:a16="http://schemas.microsoft.com/office/drawing/2014/main" id="{C92E34DE-D28E-409B-BEED-E4BC28B255AF}"/>
            </a:ext>
          </a:extLst>
        </xdr:cNvPr>
        <xdr:cNvSpPr>
          <a:spLocks noChangeAspect="1" noChangeArrowheads="1"/>
        </xdr:cNvSpPr>
      </xdr:nvSpPr>
      <xdr:spPr bwMode="auto">
        <a:xfrm>
          <a:off x="0" y="63956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21" name="AutoShape 4" descr="Resultado de imagen para todos por un nuevo pais logo">
          <a:extLst>
            <a:ext uri="{FF2B5EF4-FFF2-40B4-BE49-F238E27FC236}">
              <a16:creationId xmlns:a16="http://schemas.microsoft.com/office/drawing/2014/main" id="{592A298A-0E15-4239-9EEA-CF2B20242B7B}"/>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22" name="AutoShape 4" descr="Resultado de imagen para todos por un nuevo pais logo">
          <a:extLst>
            <a:ext uri="{FF2B5EF4-FFF2-40B4-BE49-F238E27FC236}">
              <a16:creationId xmlns:a16="http://schemas.microsoft.com/office/drawing/2014/main" id="{CF4288DC-DA0D-4051-BC6A-5D599625E000}"/>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23" name="AutoShape 4" descr="Resultado de imagen para todos por un nuevo pais logo">
          <a:extLst>
            <a:ext uri="{FF2B5EF4-FFF2-40B4-BE49-F238E27FC236}">
              <a16:creationId xmlns:a16="http://schemas.microsoft.com/office/drawing/2014/main" id="{0DAFA5C8-6D9E-484C-9381-F1841B00E9E9}"/>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24" name="AutoShape 4" descr="Resultado de imagen para todos por un nuevo pais logo">
          <a:extLst>
            <a:ext uri="{FF2B5EF4-FFF2-40B4-BE49-F238E27FC236}">
              <a16:creationId xmlns:a16="http://schemas.microsoft.com/office/drawing/2014/main" id="{2C865C77-996F-4727-BD35-6FCD35BB0B65}"/>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25" name="AutoShape 4" descr="Resultado de imagen para todos por un nuevo pais logo">
          <a:extLst>
            <a:ext uri="{FF2B5EF4-FFF2-40B4-BE49-F238E27FC236}">
              <a16:creationId xmlns:a16="http://schemas.microsoft.com/office/drawing/2014/main" id="{762E5079-FAA8-495E-8888-AE9B8EF5E8FE}"/>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26" name="AutoShape 4" descr="Resultado de imagen para todos por un nuevo pais logo">
          <a:extLst>
            <a:ext uri="{FF2B5EF4-FFF2-40B4-BE49-F238E27FC236}">
              <a16:creationId xmlns:a16="http://schemas.microsoft.com/office/drawing/2014/main" id="{C111467C-10A8-4D36-BB17-0B9633A17C26}"/>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27" name="AutoShape 4" descr="Resultado de imagen para todos por un nuevo pais logo">
          <a:extLst>
            <a:ext uri="{FF2B5EF4-FFF2-40B4-BE49-F238E27FC236}">
              <a16:creationId xmlns:a16="http://schemas.microsoft.com/office/drawing/2014/main" id="{83840224-7E1C-46D1-B0B5-45454F304F2B}"/>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28" name="AutoShape 4" descr="Resultado de imagen para todos por un nuevo pais logo">
          <a:extLst>
            <a:ext uri="{FF2B5EF4-FFF2-40B4-BE49-F238E27FC236}">
              <a16:creationId xmlns:a16="http://schemas.microsoft.com/office/drawing/2014/main" id="{C5DD2DF9-CD6F-4471-913F-0E6F7A0FEF6E}"/>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29" name="AutoShape 4" descr="Resultado de imagen para todos por un nuevo pais logo">
          <a:extLst>
            <a:ext uri="{FF2B5EF4-FFF2-40B4-BE49-F238E27FC236}">
              <a16:creationId xmlns:a16="http://schemas.microsoft.com/office/drawing/2014/main" id="{48E8529F-B353-4083-A8CF-57D465329F8E}"/>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30" name="AutoShape 4" descr="Resultado de imagen para todos por un nuevo pais logo">
          <a:extLst>
            <a:ext uri="{FF2B5EF4-FFF2-40B4-BE49-F238E27FC236}">
              <a16:creationId xmlns:a16="http://schemas.microsoft.com/office/drawing/2014/main" id="{24F020B9-B914-4915-A246-A15886B480CF}"/>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31" name="AutoShape 4" descr="Resultado de imagen para todos por un nuevo pais logo">
          <a:extLst>
            <a:ext uri="{FF2B5EF4-FFF2-40B4-BE49-F238E27FC236}">
              <a16:creationId xmlns:a16="http://schemas.microsoft.com/office/drawing/2014/main" id="{7F7E37D0-116D-4EC3-AB75-1F762A5D7E13}"/>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32" name="AutoShape 4" descr="Resultado de imagen para todos por un nuevo pais logo">
          <a:extLst>
            <a:ext uri="{FF2B5EF4-FFF2-40B4-BE49-F238E27FC236}">
              <a16:creationId xmlns:a16="http://schemas.microsoft.com/office/drawing/2014/main" id="{D721BF06-49F6-42DE-9E01-C87063FA159C}"/>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33" name="AutoShape 4" descr="Resultado de imagen para todos por un nuevo pais logo">
          <a:extLst>
            <a:ext uri="{FF2B5EF4-FFF2-40B4-BE49-F238E27FC236}">
              <a16:creationId xmlns:a16="http://schemas.microsoft.com/office/drawing/2014/main" id="{31C66957-AC40-4F65-8D70-C03059337B4E}"/>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34" name="AutoShape 4" descr="Resultado de imagen para todos por un nuevo pais logo">
          <a:extLst>
            <a:ext uri="{FF2B5EF4-FFF2-40B4-BE49-F238E27FC236}">
              <a16:creationId xmlns:a16="http://schemas.microsoft.com/office/drawing/2014/main" id="{2E5515B6-B65E-4B7E-B1EA-FC65FC4EA3DB}"/>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35" name="AutoShape 4" descr="Resultado de imagen para todos por un nuevo pais logo">
          <a:extLst>
            <a:ext uri="{FF2B5EF4-FFF2-40B4-BE49-F238E27FC236}">
              <a16:creationId xmlns:a16="http://schemas.microsoft.com/office/drawing/2014/main" id="{41A7A04E-EA6E-4DAC-AC5C-213CC62F5956}"/>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36" name="AutoShape 4" descr="Resultado de imagen para todos por un nuevo pais logo">
          <a:extLst>
            <a:ext uri="{FF2B5EF4-FFF2-40B4-BE49-F238E27FC236}">
              <a16:creationId xmlns:a16="http://schemas.microsoft.com/office/drawing/2014/main" id="{1462C353-54BB-49B1-95D7-22B35BA03D05}"/>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37" name="AutoShape 4" descr="Resultado de imagen para todos por un nuevo pais logo">
          <a:extLst>
            <a:ext uri="{FF2B5EF4-FFF2-40B4-BE49-F238E27FC236}">
              <a16:creationId xmlns:a16="http://schemas.microsoft.com/office/drawing/2014/main" id="{B6F7E486-C5FF-4D1C-A87B-B3EC9404383B}"/>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38" name="AutoShape 4" descr="Resultado de imagen para todos por un nuevo pais logo">
          <a:extLst>
            <a:ext uri="{FF2B5EF4-FFF2-40B4-BE49-F238E27FC236}">
              <a16:creationId xmlns:a16="http://schemas.microsoft.com/office/drawing/2014/main" id="{6665E480-1EAA-4EA1-A3DF-7BA42564E001}"/>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51955</xdr:colOff>
      <xdr:row>108</xdr:row>
      <xdr:rowOff>0</xdr:rowOff>
    </xdr:from>
    <xdr:ext cx="304800" cy="299029"/>
    <xdr:sp macro="" textlink="">
      <xdr:nvSpPr>
        <xdr:cNvPr id="639" name="AutoShape 4" descr="Resultado de imagen para todos por un nuevo pais logo">
          <a:extLst>
            <a:ext uri="{FF2B5EF4-FFF2-40B4-BE49-F238E27FC236}">
              <a16:creationId xmlns:a16="http://schemas.microsoft.com/office/drawing/2014/main" id="{E36B2852-807B-4B74-B2D9-1F83C12066B0}"/>
            </a:ext>
          </a:extLst>
        </xdr:cNvPr>
        <xdr:cNvSpPr>
          <a:spLocks noChangeAspect="1" noChangeArrowheads="1"/>
        </xdr:cNvSpPr>
      </xdr:nvSpPr>
      <xdr:spPr bwMode="auto">
        <a:xfrm>
          <a:off x="51955"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320" name="AutoShape 4" descr="Resultado de imagen para todos por un nuevo pais logo">
          <a:extLst>
            <a:ext uri="{FF2B5EF4-FFF2-40B4-BE49-F238E27FC236}">
              <a16:creationId xmlns:a16="http://schemas.microsoft.com/office/drawing/2014/main" id="{F450AFFC-97E3-4C68-9AD2-696DDC065384}"/>
            </a:ext>
          </a:extLst>
        </xdr:cNvPr>
        <xdr:cNvSpPr>
          <a:spLocks noChangeAspect="1" noChangeArrowheads="1"/>
        </xdr:cNvSpPr>
      </xdr:nvSpPr>
      <xdr:spPr bwMode="auto">
        <a:xfrm>
          <a:off x="0" y="63956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21" name="AutoShape 4" descr="Resultado de imagen para todos por un nuevo pais logo">
          <a:extLst>
            <a:ext uri="{FF2B5EF4-FFF2-40B4-BE49-F238E27FC236}">
              <a16:creationId xmlns:a16="http://schemas.microsoft.com/office/drawing/2014/main" id="{24375E6A-D420-4B42-9135-C47A63DED761}"/>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22" name="AutoShape 4" descr="Resultado de imagen para todos por un nuevo pais logo">
          <a:extLst>
            <a:ext uri="{FF2B5EF4-FFF2-40B4-BE49-F238E27FC236}">
              <a16:creationId xmlns:a16="http://schemas.microsoft.com/office/drawing/2014/main" id="{BA71462B-9E8F-44D3-B6D0-B16142749BFD}"/>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23" name="AutoShape 4" descr="Resultado de imagen para todos por un nuevo pais logo">
          <a:extLst>
            <a:ext uri="{FF2B5EF4-FFF2-40B4-BE49-F238E27FC236}">
              <a16:creationId xmlns:a16="http://schemas.microsoft.com/office/drawing/2014/main" id="{A934C8C9-CD8E-4C94-9B0E-55314CC17FF5}"/>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24" name="AutoShape 4" descr="Resultado de imagen para todos por un nuevo pais logo">
          <a:extLst>
            <a:ext uri="{FF2B5EF4-FFF2-40B4-BE49-F238E27FC236}">
              <a16:creationId xmlns:a16="http://schemas.microsoft.com/office/drawing/2014/main" id="{E36B2833-11B5-4E08-B300-9EF947D83507}"/>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25" name="AutoShape 4" descr="Resultado de imagen para todos por un nuevo pais logo">
          <a:extLst>
            <a:ext uri="{FF2B5EF4-FFF2-40B4-BE49-F238E27FC236}">
              <a16:creationId xmlns:a16="http://schemas.microsoft.com/office/drawing/2014/main" id="{7150D23F-93FB-45E9-8357-49C71E779A00}"/>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26" name="AutoShape 4" descr="Resultado de imagen para todos por un nuevo pais logo">
          <a:extLst>
            <a:ext uri="{FF2B5EF4-FFF2-40B4-BE49-F238E27FC236}">
              <a16:creationId xmlns:a16="http://schemas.microsoft.com/office/drawing/2014/main" id="{E13BC395-5256-4F10-81FF-FBA75EB7E22E}"/>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27" name="AutoShape 4" descr="Resultado de imagen para todos por un nuevo pais logo">
          <a:extLst>
            <a:ext uri="{FF2B5EF4-FFF2-40B4-BE49-F238E27FC236}">
              <a16:creationId xmlns:a16="http://schemas.microsoft.com/office/drawing/2014/main" id="{0BC87E5F-4BDE-4885-B534-FEF61D5F9329}"/>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28" name="AutoShape 4" descr="Resultado de imagen para todos por un nuevo pais logo">
          <a:extLst>
            <a:ext uri="{FF2B5EF4-FFF2-40B4-BE49-F238E27FC236}">
              <a16:creationId xmlns:a16="http://schemas.microsoft.com/office/drawing/2014/main" id="{06865524-D7DE-4B2D-84D9-0E6E10FA7643}"/>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29" name="AutoShape 4" descr="Resultado de imagen para todos por un nuevo pais logo">
          <a:extLst>
            <a:ext uri="{FF2B5EF4-FFF2-40B4-BE49-F238E27FC236}">
              <a16:creationId xmlns:a16="http://schemas.microsoft.com/office/drawing/2014/main" id="{503F5930-856D-4427-BFE4-2A06B7BF4567}"/>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30" name="AutoShape 4" descr="Resultado de imagen para todos por un nuevo pais logo">
          <a:extLst>
            <a:ext uri="{FF2B5EF4-FFF2-40B4-BE49-F238E27FC236}">
              <a16:creationId xmlns:a16="http://schemas.microsoft.com/office/drawing/2014/main" id="{C3730F64-3BCA-4742-A7C1-494497672DC3}"/>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31" name="AutoShape 4" descr="Resultado de imagen para todos por un nuevo pais logo">
          <a:extLst>
            <a:ext uri="{FF2B5EF4-FFF2-40B4-BE49-F238E27FC236}">
              <a16:creationId xmlns:a16="http://schemas.microsoft.com/office/drawing/2014/main" id="{918D8685-412D-4E65-9116-6BB6DA092FBE}"/>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32" name="AutoShape 4" descr="Resultado de imagen para todos por un nuevo pais logo">
          <a:extLst>
            <a:ext uri="{FF2B5EF4-FFF2-40B4-BE49-F238E27FC236}">
              <a16:creationId xmlns:a16="http://schemas.microsoft.com/office/drawing/2014/main" id="{26E4B3ED-EF3F-4371-9A04-178B51E82092}"/>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33" name="AutoShape 4" descr="Resultado de imagen para todos por un nuevo pais logo">
          <a:extLst>
            <a:ext uri="{FF2B5EF4-FFF2-40B4-BE49-F238E27FC236}">
              <a16:creationId xmlns:a16="http://schemas.microsoft.com/office/drawing/2014/main" id="{E1D9FF2F-BFF1-460D-A3E2-8867646600AA}"/>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34" name="AutoShape 4" descr="Resultado de imagen para todos por un nuevo pais logo">
          <a:extLst>
            <a:ext uri="{FF2B5EF4-FFF2-40B4-BE49-F238E27FC236}">
              <a16:creationId xmlns:a16="http://schemas.microsoft.com/office/drawing/2014/main" id="{9D164B78-420C-464B-ACBA-19EFC97FD3D3}"/>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35" name="AutoShape 4" descr="Resultado de imagen para todos por un nuevo pais logo">
          <a:extLst>
            <a:ext uri="{FF2B5EF4-FFF2-40B4-BE49-F238E27FC236}">
              <a16:creationId xmlns:a16="http://schemas.microsoft.com/office/drawing/2014/main" id="{2C91116B-3C7D-4A22-9A80-768B2E30140A}"/>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36" name="AutoShape 4" descr="Resultado de imagen para todos por un nuevo pais logo">
          <a:extLst>
            <a:ext uri="{FF2B5EF4-FFF2-40B4-BE49-F238E27FC236}">
              <a16:creationId xmlns:a16="http://schemas.microsoft.com/office/drawing/2014/main" id="{14021564-9848-4DB9-98A2-819F097A5F3E}"/>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37" name="AutoShape 4" descr="Resultado de imagen para todos por un nuevo pais logo">
          <a:extLst>
            <a:ext uri="{FF2B5EF4-FFF2-40B4-BE49-F238E27FC236}">
              <a16:creationId xmlns:a16="http://schemas.microsoft.com/office/drawing/2014/main" id="{415BB996-F997-41E2-898E-3870885B0F51}"/>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38" name="AutoShape 4" descr="Resultado de imagen para todos por un nuevo pais logo">
          <a:extLst>
            <a:ext uri="{FF2B5EF4-FFF2-40B4-BE49-F238E27FC236}">
              <a16:creationId xmlns:a16="http://schemas.microsoft.com/office/drawing/2014/main" id="{7BDFFD8E-72E6-4941-A721-E033FD819F83}"/>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339" name="AutoShape 4" descr="Resultado de imagen para todos por un nuevo pais logo">
          <a:extLst>
            <a:ext uri="{FF2B5EF4-FFF2-40B4-BE49-F238E27FC236}">
              <a16:creationId xmlns:a16="http://schemas.microsoft.com/office/drawing/2014/main" id="{ACF007F0-DB29-49FE-960E-D1AA41536A55}"/>
            </a:ext>
          </a:extLst>
        </xdr:cNvPr>
        <xdr:cNvSpPr>
          <a:spLocks noChangeAspect="1" noChangeArrowheads="1"/>
        </xdr:cNvSpPr>
      </xdr:nvSpPr>
      <xdr:spPr bwMode="auto">
        <a:xfrm>
          <a:off x="0" y="63956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40" name="AutoShape 4" descr="Resultado de imagen para todos por un nuevo pais logo">
          <a:extLst>
            <a:ext uri="{FF2B5EF4-FFF2-40B4-BE49-F238E27FC236}">
              <a16:creationId xmlns:a16="http://schemas.microsoft.com/office/drawing/2014/main" id="{842B3647-17E4-46DB-B961-7FE484E8E2D0}"/>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41" name="AutoShape 4" descr="Resultado de imagen para todos por un nuevo pais logo">
          <a:extLst>
            <a:ext uri="{FF2B5EF4-FFF2-40B4-BE49-F238E27FC236}">
              <a16:creationId xmlns:a16="http://schemas.microsoft.com/office/drawing/2014/main" id="{5A58B633-A057-4B0C-B600-B13E7B643DCD}"/>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42" name="AutoShape 4" descr="Resultado de imagen para todos por un nuevo pais logo">
          <a:extLst>
            <a:ext uri="{FF2B5EF4-FFF2-40B4-BE49-F238E27FC236}">
              <a16:creationId xmlns:a16="http://schemas.microsoft.com/office/drawing/2014/main" id="{C93B0AD2-5CAE-47E0-B454-D95D34F271AA}"/>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43" name="AutoShape 4" descr="Resultado de imagen para todos por un nuevo pais logo">
          <a:extLst>
            <a:ext uri="{FF2B5EF4-FFF2-40B4-BE49-F238E27FC236}">
              <a16:creationId xmlns:a16="http://schemas.microsoft.com/office/drawing/2014/main" id="{1EBAC9E7-8804-4935-AE7E-1CEE6B15E885}"/>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44" name="AutoShape 4" descr="Resultado de imagen para todos por un nuevo pais logo">
          <a:extLst>
            <a:ext uri="{FF2B5EF4-FFF2-40B4-BE49-F238E27FC236}">
              <a16:creationId xmlns:a16="http://schemas.microsoft.com/office/drawing/2014/main" id="{6CE966F4-BAB3-4452-8874-95AF919878A2}"/>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45" name="AutoShape 4" descr="Resultado de imagen para todos por un nuevo pais logo">
          <a:extLst>
            <a:ext uri="{FF2B5EF4-FFF2-40B4-BE49-F238E27FC236}">
              <a16:creationId xmlns:a16="http://schemas.microsoft.com/office/drawing/2014/main" id="{0A395F10-EDF3-4B69-A02F-C85D4EF6D873}"/>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46" name="AutoShape 4" descr="Resultado de imagen para todos por un nuevo pais logo">
          <a:extLst>
            <a:ext uri="{FF2B5EF4-FFF2-40B4-BE49-F238E27FC236}">
              <a16:creationId xmlns:a16="http://schemas.microsoft.com/office/drawing/2014/main" id="{FFC9B42D-6308-4921-BF5E-E2945401583F}"/>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47" name="AutoShape 4" descr="Resultado de imagen para todos por un nuevo pais logo">
          <a:extLst>
            <a:ext uri="{FF2B5EF4-FFF2-40B4-BE49-F238E27FC236}">
              <a16:creationId xmlns:a16="http://schemas.microsoft.com/office/drawing/2014/main" id="{DAF8A315-AA5F-4A64-843A-1E0C0C9C0B2B}"/>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48" name="AutoShape 4" descr="Resultado de imagen para todos por un nuevo pais logo">
          <a:extLst>
            <a:ext uri="{FF2B5EF4-FFF2-40B4-BE49-F238E27FC236}">
              <a16:creationId xmlns:a16="http://schemas.microsoft.com/office/drawing/2014/main" id="{B3AF4DDE-62E7-4E1E-A743-AE1C252A8788}"/>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49" name="AutoShape 4" descr="Resultado de imagen para todos por un nuevo pais logo">
          <a:extLst>
            <a:ext uri="{FF2B5EF4-FFF2-40B4-BE49-F238E27FC236}">
              <a16:creationId xmlns:a16="http://schemas.microsoft.com/office/drawing/2014/main" id="{F704441A-8F70-4CB3-A0E3-D093ABAFF944}"/>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50" name="AutoShape 4" descr="Resultado de imagen para todos por un nuevo pais logo">
          <a:extLst>
            <a:ext uri="{FF2B5EF4-FFF2-40B4-BE49-F238E27FC236}">
              <a16:creationId xmlns:a16="http://schemas.microsoft.com/office/drawing/2014/main" id="{DF17F4CD-4313-41CA-ACC7-48B4E8F33E4F}"/>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51" name="AutoShape 4" descr="Resultado de imagen para todos por un nuevo pais logo">
          <a:extLst>
            <a:ext uri="{FF2B5EF4-FFF2-40B4-BE49-F238E27FC236}">
              <a16:creationId xmlns:a16="http://schemas.microsoft.com/office/drawing/2014/main" id="{4C23664D-5E71-41F5-AA0D-5DEF086519F6}"/>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52" name="AutoShape 4" descr="Resultado de imagen para todos por un nuevo pais logo">
          <a:extLst>
            <a:ext uri="{FF2B5EF4-FFF2-40B4-BE49-F238E27FC236}">
              <a16:creationId xmlns:a16="http://schemas.microsoft.com/office/drawing/2014/main" id="{86EAC759-B835-4909-BDCE-BBD2219865BD}"/>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53" name="AutoShape 4" descr="Resultado de imagen para todos por un nuevo pais logo">
          <a:extLst>
            <a:ext uri="{FF2B5EF4-FFF2-40B4-BE49-F238E27FC236}">
              <a16:creationId xmlns:a16="http://schemas.microsoft.com/office/drawing/2014/main" id="{49D161C7-9FCF-483F-BD8D-D28E8EB74F09}"/>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54" name="AutoShape 4" descr="Resultado de imagen para todos por un nuevo pais logo">
          <a:extLst>
            <a:ext uri="{FF2B5EF4-FFF2-40B4-BE49-F238E27FC236}">
              <a16:creationId xmlns:a16="http://schemas.microsoft.com/office/drawing/2014/main" id="{3907FDCF-DF10-46B4-BCCB-B698E22610F6}"/>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55" name="AutoShape 4" descr="Resultado de imagen para todos por un nuevo pais logo">
          <a:extLst>
            <a:ext uri="{FF2B5EF4-FFF2-40B4-BE49-F238E27FC236}">
              <a16:creationId xmlns:a16="http://schemas.microsoft.com/office/drawing/2014/main" id="{6638DD26-4E91-40C6-B9B5-DFC902994D21}"/>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56" name="AutoShape 4" descr="Resultado de imagen para todos por un nuevo pais logo">
          <a:extLst>
            <a:ext uri="{FF2B5EF4-FFF2-40B4-BE49-F238E27FC236}">
              <a16:creationId xmlns:a16="http://schemas.microsoft.com/office/drawing/2014/main" id="{4C7F75DA-3DA6-46EF-B502-EE96E5D1C33E}"/>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57" name="AutoShape 4" descr="Resultado de imagen para todos por un nuevo pais logo">
          <a:extLst>
            <a:ext uri="{FF2B5EF4-FFF2-40B4-BE49-F238E27FC236}">
              <a16:creationId xmlns:a16="http://schemas.microsoft.com/office/drawing/2014/main" id="{E418C877-15E3-4103-B7D1-D2CD839E3570}"/>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58" name="AutoShape 4" descr="Resultado de imagen para todos por un nuevo pais logo">
          <a:extLst>
            <a:ext uri="{FF2B5EF4-FFF2-40B4-BE49-F238E27FC236}">
              <a16:creationId xmlns:a16="http://schemas.microsoft.com/office/drawing/2014/main" id="{45BC6342-7503-4287-86D9-32AD0DCDAAE0}"/>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360" name="AutoShape 4" descr="Resultado de imagen para todos por un nuevo pais logo">
          <a:extLst>
            <a:ext uri="{FF2B5EF4-FFF2-40B4-BE49-F238E27FC236}">
              <a16:creationId xmlns:a16="http://schemas.microsoft.com/office/drawing/2014/main" id="{F37EC004-7D1D-4EB8-91A3-3185FC4F8F1E}"/>
            </a:ext>
          </a:extLst>
        </xdr:cNvPr>
        <xdr:cNvSpPr>
          <a:spLocks noChangeAspect="1" noChangeArrowheads="1"/>
        </xdr:cNvSpPr>
      </xdr:nvSpPr>
      <xdr:spPr bwMode="auto">
        <a:xfrm>
          <a:off x="0" y="70814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61" name="AutoShape 4" descr="Resultado de imagen para todos por un nuevo pais logo">
          <a:extLst>
            <a:ext uri="{FF2B5EF4-FFF2-40B4-BE49-F238E27FC236}">
              <a16:creationId xmlns:a16="http://schemas.microsoft.com/office/drawing/2014/main" id="{88D30AEA-12C1-4754-AF69-967C43D28ACA}"/>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62" name="AutoShape 4" descr="Resultado de imagen para todos por un nuevo pais logo">
          <a:extLst>
            <a:ext uri="{FF2B5EF4-FFF2-40B4-BE49-F238E27FC236}">
              <a16:creationId xmlns:a16="http://schemas.microsoft.com/office/drawing/2014/main" id="{E7D14606-0DB5-4BF3-9754-E8FDEDEE7E61}"/>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63" name="AutoShape 4" descr="Resultado de imagen para todos por un nuevo pais logo">
          <a:extLst>
            <a:ext uri="{FF2B5EF4-FFF2-40B4-BE49-F238E27FC236}">
              <a16:creationId xmlns:a16="http://schemas.microsoft.com/office/drawing/2014/main" id="{94051E5C-278E-41DD-B3C6-CAD750F10439}"/>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64" name="AutoShape 4" descr="Resultado de imagen para todos por un nuevo pais logo">
          <a:extLst>
            <a:ext uri="{FF2B5EF4-FFF2-40B4-BE49-F238E27FC236}">
              <a16:creationId xmlns:a16="http://schemas.microsoft.com/office/drawing/2014/main" id="{24AEA0D4-A92B-4B6E-BB7A-4CC4825C0EFD}"/>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65" name="AutoShape 4" descr="Resultado de imagen para todos por un nuevo pais logo">
          <a:extLst>
            <a:ext uri="{FF2B5EF4-FFF2-40B4-BE49-F238E27FC236}">
              <a16:creationId xmlns:a16="http://schemas.microsoft.com/office/drawing/2014/main" id="{8BACDD52-4AA1-4966-8625-498680586EBF}"/>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66" name="AutoShape 4" descr="Resultado de imagen para todos por un nuevo pais logo">
          <a:extLst>
            <a:ext uri="{FF2B5EF4-FFF2-40B4-BE49-F238E27FC236}">
              <a16:creationId xmlns:a16="http://schemas.microsoft.com/office/drawing/2014/main" id="{0ABCDB4E-4509-46B0-B8CA-43FBF852721C}"/>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67" name="AutoShape 4" descr="Resultado de imagen para todos por un nuevo pais logo">
          <a:extLst>
            <a:ext uri="{FF2B5EF4-FFF2-40B4-BE49-F238E27FC236}">
              <a16:creationId xmlns:a16="http://schemas.microsoft.com/office/drawing/2014/main" id="{84502555-B0FA-469C-BF3B-723AB0489604}"/>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68" name="AutoShape 4" descr="Resultado de imagen para todos por un nuevo pais logo">
          <a:extLst>
            <a:ext uri="{FF2B5EF4-FFF2-40B4-BE49-F238E27FC236}">
              <a16:creationId xmlns:a16="http://schemas.microsoft.com/office/drawing/2014/main" id="{DF42248E-9D94-40E0-9BAE-1381858A2B53}"/>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69" name="AutoShape 4" descr="Resultado de imagen para todos por un nuevo pais logo">
          <a:extLst>
            <a:ext uri="{FF2B5EF4-FFF2-40B4-BE49-F238E27FC236}">
              <a16:creationId xmlns:a16="http://schemas.microsoft.com/office/drawing/2014/main" id="{89476F2B-9F71-407F-8C43-F7010C76FA1E}"/>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70" name="AutoShape 4" descr="Resultado de imagen para todos por un nuevo pais logo">
          <a:extLst>
            <a:ext uri="{FF2B5EF4-FFF2-40B4-BE49-F238E27FC236}">
              <a16:creationId xmlns:a16="http://schemas.microsoft.com/office/drawing/2014/main" id="{B4C63FDA-F350-49C9-B303-1474C6B9DBD3}"/>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71" name="AutoShape 4" descr="Resultado de imagen para todos por un nuevo pais logo">
          <a:extLst>
            <a:ext uri="{FF2B5EF4-FFF2-40B4-BE49-F238E27FC236}">
              <a16:creationId xmlns:a16="http://schemas.microsoft.com/office/drawing/2014/main" id="{DE7A1BAF-51FF-4EAE-9FD7-EC3D3D9642A0}"/>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93" name="AutoShape 4" descr="Resultado de imagen para todos por un nuevo pais logo">
          <a:extLst>
            <a:ext uri="{FF2B5EF4-FFF2-40B4-BE49-F238E27FC236}">
              <a16:creationId xmlns:a16="http://schemas.microsoft.com/office/drawing/2014/main" id="{0CEB07B4-5809-4899-9A99-F14E751E840D}"/>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94" name="AutoShape 4" descr="Resultado de imagen para todos por un nuevo pais logo">
          <a:extLst>
            <a:ext uri="{FF2B5EF4-FFF2-40B4-BE49-F238E27FC236}">
              <a16:creationId xmlns:a16="http://schemas.microsoft.com/office/drawing/2014/main" id="{A9DDF980-3149-4E66-BB2B-8B502AF1BBB8}"/>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95" name="AutoShape 4" descr="Resultado de imagen para todos por un nuevo pais logo">
          <a:extLst>
            <a:ext uri="{FF2B5EF4-FFF2-40B4-BE49-F238E27FC236}">
              <a16:creationId xmlns:a16="http://schemas.microsoft.com/office/drawing/2014/main" id="{3CA71497-A7CD-4CFD-B202-4727E5EC28E7}"/>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36" name="AutoShape 4" descr="Resultado de imagen para todos por un nuevo pais logo">
          <a:extLst>
            <a:ext uri="{FF2B5EF4-FFF2-40B4-BE49-F238E27FC236}">
              <a16:creationId xmlns:a16="http://schemas.microsoft.com/office/drawing/2014/main" id="{4B22BDAC-9197-4351-8E8B-7FAF330735E8}"/>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37" name="AutoShape 4" descr="Resultado de imagen para todos por un nuevo pais logo">
          <a:extLst>
            <a:ext uri="{FF2B5EF4-FFF2-40B4-BE49-F238E27FC236}">
              <a16:creationId xmlns:a16="http://schemas.microsoft.com/office/drawing/2014/main" id="{6655B41E-430A-4073-BDFD-7BCF960E6DCE}"/>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38" name="AutoShape 4" descr="Resultado de imagen para todos por un nuevo pais logo">
          <a:extLst>
            <a:ext uri="{FF2B5EF4-FFF2-40B4-BE49-F238E27FC236}">
              <a16:creationId xmlns:a16="http://schemas.microsoft.com/office/drawing/2014/main" id="{74A5443A-BEA1-47A3-BE61-9CF5BBFC1548}"/>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39" name="AutoShape 4" descr="Resultado de imagen para todos por un nuevo pais logo">
          <a:extLst>
            <a:ext uri="{FF2B5EF4-FFF2-40B4-BE49-F238E27FC236}">
              <a16:creationId xmlns:a16="http://schemas.microsoft.com/office/drawing/2014/main" id="{9DA09FBB-5A5D-462E-A9E5-FCBEF8081D76}"/>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40" name="AutoShape 4" descr="Resultado de imagen para todos por un nuevo pais logo">
          <a:extLst>
            <a:ext uri="{FF2B5EF4-FFF2-40B4-BE49-F238E27FC236}">
              <a16:creationId xmlns:a16="http://schemas.microsoft.com/office/drawing/2014/main" id="{CBD305D5-B91F-43FB-97B5-6F1A761016A8}"/>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441" name="AutoShape 4" descr="Resultado de imagen para todos por un nuevo pais logo">
          <a:extLst>
            <a:ext uri="{FF2B5EF4-FFF2-40B4-BE49-F238E27FC236}">
              <a16:creationId xmlns:a16="http://schemas.microsoft.com/office/drawing/2014/main" id="{A3981DC6-67F3-4BE5-A5A3-77CF205141DD}"/>
            </a:ext>
          </a:extLst>
        </xdr:cNvPr>
        <xdr:cNvSpPr>
          <a:spLocks noChangeAspect="1" noChangeArrowheads="1"/>
        </xdr:cNvSpPr>
      </xdr:nvSpPr>
      <xdr:spPr bwMode="auto">
        <a:xfrm>
          <a:off x="0" y="70814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42" name="AutoShape 4" descr="Resultado de imagen para todos por un nuevo pais logo">
          <a:extLst>
            <a:ext uri="{FF2B5EF4-FFF2-40B4-BE49-F238E27FC236}">
              <a16:creationId xmlns:a16="http://schemas.microsoft.com/office/drawing/2014/main" id="{0B71B504-335A-4F52-8265-2C878B8CFA95}"/>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43" name="AutoShape 4" descr="Resultado de imagen para todos por un nuevo pais logo">
          <a:extLst>
            <a:ext uri="{FF2B5EF4-FFF2-40B4-BE49-F238E27FC236}">
              <a16:creationId xmlns:a16="http://schemas.microsoft.com/office/drawing/2014/main" id="{EFF821E9-3475-4D7A-BA75-6A944282DFDD}"/>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44" name="AutoShape 4" descr="Resultado de imagen para todos por un nuevo pais logo">
          <a:extLst>
            <a:ext uri="{FF2B5EF4-FFF2-40B4-BE49-F238E27FC236}">
              <a16:creationId xmlns:a16="http://schemas.microsoft.com/office/drawing/2014/main" id="{C62296B6-4C87-4FE8-8CAB-81E6F2A1BC4E}"/>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45" name="AutoShape 4" descr="Resultado de imagen para todos por un nuevo pais logo">
          <a:extLst>
            <a:ext uri="{FF2B5EF4-FFF2-40B4-BE49-F238E27FC236}">
              <a16:creationId xmlns:a16="http://schemas.microsoft.com/office/drawing/2014/main" id="{40E5466F-E8ED-43E2-9029-1FE2826AA109}"/>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46" name="AutoShape 4" descr="Resultado de imagen para todos por un nuevo pais logo">
          <a:extLst>
            <a:ext uri="{FF2B5EF4-FFF2-40B4-BE49-F238E27FC236}">
              <a16:creationId xmlns:a16="http://schemas.microsoft.com/office/drawing/2014/main" id="{C6BCA91F-D07F-4E39-ABC1-0D2602EEE620}"/>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47" name="AutoShape 4" descr="Resultado de imagen para todos por un nuevo pais logo">
          <a:extLst>
            <a:ext uri="{FF2B5EF4-FFF2-40B4-BE49-F238E27FC236}">
              <a16:creationId xmlns:a16="http://schemas.microsoft.com/office/drawing/2014/main" id="{EE451453-69D5-42DD-82D0-BBB2B41127EC}"/>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40" name="AutoShape 4" descr="Resultado de imagen para todos por un nuevo pais logo">
          <a:extLst>
            <a:ext uri="{FF2B5EF4-FFF2-40B4-BE49-F238E27FC236}">
              <a16:creationId xmlns:a16="http://schemas.microsoft.com/office/drawing/2014/main" id="{E935F98D-8469-42D6-8B66-DF95FD3CE42E}"/>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41" name="AutoShape 4" descr="Resultado de imagen para todos por un nuevo pais logo">
          <a:extLst>
            <a:ext uri="{FF2B5EF4-FFF2-40B4-BE49-F238E27FC236}">
              <a16:creationId xmlns:a16="http://schemas.microsoft.com/office/drawing/2014/main" id="{648CF6F2-7BB2-457E-91CB-268D3E0EF661}"/>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42" name="AutoShape 4" descr="Resultado de imagen para todos por un nuevo pais logo">
          <a:extLst>
            <a:ext uri="{FF2B5EF4-FFF2-40B4-BE49-F238E27FC236}">
              <a16:creationId xmlns:a16="http://schemas.microsoft.com/office/drawing/2014/main" id="{7DB12341-4819-44CA-9DF2-E5DA91C01364}"/>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43" name="AutoShape 4" descr="Resultado de imagen para todos por un nuevo pais logo">
          <a:extLst>
            <a:ext uri="{FF2B5EF4-FFF2-40B4-BE49-F238E27FC236}">
              <a16:creationId xmlns:a16="http://schemas.microsoft.com/office/drawing/2014/main" id="{291E8675-99CF-47EB-A52E-B45D122B69FA}"/>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44" name="AutoShape 4" descr="Resultado de imagen para todos por un nuevo pais logo">
          <a:extLst>
            <a:ext uri="{FF2B5EF4-FFF2-40B4-BE49-F238E27FC236}">
              <a16:creationId xmlns:a16="http://schemas.microsoft.com/office/drawing/2014/main" id="{CA155324-431A-4E76-AB3A-E4803B198783}"/>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45" name="AutoShape 4" descr="Resultado de imagen para todos por un nuevo pais logo">
          <a:extLst>
            <a:ext uri="{FF2B5EF4-FFF2-40B4-BE49-F238E27FC236}">
              <a16:creationId xmlns:a16="http://schemas.microsoft.com/office/drawing/2014/main" id="{22E7A6F0-EB64-4973-BE4D-34DDA00DA5A6}"/>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46" name="AutoShape 4" descr="Resultado de imagen para todos por un nuevo pais logo">
          <a:extLst>
            <a:ext uri="{FF2B5EF4-FFF2-40B4-BE49-F238E27FC236}">
              <a16:creationId xmlns:a16="http://schemas.microsoft.com/office/drawing/2014/main" id="{324B1AC0-942B-4831-A8FD-76053C1E5066}"/>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47" name="AutoShape 4" descr="Resultado de imagen para todos por un nuevo pais logo">
          <a:extLst>
            <a:ext uri="{FF2B5EF4-FFF2-40B4-BE49-F238E27FC236}">
              <a16:creationId xmlns:a16="http://schemas.microsoft.com/office/drawing/2014/main" id="{65FBCA36-CF12-4AC3-ADCF-3E083CA7700C}"/>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48" name="AutoShape 4" descr="Resultado de imagen para todos por un nuevo pais logo">
          <a:extLst>
            <a:ext uri="{FF2B5EF4-FFF2-40B4-BE49-F238E27FC236}">
              <a16:creationId xmlns:a16="http://schemas.microsoft.com/office/drawing/2014/main" id="{110B1843-A517-4738-8BE2-E7E4B8B3DA66}"/>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49" name="AutoShape 4" descr="Resultado de imagen para todos por un nuevo pais logo">
          <a:extLst>
            <a:ext uri="{FF2B5EF4-FFF2-40B4-BE49-F238E27FC236}">
              <a16:creationId xmlns:a16="http://schemas.microsoft.com/office/drawing/2014/main" id="{80E839C8-0717-4BB0-9483-57850C2408FE}"/>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50" name="AutoShape 4" descr="Resultado de imagen para todos por un nuevo pais logo">
          <a:extLst>
            <a:ext uri="{FF2B5EF4-FFF2-40B4-BE49-F238E27FC236}">
              <a16:creationId xmlns:a16="http://schemas.microsoft.com/office/drawing/2014/main" id="{E0B8A18C-DA5D-4C2C-A3C9-EF852C671D77}"/>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51" name="AutoShape 4" descr="Resultado de imagen para todos por un nuevo pais logo">
          <a:extLst>
            <a:ext uri="{FF2B5EF4-FFF2-40B4-BE49-F238E27FC236}">
              <a16:creationId xmlns:a16="http://schemas.microsoft.com/office/drawing/2014/main" id="{A9E1B008-43B7-443A-8CF8-0DF33B79448C}"/>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52" name="AutoShape 4" descr="Resultado de imagen para todos por un nuevo pais logo">
          <a:extLst>
            <a:ext uri="{FF2B5EF4-FFF2-40B4-BE49-F238E27FC236}">
              <a16:creationId xmlns:a16="http://schemas.microsoft.com/office/drawing/2014/main" id="{DEBDFFB9-D220-4825-9145-62A5B27AB91C}"/>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653" name="AutoShape 4" descr="Resultado de imagen para todos por un nuevo pais logo">
          <a:extLst>
            <a:ext uri="{FF2B5EF4-FFF2-40B4-BE49-F238E27FC236}">
              <a16:creationId xmlns:a16="http://schemas.microsoft.com/office/drawing/2014/main" id="{B4AAF167-1E9E-4381-B52F-ECB5517B122E}"/>
            </a:ext>
          </a:extLst>
        </xdr:cNvPr>
        <xdr:cNvSpPr>
          <a:spLocks noChangeAspect="1" noChangeArrowheads="1"/>
        </xdr:cNvSpPr>
      </xdr:nvSpPr>
      <xdr:spPr bwMode="auto">
        <a:xfrm>
          <a:off x="0" y="70814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54" name="AutoShape 4" descr="Resultado de imagen para todos por un nuevo pais logo">
          <a:extLst>
            <a:ext uri="{FF2B5EF4-FFF2-40B4-BE49-F238E27FC236}">
              <a16:creationId xmlns:a16="http://schemas.microsoft.com/office/drawing/2014/main" id="{49FC8035-20C0-4B3D-A0DA-591B74848CA1}"/>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55" name="AutoShape 4" descr="Resultado de imagen para todos por un nuevo pais logo">
          <a:extLst>
            <a:ext uri="{FF2B5EF4-FFF2-40B4-BE49-F238E27FC236}">
              <a16:creationId xmlns:a16="http://schemas.microsoft.com/office/drawing/2014/main" id="{51DB3DFB-277F-4F55-B0C8-937BFDA7B0C0}"/>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56" name="AutoShape 4" descr="Resultado de imagen para todos por un nuevo pais logo">
          <a:extLst>
            <a:ext uri="{FF2B5EF4-FFF2-40B4-BE49-F238E27FC236}">
              <a16:creationId xmlns:a16="http://schemas.microsoft.com/office/drawing/2014/main" id="{2EE7909A-AE8C-4A35-9FC6-5118E41D2DEA}"/>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57" name="AutoShape 4" descr="Resultado de imagen para todos por un nuevo pais logo">
          <a:extLst>
            <a:ext uri="{FF2B5EF4-FFF2-40B4-BE49-F238E27FC236}">
              <a16:creationId xmlns:a16="http://schemas.microsoft.com/office/drawing/2014/main" id="{53BB6A45-4891-4D07-8CE7-B6F37B9D423E}"/>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58" name="AutoShape 4" descr="Resultado de imagen para todos por un nuevo pais logo">
          <a:extLst>
            <a:ext uri="{FF2B5EF4-FFF2-40B4-BE49-F238E27FC236}">
              <a16:creationId xmlns:a16="http://schemas.microsoft.com/office/drawing/2014/main" id="{8BA731FB-42D5-45EA-9C16-83675696B47E}"/>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59" name="AutoShape 4" descr="Resultado de imagen para todos por un nuevo pais logo">
          <a:extLst>
            <a:ext uri="{FF2B5EF4-FFF2-40B4-BE49-F238E27FC236}">
              <a16:creationId xmlns:a16="http://schemas.microsoft.com/office/drawing/2014/main" id="{39A7A93B-1122-43B6-BFD6-AF8964B1EAD4}"/>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60" name="AutoShape 4" descr="Resultado de imagen para todos por un nuevo pais logo">
          <a:extLst>
            <a:ext uri="{FF2B5EF4-FFF2-40B4-BE49-F238E27FC236}">
              <a16:creationId xmlns:a16="http://schemas.microsoft.com/office/drawing/2014/main" id="{348345E4-3956-41D2-9C1A-E6D7098ED373}"/>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61" name="AutoShape 4" descr="Resultado de imagen para todos por un nuevo pais logo">
          <a:extLst>
            <a:ext uri="{FF2B5EF4-FFF2-40B4-BE49-F238E27FC236}">
              <a16:creationId xmlns:a16="http://schemas.microsoft.com/office/drawing/2014/main" id="{90CBCB4A-3B00-43F9-B998-D40F4A6BF1AC}"/>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62" name="AutoShape 4" descr="Resultado de imagen para todos por un nuevo pais logo">
          <a:extLst>
            <a:ext uri="{FF2B5EF4-FFF2-40B4-BE49-F238E27FC236}">
              <a16:creationId xmlns:a16="http://schemas.microsoft.com/office/drawing/2014/main" id="{26C3D5A3-80CF-42AA-8675-1FA2C2EA5532}"/>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63" name="AutoShape 4" descr="Resultado de imagen para todos por un nuevo pais logo">
          <a:extLst>
            <a:ext uri="{FF2B5EF4-FFF2-40B4-BE49-F238E27FC236}">
              <a16:creationId xmlns:a16="http://schemas.microsoft.com/office/drawing/2014/main" id="{C4A31129-D94B-4080-B1DB-BC5495D91E67}"/>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64" name="AutoShape 4" descr="Resultado de imagen para todos por un nuevo pais logo">
          <a:extLst>
            <a:ext uri="{FF2B5EF4-FFF2-40B4-BE49-F238E27FC236}">
              <a16:creationId xmlns:a16="http://schemas.microsoft.com/office/drawing/2014/main" id="{28912E19-C04F-42C6-AE43-EA8C60CE9A2A}"/>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65" name="AutoShape 4" descr="Resultado de imagen para todos por un nuevo pais logo">
          <a:extLst>
            <a:ext uri="{FF2B5EF4-FFF2-40B4-BE49-F238E27FC236}">
              <a16:creationId xmlns:a16="http://schemas.microsoft.com/office/drawing/2014/main" id="{A14719AB-30E1-499B-978E-311CF24E949E}"/>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66" name="AutoShape 4" descr="Resultado de imagen para todos por un nuevo pais logo">
          <a:extLst>
            <a:ext uri="{FF2B5EF4-FFF2-40B4-BE49-F238E27FC236}">
              <a16:creationId xmlns:a16="http://schemas.microsoft.com/office/drawing/2014/main" id="{3D3296A8-C7AE-4962-A730-694001A3A3FD}"/>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67" name="AutoShape 4" descr="Resultado de imagen para todos por un nuevo pais logo">
          <a:extLst>
            <a:ext uri="{FF2B5EF4-FFF2-40B4-BE49-F238E27FC236}">
              <a16:creationId xmlns:a16="http://schemas.microsoft.com/office/drawing/2014/main" id="{8C4170CB-F9B4-433B-8973-6E05DBF1A467}"/>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68" name="AutoShape 4" descr="Resultado de imagen para todos por un nuevo pais logo">
          <a:extLst>
            <a:ext uri="{FF2B5EF4-FFF2-40B4-BE49-F238E27FC236}">
              <a16:creationId xmlns:a16="http://schemas.microsoft.com/office/drawing/2014/main" id="{33B1444F-B063-4D30-B6B5-5949900CC4F3}"/>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69" name="AutoShape 4" descr="Resultado de imagen para todos por un nuevo pais logo">
          <a:extLst>
            <a:ext uri="{FF2B5EF4-FFF2-40B4-BE49-F238E27FC236}">
              <a16:creationId xmlns:a16="http://schemas.microsoft.com/office/drawing/2014/main" id="{819618EA-539B-459E-BE23-303B741D3647}"/>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70" name="AutoShape 4" descr="Resultado de imagen para todos por un nuevo pais logo">
          <a:extLst>
            <a:ext uri="{FF2B5EF4-FFF2-40B4-BE49-F238E27FC236}">
              <a16:creationId xmlns:a16="http://schemas.microsoft.com/office/drawing/2014/main" id="{B2160E0D-2FE5-455A-8F28-1F2E575659BB}"/>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71" name="AutoShape 4" descr="Resultado de imagen para todos por un nuevo pais logo">
          <a:extLst>
            <a:ext uri="{FF2B5EF4-FFF2-40B4-BE49-F238E27FC236}">
              <a16:creationId xmlns:a16="http://schemas.microsoft.com/office/drawing/2014/main" id="{47383628-298C-403A-94EA-3DE5B069C89B}"/>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51955</xdr:colOff>
      <xdr:row>108</xdr:row>
      <xdr:rowOff>0</xdr:rowOff>
    </xdr:from>
    <xdr:ext cx="304800" cy="299029"/>
    <xdr:sp macro="" textlink="">
      <xdr:nvSpPr>
        <xdr:cNvPr id="672" name="AutoShape 4" descr="Resultado de imagen para todos por un nuevo pais logo">
          <a:extLst>
            <a:ext uri="{FF2B5EF4-FFF2-40B4-BE49-F238E27FC236}">
              <a16:creationId xmlns:a16="http://schemas.microsoft.com/office/drawing/2014/main" id="{F4322476-7778-41E3-9397-B83370CA6796}"/>
            </a:ext>
          </a:extLst>
        </xdr:cNvPr>
        <xdr:cNvSpPr>
          <a:spLocks noChangeAspect="1" noChangeArrowheads="1"/>
        </xdr:cNvSpPr>
      </xdr:nvSpPr>
      <xdr:spPr bwMode="auto">
        <a:xfrm>
          <a:off x="51955"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673" name="AutoShape 4" descr="Resultado de imagen para todos por un nuevo pais logo">
          <a:extLst>
            <a:ext uri="{FF2B5EF4-FFF2-40B4-BE49-F238E27FC236}">
              <a16:creationId xmlns:a16="http://schemas.microsoft.com/office/drawing/2014/main" id="{A8CA99E5-B652-48A5-8C05-08DC954CF71A}"/>
            </a:ext>
          </a:extLst>
        </xdr:cNvPr>
        <xdr:cNvSpPr>
          <a:spLocks noChangeAspect="1" noChangeArrowheads="1"/>
        </xdr:cNvSpPr>
      </xdr:nvSpPr>
      <xdr:spPr bwMode="auto">
        <a:xfrm>
          <a:off x="0" y="70814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74" name="AutoShape 4" descr="Resultado de imagen para todos por un nuevo pais logo">
          <a:extLst>
            <a:ext uri="{FF2B5EF4-FFF2-40B4-BE49-F238E27FC236}">
              <a16:creationId xmlns:a16="http://schemas.microsoft.com/office/drawing/2014/main" id="{72CD0BFE-89CE-4708-9A66-F832D636C981}"/>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75" name="AutoShape 4" descr="Resultado de imagen para todos por un nuevo pais logo">
          <a:extLst>
            <a:ext uri="{FF2B5EF4-FFF2-40B4-BE49-F238E27FC236}">
              <a16:creationId xmlns:a16="http://schemas.microsoft.com/office/drawing/2014/main" id="{D55EE3E8-BE30-4E83-8B73-125BCD8B3F96}"/>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76" name="AutoShape 4" descr="Resultado de imagen para todos por un nuevo pais logo">
          <a:extLst>
            <a:ext uri="{FF2B5EF4-FFF2-40B4-BE49-F238E27FC236}">
              <a16:creationId xmlns:a16="http://schemas.microsoft.com/office/drawing/2014/main" id="{A23D75A3-AB32-495C-B1E1-F6A7B5A0714F}"/>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77" name="AutoShape 4" descr="Resultado de imagen para todos por un nuevo pais logo">
          <a:extLst>
            <a:ext uri="{FF2B5EF4-FFF2-40B4-BE49-F238E27FC236}">
              <a16:creationId xmlns:a16="http://schemas.microsoft.com/office/drawing/2014/main" id="{CDCD0E0F-DE93-4D0A-B451-E120F17723B5}"/>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78" name="AutoShape 4" descr="Resultado de imagen para todos por un nuevo pais logo">
          <a:extLst>
            <a:ext uri="{FF2B5EF4-FFF2-40B4-BE49-F238E27FC236}">
              <a16:creationId xmlns:a16="http://schemas.microsoft.com/office/drawing/2014/main" id="{D4B5B393-8EF0-49CE-BF2E-74FAFB6BA4BB}"/>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79" name="AutoShape 4" descr="Resultado de imagen para todos por un nuevo pais logo">
          <a:extLst>
            <a:ext uri="{FF2B5EF4-FFF2-40B4-BE49-F238E27FC236}">
              <a16:creationId xmlns:a16="http://schemas.microsoft.com/office/drawing/2014/main" id="{88FDECE9-6856-4280-9F7E-312F6F6B83D9}"/>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80" name="AutoShape 4" descr="Resultado de imagen para todos por un nuevo pais logo">
          <a:extLst>
            <a:ext uri="{FF2B5EF4-FFF2-40B4-BE49-F238E27FC236}">
              <a16:creationId xmlns:a16="http://schemas.microsoft.com/office/drawing/2014/main" id="{1560204F-F2E7-418E-AD5E-3846646A7009}"/>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81" name="AutoShape 4" descr="Resultado de imagen para todos por un nuevo pais logo">
          <a:extLst>
            <a:ext uri="{FF2B5EF4-FFF2-40B4-BE49-F238E27FC236}">
              <a16:creationId xmlns:a16="http://schemas.microsoft.com/office/drawing/2014/main" id="{CB53BDEA-F4CA-4B18-9176-05A83E5E14CD}"/>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82" name="AutoShape 4" descr="Resultado de imagen para todos por un nuevo pais logo">
          <a:extLst>
            <a:ext uri="{FF2B5EF4-FFF2-40B4-BE49-F238E27FC236}">
              <a16:creationId xmlns:a16="http://schemas.microsoft.com/office/drawing/2014/main" id="{25F37453-E108-40EC-A080-4B38B0A5DE25}"/>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83" name="AutoShape 4" descr="Resultado de imagen para todos por un nuevo pais logo">
          <a:extLst>
            <a:ext uri="{FF2B5EF4-FFF2-40B4-BE49-F238E27FC236}">
              <a16:creationId xmlns:a16="http://schemas.microsoft.com/office/drawing/2014/main" id="{2B73B8CC-E64C-4D8C-8E78-8492CE37CF81}"/>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84" name="AutoShape 4" descr="Resultado de imagen para todos por un nuevo pais logo">
          <a:extLst>
            <a:ext uri="{FF2B5EF4-FFF2-40B4-BE49-F238E27FC236}">
              <a16:creationId xmlns:a16="http://schemas.microsoft.com/office/drawing/2014/main" id="{90EE2217-549B-4794-9677-6BDD192DB0E1}"/>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85" name="AutoShape 4" descr="Resultado de imagen para todos por un nuevo pais logo">
          <a:extLst>
            <a:ext uri="{FF2B5EF4-FFF2-40B4-BE49-F238E27FC236}">
              <a16:creationId xmlns:a16="http://schemas.microsoft.com/office/drawing/2014/main" id="{A8BAF7FD-315B-4822-8CD4-7C1D5D3EA0C6}"/>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86" name="AutoShape 4" descr="Resultado de imagen para todos por un nuevo pais logo">
          <a:extLst>
            <a:ext uri="{FF2B5EF4-FFF2-40B4-BE49-F238E27FC236}">
              <a16:creationId xmlns:a16="http://schemas.microsoft.com/office/drawing/2014/main" id="{12AA2806-E5F5-4F00-85BF-FEC61B7AAD02}"/>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87" name="AutoShape 4" descr="Resultado de imagen para todos por un nuevo pais logo">
          <a:extLst>
            <a:ext uri="{FF2B5EF4-FFF2-40B4-BE49-F238E27FC236}">
              <a16:creationId xmlns:a16="http://schemas.microsoft.com/office/drawing/2014/main" id="{6D0C172B-733F-4439-8F6F-247D82584DAF}"/>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88" name="AutoShape 4" descr="Resultado de imagen para todos por un nuevo pais logo">
          <a:extLst>
            <a:ext uri="{FF2B5EF4-FFF2-40B4-BE49-F238E27FC236}">
              <a16:creationId xmlns:a16="http://schemas.microsoft.com/office/drawing/2014/main" id="{4470E06E-DD0F-4CAE-AEDB-A68CE38F4289}"/>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89" name="AutoShape 4" descr="Resultado de imagen para todos por un nuevo pais logo">
          <a:extLst>
            <a:ext uri="{FF2B5EF4-FFF2-40B4-BE49-F238E27FC236}">
              <a16:creationId xmlns:a16="http://schemas.microsoft.com/office/drawing/2014/main" id="{B16C682A-F06A-4DFC-87AB-8AB39EF29AB2}"/>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90" name="AutoShape 4" descr="Resultado de imagen para todos por un nuevo pais logo">
          <a:extLst>
            <a:ext uri="{FF2B5EF4-FFF2-40B4-BE49-F238E27FC236}">
              <a16:creationId xmlns:a16="http://schemas.microsoft.com/office/drawing/2014/main" id="{315E8D70-0AA6-4274-8A53-5C34F6B9469D}"/>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91" name="AutoShape 4" descr="Resultado de imagen para todos por un nuevo pais logo">
          <a:extLst>
            <a:ext uri="{FF2B5EF4-FFF2-40B4-BE49-F238E27FC236}">
              <a16:creationId xmlns:a16="http://schemas.microsoft.com/office/drawing/2014/main" id="{7A61E411-9404-41F2-AE56-41DB45CDDF5D}"/>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692" name="AutoShape 4" descr="Resultado de imagen para todos por un nuevo pais logo">
          <a:extLst>
            <a:ext uri="{FF2B5EF4-FFF2-40B4-BE49-F238E27FC236}">
              <a16:creationId xmlns:a16="http://schemas.microsoft.com/office/drawing/2014/main" id="{62F74BB4-4D20-4180-AA72-FB56FCBC489C}"/>
            </a:ext>
          </a:extLst>
        </xdr:cNvPr>
        <xdr:cNvSpPr>
          <a:spLocks noChangeAspect="1" noChangeArrowheads="1"/>
        </xdr:cNvSpPr>
      </xdr:nvSpPr>
      <xdr:spPr bwMode="auto">
        <a:xfrm>
          <a:off x="0" y="70814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93" name="AutoShape 4" descr="Resultado de imagen para todos por un nuevo pais logo">
          <a:extLst>
            <a:ext uri="{FF2B5EF4-FFF2-40B4-BE49-F238E27FC236}">
              <a16:creationId xmlns:a16="http://schemas.microsoft.com/office/drawing/2014/main" id="{B495F2F2-88AB-48E0-BB13-28E38D6F3BE1}"/>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94" name="AutoShape 4" descr="Resultado de imagen para todos por un nuevo pais logo">
          <a:extLst>
            <a:ext uri="{FF2B5EF4-FFF2-40B4-BE49-F238E27FC236}">
              <a16:creationId xmlns:a16="http://schemas.microsoft.com/office/drawing/2014/main" id="{D20DA309-ABDB-448B-B5C3-FA7E5912D6A9}"/>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95" name="AutoShape 4" descr="Resultado de imagen para todos por un nuevo pais logo">
          <a:extLst>
            <a:ext uri="{FF2B5EF4-FFF2-40B4-BE49-F238E27FC236}">
              <a16:creationId xmlns:a16="http://schemas.microsoft.com/office/drawing/2014/main" id="{5DC74201-4A29-4FF3-A80A-78EFCEEA90AE}"/>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96" name="AutoShape 4" descr="Resultado de imagen para todos por un nuevo pais logo">
          <a:extLst>
            <a:ext uri="{FF2B5EF4-FFF2-40B4-BE49-F238E27FC236}">
              <a16:creationId xmlns:a16="http://schemas.microsoft.com/office/drawing/2014/main" id="{C2FEAD53-3A5B-4598-A1C4-B9288E13234F}"/>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97" name="AutoShape 4" descr="Resultado de imagen para todos por un nuevo pais logo">
          <a:extLst>
            <a:ext uri="{FF2B5EF4-FFF2-40B4-BE49-F238E27FC236}">
              <a16:creationId xmlns:a16="http://schemas.microsoft.com/office/drawing/2014/main" id="{7E98F122-E346-4B70-B140-1663E24C8E65}"/>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98" name="AutoShape 4" descr="Resultado de imagen para todos por un nuevo pais logo">
          <a:extLst>
            <a:ext uri="{FF2B5EF4-FFF2-40B4-BE49-F238E27FC236}">
              <a16:creationId xmlns:a16="http://schemas.microsoft.com/office/drawing/2014/main" id="{BF274117-6B41-4067-949C-BB59875319E9}"/>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99" name="AutoShape 4" descr="Resultado de imagen para todos por un nuevo pais logo">
          <a:extLst>
            <a:ext uri="{FF2B5EF4-FFF2-40B4-BE49-F238E27FC236}">
              <a16:creationId xmlns:a16="http://schemas.microsoft.com/office/drawing/2014/main" id="{F948AD06-334E-4C05-B63D-2A2DE194FFD9}"/>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00" name="AutoShape 4" descr="Resultado de imagen para todos por un nuevo pais logo">
          <a:extLst>
            <a:ext uri="{FF2B5EF4-FFF2-40B4-BE49-F238E27FC236}">
              <a16:creationId xmlns:a16="http://schemas.microsoft.com/office/drawing/2014/main" id="{A46B6311-B2E5-4871-A557-F9BB0BD68ADD}"/>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01" name="AutoShape 4" descr="Resultado de imagen para todos por un nuevo pais logo">
          <a:extLst>
            <a:ext uri="{FF2B5EF4-FFF2-40B4-BE49-F238E27FC236}">
              <a16:creationId xmlns:a16="http://schemas.microsoft.com/office/drawing/2014/main" id="{47F6CB57-5B6F-4F31-9850-3A1BE4D353BE}"/>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02" name="AutoShape 4" descr="Resultado de imagen para todos por un nuevo pais logo">
          <a:extLst>
            <a:ext uri="{FF2B5EF4-FFF2-40B4-BE49-F238E27FC236}">
              <a16:creationId xmlns:a16="http://schemas.microsoft.com/office/drawing/2014/main" id="{0230680B-92FF-4E9D-974D-C3C41CEB9A8B}"/>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03" name="AutoShape 4" descr="Resultado de imagen para todos por un nuevo pais logo">
          <a:extLst>
            <a:ext uri="{FF2B5EF4-FFF2-40B4-BE49-F238E27FC236}">
              <a16:creationId xmlns:a16="http://schemas.microsoft.com/office/drawing/2014/main" id="{B9C84C07-0AA4-4C4B-8057-E745DEC2484B}"/>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04" name="AutoShape 4" descr="Resultado de imagen para todos por un nuevo pais logo">
          <a:extLst>
            <a:ext uri="{FF2B5EF4-FFF2-40B4-BE49-F238E27FC236}">
              <a16:creationId xmlns:a16="http://schemas.microsoft.com/office/drawing/2014/main" id="{A4FB2DB8-E532-48C3-A5F9-12407E461FA2}"/>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05" name="AutoShape 4" descr="Resultado de imagen para todos por un nuevo pais logo">
          <a:extLst>
            <a:ext uri="{FF2B5EF4-FFF2-40B4-BE49-F238E27FC236}">
              <a16:creationId xmlns:a16="http://schemas.microsoft.com/office/drawing/2014/main" id="{6462D4A1-7901-4D79-93D0-F1C5ECF3F72C}"/>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06" name="AutoShape 4" descr="Resultado de imagen para todos por un nuevo pais logo">
          <a:extLst>
            <a:ext uri="{FF2B5EF4-FFF2-40B4-BE49-F238E27FC236}">
              <a16:creationId xmlns:a16="http://schemas.microsoft.com/office/drawing/2014/main" id="{97CB71A3-0A69-4116-A1AB-E7DC240F00AE}"/>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07" name="AutoShape 4" descr="Resultado de imagen para todos por un nuevo pais logo">
          <a:extLst>
            <a:ext uri="{FF2B5EF4-FFF2-40B4-BE49-F238E27FC236}">
              <a16:creationId xmlns:a16="http://schemas.microsoft.com/office/drawing/2014/main" id="{970890F5-E206-4462-8409-D90EB86BE50D}"/>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08" name="AutoShape 4" descr="Resultado de imagen para todos por un nuevo pais logo">
          <a:extLst>
            <a:ext uri="{FF2B5EF4-FFF2-40B4-BE49-F238E27FC236}">
              <a16:creationId xmlns:a16="http://schemas.microsoft.com/office/drawing/2014/main" id="{128A9503-0764-4EB0-A440-B1E7ADC64D7D}"/>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09" name="AutoShape 4" descr="Resultado de imagen para todos por un nuevo pais logo">
          <a:extLst>
            <a:ext uri="{FF2B5EF4-FFF2-40B4-BE49-F238E27FC236}">
              <a16:creationId xmlns:a16="http://schemas.microsoft.com/office/drawing/2014/main" id="{E8FF9E0C-B8D9-42FB-A2B2-300054B36EB5}"/>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10" name="AutoShape 4" descr="Resultado de imagen para todos por un nuevo pais logo">
          <a:extLst>
            <a:ext uri="{FF2B5EF4-FFF2-40B4-BE49-F238E27FC236}">
              <a16:creationId xmlns:a16="http://schemas.microsoft.com/office/drawing/2014/main" id="{56F5C6D3-503F-4C85-8DD1-7E9D4D7165E6}"/>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11" name="AutoShape 4" descr="Resultado de imagen para todos por un nuevo pais logo">
          <a:extLst>
            <a:ext uri="{FF2B5EF4-FFF2-40B4-BE49-F238E27FC236}">
              <a16:creationId xmlns:a16="http://schemas.microsoft.com/office/drawing/2014/main" id="{D9721807-DC5C-49DE-AC96-ECDDA979C061}"/>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23" name="AutoShape 4" descr="Resultado de imagen para todos por un nuevo pais logo">
          <a:extLst>
            <a:ext uri="{FF2B5EF4-FFF2-40B4-BE49-F238E27FC236}">
              <a16:creationId xmlns:a16="http://schemas.microsoft.com/office/drawing/2014/main" id="{E63FEBC9-17E8-4A32-ACA1-EC28C15369CF}"/>
            </a:ext>
          </a:extLst>
        </xdr:cNvPr>
        <xdr:cNvSpPr>
          <a:spLocks noChangeAspect="1" noChangeArrowheads="1"/>
        </xdr:cNvSpPr>
      </xdr:nvSpPr>
      <xdr:spPr bwMode="auto">
        <a:xfrm>
          <a:off x="0" y="43520846"/>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24" name="AutoShape 4" descr="Resultado de imagen para todos por un nuevo pais logo">
          <a:extLst>
            <a:ext uri="{FF2B5EF4-FFF2-40B4-BE49-F238E27FC236}">
              <a16:creationId xmlns:a16="http://schemas.microsoft.com/office/drawing/2014/main" id="{19A895DD-A691-4159-9FA6-78DFB5B33633}"/>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25" name="AutoShape 4" descr="Resultado de imagen para todos por un nuevo pais logo">
          <a:extLst>
            <a:ext uri="{FF2B5EF4-FFF2-40B4-BE49-F238E27FC236}">
              <a16:creationId xmlns:a16="http://schemas.microsoft.com/office/drawing/2014/main" id="{3DE56E76-3438-4DE6-BC29-91A91B4D9201}"/>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26" name="AutoShape 4" descr="Resultado de imagen para todos por un nuevo pais logo">
          <a:extLst>
            <a:ext uri="{FF2B5EF4-FFF2-40B4-BE49-F238E27FC236}">
              <a16:creationId xmlns:a16="http://schemas.microsoft.com/office/drawing/2014/main" id="{87E21BDE-5D73-475A-AFE7-786258131969}"/>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12" name="AutoShape 4" descr="Resultado de imagen para todos por un nuevo pais logo">
          <a:extLst>
            <a:ext uri="{FF2B5EF4-FFF2-40B4-BE49-F238E27FC236}">
              <a16:creationId xmlns:a16="http://schemas.microsoft.com/office/drawing/2014/main" id="{449C044E-6A4B-4A9C-9605-B33A7D986C2E}"/>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713" name="AutoShape 4" descr="Resultado de imagen para todos por un nuevo pais logo">
          <a:extLst>
            <a:ext uri="{FF2B5EF4-FFF2-40B4-BE49-F238E27FC236}">
              <a16:creationId xmlns:a16="http://schemas.microsoft.com/office/drawing/2014/main" id="{EAC160FA-92A7-4F69-8221-7D5D1C4D2DF6}"/>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714" name="AutoShape 4" descr="Resultado de imagen para todos por un nuevo pais logo">
          <a:extLst>
            <a:ext uri="{FF2B5EF4-FFF2-40B4-BE49-F238E27FC236}">
              <a16:creationId xmlns:a16="http://schemas.microsoft.com/office/drawing/2014/main" id="{8ABB5254-07CA-4186-A873-6A1906CB7E3E}"/>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715" name="AutoShape 4" descr="Resultado de imagen para todos por un nuevo pais logo">
          <a:extLst>
            <a:ext uri="{FF2B5EF4-FFF2-40B4-BE49-F238E27FC236}">
              <a16:creationId xmlns:a16="http://schemas.microsoft.com/office/drawing/2014/main" id="{6DAA9223-9D74-42B9-B7CD-61DEEBBB618B}"/>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16" name="AutoShape 4" descr="Resultado de imagen para todos por un nuevo pais logo">
          <a:extLst>
            <a:ext uri="{FF2B5EF4-FFF2-40B4-BE49-F238E27FC236}">
              <a16:creationId xmlns:a16="http://schemas.microsoft.com/office/drawing/2014/main" id="{F68A56D4-6547-4E98-BBAB-DEBBAE102986}"/>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17" name="AutoShape 4" descr="Resultado de imagen para todos por un nuevo pais logo">
          <a:extLst>
            <a:ext uri="{FF2B5EF4-FFF2-40B4-BE49-F238E27FC236}">
              <a16:creationId xmlns:a16="http://schemas.microsoft.com/office/drawing/2014/main" id="{3E1BD96A-188E-4D29-B2E8-70A82B66C7EE}"/>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18" name="AutoShape 4" descr="Resultado de imagen para todos por un nuevo pais logo">
          <a:extLst>
            <a:ext uri="{FF2B5EF4-FFF2-40B4-BE49-F238E27FC236}">
              <a16:creationId xmlns:a16="http://schemas.microsoft.com/office/drawing/2014/main" id="{10AC2ECA-BF53-41B5-8D14-35D3260EB2CE}"/>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19" name="AutoShape 4" descr="Resultado de imagen para todos por un nuevo pais logo">
          <a:extLst>
            <a:ext uri="{FF2B5EF4-FFF2-40B4-BE49-F238E27FC236}">
              <a16:creationId xmlns:a16="http://schemas.microsoft.com/office/drawing/2014/main" id="{517612F1-9CBD-4D84-986D-5F87991E2B50}"/>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20" name="AutoShape 4" descr="Resultado de imagen para todos por un nuevo pais logo">
          <a:extLst>
            <a:ext uri="{FF2B5EF4-FFF2-40B4-BE49-F238E27FC236}">
              <a16:creationId xmlns:a16="http://schemas.microsoft.com/office/drawing/2014/main" id="{90724FC1-93EB-4EB9-A0B3-7EC47E93CFD5}"/>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21" name="AutoShape 4" descr="Resultado de imagen para todos por un nuevo pais logo">
          <a:extLst>
            <a:ext uri="{FF2B5EF4-FFF2-40B4-BE49-F238E27FC236}">
              <a16:creationId xmlns:a16="http://schemas.microsoft.com/office/drawing/2014/main" id="{4CBBE455-89E1-4862-BA15-30B4855F552E}"/>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22" name="AutoShape 4" descr="Resultado de imagen para todos por un nuevo pais logo">
          <a:extLst>
            <a:ext uri="{FF2B5EF4-FFF2-40B4-BE49-F238E27FC236}">
              <a16:creationId xmlns:a16="http://schemas.microsoft.com/office/drawing/2014/main" id="{D34119EB-85EB-4D82-A85E-9AE6A3ED13A6}"/>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23" name="AutoShape 4" descr="Resultado de imagen para todos por un nuevo pais logo">
          <a:extLst>
            <a:ext uri="{FF2B5EF4-FFF2-40B4-BE49-F238E27FC236}">
              <a16:creationId xmlns:a16="http://schemas.microsoft.com/office/drawing/2014/main" id="{191F3236-5451-434E-9493-6D465F937920}"/>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24" name="AutoShape 4" descr="Resultado de imagen para todos por un nuevo pais logo">
          <a:extLst>
            <a:ext uri="{FF2B5EF4-FFF2-40B4-BE49-F238E27FC236}">
              <a16:creationId xmlns:a16="http://schemas.microsoft.com/office/drawing/2014/main" id="{40E5F17A-056C-471C-946F-FFAF22035870}"/>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25" name="AutoShape 4" descr="Resultado de imagen para todos por un nuevo pais logo">
          <a:extLst>
            <a:ext uri="{FF2B5EF4-FFF2-40B4-BE49-F238E27FC236}">
              <a16:creationId xmlns:a16="http://schemas.microsoft.com/office/drawing/2014/main" id="{F92F39D4-19B6-451C-B949-33D560E2A732}"/>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26" name="AutoShape 4" descr="Resultado de imagen para todos por un nuevo pais logo">
          <a:extLst>
            <a:ext uri="{FF2B5EF4-FFF2-40B4-BE49-F238E27FC236}">
              <a16:creationId xmlns:a16="http://schemas.microsoft.com/office/drawing/2014/main" id="{99E41807-995C-4A6B-8D7E-D47B0EFC3ADD}"/>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27" name="AutoShape 4" descr="Resultado de imagen para todos por un nuevo pais logo">
          <a:extLst>
            <a:ext uri="{FF2B5EF4-FFF2-40B4-BE49-F238E27FC236}">
              <a16:creationId xmlns:a16="http://schemas.microsoft.com/office/drawing/2014/main" id="{CD9AB77C-A0CC-4385-A65C-04D386E32484}"/>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729" name="AutoShape 4" descr="Resultado de imagen para todos por un nuevo pais logo">
          <a:extLst>
            <a:ext uri="{FF2B5EF4-FFF2-40B4-BE49-F238E27FC236}">
              <a16:creationId xmlns:a16="http://schemas.microsoft.com/office/drawing/2014/main" id="{FBAB85D4-05F9-4EA3-936A-603782795E45}"/>
            </a:ext>
          </a:extLst>
        </xdr:cNvPr>
        <xdr:cNvSpPr>
          <a:spLocks noChangeAspect="1" noChangeArrowheads="1"/>
        </xdr:cNvSpPr>
      </xdr:nvSpPr>
      <xdr:spPr bwMode="auto">
        <a:xfrm>
          <a:off x="0" y="43520846"/>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730" name="AutoShape 4" descr="Resultado de imagen para todos por un nuevo pais logo">
          <a:extLst>
            <a:ext uri="{FF2B5EF4-FFF2-40B4-BE49-F238E27FC236}">
              <a16:creationId xmlns:a16="http://schemas.microsoft.com/office/drawing/2014/main" id="{EE931326-09A5-466F-BD37-4468E95379F4}"/>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731" name="AutoShape 4" descr="Resultado de imagen para todos por un nuevo pais logo">
          <a:extLst>
            <a:ext uri="{FF2B5EF4-FFF2-40B4-BE49-F238E27FC236}">
              <a16:creationId xmlns:a16="http://schemas.microsoft.com/office/drawing/2014/main" id="{09D5A1BB-DD77-41D6-BFB4-3892D2CABD77}"/>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32" name="AutoShape 4" descr="Resultado de imagen para todos por un nuevo pais logo">
          <a:extLst>
            <a:ext uri="{FF2B5EF4-FFF2-40B4-BE49-F238E27FC236}">
              <a16:creationId xmlns:a16="http://schemas.microsoft.com/office/drawing/2014/main" id="{CAC187D0-C642-4447-902D-211F965C1923}"/>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33" name="AutoShape 4" descr="Resultado de imagen para todos por un nuevo pais logo">
          <a:extLst>
            <a:ext uri="{FF2B5EF4-FFF2-40B4-BE49-F238E27FC236}">
              <a16:creationId xmlns:a16="http://schemas.microsoft.com/office/drawing/2014/main" id="{ABA2BC6A-B453-4D69-8E67-9412A750E450}"/>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734" name="AutoShape 4" descr="Resultado de imagen para todos por un nuevo pais logo">
          <a:extLst>
            <a:ext uri="{FF2B5EF4-FFF2-40B4-BE49-F238E27FC236}">
              <a16:creationId xmlns:a16="http://schemas.microsoft.com/office/drawing/2014/main" id="{D0282B46-DD9B-4EBE-ADCC-63E889AB788F}"/>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735" name="AutoShape 4" descr="Resultado de imagen para todos por un nuevo pais logo">
          <a:extLst>
            <a:ext uri="{FF2B5EF4-FFF2-40B4-BE49-F238E27FC236}">
              <a16:creationId xmlns:a16="http://schemas.microsoft.com/office/drawing/2014/main" id="{C2B9CFFF-7D08-4D80-8B6A-687A64FA0934}"/>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736" name="AutoShape 4" descr="Resultado de imagen para todos por un nuevo pais logo">
          <a:extLst>
            <a:ext uri="{FF2B5EF4-FFF2-40B4-BE49-F238E27FC236}">
              <a16:creationId xmlns:a16="http://schemas.microsoft.com/office/drawing/2014/main" id="{823125DF-30FD-4BD2-93A0-238D31EE7ADC}"/>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37" name="AutoShape 4" descr="Resultado de imagen para todos por un nuevo pais logo">
          <a:extLst>
            <a:ext uri="{FF2B5EF4-FFF2-40B4-BE49-F238E27FC236}">
              <a16:creationId xmlns:a16="http://schemas.microsoft.com/office/drawing/2014/main" id="{CC4A4C97-04FE-4DF9-A501-50CE90EB6775}"/>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38" name="AutoShape 4" descr="Resultado de imagen para todos por un nuevo pais logo">
          <a:extLst>
            <a:ext uri="{FF2B5EF4-FFF2-40B4-BE49-F238E27FC236}">
              <a16:creationId xmlns:a16="http://schemas.microsoft.com/office/drawing/2014/main" id="{A9E98F2D-12CD-4B4E-A28D-D0CA3BE55045}"/>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39" name="AutoShape 4" descr="Resultado de imagen para todos por un nuevo pais logo">
          <a:extLst>
            <a:ext uri="{FF2B5EF4-FFF2-40B4-BE49-F238E27FC236}">
              <a16:creationId xmlns:a16="http://schemas.microsoft.com/office/drawing/2014/main" id="{BC304E12-109E-4E27-9728-6A313E44F673}"/>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40" name="AutoShape 4" descr="Resultado de imagen para todos por un nuevo pais logo">
          <a:extLst>
            <a:ext uri="{FF2B5EF4-FFF2-40B4-BE49-F238E27FC236}">
              <a16:creationId xmlns:a16="http://schemas.microsoft.com/office/drawing/2014/main" id="{A8B63BF7-B50E-4FAD-91A9-3577F19E2927}"/>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41" name="AutoShape 4" descr="Resultado de imagen para todos por un nuevo pais logo">
          <a:extLst>
            <a:ext uri="{FF2B5EF4-FFF2-40B4-BE49-F238E27FC236}">
              <a16:creationId xmlns:a16="http://schemas.microsoft.com/office/drawing/2014/main" id="{ED3DA0EA-A31D-466C-B0B3-26EC1348D99E}"/>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42" name="AutoShape 4" descr="Resultado de imagen para todos por un nuevo pais logo">
          <a:extLst>
            <a:ext uri="{FF2B5EF4-FFF2-40B4-BE49-F238E27FC236}">
              <a16:creationId xmlns:a16="http://schemas.microsoft.com/office/drawing/2014/main" id="{480587E2-0665-42B0-B612-00F0A855E932}"/>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43" name="AutoShape 4" descr="Resultado de imagen para todos por un nuevo pais logo">
          <a:extLst>
            <a:ext uri="{FF2B5EF4-FFF2-40B4-BE49-F238E27FC236}">
              <a16:creationId xmlns:a16="http://schemas.microsoft.com/office/drawing/2014/main" id="{24FE953E-ACF8-4C9A-AFFB-1F3154555072}"/>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44" name="AutoShape 4" descr="Resultado de imagen para todos por un nuevo pais logo">
          <a:extLst>
            <a:ext uri="{FF2B5EF4-FFF2-40B4-BE49-F238E27FC236}">
              <a16:creationId xmlns:a16="http://schemas.microsoft.com/office/drawing/2014/main" id="{D421FE75-6C5F-476D-BA9B-F95D1AB4B936}"/>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45" name="AutoShape 4" descr="Resultado de imagen para todos por un nuevo pais logo">
          <a:extLst>
            <a:ext uri="{FF2B5EF4-FFF2-40B4-BE49-F238E27FC236}">
              <a16:creationId xmlns:a16="http://schemas.microsoft.com/office/drawing/2014/main" id="{EC545B0C-2AFF-402D-B26E-08612AFFF20F}"/>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46" name="AutoShape 4" descr="Resultado de imagen para todos por un nuevo pais logo">
          <a:extLst>
            <a:ext uri="{FF2B5EF4-FFF2-40B4-BE49-F238E27FC236}">
              <a16:creationId xmlns:a16="http://schemas.microsoft.com/office/drawing/2014/main" id="{FDF7D34A-5EE2-4AF1-AEBC-D73EBD0C3557}"/>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47" name="AutoShape 4" descr="Resultado de imagen para todos por un nuevo pais logo">
          <a:extLst>
            <a:ext uri="{FF2B5EF4-FFF2-40B4-BE49-F238E27FC236}">
              <a16:creationId xmlns:a16="http://schemas.microsoft.com/office/drawing/2014/main" id="{46A52D99-8B98-4261-B23B-A79C51A0892B}"/>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48" name="AutoShape 4" descr="Resultado de imagen para todos por un nuevo pais logo">
          <a:extLst>
            <a:ext uri="{FF2B5EF4-FFF2-40B4-BE49-F238E27FC236}">
              <a16:creationId xmlns:a16="http://schemas.microsoft.com/office/drawing/2014/main" id="{8F0D0009-AB25-4DAE-B0E7-12E025F3778C}"/>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303291</xdr:colOff>
      <xdr:row>0</xdr:row>
      <xdr:rowOff>102577</xdr:rowOff>
    </xdr:from>
    <xdr:ext cx="16270209" cy="5876192"/>
    <xdr:sp macro="" textlink="">
      <xdr:nvSpPr>
        <xdr:cNvPr id="4" name="TextBox 2">
          <a:extLst>
            <a:ext uri="{FF2B5EF4-FFF2-40B4-BE49-F238E27FC236}">
              <a16:creationId xmlns:a16="http://schemas.microsoft.com/office/drawing/2014/main" id="{6039A19C-219C-4905-BEC8-5A5ACEB48B18}"/>
            </a:ext>
          </a:extLst>
        </xdr:cNvPr>
        <xdr:cNvSpPr txBox="1">
          <a:spLocks noChangeArrowheads="1"/>
        </xdr:cNvSpPr>
      </xdr:nvSpPr>
      <xdr:spPr bwMode="auto">
        <a:xfrm>
          <a:off x="303291" y="102577"/>
          <a:ext cx="16270209" cy="5876192"/>
        </a:xfrm>
        <a:prstGeom prst="rect">
          <a:avLst/>
        </a:prstGeom>
        <a:solidFill>
          <a:srgbClr val="FFFFFF"/>
        </a:solidFill>
        <a:ln w="9525">
          <a:noFill/>
          <a:miter lim="800000"/>
          <a:headEnd/>
          <a:tailEnd/>
        </a:ln>
      </xdr:spPr>
      <xdr:txBody>
        <a:bodyPr vertOverflow="clip" wrap="square" lIns="91440" tIns="45720" rIns="91440" bIns="4572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lang="es-ES" sz="3200" b="1" baseline="0">
              <a:solidFill>
                <a:schemeClr val="bg2">
                  <a:lumMod val="50000"/>
                </a:schemeClr>
              </a:solidFill>
              <a:latin typeface="+mn-lt"/>
              <a:ea typeface="+mn-ea"/>
              <a:cs typeface="+mn-cs"/>
            </a:rPr>
            <a:t>PLAN DE ACCIÓN 2026</a:t>
          </a:r>
        </a:p>
        <a:p>
          <a:pPr marL="0" marR="0" lvl="0" indent="0" algn="ctr" defTabSz="914400" eaLnBrk="1" fontAlgn="auto" latinLnBrk="0" hangingPunct="1">
            <a:lnSpc>
              <a:spcPct val="100000"/>
            </a:lnSpc>
            <a:spcBef>
              <a:spcPts val="0"/>
            </a:spcBef>
            <a:spcAft>
              <a:spcPts val="0"/>
            </a:spcAft>
            <a:buClrTx/>
            <a:buSzTx/>
            <a:buFontTx/>
            <a:buNone/>
            <a:tabLst/>
            <a:defRPr/>
          </a:pPr>
          <a:endParaRPr lang="es-ES" sz="1050" b="1" baseline="0">
            <a:solidFill>
              <a:schemeClr val="bg2">
                <a:lumMod val="50000"/>
              </a:schemeClr>
            </a:solidFill>
            <a:latin typeface="+mn-lt"/>
            <a:ea typeface="+mn-ea"/>
            <a:cs typeface="+mn-cs"/>
          </a:endParaRPr>
        </a:p>
        <a:p>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A continuación, se presenta el plan de acción a nivel de iniciativas, la información se distribuye de la siguiente manera teniendo en cuenta que la primera columna es la "A" de izquierda a derecha</a:t>
          </a:r>
        </a:p>
        <a:p>
          <a:endPar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A "Bases PND - Transformación" </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Se relaciona la transformación de</a:t>
          </a:r>
          <a:r>
            <a:rPr lang="es-CO" sz="100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las </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bases del Plan Nacional de Desarrollo "Colombia potencia mundial para la vida" a la cual aportan cada una de las iniciativas.</a:t>
          </a:r>
        </a:p>
        <a:p>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B "Catalizadores</a:t>
          </a:r>
          <a:r>
            <a:rPr lang="es-CO" sz="1000" b="1"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 Componentes del </a:t>
          </a:r>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PND </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Se relacionan catalizadores</a:t>
          </a:r>
          <a:r>
            <a:rPr lang="es-CO" sz="100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y componentes de las base de</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l Plan Nacional de Desarrollo "Colombia potencia mundial de la vida" a la cual aportan cada una de las iniciativas.</a:t>
          </a:r>
        </a:p>
        <a:p>
          <a:pPr marL="0" marR="0" lvl="0" indent="0" defTabSz="914400" eaLnBrk="1" fontAlgn="auto" latinLnBrk="0" hangingPunct="1">
            <a:lnSpc>
              <a:spcPct val="100000"/>
            </a:lnSpc>
            <a:spcBef>
              <a:spcPts val="0"/>
            </a:spcBef>
            <a:spcAft>
              <a:spcPts val="0"/>
            </a:spcAft>
            <a:buClrTx/>
            <a:buSzTx/>
            <a:buFontTx/>
            <a:buNone/>
            <a:tabLst/>
            <a:defRPr/>
          </a:pPr>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C "Enfoque" </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Se da a conocer si es del componente Estratégico Misional o componente transversal de la Iniciativa en el Plan de Acción.</a:t>
          </a:r>
        </a:p>
        <a:p>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D "Líneas Estratégicas</a:t>
          </a:r>
          <a:r>
            <a:rPr lang="es-CO" sz="1000" b="1"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 Dimensión MIG</a:t>
          </a:r>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a:t>
          </a:r>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Asociado a</a:t>
          </a:r>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las líneas </a:t>
          </a:r>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estratégicas del Sector TIC para</a:t>
          </a:r>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el periodo de Gobierno 2022-2026 en lo relacionado al enfoque estratégico</a:t>
          </a:r>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y el enfoque transversal correspondiente a las dimensiones del</a:t>
          </a:r>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Modelo Integrado de Gestión</a:t>
          </a:r>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a continuación se definen:</a:t>
          </a:r>
        </a:p>
        <a:p>
          <a:endParaRPr lang="es-CO" sz="1000" i="1" u="sng">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b="1" i="1" u="sng">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1.Enfoque Estratégico</a:t>
          </a:r>
        </a:p>
        <a:p>
          <a:endParaRPr lang="es-CO" sz="1000" b="1" u="sng">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1.1. </a:t>
          </a:r>
          <a:r>
            <a:rPr lang="en-US"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Conectividad</a:t>
          </a:r>
          <a:r>
            <a:rPr lang="en-US" sz="1000" b="1"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a:t>
          </a:r>
          <a:r>
            <a:rPr lang="en-US"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reducción de la Brecha digital y la Pobreza : </a:t>
          </a:r>
          <a:r>
            <a:rPr lang="en-US"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Utilizar las distintas tecnologías disponibles para conectar a todos los colombianos con las oportunidades, reducir la Brecha Digital y recibir en nuestro país la era del 5G. Trabajar hombro a hombro con todo el sector para llegar con internet de calidad a las ciudades y a todos los rincones del país.</a:t>
          </a:r>
        </a:p>
        <a:p>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1.2. </a:t>
          </a:r>
          <a:r>
            <a:rPr lang="en-US"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Ecosistemas de Innovación: </a:t>
          </a:r>
          <a:r>
            <a:rPr lang="en-US"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Fomentar los ecosistemas de innovación como mecanismo para acelerar la transformación digital del sector público y del sector privado. Ser referentes latinoamericanos en el uso de la Inteligencia Artificial para superar problemáticas sociales del país.</a:t>
          </a:r>
        </a:p>
        <a:p>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1.3.</a:t>
          </a:r>
          <a:r>
            <a:rPr lang="en-US"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a:t>
          </a:r>
          <a:r>
            <a:rPr lang="en-US"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Educación Digital: </a:t>
          </a:r>
          <a:r>
            <a:rPr lang="en-US"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Formar habilidades digitales para promover la generación de nuevos empleos y la protección de los empleos actuales. Formar el talento que requiere nuestro país para impulsar la transformación digital. La tecnología será la herramienta para acompañar a rectores y docentes en la transformación de la educación.  Llevar servicios y contenidos pedagógicos innovadores a los maestros, estudiantes y padres de familia. Este será un trabajo en equipo con todo el sector educativo. </a:t>
          </a:r>
        </a:p>
        <a:p>
          <a:endParaRPr lang="en-US" sz="100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b="1" i="1" u="sng">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 Enfoque Transversal</a:t>
          </a:r>
        </a:p>
        <a:p>
          <a:endParaRPr lang="es-CO" sz="1000" b="1" u="sng">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2.1. </a:t>
          </a:r>
          <a:r>
            <a:rPr lang="en-US"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Cultura</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a:t>
          </a:r>
        </a:p>
        <a:p>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2.2. </a:t>
          </a:r>
          <a:r>
            <a:rPr lang="en-US"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Arquitectura Institucional</a:t>
          </a:r>
          <a:endPar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2.3. </a:t>
          </a:r>
          <a:r>
            <a:rPr lang="en-US"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Relación con los Grupos de Interés</a:t>
          </a:r>
          <a:endPar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2.4. </a:t>
          </a:r>
          <a:r>
            <a:rPr lang="en-US"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Seguimiento Análisis y Mejora</a:t>
          </a:r>
          <a:endPar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2.5. </a:t>
          </a:r>
          <a:r>
            <a:rPr lang="en-US"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Liderazgo, Innovación y Gestión del Conocimiento</a:t>
          </a:r>
        </a:p>
        <a:p>
          <a:endPar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E "Código</a:t>
          </a:r>
          <a:r>
            <a:rPr lang="es-CO" sz="1000" b="1"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Iniciativa" </a:t>
          </a:r>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Corresponde a la identificación interna de las iniciativas de acuerdo al Enfoque (E1 o E2), la línea estratégica (L1 a L3) y un diferenciador numérico.</a:t>
          </a:r>
          <a:endPar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F  "Iniciativa</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Se relacionan las iniciativas del plan de acción para la vigencia 2025, se definen como el componente básico o módulo articulador del esquema de planeación estratégica adoptado por el Ministerio TIC , como cabeza de sector.</a:t>
          </a:r>
        </a:p>
        <a:p>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G "Objetivo Iniciativa": </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En este espacio se relaciona el objetivo de cada una de las iniciativas del Plan de Acción.</a:t>
          </a:r>
        </a:p>
        <a:p>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H "Política de Gestión y Desempeño</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en esta columna se permite relacionar de acuerdo con al decreto 1499 de 2017 la Política de gestión y desempeño institucional asociada a cada una de las iniciativas al Plan de Acción, a continuación se relacionan las políticas vigentes.</a:t>
          </a:r>
        </a:p>
      </xdr:txBody>
    </xdr:sp>
    <xdr:clientData/>
  </xdr:oneCellAnchor>
  <xdr:twoCellAnchor>
    <xdr:from>
      <xdr:col>0</xdr:col>
      <xdr:colOff>190158</xdr:colOff>
      <xdr:row>27</xdr:row>
      <xdr:rowOff>59679</xdr:rowOff>
    </xdr:from>
    <xdr:to>
      <xdr:col>1</xdr:col>
      <xdr:colOff>15679616</xdr:colOff>
      <xdr:row>44</xdr:row>
      <xdr:rowOff>29306</xdr:rowOff>
    </xdr:to>
    <xdr:sp macro="" textlink="">
      <xdr:nvSpPr>
        <xdr:cNvPr id="2" name="CuadroTexto 3">
          <a:extLst>
            <a:ext uri="{FF2B5EF4-FFF2-40B4-BE49-F238E27FC236}">
              <a16:creationId xmlns:a16="http://schemas.microsoft.com/office/drawing/2014/main" id="{38D6DA19-EFE0-4008-99C0-3076AB7F2740}"/>
            </a:ext>
            <a:ext uri="{147F2762-F138-4A5C-976F-8EAC2B608ADB}">
              <a16:predDERef xmlns:a16="http://schemas.microsoft.com/office/drawing/2014/main" pred="{6039A19C-219C-4905-BEC8-5A5ACEB48B18}"/>
            </a:ext>
          </a:extLst>
        </xdr:cNvPr>
        <xdr:cNvSpPr txBox="1"/>
      </xdr:nvSpPr>
      <xdr:spPr>
        <a:xfrm>
          <a:off x="190158" y="6097064"/>
          <a:ext cx="16251458" cy="320812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 Planeación Institucional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 Gestión presupuestal y eficiencia del gasto público</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3. Compras y Contratación Pública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4. Talento humano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5. Integridad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6. Transparencia, acceso a la información pública y lucha contra la corrupción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7. Fortalecimiento organizacional y simplificación de procesos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8. Servicio al ciudadano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9. Participación ciudadana en la gestión pública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10. Racionalización de trámites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11. Gobierno digital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12. Seguridad digital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13. Defensa jurídica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14. Mejora normativa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15. Gestión del conocimiento y la innovación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16. Gestión documental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17. Gestión de la información estadística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18. Seguimiento y evaluación del desempeño institucional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19. Control intero</a:t>
          </a:r>
        </a:p>
      </xdr:txBody>
    </xdr:sp>
    <xdr:clientData/>
  </xdr:twoCellAnchor>
  <xdr:twoCellAnchor>
    <xdr:from>
      <xdr:col>0</xdr:col>
      <xdr:colOff>76200</xdr:colOff>
      <xdr:row>46</xdr:row>
      <xdr:rowOff>47625</xdr:rowOff>
    </xdr:from>
    <xdr:to>
      <xdr:col>1</xdr:col>
      <xdr:colOff>15853334</xdr:colOff>
      <xdr:row>53</xdr:row>
      <xdr:rowOff>98425</xdr:rowOff>
    </xdr:to>
    <xdr:sp macro="" textlink="">
      <xdr:nvSpPr>
        <xdr:cNvPr id="5" name="CuadroTexto 5">
          <a:extLst>
            <a:ext uri="{FF2B5EF4-FFF2-40B4-BE49-F238E27FC236}">
              <a16:creationId xmlns:a16="http://schemas.microsoft.com/office/drawing/2014/main" id="{7FFA5AE5-EF0F-4E7A-AF13-A8C34A26B2E3}"/>
            </a:ext>
            <a:ext uri="{147F2762-F138-4A5C-976F-8EAC2B608ADB}">
              <a16:predDERef xmlns:a16="http://schemas.microsoft.com/office/drawing/2014/main" pred="{38D6DA19-EFE0-4008-99C0-3076AB7F2740}"/>
            </a:ext>
          </a:extLst>
        </xdr:cNvPr>
        <xdr:cNvSpPr txBox="1"/>
      </xdr:nvSpPr>
      <xdr:spPr>
        <a:xfrm>
          <a:off x="76200" y="9686925"/>
          <a:ext cx="16539134" cy="15081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I "Meta de Desarrollo Sostenible Relacionado":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Corresponde a la meta asociada para cada Objetivo de Desarrollo Sostenible.</a:t>
          </a:r>
        </a:p>
        <a:p>
          <a:pPr marL="0" indent="0"/>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J "Proyecto de inversión”: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Se indica el proyecto de inversión el cual financia la iniciativa.</a:t>
          </a:r>
        </a:p>
        <a:p>
          <a:pPr marL="0" marR="0" lvl="0" indent="0" defTabSz="914400" eaLnBrk="1" fontAlgn="auto" latinLnBrk="0" hangingPunct="1">
            <a:lnSpc>
              <a:spcPct val="100000"/>
            </a:lnSpc>
            <a:spcBef>
              <a:spcPts val="0"/>
            </a:spcBef>
            <a:spcAft>
              <a:spcPts val="0"/>
            </a:spcAft>
            <a:buClrTx/>
            <a:buSzTx/>
            <a:buFontTx/>
            <a:buNone/>
            <a:tabLst/>
            <a:defRPr/>
          </a:pPr>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K "Total Apropiación":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Se relaciona en este campo los valores correspondientes al valor apropiado por proyecto de inversión inversión asociado a la iniciativa</a:t>
          </a:r>
          <a:endPar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M "Dependencia"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Corresponde a la dependencia o entidad asociada al cumplimiento de cada una de las iniciativas del Plan de Acción.</a:t>
          </a:r>
          <a:endPar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N "Líder Iniciativa":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Corresponde a la dependencia o entidad asociada al cumplimiento de cada una de las iniciativas del Plan de Acción.</a:t>
          </a:r>
        </a:p>
        <a:p>
          <a:pPr marL="0" indent="0"/>
          <a:endPar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18143</xdr:rowOff>
    </xdr:from>
    <xdr:to>
      <xdr:col>13</xdr:col>
      <xdr:colOff>1008</xdr:colOff>
      <xdr:row>3</xdr:row>
      <xdr:rowOff>0</xdr:rowOff>
    </xdr:to>
    <xdr:sp macro="" textlink="">
      <xdr:nvSpPr>
        <xdr:cNvPr id="2" name="Rectángulo redondeado 1">
          <a:extLst>
            <a:ext uri="{FF2B5EF4-FFF2-40B4-BE49-F238E27FC236}">
              <a16:creationId xmlns:a16="http://schemas.microsoft.com/office/drawing/2014/main" id="{E339469F-C2B1-42A6-B512-894E939D835B}"/>
            </a:ext>
          </a:extLst>
        </xdr:cNvPr>
        <xdr:cNvSpPr/>
      </xdr:nvSpPr>
      <xdr:spPr>
        <a:xfrm>
          <a:off x="0" y="18143"/>
          <a:ext cx="21813258" cy="1478643"/>
        </a:xfrm>
        <a:prstGeom prst="roundRect">
          <a:avLst>
            <a:gd name="adj" fmla="val 28318"/>
          </a:avLst>
        </a:prstGeom>
        <a:ln>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1996620</xdr:colOff>
      <xdr:row>0</xdr:row>
      <xdr:rowOff>250371</xdr:rowOff>
    </xdr:from>
    <xdr:to>
      <xdr:col>11</xdr:col>
      <xdr:colOff>734786</xdr:colOff>
      <xdr:row>2</xdr:row>
      <xdr:rowOff>181429</xdr:rowOff>
    </xdr:to>
    <xdr:sp macro="" textlink="">
      <xdr:nvSpPr>
        <xdr:cNvPr id="3" name="CuadroTexto 2">
          <a:extLst>
            <a:ext uri="{FF2B5EF4-FFF2-40B4-BE49-F238E27FC236}">
              <a16:creationId xmlns:a16="http://schemas.microsoft.com/office/drawing/2014/main" id="{F9CDE16D-1F61-5130-D1FE-76B25779EAB7}"/>
            </a:ext>
          </a:extLst>
        </xdr:cNvPr>
        <xdr:cNvSpPr txBox="1"/>
      </xdr:nvSpPr>
      <xdr:spPr>
        <a:xfrm>
          <a:off x="3452584" y="250371"/>
          <a:ext cx="14876238" cy="8835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4400" b="1" baseline="0">
              <a:solidFill>
                <a:schemeClr val="bg2">
                  <a:lumMod val="50000"/>
                </a:schemeClr>
              </a:solidFill>
              <a:latin typeface="+mn-lt"/>
              <a:ea typeface="+mn-ea"/>
              <a:cs typeface="+mn-cs"/>
            </a:rPr>
            <a:t>ANEXO 1  INICIATIVAS PLAN DE ACCIÓN  2026  </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206745</xdr:colOff>
      <xdr:row>0</xdr:row>
      <xdr:rowOff>14099</xdr:rowOff>
    </xdr:from>
    <xdr:ext cx="12163385" cy="6418370"/>
    <xdr:sp macro="" textlink="">
      <xdr:nvSpPr>
        <xdr:cNvPr id="2" name="TextBox 2">
          <a:extLst>
            <a:ext uri="{FF2B5EF4-FFF2-40B4-BE49-F238E27FC236}">
              <a16:creationId xmlns:a16="http://schemas.microsoft.com/office/drawing/2014/main" id="{D53FF285-DB8F-421E-AA5F-F147F0999C76}"/>
            </a:ext>
          </a:extLst>
        </xdr:cNvPr>
        <xdr:cNvSpPr txBox="1">
          <a:spLocks noChangeArrowheads="1"/>
        </xdr:cNvSpPr>
      </xdr:nvSpPr>
      <xdr:spPr bwMode="auto">
        <a:xfrm>
          <a:off x="206745" y="14099"/>
          <a:ext cx="12163385" cy="6418370"/>
        </a:xfrm>
        <a:prstGeom prst="rect">
          <a:avLst/>
        </a:prstGeom>
        <a:solidFill>
          <a:srgbClr val="FFFFFF"/>
        </a:solidFill>
        <a:ln w="9525">
          <a:noFill/>
          <a:miter lim="800000"/>
          <a:headEnd/>
          <a:tailEnd/>
        </a:ln>
      </xdr:spPr>
      <xdr:txBody>
        <a:bodyPr vertOverflow="clip" wrap="square" lIns="91440" tIns="45720" rIns="91440" bIns="4572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lang="es-ES" sz="3200" b="1" baseline="0">
              <a:solidFill>
                <a:schemeClr val="bg2">
                  <a:lumMod val="50000"/>
                </a:schemeClr>
              </a:solidFill>
              <a:latin typeface="+mn-lt"/>
              <a:ea typeface="+mn-ea"/>
              <a:cs typeface="+mn-cs"/>
            </a:rPr>
            <a:t>PROYECTOS E INDICADORES PLAN DE ACCIÓN  </a:t>
          </a:r>
        </a:p>
        <a:p>
          <a:pPr marL="0" marR="0" lvl="0" indent="0" algn="ctr" defTabSz="914400" eaLnBrk="1" fontAlgn="auto" latinLnBrk="0" hangingPunct="1">
            <a:lnSpc>
              <a:spcPct val="100000"/>
            </a:lnSpc>
            <a:spcBef>
              <a:spcPts val="0"/>
            </a:spcBef>
            <a:spcAft>
              <a:spcPts val="0"/>
            </a:spcAft>
            <a:buClrTx/>
            <a:buSzTx/>
            <a:buFontTx/>
            <a:buNone/>
            <a:tabLst/>
            <a:defRPr/>
          </a:pPr>
          <a:r>
            <a:rPr lang="es-ES" sz="3200" b="1" baseline="0">
              <a:solidFill>
                <a:schemeClr val="bg2">
                  <a:lumMod val="50000"/>
                </a:schemeClr>
              </a:solidFill>
              <a:latin typeface="+mn-lt"/>
              <a:ea typeface="+mn-ea"/>
              <a:cs typeface="+mn-cs"/>
            </a:rPr>
            <a:t>2026</a:t>
          </a:r>
          <a:endParaRPr lang="es-ES" sz="1050" b="1" baseline="0">
            <a:solidFill>
              <a:schemeClr val="bg2">
                <a:lumMod val="50000"/>
              </a:schemeClr>
            </a:solidFill>
            <a:latin typeface="+mn-lt"/>
            <a:ea typeface="+mn-ea"/>
            <a:cs typeface="+mn-cs"/>
          </a:endParaRPr>
        </a:p>
        <a:p>
          <a:r>
            <a:rPr lang="es-CO" sz="1200">
              <a:solidFill>
                <a:schemeClr val="bg2">
                  <a:lumMod val="50000"/>
                </a:schemeClr>
              </a:solidFill>
              <a:effectLst/>
              <a:latin typeface="Arial" panose="020B0604020202020204" pitchFamily="34" charset="0"/>
              <a:ea typeface="+mn-ea"/>
              <a:cs typeface="Arial" panose="020B0604020202020204" pitchFamily="34" charset="0"/>
            </a:rPr>
            <a:t>A continuación se presenta el Plan de Acción a nivel de proyectos e indicadores, la información se distribuye de la sigiuiente manera teniendo en cuenta que la primera columna es la "A" de izquierda a derecha.</a:t>
          </a:r>
        </a:p>
        <a:p>
          <a:endParaRPr lang="es-CO" sz="1200">
            <a:solidFill>
              <a:schemeClr val="bg2">
                <a:lumMod val="50000"/>
              </a:schemeClr>
            </a:solidFill>
            <a:effectLst/>
            <a:latin typeface="Arial" panose="020B0604020202020204" pitchFamily="34" charset="0"/>
            <a:ea typeface="+mn-ea"/>
            <a:cs typeface="Arial" panose="020B0604020202020204" pitchFamily="34" charset="0"/>
          </a:endParaRPr>
        </a:p>
        <a:p>
          <a:r>
            <a:rPr lang="es-CO" sz="1200" b="1">
              <a:solidFill>
                <a:schemeClr val="bg2">
                  <a:lumMod val="50000"/>
                </a:schemeClr>
              </a:solidFill>
              <a:effectLst/>
              <a:latin typeface="Arial" panose="020B0604020202020204" pitchFamily="34" charset="0"/>
              <a:ea typeface="+mn-ea"/>
              <a:cs typeface="Arial" panose="020B0604020202020204" pitchFamily="34" charset="0"/>
            </a:rPr>
            <a:t>Columna A "Líneas Estratégicas / Dimensión MIG": </a:t>
          </a:r>
          <a:r>
            <a:rPr lang="es-CO" sz="1200">
              <a:solidFill>
                <a:schemeClr val="bg2">
                  <a:lumMod val="50000"/>
                </a:schemeClr>
              </a:solidFill>
              <a:effectLst/>
              <a:latin typeface="Arial" panose="020B0604020202020204" pitchFamily="34" charset="0"/>
              <a:ea typeface="+mn-ea"/>
              <a:cs typeface="Arial" panose="020B0604020202020204" pitchFamily="34" charset="0"/>
            </a:rPr>
            <a:t>Asociado a las líneas estratégicas del Sector TIC para el periodo de Gobierno 2022-2026 en lo relacionado al enfoque estratégico,  y el enfoque transversal correspondiente a las dimensiones del Modelo Integrado de Gestión.</a:t>
          </a:r>
          <a:endParaRPr lang="en-US" sz="1200">
            <a:solidFill>
              <a:schemeClr val="bg2">
                <a:lumMod val="50000"/>
              </a:schemeClr>
            </a:solidFill>
            <a:effectLst/>
            <a:latin typeface="Arial" panose="020B0604020202020204" pitchFamily="34" charset="0"/>
            <a:ea typeface="+mn-ea"/>
            <a:cs typeface="Arial" panose="020B0604020202020204" pitchFamily="34" charset="0"/>
          </a:endParaRPr>
        </a:p>
        <a:p>
          <a:r>
            <a:rPr lang="en-US" sz="1200" b="1">
              <a:solidFill>
                <a:schemeClr val="bg2">
                  <a:lumMod val="50000"/>
                </a:schemeClr>
              </a:solidFill>
              <a:effectLst/>
              <a:latin typeface="Arial" panose="020B0604020202020204" pitchFamily="34" charset="0"/>
              <a:ea typeface="+mn-ea"/>
              <a:cs typeface="Arial" panose="020B0604020202020204" pitchFamily="34" charset="0"/>
            </a:rPr>
            <a:t>Columna B "Iniciativa" </a:t>
          </a:r>
          <a:r>
            <a:rPr lang="en-US" sz="1200">
              <a:solidFill>
                <a:schemeClr val="bg2">
                  <a:lumMod val="50000"/>
                </a:schemeClr>
              </a:solidFill>
              <a:effectLst/>
              <a:latin typeface="Arial" panose="020B0604020202020204" pitchFamily="34" charset="0"/>
              <a:ea typeface="+mn-ea"/>
              <a:cs typeface="Arial" panose="020B0604020202020204" pitchFamily="34" charset="0"/>
            </a:rPr>
            <a:t>Se relacionan las iniciativas del plan de acción para la vigencia 2026, se definen como el componente básico o módulo articulador del esquema de planeación estratégica adoptado por el Ministerio TIC , como cabeza de sector.</a:t>
          </a:r>
        </a:p>
        <a:p>
          <a:r>
            <a:rPr lang="en-US" sz="1200" b="1">
              <a:solidFill>
                <a:schemeClr val="bg2">
                  <a:lumMod val="50000"/>
                </a:schemeClr>
              </a:solidFill>
              <a:effectLst/>
              <a:latin typeface="Arial" panose="020B0604020202020204" pitchFamily="34" charset="0"/>
              <a:ea typeface="+mn-ea"/>
              <a:cs typeface="Arial" panose="020B0604020202020204" pitchFamily="34" charset="0"/>
            </a:rPr>
            <a:t>Columna C "Objetivo Iniciativa": </a:t>
          </a:r>
          <a:r>
            <a:rPr lang="en-US" sz="1200">
              <a:solidFill>
                <a:schemeClr val="bg2">
                  <a:lumMod val="50000"/>
                </a:schemeClr>
              </a:solidFill>
              <a:effectLst/>
              <a:latin typeface="Arial" panose="020B0604020202020204" pitchFamily="34" charset="0"/>
              <a:ea typeface="+mn-ea"/>
              <a:cs typeface="Arial" panose="020B0604020202020204" pitchFamily="34" charset="0"/>
            </a:rPr>
            <a:t>En esta columna se relaciona el objetivo de cada una de las iniciativas del Plan de Acción.</a:t>
          </a:r>
        </a:p>
        <a:p>
          <a:r>
            <a:rPr lang="en-US" sz="1200" b="1">
              <a:solidFill>
                <a:schemeClr val="bg2">
                  <a:lumMod val="50000"/>
                </a:schemeClr>
              </a:solidFill>
              <a:effectLst/>
              <a:latin typeface="Arial" panose="020B0604020202020204" pitchFamily="34" charset="0"/>
              <a:ea typeface="+mn-ea"/>
              <a:cs typeface="Arial" panose="020B0604020202020204" pitchFamily="34" charset="0"/>
            </a:rPr>
            <a:t>Columna D "Proyecto": </a:t>
          </a:r>
          <a:r>
            <a:rPr lang="en-US" sz="1200">
              <a:solidFill>
                <a:schemeClr val="bg2">
                  <a:lumMod val="50000"/>
                </a:schemeClr>
              </a:solidFill>
              <a:effectLst/>
              <a:latin typeface="Arial" panose="020B0604020202020204" pitchFamily="34" charset="0"/>
              <a:ea typeface="+mn-ea"/>
              <a:cs typeface="Arial" panose="020B0604020202020204" pitchFamily="34" charset="0"/>
            </a:rPr>
            <a:t>En esta columna se presentan los proyectos incluidos dentro de las iniciativas del Plan de Accion, un proyecto se define como un conjunto de acciones y recursos orientados al cumplimiento de unos determinados propósitos. </a:t>
          </a:r>
        </a:p>
        <a:p>
          <a:r>
            <a:rPr lang="en-US" sz="1200" b="1">
              <a:solidFill>
                <a:schemeClr val="bg2">
                  <a:lumMod val="50000"/>
                </a:schemeClr>
              </a:solidFill>
              <a:effectLst/>
              <a:latin typeface="Arial" panose="020B0604020202020204" pitchFamily="34" charset="0"/>
              <a:ea typeface="+mn-ea"/>
              <a:cs typeface="Arial" panose="020B0604020202020204" pitchFamily="34" charset="0"/>
            </a:rPr>
            <a:t>Columna E "Apropiación Proyecto": </a:t>
          </a:r>
          <a:r>
            <a:rPr lang="en-US" sz="1200" b="0">
              <a:solidFill>
                <a:schemeClr val="bg2">
                  <a:lumMod val="50000"/>
                </a:schemeClr>
              </a:solidFill>
              <a:effectLst/>
              <a:latin typeface="Arial" panose="020B0604020202020204" pitchFamily="34" charset="0"/>
              <a:ea typeface="+mn-ea"/>
              <a:cs typeface="Arial" panose="020B0604020202020204" pitchFamily="34" charset="0"/>
            </a:rPr>
            <a:t>Se relaciona en este campo los datos correspondientes al valor apropiado para cada proyecto perteneciente a una iniciativa del Plan de Acción.</a:t>
          </a:r>
          <a:r>
            <a:rPr lang="es-CO" sz="1200" b="0">
              <a:solidFill>
                <a:schemeClr val="bg2">
                  <a:lumMod val="50000"/>
                </a:schemeClr>
              </a:solidFill>
              <a:effectLst/>
              <a:latin typeface="Arial" panose="020B0604020202020204" pitchFamily="34" charset="0"/>
              <a:ea typeface="+mn-ea"/>
              <a:cs typeface="Arial" panose="020B0604020202020204" pitchFamily="34" charset="0"/>
            </a:rPr>
            <a:t> </a:t>
          </a:r>
          <a:endParaRPr lang="en-US" sz="1200" b="0">
            <a:solidFill>
              <a:schemeClr val="bg2">
                <a:lumMod val="50000"/>
              </a:schemeClr>
            </a:solidFill>
            <a:effectLst/>
            <a:latin typeface="Arial" panose="020B0604020202020204" pitchFamily="34" charset="0"/>
            <a:ea typeface="+mn-ea"/>
            <a:cs typeface="Arial" panose="020B0604020202020204" pitchFamily="34" charset="0"/>
          </a:endParaRPr>
        </a:p>
        <a:p>
          <a:r>
            <a:rPr lang="en-US" sz="1200" b="1">
              <a:solidFill>
                <a:schemeClr val="bg2">
                  <a:lumMod val="50000"/>
                </a:schemeClr>
              </a:solidFill>
              <a:effectLst/>
              <a:latin typeface="Arial" panose="020B0604020202020204" pitchFamily="34" charset="0"/>
              <a:ea typeface="+mn-ea"/>
              <a:cs typeface="Arial" panose="020B0604020202020204" pitchFamily="34" charset="0"/>
            </a:rPr>
            <a:t>Columna F "Indicador": </a:t>
          </a:r>
          <a:r>
            <a:rPr lang="en-US" sz="1200">
              <a:solidFill>
                <a:schemeClr val="bg2">
                  <a:lumMod val="50000"/>
                </a:schemeClr>
              </a:solidFill>
              <a:effectLst/>
              <a:latin typeface="Arial" panose="020B0604020202020204" pitchFamily="34" charset="0"/>
              <a:ea typeface="+mn-ea"/>
              <a:cs typeface="Arial" panose="020B0604020202020204" pitchFamily="34" charset="0"/>
            </a:rPr>
            <a:t>En esta columna se relaciona el conjunto de productos que tiene el proyecto a su vez contiene la unidad de medida, ya sea numérica o porcentual.</a:t>
          </a:r>
        </a:p>
        <a:p>
          <a:r>
            <a:rPr lang="en-US" sz="1200" b="1">
              <a:solidFill>
                <a:schemeClr val="bg2">
                  <a:lumMod val="50000"/>
                </a:schemeClr>
              </a:solidFill>
              <a:effectLst/>
              <a:latin typeface="Arial" panose="020B0604020202020204" pitchFamily="34" charset="0"/>
              <a:ea typeface="+mn-ea"/>
              <a:cs typeface="Arial" panose="020B0604020202020204" pitchFamily="34" charset="0"/>
            </a:rPr>
            <a:t>Columna G "Meta": </a:t>
          </a:r>
          <a:r>
            <a:rPr lang="en-US" sz="1200">
              <a:solidFill>
                <a:schemeClr val="bg2">
                  <a:lumMod val="50000"/>
                </a:schemeClr>
              </a:solidFill>
              <a:effectLst/>
              <a:latin typeface="Arial" panose="020B0604020202020204" pitchFamily="34" charset="0"/>
              <a:ea typeface="+mn-ea"/>
              <a:cs typeface="Arial" panose="020B0604020202020204" pitchFamily="34" charset="0"/>
            </a:rPr>
            <a:t>Corresponde al alcance del indicador expresada en un dato cuantitativo.</a:t>
          </a:r>
        </a:p>
        <a:p>
          <a:r>
            <a:rPr lang="en-US" sz="1200" b="1">
              <a:solidFill>
                <a:schemeClr val="bg2">
                  <a:lumMod val="50000"/>
                </a:schemeClr>
              </a:solidFill>
              <a:effectLst/>
              <a:latin typeface="Arial" panose="020B0604020202020204" pitchFamily="34" charset="0"/>
              <a:ea typeface="+mn-ea"/>
              <a:cs typeface="Arial" panose="020B0604020202020204" pitchFamily="34" charset="0"/>
            </a:rPr>
            <a:t>Columna H "Dependencia responsable": </a:t>
          </a:r>
          <a:r>
            <a:rPr lang="en-US" sz="1200">
              <a:solidFill>
                <a:schemeClr val="bg2">
                  <a:lumMod val="50000"/>
                </a:schemeClr>
              </a:solidFill>
              <a:effectLst/>
              <a:latin typeface="Arial" panose="020B0604020202020204" pitchFamily="34" charset="0"/>
              <a:ea typeface="+mn-ea"/>
              <a:cs typeface="Arial" panose="020B0604020202020204" pitchFamily="34" charset="0"/>
            </a:rPr>
            <a:t>Corresponde a la dependencia o entidad asociada al cumplimiento de cada una de las iniciativas del Plan de Acción.</a:t>
          </a:r>
        </a:p>
        <a:p>
          <a:r>
            <a:rPr lang="en-US" sz="1200" b="1">
              <a:solidFill>
                <a:schemeClr val="bg2">
                  <a:lumMod val="50000"/>
                </a:schemeClr>
              </a:solidFill>
              <a:effectLst/>
              <a:latin typeface="Arial" panose="020B0604020202020204" pitchFamily="34" charset="0"/>
              <a:ea typeface="+mn-ea"/>
              <a:cs typeface="Arial" panose="020B0604020202020204" pitchFamily="34" charset="0"/>
            </a:rPr>
            <a:t>Columna I "Líder Iniciativa": </a:t>
          </a:r>
          <a:r>
            <a:rPr lang="en-US" sz="1200">
              <a:solidFill>
                <a:schemeClr val="bg2">
                  <a:lumMod val="50000"/>
                </a:schemeClr>
              </a:solidFill>
              <a:effectLst/>
              <a:latin typeface="Arial" panose="020B0604020202020204" pitchFamily="34" charset="0"/>
              <a:ea typeface="+mn-ea"/>
              <a:cs typeface="Arial" panose="020B0604020202020204" pitchFamily="34" charset="0"/>
            </a:rPr>
            <a:t>Corresponde a la persona responsable de la iniciativa</a:t>
          </a:r>
        </a:p>
        <a:p>
          <a:endParaRPr lang="en-US" sz="1200">
            <a:solidFill>
              <a:schemeClr val="bg2">
                <a:lumMod val="50000"/>
              </a:schemeClr>
            </a:solidFill>
            <a:effectLst/>
            <a:latin typeface="Arial" panose="020B0604020202020204" pitchFamily="34" charset="0"/>
            <a:ea typeface="+mn-ea"/>
            <a:cs typeface="Arial" panose="020B0604020202020204" pitchFamily="34" charset="0"/>
          </a:endParaRPr>
        </a:p>
        <a:p>
          <a:r>
            <a:rPr lang="en-US" sz="1200" b="1">
              <a:solidFill>
                <a:schemeClr val="bg2">
                  <a:lumMod val="50000"/>
                </a:schemeClr>
              </a:solidFill>
              <a:effectLst/>
              <a:latin typeface="Arial" panose="020B0604020202020204" pitchFamily="34" charset="0"/>
              <a:ea typeface="+mn-ea"/>
              <a:cs typeface="Arial" panose="020B0604020202020204" pitchFamily="34" charset="0"/>
            </a:rPr>
            <a:t>Siglas y Abreviaturas</a:t>
          </a:r>
        </a:p>
        <a:p>
          <a:endParaRPr lang="en-US" sz="1200">
            <a:solidFill>
              <a:schemeClr val="bg2">
                <a:lumMod val="50000"/>
              </a:schemeClr>
            </a:solidFill>
            <a:effectLst/>
            <a:latin typeface="Arial" panose="020B0604020202020204" pitchFamily="34" charset="0"/>
            <a:ea typeface="+mn-ea"/>
            <a:cs typeface="Arial" panose="020B0604020202020204" pitchFamily="34" charset="0"/>
          </a:endParaRPr>
        </a:p>
        <a:p>
          <a:r>
            <a:rPr lang="en-US" sz="1200">
              <a:solidFill>
                <a:schemeClr val="bg2">
                  <a:lumMod val="50000"/>
                </a:schemeClr>
              </a:solidFill>
              <a:effectLst/>
              <a:latin typeface="Arial" panose="020B0604020202020204" pitchFamily="34" charset="0"/>
              <a:ea typeface="+mn-ea"/>
              <a:cs typeface="Arial" panose="020B0604020202020204" pitchFamily="34" charset="0"/>
            </a:rPr>
            <a:t>CNP ##: Indicador asociado con acciones contempladas en los documentos Conpes.</a:t>
          </a:r>
        </a:p>
        <a:p>
          <a:endParaRPr lang="en-US" sz="1200">
            <a:solidFill>
              <a:schemeClr val="bg2">
                <a:lumMod val="50000"/>
              </a:schemeClr>
            </a:solidFill>
            <a:effectLst/>
            <a:latin typeface="Arial" panose="020B0604020202020204" pitchFamily="34" charset="0"/>
            <a:ea typeface="+mn-ea"/>
            <a:cs typeface="Arial" panose="020B0604020202020204" pitchFamily="34" charset="0"/>
          </a:endParaRPr>
        </a:p>
        <a:p>
          <a:r>
            <a:rPr lang="en-US" sz="1200" b="1" i="1">
              <a:solidFill>
                <a:schemeClr val="bg2">
                  <a:lumMod val="50000"/>
                </a:schemeClr>
              </a:solidFill>
              <a:effectLst/>
              <a:latin typeface="Arial" panose="020B0604020202020204" pitchFamily="34" charset="0"/>
              <a:ea typeface="+mn-ea"/>
              <a:cs typeface="Arial" panose="020B0604020202020204" pitchFamily="34" charset="0"/>
            </a:rPr>
            <a:t>Nota</a:t>
          </a:r>
          <a:r>
            <a:rPr lang="en-US" sz="1200" i="1">
              <a:solidFill>
                <a:schemeClr val="bg2">
                  <a:lumMod val="50000"/>
                </a:schemeClr>
              </a:solidFill>
              <a:effectLst/>
              <a:latin typeface="Arial" panose="020B0604020202020204" pitchFamily="34" charset="0"/>
              <a:ea typeface="+mn-ea"/>
              <a:cs typeface="Arial" panose="020B0604020202020204" pitchFamily="34" charset="0"/>
            </a:rPr>
            <a:t>. Se entiende como indicadores el instrumento para la medición de los productos, bienes y servicios obtenidos así como para medir la gestión realizada a través de unas metas establecidas cuantitativamente y se expresa a nivel numérico y porcentual.</a:t>
          </a:r>
        </a:p>
        <a:p>
          <a:endParaRPr lang="en-US" sz="1100">
            <a:solidFill>
              <a:schemeClr val="bg2">
                <a:lumMod val="50000"/>
              </a:schemeClr>
            </a:solidFill>
            <a:effectLst/>
            <a:latin typeface="Arial" panose="020B0604020202020204" pitchFamily="34" charset="0"/>
            <a:ea typeface="+mn-ea"/>
            <a:cs typeface="Arial" panose="020B0604020202020204" pitchFamily="34" charset="0"/>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3</xdr:row>
      <xdr:rowOff>0</xdr:rowOff>
    </xdr:from>
    <xdr:ext cx="304800" cy="1026154"/>
    <xdr:sp macro="" textlink="">
      <xdr:nvSpPr>
        <xdr:cNvPr id="2" name="AutoShape 1">
          <a:extLst>
            <a:ext uri="{FF2B5EF4-FFF2-40B4-BE49-F238E27FC236}">
              <a16:creationId xmlns:a16="http://schemas.microsoft.com/office/drawing/2014/main" id="{61841C8C-63BB-4DCF-9AE1-7599628B7A1A}"/>
            </a:ext>
          </a:extLst>
        </xdr:cNvPr>
        <xdr:cNvSpPr>
          <a:spLocks noChangeAspect="1" noChangeArrowheads="1"/>
        </xdr:cNvSpPr>
      </xdr:nvSpPr>
      <xdr:spPr bwMode="auto">
        <a:xfrm>
          <a:off x="0" y="1098550"/>
          <a:ext cx="304800" cy="102615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xdr:row>
      <xdr:rowOff>0</xdr:rowOff>
    </xdr:from>
    <xdr:ext cx="304800" cy="1026154"/>
    <xdr:sp macro="" textlink="">
      <xdr:nvSpPr>
        <xdr:cNvPr id="3" name="AutoShape 2">
          <a:hlinkClick xmlns:r="http://schemas.openxmlformats.org/officeDocument/2006/relationships" r:id="rId1"/>
          <a:extLst>
            <a:ext uri="{FF2B5EF4-FFF2-40B4-BE49-F238E27FC236}">
              <a16:creationId xmlns:a16="http://schemas.microsoft.com/office/drawing/2014/main" id="{F1410D70-5114-4D08-ADB8-1419DAAAB143}"/>
            </a:ext>
          </a:extLst>
        </xdr:cNvPr>
        <xdr:cNvSpPr>
          <a:spLocks noChangeAspect="1" noChangeArrowheads="1"/>
        </xdr:cNvSpPr>
      </xdr:nvSpPr>
      <xdr:spPr bwMode="auto">
        <a:xfrm>
          <a:off x="0" y="1098550"/>
          <a:ext cx="304800" cy="102615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xdr:row>
      <xdr:rowOff>0</xdr:rowOff>
    </xdr:from>
    <xdr:ext cx="304800" cy="1026154"/>
    <xdr:sp macro="" textlink="">
      <xdr:nvSpPr>
        <xdr:cNvPr id="9" name="AutoShape 1">
          <a:extLst>
            <a:ext uri="{FF2B5EF4-FFF2-40B4-BE49-F238E27FC236}">
              <a16:creationId xmlns:a16="http://schemas.microsoft.com/office/drawing/2014/main" id="{AF4D027B-7A2E-439D-8078-208EDA863EBD}"/>
            </a:ext>
          </a:extLst>
        </xdr:cNvPr>
        <xdr:cNvSpPr>
          <a:spLocks noChangeAspect="1" noChangeArrowheads="1"/>
        </xdr:cNvSpPr>
      </xdr:nvSpPr>
      <xdr:spPr bwMode="auto">
        <a:xfrm>
          <a:off x="0" y="1098550"/>
          <a:ext cx="304800" cy="102615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xdr:row>
      <xdr:rowOff>0</xdr:rowOff>
    </xdr:from>
    <xdr:ext cx="304800" cy="1026154"/>
    <xdr:sp macro="" textlink="">
      <xdr:nvSpPr>
        <xdr:cNvPr id="10" name="AutoShape 2">
          <a:hlinkClick xmlns:r="http://schemas.openxmlformats.org/officeDocument/2006/relationships" r:id="rId1"/>
          <a:extLst>
            <a:ext uri="{FF2B5EF4-FFF2-40B4-BE49-F238E27FC236}">
              <a16:creationId xmlns:a16="http://schemas.microsoft.com/office/drawing/2014/main" id="{45930AF9-F266-47FE-80D6-057FDF81F67B}"/>
            </a:ext>
          </a:extLst>
        </xdr:cNvPr>
        <xdr:cNvSpPr>
          <a:spLocks noChangeAspect="1" noChangeArrowheads="1"/>
        </xdr:cNvSpPr>
      </xdr:nvSpPr>
      <xdr:spPr bwMode="auto">
        <a:xfrm>
          <a:off x="0" y="1098550"/>
          <a:ext cx="304800" cy="102615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1026154"/>
    <xdr:sp macro="" textlink="">
      <xdr:nvSpPr>
        <xdr:cNvPr id="12" name="AutoShape 1">
          <a:extLst>
            <a:ext uri="{FF2B5EF4-FFF2-40B4-BE49-F238E27FC236}">
              <a16:creationId xmlns:a16="http://schemas.microsoft.com/office/drawing/2014/main" id="{6B3B4E10-E4E9-4AE5-8754-D1F9BB7C36AF}"/>
            </a:ext>
          </a:extLst>
        </xdr:cNvPr>
        <xdr:cNvSpPr>
          <a:spLocks noChangeAspect="1" noChangeArrowheads="1"/>
        </xdr:cNvSpPr>
      </xdr:nvSpPr>
      <xdr:spPr bwMode="auto">
        <a:xfrm>
          <a:off x="0" y="4762500"/>
          <a:ext cx="304800" cy="102615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1026154"/>
    <xdr:sp macro="" textlink="">
      <xdr:nvSpPr>
        <xdr:cNvPr id="13" name="AutoShape 2">
          <a:hlinkClick xmlns:r="http://schemas.openxmlformats.org/officeDocument/2006/relationships" r:id="rId1"/>
          <a:extLst>
            <a:ext uri="{FF2B5EF4-FFF2-40B4-BE49-F238E27FC236}">
              <a16:creationId xmlns:a16="http://schemas.microsoft.com/office/drawing/2014/main" id="{E20CA761-5AE8-4D09-891D-0C11DCC664A8}"/>
            </a:ext>
          </a:extLst>
        </xdr:cNvPr>
        <xdr:cNvSpPr>
          <a:spLocks noChangeAspect="1" noChangeArrowheads="1"/>
        </xdr:cNvSpPr>
      </xdr:nvSpPr>
      <xdr:spPr bwMode="auto">
        <a:xfrm>
          <a:off x="0" y="4762500"/>
          <a:ext cx="304800" cy="102615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0</xdr:col>
      <xdr:colOff>0</xdr:colOff>
      <xdr:row>0</xdr:row>
      <xdr:rowOff>31750</xdr:rowOff>
    </xdr:from>
    <xdr:to>
      <xdr:col>9</xdr:col>
      <xdr:colOff>6198</xdr:colOff>
      <xdr:row>2</xdr:row>
      <xdr:rowOff>997275</xdr:rowOff>
    </xdr:to>
    <xdr:sp macro="" textlink="">
      <xdr:nvSpPr>
        <xdr:cNvPr id="5" name="Rectángulo redondeado 1">
          <a:extLst>
            <a:ext uri="{FF2B5EF4-FFF2-40B4-BE49-F238E27FC236}">
              <a16:creationId xmlns:a16="http://schemas.microsoft.com/office/drawing/2014/main" id="{4A65156F-ABE1-4BE0-AA82-B55913AA2208}"/>
            </a:ext>
          </a:extLst>
        </xdr:cNvPr>
        <xdr:cNvSpPr/>
      </xdr:nvSpPr>
      <xdr:spPr>
        <a:xfrm>
          <a:off x="0" y="31750"/>
          <a:ext cx="29152698" cy="1568775"/>
        </a:xfrm>
        <a:prstGeom prst="roundRect">
          <a:avLst>
            <a:gd name="adj" fmla="val 50000"/>
          </a:avLst>
        </a:prstGeom>
        <a:ln>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es-CO" sz="4400" b="1" baseline="0">
              <a:solidFill>
                <a:schemeClr val="bg2">
                  <a:lumMod val="50000"/>
                </a:schemeClr>
              </a:solidFill>
              <a:latin typeface="+mn-lt"/>
              <a:ea typeface="+mn-ea"/>
              <a:cs typeface="+mn-cs"/>
            </a:rPr>
            <a:t>ANEXO</a:t>
          </a:r>
          <a:r>
            <a:rPr lang="es-CO" sz="6000" baseline="0"/>
            <a:t> </a:t>
          </a:r>
          <a:r>
            <a:rPr lang="es-CO" sz="4400" b="1" baseline="0">
              <a:solidFill>
                <a:schemeClr val="bg2">
                  <a:lumMod val="50000"/>
                </a:schemeClr>
              </a:solidFill>
              <a:latin typeface="+mn-lt"/>
              <a:ea typeface="+mn-ea"/>
              <a:cs typeface="+mn-cs"/>
            </a:rPr>
            <a:t>2 AVANCE PROYECTOS E INDICADORES PLAN DE ACCIÓN 2026</a:t>
          </a:r>
        </a:p>
      </xdr:txBody>
    </xdr:sp>
    <xdr:clientData/>
  </xdr:twoCellAnchor>
  <xdr:oneCellAnchor>
    <xdr:from>
      <xdr:col>0</xdr:col>
      <xdr:colOff>0</xdr:colOff>
      <xdr:row>10</xdr:row>
      <xdr:rowOff>0</xdr:rowOff>
    </xdr:from>
    <xdr:ext cx="304800" cy="1026154"/>
    <xdr:sp macro="" textlink="">
      <xdr:nvSpPr>
        <xdr:cNvPr id="4" name="AutoShape 1">
          <a:extLst>
            <a:ext uri="{FF2B5EF4-FFF2-40B4-BE49-F238E27FC236}">
              <a16:creationId xmlns:a16="http://schemas.microsoft.com/office/drawing/2014/main" id="{5BDFF2D2-CA49-415E-863E-685E96F5B8D0}"/>
            </a:ext>
          </a:extLst>
        </xdr:cNvPr>
        <xdr:cNvSpPr>
          <a:spLocks noChangeAspect="1" noChangeArrowheads="1"/>
        </xdr:cNvSpPr>
      </xdr:nvSpPr>
      <xdr:spPr bwMode="auto">
        <a:xfrm>
          <a:off x="0" y="2543175"/>
          <a:ext cx="304800" cy="102615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xdr:row>
      <xdr:rowOff>0</xdr:rowOff>
    </xdr:from>
    <xdr:ext cx="304800" cy="1026154"/>
    <xdr:sp macro="" textlink="">
      <xdr:nvSpPr>
        <xdr:cNvPr id="6" name="AutoShape 2">
          <a:hlinkClick xmlns:r="http://schemas.openxmlformats.org/officeDocument/2006/relationships" r:id="rId1"/>
          <a:extLst>
            <a:ext uri="{FF2B5EF4-FFF2-40B4-BE49-F238E27FC236}">
              <a16:creationId xmlns:a16="http://schemas.microsoft.com/office/drawing/2014/main" id="{64232432-0F53-48EF-A22A-3438A3392967}"/>
            </a:ext>
          </a:extLst>
        </xdr:cNvPr>
        <xdr:cNvSpPr>
          <a:spLocks noChangeAspect="1" noChangeArrowheads="1"/>
        </xdr:cNvSpPr>
      </xdr:nvSpPr>
      <xdr:spPr bwMode="auto">
        <a:xfrm>
          <a:off x="0" y="2543175"/>
          <a:ext cx="304800" cy="102615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xdr:row>
      <xdr:rowOff>0</xdr:rowOff>
    </xdr:from>
    <xdr:ext cx="304800" cy="1026154"/>
    <xdr:sp macro="" textlink="">
      <xdr:nvSpPr>
        <xdr:cNvPr id="7" name="AutoShape 1">
          <a:extLst>
            <a:ext uri="{FF2B5EF4-FFF2-40B4-BE49-F238E27FC236}">
              <a16:creationId xmlns:a16="http://schemas.microsoft.com/office/drawing/2014/main" id="{5C3F5EFB-9E84-4B6F-A5B5-BC5F19BC96A9}"/>
            </a:ext>
          </a:extLst>
        </xdr:cNvPr>
        <xdr:cNvSpPr>
          <a:spLocks noChangeAspect="1" noChangeArrowheads="1"/>
        </xdr:cNvSpPr>
      </xdr:nvSpPr>
      <xdr:spPr bwMode="auto">
        <a:xfrm>
          <a:off x="0" y="2543175"/>
          <a:ext cx="304800" cy="102615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xdr:row>
      <xdr:rowOff>0</xdr:rowOff>
    </xdr:from>
    <xdr:ext cx="304800" cy="1026154"/>
    <xdr:sp macro="" textlink="">
      <xdr:nvSpPr>
        <xdr:cNvPr id="8" name="AutoShape 2">
          <a:hlinkClick xmlns:r="http://schemas.openxmlformats.org/officeDocument/2006/relationships" r:id="rId1"/>
          <a:extLst>
            <a:ext uri="{FF2B5EF4-FFF2-40B4-BE49-F238E27FC236}">
              <a16:creationId xmlns:a16="http://schemas.microsoft.com/office/drawing/2014/main" id="{F459B9E4-5B60-488A-94EE-CE96A50A8C37}"/>
            </a:ext>
          </a:extLst>
        </xdr:cNvPr>
        <xdr:cNvSpPr>
          <a:spLocks noChangeAspect="1" noChangeArrowheads="1"/>
        </xdr:cNvSpPr>
      </xdr:nvSpPr>
      <xdr:spPr bwMode="auto">
        <a:xfrm>
          <a:off x="0" y="2543175"/>
          <a:ext cx="304800" cy="102615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xdr:row>
      <xdr:rowOff>0</xdr:rowOff>
    </xdr:from>
    <xdr:ext cx="304800" cy="1026154"/>
    <xdr:sp macro="" textlink="">
      <xdr:nvSpPr>
        <xdr:cNvPr id="11" name="AutoShape 1">
          <a:extLst>
            <a:ext uri="{FF2B5EF4-FFF2-40B4-BE49-F238E27FC236}">
              <a16:creationId xmlns:a16="http://schemas.microsoft.com/office/drawing/2014/main" id="{B6BA55F5-0F97-42C5-B0D4-096E44B4D138}"/>
            </a:ext>
          </a:extLst>
        </xdr:cNvPr>
        <xdr:cNvSpPr>
          <a:spLocks noChangeAspect="1" noChangeArrowheads="1"/>
        </xdr:cNvSpPr>
      </xdr:nvSpPr>
      <xdr:spPr bwMode="auto">
        <a:xfrm>
          <a:off x="0" y="2543175"/>
          <a:ext cx="304800" cy="102615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xdr:row>
      <xdr:rowOff>0</xdr:rowOff>
    </xdr:from>
    <xdr:ext cx="304800" cy="1026154"/>
    <xdr:sp macro="" textlink="">
      <xdr:nvSpPr>
        <xdr:cNvPr id="14" name="AutoShape 2">
          <a:hlinkClick xmlns:r="http://schemas.openxmlformats.org/officeDocument/2006/relationships" r:id="rId1"/>
          <a:extLst>
            <a:ext uri="{FF2B5EF4-FFF2-40B4-BE49-F238E27FC236}">
              <a16:creationId xmlns:a16="http://schemas.microsoft.com/office/drawing/2014/main" id="{628C6218-93BC-4E1D-A3DC-22EE8773264D}"/>
            </a:ext>
          </a:extLst>
        </xdr:cNvPr>
        <xdr:cNvSpPr>
          <a:spLocks noChangeAspect="1" noChangeArrowheads="1"/>
        </xdr:cNvSpPr>
      </xdr:nvSpPr>
      <xdr:spPr bwMode="auto">
        <a:xfrm>
          <a:off x="0" y="2543175"/>
          <a:ext cx="304800" cy="102615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tic.sharepoint.com/Users/rcarroll/Documents/2014/00%20Plan%20de%20acci&#243;n/07%20PA2015/Indicadores%20Plan%20Vive%20Digital%20OAP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orno-Regionalización VDII"/>
      <sheetName val="Hoja1"/>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mintic.gov.co/portal/inicio/Atencion-y-Servicio-a-la-Ciudadania/Transparencia/135689:Gestion-del-Talento-Humano" TargetMode="External"/><Relationship Id="rId13" Type="http://schemas.openxmlformats.org/officeDocument/2006/relationships/printerSettings" Target="../printerSettings/printerSettings1.bin"/><Relationship Id="rId3" Type="http://schemas.openxmlformats.org/officeDocument/2006/relationships/hyperlink" Target="https://www.mintic.gov.co/portal/inicio/Atencion-y-Servicio-a-la-Ciudadania/Transparencia/135689:Gestion-del-Talento-Humano" TargetMode="External"/><Relationship Id="rId7" Type="http://schemas.openxmlformats.org/officeDocument/2006/relationships/hyperlink" Target="https://www.mintic.gov.co/portal/inicio/Atencion-y-Servicio-a-la-Ciudadania/Transparencia/135689:Gestion-del-Talento-Humano" TargetMode="External"/><Relationship Id="rId12" Type="http://schemas.openxmlformats.org/officeDocument/2006/relationships/hyperlink" Target="https://www.mintic.gov.co/portal/inicio/Planes/Programas-de-Transparencia-y-Etica-Publica-PTEP/" TargetMode="External"/><Relationship Id="rId2" Type="http://schemas.openxmlformats.org/officeDocument/2006/relationships/hyperlink" Target="https://www.mintic.gov.co/portal/inicio/Atencion-y-Servicio-a-la-Ciudadania/Transparencia/135922:Plan-institucional-de-archivos" TargetMode="External"/><Relationship Id="rId1" Type="http://schemas.openxmlformats.org/officeDocument/2006/relationships/hyperlink" Target="https://www.mintic.gov.co/portal/inicio/Presupuesto/Plan-Anual-de-Adquisiciones/195007:Plan-Anual-de-Adquisiciones" TargetMode="External"/><Relationship Id="rId6" Type="http://schemas.openxmlformats.org/officeDocument/2006/relationships/hyperlink" Target="https://www.mintic.gov.co/portal/inicio/Atencion-y-Servicio-a-la-Ciudadania/Transparencia/135689:Gestion-del-Talento-Humano" TargetMode="External"/><Relationship Id="rId11" Type="http://schemas.openxmlformats.org/officeDocument/2006/relationships/hyperlink" Target="https://www.mintic.gov.co/portal/inicio/Planes/Plan-Estrategico-TI/" TargetMode="External"/><Relationship Id="rId5" Type="http://schemas.openxmlformats.org/officeDocument/2006/relationships/hyperlink" Target="https://www.mintic.gov.co/portal/inicio/Atencion-y-Servicio-a-la-Ciudadania/Transparencia/135830:Plan-de-seguridad-y-privacidad-de-la-informacion" TargetMode="External"/><Relationship Id="rId10" Type="http://schemas.openxmlformats.org/officeDocument/2006/relationships/hyperlink" Target="https://www.mintic.gov.co/portal/inicio/Atencion-y-Servicio-a-la-Ciudadania/Transparencia/135689:Gestion-del-Talento-Humano" TargetMode="External"/><Relationship Id="rId4" Type="http://schemas.openxmlformats.org/officeDocument/2006/relationships/hyperlink" Target="https://www.mintic.gov.co/portal/inicio/Atencion-y-Servicio-a-la-Ciudadania/Transparencia/135830:Plan-de-seguridad-y-privacidad-de-la-informacion" TargetMode="External"/><Relationship Id="rId9" Type="http://schemas.openxmlformats.org/officeDocument/2006/relationships/hyperlink" Target="https://www.mintic.gov.co/portal/inicio/Atencion-y-Servicio-a-la-Ciudadania/Transparencia/135689:Gestion-del-Talento-Humano"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H238"/>
  <sheetViews>
    <sheetView showGridLines="0" tabSelected="1" view="pageBreakPreview" topLeftCell="A76" zoomScale="80" zoomScaleNormal="66" zoomScaleSheetLayoutView="80" workbookViewId="0">
      <selection activeCell="D82" sqref="D82"/>
    </sheetView>
  </sheetViews>
  <sheetFormatPr baseColWidth="10" defaultColWidth="11.453125" defaultRowHeight="14.5" x14ac:dyDescent="0.35"/>
  <cols>
    <col min="1" max="1" width="11.453125" customWidth="1"/>
    <col min="2" max="2" width="42.1796875" customWidth="1"/>
    <col min="3" max="3" width="47.1796875" customWidth="1"/>
    <col min="4" max="4" width="71.1796875" customWidth="1"/>
    <col min="5" max="5" width="17.453125" customWidth="1"/>
    <col min="6" max="6" width="2.453125" customWidth="1"/>
    <col min="13" max="13" width="20.453125" customWidth="1"/>
    <col min="17" max="17" width="95.1796875" customWidth="1"/>
  </cols>
  <sheetData>
    <row r="1" spans="1:5" ht="120" customHeight="1" x14ac:dyDescent="0.35">
      <c r="A1" s="2"/>
      <c r="B1" s="1"/>
      <c r="C1" s="1"/>
      <c r="D1" s="1"/>
      <c r="E1" s="1"/>
    </row>
    <row r="2" spans="1:5" ht="35.25" customHeight="1" x14ac:dyDescent="0.35">
      <c r="A2" s="1"/>
      <c r="B2" s="1"/>
      <c r="C2" s="1"/>
      <c r="D2" s="1"/>
      <c r="E2" s="1"/>
    </row>
    <row r="3" spans="1:5" x14ac:dyDescent="0.35">
      <c r="A3" s="1"/>
      <c r="B3" s="1"/>
      <c r="C3" s="1"/>
      <c r="D3" s="1"/>
      <c r="E3" s="1"/>
    </row>
    <row r="4" spans="1:5" ht="15.75" customHeight="1" x14ac:dyDescent="0.35">
      <c r="A4" s="1"/>
      <c r="B4" s="1"/>
      <c r="C4" s="1"/>
      <c r="D4" s="1"/>
      <c r="E4" s="1"/>
    </row>
    <row r="5" spans="1:5" x14ac:dyDescent="0.35">
      <c r="A5" s="1"/>
      <c r="B5" s="1"/>
      <c r="C5" s="1"/>
      <c r="D5" s="1"/>
      <c r="E5" s="1"/>
    </row>
    <row r="6" spans="1:5" x14ac:dyDescent="0.35">
      <c r="A6" s="1"/>
      <c r="B6" s="1"/>
      <c r="C6" s="1"/>
      <c r="D6" s="1"/>
      <c r="E6" s="1"/>
    </row>
    <row r="7" spans="1:5" x14ac:dyDescent="0.35">
      <c r="A7" s="1"/>
      <c r="B7" s="1"/>
      <c r="C7" s="1"/>
      <c r="D7" s="1"/>
      <c r="E7" s="1"/>
    </row>
    <row r="8" spans="1:5" x14ac:dyDescent="0.35">
      <c r="A8" s="1"/>
      <c r="B8" s="1"/>
      <c r="C8" s="1"/>
      <c r="D8" s="1"/>
      <c r="E8" s="1"/>
    </row>
    <row r="9" spans="1:5" x14ac:dyDescent="0.35">
      <c r="A9" s="1"/>
      <c r="B9" s="1"/>
      <c r="C9" s="1"/>
      <c r="D9" s="1"/>
      <c r="E9" s="1"/>
    </row>
    <row r="10" spans="1:5" x14ac:dyDescent="0.35">
      <c r="A10" s="1"/>
      <c r="B10" s="1"/>
      <c r="C10" s="1"/>
      <c r="D10" s="1"/>
      <c r="E10" s="1"/>
    </row>
    <row r="11" spans="1:5" x14ac:dyDescent="0.35">
      <c r="A11" s="1"/>
      <c r="B11" s="1"/>
      <c r="C11" s="1"/>
      <c r="D11" s="1"/>
      <c r="E11" s="1"/>
    </row>
    <row r="12" spans="1:5" x14ac:dyDescent="0.35">
      <c r="A12" s="1"/>
      <c r="B12" s="1"/>
      <c r="C12" s="1"/>
      <c r="D12" s="1"/>
      <c r="E12" s="1"/>
    </row>
    <row r="13" spans="1:5" x14ac:dyDescent="0.35">
      <c r="A13" s="1"/>
      <c r="B13" s="1"/>
      <c r="C13" s="1"/>
      <c r="D13" s="1"/>
      <c r="E13" s="1"/>
    </row>
    <row r="14" spans="1:5" x14ac:dyDescent="0.35">
      <c r="A14" s="1"/>
      <c r="B14" s="1"/>
      <c r="C14" s="1"/>
      <c r="D14" s="1"/>
      <c r="E14" s="1"/>
    </row>
    <row r="15" spans="1:5" x14ac:dyDescent="0.35">
      <c r="A15" s="1"/>
      <c r="B15" s="1"/>
      <c r="C15" s="1"/>
      <c r="D15" s="1"/>
      <c r="E15" s="1"/>
    </row>
    <row r="16" spans="1:5" x14ac:dyDescent="0.35">
      <c r="A16" s="1"/>
      <c r="B16" s="1"/>
      <c r="C16" s="1"/>
      <c r="D16" s="1"/>
      <c r="E16" s="1"/>
    </row>
    <row r="17" spans="1:5" x14ac:dyDescent="0.35">
      <c r="A17" s="1"/>
      <c r="B17" s="1"/>
      <c r="C17" s="1"/>
      <c r="D17" s="1"/>
      <c r="E17" s="1"/>
    </row>
    <row r="18" spans="1:5" x14ac:dyDescent="0.35">
      <c r="A18" s="1"/>
      <c r="B18" s="1"/>
      <c r="C18" s="1"/>
      <c r="D18" s="1"/>
      <c r="E18" s="1"/>
    </row>
    <row r="19" spans="1:5" x14ac:dyDescent="0.35">
      <c r="A19" s="1"/>
      <c r="B19" s="1"/>
      <c r="C19" s="1"/>
      <c r="D19" s="1"/>
      <c r="E19" s="1"/>
    </row>
    <row r="20" spans="1:5" x14ac:dyDescent="0.35">
      <c r="A20" s="1"/>
      <c r="B20" s="1"/>
      <c r="C20" s="1"/>
      <c r="D20" s="1"/>
      <c r="E20" s="1"/>
    </row>
    <row r="21" spans="1:5" ht="26.25" customHeight="1" x14ac:dyDescent="0.35">
      <c r="A21" s="1"/>
      <c r="B21" s="1"/>
      <c r="C21" s="1"/>
      <c r="D21" s="1"/>
      <c r="E21" s="1"/>
    </row>
    <row r="22" spans="1:5" x14ac:dyDescent="0.35">
      <c r="A22" s="1"/>
      <c r="B22" s="1"/>
      <c r="C22" s="1"/>
      <c r="D22" s="1"/>
      <c r="E22" s="1"/>
    </row>
    <row r="23" spans="1:5" ht="27" customHeight="1" x14ac:dyDescent="0.35">
      <c r="A23" s="1"/>
      <c r="B23" s="1"/>
      <c r="C23" s="1"/>
      <c r="D23" s="1"/>
      <c r="E23" s="1"/>
    </row>
    <row r="24" spans="1:5" x14ac:dyDescent="0.35">
      <c r="A24" s="1"/>
      <c r="B24" s="1"/>
      <c r="C24" s="1"/>
      <c r="D24" s="1"/>
      <c r="E24" s="1"/>
    </row>
    <row r="25" spans="1:5" ht="24.75" customHeight="1" x14ac:dyDescent="0.35">
      <c r="A25" s="1"/>
      <c r="B25" s="1"/>
      <c r="C25" s="1"/>
      <c r="D25" s="1"/>
      <c r="E25" s="1"/>
    </row>
    <row r="26" spans="1:5" ht="42.75" customHeight="1" x14ac:dyDescent="0.35">
      <c r="A26" s="1"/>
      <c r="B26" s="1"/>
      <c r="C26" s="1"/>
      <c r="D26" s="1"/>
      <c r="E26" s="1"/>
    </row>
    <row r="27" spans="1:5" ht="22.5" customHeight="1" x14ac:dyDescent="0.35">
      <c r="A27" s="1"/>
      <c r="B27" s="1"/>
      <c r="C27" s="1"/>
      <c r="D27" s="1"/>
      <c r="E27" s="1"/>
    </row>
    <row r="28" spans="1:5" x14ac:dyDescent="0.35">
      <c r="A28" s="1"/>
      <c r="B28" s="1"/>
      <c r="C28" s="1"/>
      <c r="D28" s="1"/>
      <c r="E28" s="1"/>
    </row>
    <row r="29" spans="1:5" x14ac:dyDescent="0.35">
      <c r="A29" s="1"/>
      <c r="B29" s="1"/>
      <c r="C29" s="1"/>
      <c r="D29" s="1"/>
      <c r="E29" s="1"/>
    </row>
    <row r="30" spans="1:5" ht="31.5" customHeight="1" x14ac:dyDescent="0.35">
      <c r="A30" s="1"/>
      <c r="B30" s="1"/>
      <c r="C30" s="1"/>
      <c r="D30" s="1"/>
      <c r="E30" s="1"/>
    </row>
    <row r="31" spans="1:5" ht="21" customHeight="1" x14ac:dyDescent="0.35">
      <c r="A31" s="1"/>
      <c r="B31" s="1"/>
      <c r="C31" s="1"/>
      <c r="D31" s="1"/>
      <c r="E31" s="1"/>
    </row>
    <row r="32" spans="1:5" x14ac:dyDescent="0.35">
      <c r="A32" s="1"/>
      <c r="B32" s="1"/>
      <c r="C32" s="1"/>
      <c r="D32" s="1"/>
      <c r="E32" s="1"/>
    </row>
    <row r="33" spans="1:5" x14ac:dyDescent="0.35">
      <c r="A33" s="1"/>
      <c r="B33" s="1"/>
      <c r="C33" s="1"/>
      <c r="D33" s="1"/>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ht="24.75" customHeight="1" x14ac:dyDescent="0.35">
      <c r="A45" s="1"/>
      <c r="B45" s="1"/>
      <c r="C45" s="1"/>
      <c r="D45" s="1"/>
      <c r="E45" s="1"/>
    </row>
    <row r="46" spans="1:5" ht="30" customHeight="1" x14ac:dyDescent="0.35">
      <c r="A46" s="1"/>
      <c r="B46" s="1"/>
      <c r="C46" s="1"/>
      <c r="D46" s="1"/>
      <c r="E46" s="1"/>
    </row>
    <row r="47" spans="1:5" x14ac:dyDescent="0.35">
      <c r="A47" s="1"/>
      <c r="B47" s="1"/>
      <c r="C47" s="1"/>
      <c r="D47" s="1"/>
      <c r="E47" s="1"/>
    </row>
    <row r="48" spans="1:5" ht="28.5" customHeight="1" x14ac:dyDescent="0.35">
      <c r="A48" s="1"/>
      <c r="B48" s="1"/>
      <c r="C48" s="1"/>
      <c r="D48" s="1"/>
      <c r="E48" s="1"/>
    </row>
    <row r="49" spans="1:5" ht="40.15" customHeight="1" x14ac:dyDescent="0.35">
      <c r="A49" s="1"/>
      <c r="B49" s="1"/>
      <c r="C49" s="1"/>
      <c r="D49" s="102"/>
      <c r="E49" s="102"/>
    </row>
    <row r="50" spans="1:5" ht="40.15" customHeight="1" x14ac:dyDescent="0.35">
      <c r="A50" s="1"/>
      <c r="B50" s="1"/>
      <c r="C50" s="1"/>
      <c r="D50" s="102"/>
      <c r="E50" s="102"/>
    </row>
    <row r="51" spans="1:5" ht="40.15" customHeight="1" x14ac:dyDescent="0.35">
      <c r="A51" s="1"/>
      <c r="B51" s="1"/>
      <c r="C51" s="1"/>
      <c r="D51" s="102"/>
      <c r="E51" s="102"/>
    </row>
    <row r="52" spans="1:5" ht="40.15" customHeight="1" x14ac:dyDescent="0.35">
      <c r="A52" s="1"/>
      <c r="B52" s="1"/>
      <c r="C52" s="1"/>
      <c r="D52" s="102"/>
      <c r="E52" s="102"/>
    </row>
    <row r="53" spans="1:5" ht="39.75" customHeight="1" x14ac:dyDescent="0.35">
      <c r="A53" s="1"/>
      <c r="B53" s="1"/>
      <c r="C53" s="1"/>
      <c r="D53" s="102"/>
      <c r="E53" s="102"/>
    </row>
    <row r="54" spans="1:5" ht="40.15" customHeight="1" x14ac:dyDescent="0.35">
      <c r="A54" s="1"/>
      <c r="B54" s="1"/>
      <c r="C54" s="1"/>
      <c r="D54" s="102"/>
      <c r="E54" s="102"/>
    </row>
    <row r="55" spans="1:5" ht="40.15" customHeight="1" x14ac:dyDescent="0.35">
      <c r="A55" s="1"/>
      <c r="B55" s="1"/>
      <c r="C55" s="1"/>
      <c r="D55" s="102"/>
      <c r="E55" s="102"/>
    </row>
    <row r="56" spans="1:5" ht="40.15" customHeight="1" x14ac:dyDescent="0.35">
      <c r="A56" s="1"/>
      <c r="B56" s="1"/>
      <c r="C56" s="1"/>
      <c r="D56" s="1"/>
      <c r="E56" s="1"/>
    </row>
    <row r="57" spans="1:5" ht="81" customHeight="1" x14ac:dyDescent="0.35">
      <c r="A57" s="103" t="s">
        <v>0</v>
      </c>
      <c r="B57" s="104"/>
      <c r="C57" s="104"/>
      <c r="D57" s="104"/>
      <c r="E57" s="104"/>
    </row>
    <row r="58" spans="1:5" ht="40.15" customHeight="1" x14ac:dyDescent="0.35">
      <c r="A58" s="104"/>
      <c r="B58" s="104"/>
      <c r="C58" s="104"/>
      <c r="D58" s="104"/>
      <c r="E58" s="104"/>
    </row>
    <row r="59" spans="1:5" ht="40.15" customHeight="1" x14ac:dyDescent="0.35">
      <c r="A59" s="1"/>
      <c r="B59" s="1"/>
      <c r="C59" s="1"/>
      <c r="D59" s="1"/>
      <c r="E59" s="1"/>
    </row>
    <row r="60" spans="1:5" ht="40.15" customHeight="1" x14ac:dyDescent="0.35">
      <c r="A60" s="1"/>
      <c r="B60" s="1"/>
      <c r="C60" s="1"/>
      <c r="D60" s="1"/>
      <c r="E60" s="1"/>
    </row>
    <row r="61" spans="1:5" ht="80.650000000000006" customHeight="1" x14ac:dyDescent="0.35">
      <c r="A61" s="1"/>
      <c r="B61" s="1"/>
      <c r="C61" s="1"/>
      <c r="D61" s="1"/>
      <c r="E61" s="5"/>
    </row>
    <row r="62" spans="1:5" ht="40.15" customHeight="1" x14ac:dyDescent="0.35">
      <c r="A62" s="1"/>
      <c r="B62" s="6"/>
      <c r="C62" s="6"/>
      <c r="D62" s="6"/>
      <c r="E62" s="1"/>
    </row>
    <row r="63" spans="1:5" ht="40.15" customHeight="1" x14ac:dyDescent="0.35">
      <c r="A63" s="1"/>
      <c r="B63" s="6"/>
      <c r="C63" s="6"/>
      <c r="D63" s="6"/>
      <c r="E63" s="1"/>
    </row>
    <row r="64" spans="1:5" ht="40.15" customHeight="1" x14ac:dyDescent="0.35">
      <c r="A64" s="1"/>
      <c r="B64" s="6"/>
      <c r="C64" s="6"/>
      <c r="D64" s="6"/>
      <c r="E64" s="1"/>
    </row>
    <row r="65" spans="1:5" ht="40.15" customHeight="1" x14ac:dyDescent="0.35">
      <c r="A65" s="1"/>
      <c r="B65" s="6"/>
      <c r="C65" s="6"/>
      <c r="D65" s="6"/>
      <c r="E65" s="1"/>
    </row>
    <row r="66" spans="1:5" ht="40.15" customHeight="1" x14ac:dyDescent="0.35">
      <c r="A66" s="1"/>
      <c r="B66" s="6"/>
      <c r="C66" s="6"/>
      <c r="D66" s="6"/>
      <c r="E66" s="1"/>
    </row>
    <row r="67" spans="1:5" ht="40.15" customHeight="1" x14ac:dyDescent="0.35">
      <c r="A67" s="1"/>
      <c r="B67" s="6"/>
      <c r="C67" s="6"/>
      <c r="D67" s="6"/>
      <c r="E67" s="1"/>
    </row>
    <row r="68" spans="1:5" ht="92.65" customHeight="1" x14ac:dyDescent="0.35">
      <c r="A68" s="1"/>
      <c r="B68" s="6"/>
      <c r="C68" s="6"/>
      <c r="D68" s="6"/>
      <c r="E68" s="1"/>
    </row>
    <row r="69" spans="1:5" ht="25.9" customHeight="1" x14ac:dyDescent="0.35">
      <c r="A69" s="1"/>
      <c r="B69" s="1"/>
      <c r="C69" s="1"/>
      <c r="D69" s="1"/>
      <c r="E69" s="1"/>
    </row>
    <row r="70" spans="1:5" ht="25.9" customHeight="1" x14ac:dyDescent="0.35">
      <c r="A70" s="1"/>
      <c r="B70" s="1"/>
      <c r="C70" s="1"/>
      <c r="D70" s="1"/>
      <c r="E70" s="1"/>
    </row>
    <row r="71" spans="1:5" ht="10.15" customHeight="1" x14ac:dyDescent="0.35">
      <c r="A71" s="1"/>
      <c r="B71" s="1"/>
      <c r="C71" s="1"/>
      <c r="D71" s="1"/>
      <c r="E71" s="1"/>
    </row>
    <row r="72" spans="1:5" ht="60.75" customHeight="1" x14ac:dyDescent="0.35">
      <c r="A72" s="103" t="s">
        <v>1</v>
      </c>
      <c r="B72" s="104"/>
      <c r="C72" s="104"/>
      <c r="D72" s="104"/>
      <c r="E72" s="104"/>
    </row>
    <row r="73" spans="1:5" x14ac:dyDescent="0.35">
      <c r="A73" s="1"/>
      <c r="B73" s="18" t="s">
        <v>2</v>
      </c>
      <c r="C73" s="18" t="s">
        <v>3</v>
      </c>
      <c r="D73" s="18" t="s">
        <v>4</v>
      </c>
      <c r="E73" s="7"/>
    </row>
    <row r="74" spans="1:5" ht="24" x14ac:dyDescent="0.35">
      <c r="A74" s="1"/>
      <c r="B74" s="16" t="s">
        <v>5</v>
      </c>
      <c r="C74" s="16" t="s">
        <v>6</v>
      </c>
      <c r="D74" s="9" t="s">
        <v>7</v>
      </c>
      <c r="E74" s="8"/>
    </row>
    <row r="75" spans="1:5" ht="24" x14ac:dyDescent="0.35">
      <c r="A75" s="1"/>
      <c r="B75" s="16" t="s">
        <v>8</v>
      </c>
      <c r="C75" s="16" t="s">
        <v>9</v>
      </c>
      <c r="D75" s="9" t="s">
        <v>10</v>
      </c>
      <c r="E75" s="8"/>
    </row>
    <row r="76" spans="1:5" ht="34.5" x14ac:dyDescent="0.35">
      <c r="A76" s="1"/>
      <c r="B76" s="16" t="s">
        <v>11</v>
      </c>
      <c r="C76" s="16" t="s">
        <v>12</v>
      </c>
      <c r="D76" s="9" t="s">
        <v>13</v>
      </c>
      <c r="E76" s="8"/>
    </row>
    <row r="77" spans="1:5" ht="34.5" x14ac:dyDescent="0.35">
      <c r="A77" s="1"/>
      <c r="B77" s="16" t="s">
        <v>14</v>
      </c>
      <c r="C77" s="16" t="s">
        <v>12</v>
      </c>
      <c r="D77" s="9" t="s">
        <v>13</v>
      </c>
      <c r="E77" s="8"/>
    </row>
    <row r="78" spans="1:5" ht="34.5" x14ac:dyDescent="0.35">
      <c r="A78" s="1"/>
      <c r="B78" s="16" t="s">
        <v>15</v>
      </c>
      <c r="C78" s="16" t="s">
        <v>12</v>
      </c>
      <c r="D78" s="9" t="s">
        <v>13</v>
      </c>
      <c r="E78" s="8"/>
    </row>
    <row r="79" spans="1:5" ht="34.5" x14ac:dyDescent="0.35">
      <c r="A79" s="1"/>
      <c r="B79" s="16" t="s">
        <v>16</v>
      </c>
      <c r="C79" s="16" t="s">
        <v>12</v>
      </c>
      <c r="D79" s="9" t="s">
        <v>13</v>
      </c>
      <c r="E79" s="8"/>
    </row>
    <row r="80" spans="1:5" ht="34.5" x14ac:dyDescent="0.35">
      <c r="A80" s="1"/>
      <c r="B80" s="16" t="s">
        <v>17</v>
      </c>
      <c r="C80" s="16" t="s">
        <v>12</v>
      </c>
      <c r="D80" s="9" t="s">
        <v>13</v>
      </c>
      <c r="E80" s="8"/>
    </row>
    <row r="81" spans="1:5" ht="34.5" x14ac:dyDescent="0.35">
      <c r="A81" s="1"/>
      <c r="B81" s="16" t="s">
        <v>18</v>
      </c>
      <c r="C81" s="16" t="s">
        <v>12</v>
      </c>
      <c r="D81" s="9" t="s">
        <v>13</v>
      </c>
      <c r="E81" s="8"/>
    </row>
    <row r="82" spans="1:5" ht="34.5" customHeight="1" x14ac:dyDescent="0.35">
      <c r="A82" s="1"/>
      <c r="B82" s="16" t="s">
        <v>19</v>
      </c>
      <c r="C82" s="16" t="s">
        <v>20</v>
      </c>
      <c r="D82" s="9" t="s">
        <v>993</v>
      </c>
      <c r="E82" s="8"/>
    </row>
    <row r="83" spans="1:5" ht="34.5" x14ac:dyDescent="0.35">
      <c r="A83" s="1"/>
      <c r="B83" s="16" t="s">
        <v>21</v>
      </c>
      <c r="C83" s="16" t="s">
        <v>22</v>
      </c>
      <c r="D83" s="9" t="s">
        <v>23</v>
      </c>
      <c r="E83" s="8"/>
    </row>
    <row r="84" spans="1:5" ht="34.5" x14ac:dyDescent="0.35">
      <c r="A84" s="1"/>
      <c r="B84" s="16" t="s">
        <v>24</v>
      </c>
      <c r="C84" s="16" t="s">
        <v>25</v>
      </c>
      <c r="D84" s="9" t="s">
        <v>26</v>
      </c>
      <c r="E84" s="8"/>
    </row>
    <row r="85" spans="1:5" ht="34.5" x14ac:dyDescent="0.35">
      <c r="A85" s="1"/>
      <c r="B85" s="16" t="s">
        <v>27</v>
      </c>
      <c r="C85" s="16" t="s">
        <v>25</v>
      </c>
      <c r="D85" s="9" t="s">
        <v>26</v>
      </c>
      <c r="E85" s="8"/>
    </row>
    <row r="86" spans="1:5" ht="14.65" customHeight="1" x14ac:dyDescent="0.35">
      <c r="A86" s="1"/>
      <c r="B86" s="1"/>
      <c r="C86" s="1"/>
      <c r="D86" s="1"/>
      <c r="E86" s="1"/>
    </row>
    <row r="87" spans="1:5" ht="37.9" customHeight="1" x14ac:dyDescent="0.35">
      <c r="A87" s="1"/>
      <c r="B87" s="1"/>
      <c r="C87" s="1"/>
      <c r="D87" s="1"/>
      <c r="E87" s="1"/>
    </row>
    <row r="88" spans="1:5" ht="14.65" customHeight="1" x14ac:dyDescent="0.35">
      <c r="A88" s="1"/>
      <c r="B88" s="1"/>
      <c r="C88" s="1"/>
      <c r="D88" s="1"/>
      <c r="E88" s="1"/>
    </row>
    <row r="89" spans="1:5" ht="14.65" customHeight="1" x14ac:dyDescent="0.35">
      <c r="A89" s="1"/>
      <c r="B89" s="1"/>
      <c r="C89" s="1"/>
      <c r="D89" s="1"/>
      <c r="E89" s="1"/>
    </row>
    <row r="90" spans="1:5" ht="14.65" customHeight="1" x14ac:dyDescent="0.35">
      <c r="A90" s="1"/>
      <c r="B90" s="1"/>
      <c r="C90" s="1"/>
      <c r="D90" s="1"/>
      <c r="E90" s="1"/>
    </row>
    <row r="91" spans="1:5" ht="14.65" customHeight="1" x14ac:dyDescent="0.35">
      <c r="A91" s="1"/>
      <c r="B91" s="1"/>
      <c r="C91" s="1"/>
      <c r="D91" s="1"/>
      <c r="E91" s="1"/>
    </row>
    <row r="92" spans="1:5" ht="14.65" customHeight="1" x14ac:dyDescent="0.35">
      <c r="A92" s="1"/>
      <c r="B92" s="1"/>
      <c r="C92" s="1"/>
      <c r="D92" s="1"/>
      <c r="E92" s="1"/>
    </row>
    <row r="93" spans="1:5" ht="14.65" customHeight="1" x14ac:dyDescent="0.35">
      <c r="A93" s="1"/>
      <c r="B93" s="1"/>
      <c r="C93" s="1"/>
      <c r="D93" s="1"/>
      <c r="E93" s="1"/>
    </row>
    <row r="94" spans="1:5" ht="14.65" customHeight="1" x14ac:dyDescent="0.35">
      <c r="A94" s="1"/>
      <c r="B94" s="1"/>
      <c r="C94" s="1"/>
      <c r="D94" s="1"/>
      <c r="E94" s="1"/>
    </row>
    <row r="95" spans="1:5" ht="14.65" customHeight="1" x14ac:dyDescent="0.35">
      <c r="A95" s="1"/>
      <c r="B95" s="1"/>
      <c r="C95" s="1"/>
      <c r="D95" s="1"/>
      <c r="E95" s="1"/>
    </row>
    <row r="96" spans="1:5" ht="14.65" customHeight="1" x14ac:dyDescent="0.35">
      <c r="A96" s="1"/>
      <c r="B96" s="1"/>
      <c r="C96" s="1"/>
      <c r="D96" s="1"/>
      <c r="E96" s="1"/>
    </row>
    <row r="97" spans="1:5" ht="14.65" customHeight="1" x14ac:dyDescent="0.35">
      <c r="A97" s="1"/>
      <c r="B97" s="1"/>
      <c r="C97" s="1"/>
      <c r="D97" s="1"/>
      <c r="E97" s="1"/>
    </row>
    <row r="98" spans="1:5" ht="14.65" customHeight="1" x14ac:dyDescent="0.35">
      <c r="A98" s="1"/>
      <c r="B98" s="1"/>
      <c r="C98" s="1"/>
      <c r="D98" s="1"/>
      <c r="E98" s="1"/>
    </row>
    <row r="99" spans="1:5" ht="14.65" customHeight="1" x14ac:dyDescent="0.35">
      <c r="A99" s="1"/>
      <c r="B99" s="1"/>
      <c r="C99" s="1"/>
      <c r="D99" s="1"/>
      <c r="E99" s="1"/>
    </row>
    <row r="100" spans="1:5" ht="14.65" customHeight="1" x14ac:dyDescent="0.35">
      <c r="A100" s="1"/>
      <c r="B100" s="1"/>
      <c r="C100" s="1"/>
      <c r="D100" s="1"/>
      <c r="E100" s="1"/>
    </row>
    <row r="101" spans="1:5" ht="14.65" customHeight="1" x14ac:dyDescent="0.35">
      <c r="A101" s="1"/>
      <c r="B101" s="1"/>
      <c r="C101" s="1"/>
      <c r="D101" s="1"/>
      <c r="E101" s="1"/>
    </row>
    <row r="102" spans="1:5" ht="14.65" customHeight="1" x14ac:dyDescent="0.35">
      <c r="A102" s="1"/>
      <c r="B102" s="1"/>
      <c r="C102" s="1"/>
      <c r="D102" s="1"/>
      <c r="E102" s="1"/>
    </row>
    <row r="103" spans="1:5" ht="14.65" customHeight="1" x14ac:dyDescent="0.35">
      <c r="A103" s="1"/>
      <c r="B103" s="1"/>
      <c r="C103" s="1"/>
      <c r="D103" s="1"/>
      <c r="E103" s="1"/>
    </row>
    <row r="104" spans="1:5" ht="14.65" customHeight="1" x14ac:dyDescent="0.35">
      <c r="A104" s="1"/>
      <c r="B104" s="1"/>
      <c r="C104" s="1"/>
      <c r="D104" s="1"/>
      <c r="E104" s="1"/>
    </row>
    <row r="105" spans="1:5" ht="37.9" customHeight="1" x14ac:dyDescent="0.35">
      <c r="A105" s="1"/>
      <c r="B105" s="1"/>
      <c r="C105" s="1"/>
      <c r="D105" s="1"/>
      <c r="E105" s="1"/>
    </row>
    <row r="106" spans="1:5" s="14" customFormat="1" ht="24" customHeight="1" x14ac:dyDescent="0.35">
      <c r="A106" s="14" t="s">
        <v>28</v>
      </c>
    </row>
    <row r="107" spans="1:5" s="14" customFormat="1" ht="18.75" customHeight="1" x14ac:dyDescent="0.35"/>
    <row r="108" spans="1:5" s="14" customFormat="1" ht="18.75" customHeight="1" x14ac:dyDescent="0.35"/>
    <row r="235" spans="8:8" ht="64.5" customHeight="1" x14ac:dyDescent="0.35"/>
    <row r="236" spans="8:8" ht="61.15" customHeight="1" x14ac:dyDescent="0.35"/>
    <row r="238" spans="8:8" x14ac:dyDescent="0.35">
      <c r="H238" t="s">
        <v>29</v>
      </c>
    </row>
  </sheetData>
  <mergeCells count="3">
    <mergeCell ref="D49:E55"/>
    <mergeCell ref="A57:E58"/>
    <mergeCell ref="A72:E72"/>
  </mergeCells>
  <hyperlinks>
    <hyperlink ref="D75" r:id="rId1" xr:uid="{E861A1E3-06F2-4B80-A676-B15F42526AC7}"/>
    <hyperlink ref="D74" r:id="rId2" xr:uid="{6E6CF344-1499-400E-8091-0B0E774ABC74}"/>
    <hyperlink ref="D76" r:id="rId3" xr:uid="{DF590D42-35E3-415E-ABDE-70B9BE5C29AC}"/>
    <hyperlink ref="D84" r:id="rId4" xr:uid="{DE799ACE-AF86-4E75-8782-7E4DECA18C31}"/>
    <hyperlink ref="D85" r:id="rId5" xr:uid="{DDCB9BCC-FE77-4BA4-BD91-BC711805D7F0}"/>
    <hyperlink ref="D77" r:id="rId6" xr:uid="{FEA54B4A-3DC9-4F0E-BFFF-ADC074994303}"/>
    <hyperlink ref="D78" r:id="rId7" xr:uid="{8AB4B534-EC77-4EB7-A27B-548B61772983}"/>
    <hyperlink ref="D79" r:id="rId8" xr:uid="{08EB63D8-83F2-4E41-8F61-1165B2B88812}"/>
    <hyperlink ref="D80" r:id="rId9" xr:uid="{A031E9E6-F93F-4725-A67B-C38EB253413B}"/>
    <hyperlink ref="D81" r:id="rId10" xr:uid="{23F7956D-F89F-46F9-9513-187F45341E96}"/>
    <hyperlink ref="D83" r:id="rId11" xr:uid="{D3564328-045F-4972-8067-ED17A639CFC6}"/>
    <hyperlink ref="D82" r:id="rId12" xr:uid="{1F10E526-6A49-44F4-AF4D-1C266B058370}"/>
  </hyperlinks>
  <printOptions horizontalCentered="1"/>
  <pageMargins left="0.23622047244094491" right="0.23622047244094491" top="0.74803149606299213" bottom="0.74803149606299213" header="0.31496062992125984" footer="0.31496062992125984"/>
  <pageSetup paperSize="5" scale="91" fitToHeight="0" orientation="landscape" r:id="rId13"/>
  <headerFooter>
    <oddFooter>&amp;L&amp;8Plan de Acción 2026
&amp;CPágina &amp;P de &amp;N</oddFooter>
  </headerFooter>
  <rowBreaks count="5" manualBreakCount="5">
    <brk id="25" max="4" man="1"/>
    <brk id="47" max="16383" man="1"/>
    <brk id="58" max="16383" man="1"/>
    <brk id="68" max="16383" man="1"/>
    <brk id="85" max="4" man="1"/>
  </rowBreaks>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E0A7B-1226-4DAB-80E5-47A1445E38C5}">
  <sheetPr>
    <pageSetUpPr fitToPage="1"/>
  </sheetPr>
  <dimension ref="A1:H238"/>
  <sheetViews>
    <sheetView showGridLines="0" tabSelected="1" topLeftCell="A18" zoomScale="66" zoomScaleNormal="66" zoomScaleSheetLayoutView="75" workbookViewId="0">
      <selection activeCell="D82" sqref="D82"/>
    </sheetView>
  </sheetViews>
  <sheetFormatPr baseColWidth="10" defaultColWidth="10.7265625" defaultRowHeight="14.5" x14ac:dyDescent="0.35"/>
  <cols>
    <col min="1" max="1" width="11.453125" customWidth="1"/>
    <col min="2" max="2" width="240.26953125" customWidth="1"/>
    <col min="3" max="3" width="9.7265625" customWidth="1"/>
    <col min="5" max="5" width="17.453125" customWidth="1"/>
    <col min="13" max="13" width="20.453125" customWidth="1"/>
    <col min="15" max="15" width="95.1796875" customWidth="1"/>
  </cols>
  <sheetData>
    <row r="1" spans="1:1" ht="64.5" customHeight="1" x14ac:dyDescent="0.35">
      <c r="A1" s="11"/>
    </row>
    <row r="3" spans="1:1" ht="35.25" customHeight="1" x14ac:dyDescent="0.35"/>
    <row r="4" spans="1:1" ht="21.75" customHeight="1" x14ac:dyDescent="0.35"/>
    <row r="8" spans="1:1" ht="7.5" customHeight="1" x14ac:dyDescent="0.35"/>
    <row r="53" spans="1:2" ht="24.75" customHeight="1" x14ac:dyDescent="0.35"/>
    <row r="55" spans="1:2" ht="29.25" customHeight="1" x14ac:dyDescent="0.35"/>
    <row r="56" spans="1:2" ht="27.75" customHeight="1" x14ac:dyDescent="0.35"/>
    <row r="58" spans="1:2" ht="36.75" customHeight="1" x14ac:dyDescent="0.35"/>
    <row r="59" spans="1:2" ht="25.5" customHeight="1" x14ac:dyDescent="0.35"/>
    <row r="60" spans="1:2" ht="136.5" customHeight="1" x14ac:dyDescent="0.35">
      <c r="A60" s="105"/>
      <c r="B60" s="106"/>
    </row>
    <row r="61" spans="1:2" ht="29.25" customHeight="1" x14ac:dyDescent="0.35"/>
    <row r="235" spans="8:8" ht="64.5" customHeight="1" x14ac:dyDescent="0.35"/>
    <row r="236" spans="8:8" ht="61.15" customHeight="1" x14ac:dyDescent="0.35"/>
    <row r="238" spans="8:8" x14ac:dyDescent="0.35">
      <c r="H238" t="s">
        <v>29</v>
      </c>
    </row>
  </sheetData>
  <mergeCells count="1">
    <mergeCell ref="A60:B60"/>
  </mergeCells>
  <printOptions horizontalCentered="1"/>
  <pageMargins left="0.23622047244094491" right="0.23622047244094491" top="0.74803149606299213" bottom="0.74803149606299213" header="0.31496062992125984" footer="0.31496062992125984"/>
  <pageSetup paperSize="5" scale="68" fitToHeight="0" orientation="landscape" r:id="rId1"/>
  <headerFooter>
    <oddFooter>&amp;L&amp;8Plan de Acción 2026
&amp;CPágina &amp;P de &amp;N</oddFooter>
  </headerFooter>
  <rowBreaks count="1" manualBreakCount="1">
    <brk id="45" max="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A1:Q244"/>
  <sheetViews>
    <sheetView showGridLines="0" tabSelected="1" topLeftCell="H56" zoomScale="85" zoomScaleNormal="85" zoomScaleSheetLayoutView="48" zoomScalePageLayoutView="41" workbookViewId="0">
      <selection activeCell="D82" sqref="D82"/>
    </sheetView>
  </sheetViews>
  <sheetFormatPr baseColWidth="10" defaultColWidth="8.453125" defaultRowHeight="15.5" x14ac:dyDescent="0.35"/>
  <cols>
    <col min="1" max="1" width="28.1796875" style="60" customWidth="1"/>
    <col min="2" max="2" width="57.453125" style="60" customWidth="1"/>
    <col min="3" max="3" width="52.453125" style="60" customWidth="1"/>
    <col min="4" max="4" width="28.453125" style="61" customWidth="1"/>
    <col min="5" max="5" width="37.7265625" style="61" customWidth="1"/>
    <col min="6" max="6" width="40" style="61" customWidth="1"/>
    <col min="7" max="7" width="34.453125" style="60" customWidth="1"/>
    <col min="8" max="8" width="45" style="60" customWidth="1"/>
    <col min="9" max="9" width="29" style="29" customWidth="1"/>
    <col min="10" max="10" width="40.7265625" style="59" customWidth="1"/>
    <col min="11" max="11" width="38" style="64" customWidth="1"/>
    <col min="12" max="12" width="22.7265625" style="65" customWidth="1"/>
    <col min="13" max="13" width="25.1796875" style="66" customWidth="1"/>
    <col min="14" max="16" width="8.453125" style="59"/>
    <col min="17" max="17" width="18" style="59" bestFit="1" customWidth="1"/>
    <col min="18" max="16384" width="8.453125" style="59"/>
  </cols>
  <sheetData>
    <row r="1" spans="1:13" ht="29.25" customHeight="1" x14ac:dyDescent="0.35">
      <c r="A1" s="3"/>
      <c r="B1" s="3"/>
      <c r="C1" s="3"/>
      <c r="D1" s="10"/>
      <c r="E1" s="10"/>
      <c r="F1" s="10"/>
      <c r="G1" s="3"/>
      <c r="H1" s="3"/>
      <c r="I1" s="12"/>
      <c r="J1" s="4"/>
      <c r="K1" s="28"/>
      <c r="L1" s="13"/>
      <c r="M1" s="15"/>
    </row>
    <row r="2" spans="1:13" ht="46.9" customHeight="1" x14ac:dyDescent="0.35">
      <c r="A2" s="3"/>
      <c r="B2" s="3"/>
      <c r="C2" s="3"/>
      <c r="D2" s="10"/>
      <c r="E2" s="10"/>
      <c r="F2" s="10"/>
      <c r="G2" s="3"/>
      <c r="H2" s="3"/>
      <c r="I2" s="12"/>
      <c r="J2" s="20"/>
      <c r="K2" s="21"/>
      <c r="L2" s="13"/>
      <c r="M2" s="15"/>
    </row>
    <row r="3" spans="1:13" ht="43.15" customHeight="1" x14ac:dyDescent="0.35">
      <c r="A3" s="3"/>
      <c r="B3" s="3"/>
      <c r="C3" s="3"/>
      <c r="D3" s="10"/>
      <c r="E3" s="10"/>
      <c r="F3" s="10"/>
      <c r="G3" s="3"/>
      <c r="H3" s="3"/>
      <c r="I3" s="12"/>
      <c r="J3" s="20"/>
      <c r="K3" s="21"/>
      <c r="L3" s="13"/>
      <c r="M3" s="15"/>
    </row>
    <row r="4" spans="1:13" ht="80.25" customHeight="1" x14ac:dyDescent="0.3">
      <c r="A4" s="19" t="s">
        <v>30</v>
      </c>
      <c r="B4" s="19" t="s">
        <v>31</v>
      </c>
      <c r="C4" s="19" t="s">
        <v>32</v>
      </c>
      <c r="D4" s="40" t="s">
        <v>33</v>
      </c>
      <c r="E4" s="41" t="s">
        <v>34</v>
      </c>
      <c r="F4" s="41" t="s">
        <v>35</v>
      </c>
      <c r="G4" s="41" t="s">
        <v>36</v>
      </c>
      <c r="H4" s="41" t="s">
        <v>37</v>
      </c>
      <c r="I4" s="41" t="s">
        <v>38</v>
      </c>
      <c r="J4" s="41" t="s">
        <v>39</v>
      </c>
      <c r="K4" s="41" t="s">
        <v>40</v>
      </c>
      <c r="L4" s="41" t="s">
        <v>41</v>
      </c>
      <c r="M4" s="41" t="s">
        <v>42</v>
      </c>
    </row>
    <row r="5" spans="1:13" ht="93" x14ac:dyDescent="0.3">
      <c r="A5" s="184" t="s">
        <v>43</v>
      </c>
      <c r="B5" s="184" t="s">
        <v>44</v>
      </c>
      <c r="C5" s="184" t="s">
        <v>45</v>
      </c>
      <c r="D5" s="185" t="s">
        <v>46</v>
      </c>
      <c r="E5" s="69" t="s">
        <v>47</v>
      </c>
      <c r="F5" s="69" t="s">
        <v>48</v>
      </c>
      <c r="G5" s="70" t="s">
        <v>49</v>
      </c>
      <c r="H5" s="70" t="s">
        <v>50</v>
      </c>
      <c r="I5" s="70" t="s">
        <v>51</v>
      </c>
      <c r="J5" s="186" t="s">
        <v>52</v>
      </c>
      <c r="K5" s="72">
        <v>14596588968</v>
      </c>
      <c r="L5" s="70" t="s">
        <v>53</v>
      </c>
      <c r="M5" s="70" t="s">
        <v>54</v>
      </c>
    </row>
    <row r="6" spans="1:13" ht="155" x14ac:dyDescent="0.3">
      <c r="A6" s="75" t="s">
        <v>43</v>
      </c>
      <c r="B6" s="75" t="s">
        <v>44</v>
      </c>
      <c r="C6" s="75" t="s">
        <v>45</v>
      </c>
      <c r="D6" s="76" t="s">
        <v>46</v>
      </c>
      <c r="E6" s="69" t="s">
        <v>55</v>
      </c>
      <c r="F6" s="69" t="s">
        <v>56</v>
      </c>
      <c r="G6" s="70" t="s">
        <v>57</v>
      </c>
      <c r="H6" s="70" t="s">
        <v>50</v>
      </c>
      <c r="I6" s="70" t="s">
        <v>58</v>
      </c>
      <c r="J6" s="187" t="s">
        <v>59</v>
      </c>
      <c r="K6" s="101">
        <v>177260532617</v>
      </c>
      <c r="L6" s="187" t="s">
        <v>60</v>
      </c>
      <c r="M6" s="187" t="s">
        <v>61</v>
      </c>
    </row>
    <row r="7" spans="1:13" ht="155" x14ac:dyDescent="0.3">
      <c r="A7" s="75" t="s">
        <v>43</v>
      </c>
      <c r="B7" s="75" t="s">
        <v>44</v>
      </c>
      <c r="C7" s="75" t="s">
        <v>45</v>
      </c>
      <c r="D7" s="76" t="s">
        <v>46</v>
      </c>
      <c r="E7" s="69" t="s">
        <v>62</v>
      </c>
      <c r="F7" s="69" t="s">
        <v>63</v>
      </c>
      <c r="G7" s="70" t="s">
        <v>64</v>
      </c>
      <c r="H7" s="70" t="s">
        <v>50</v>
      </c>
      <c r="I7" s="70" t="s">
        <v>58</v>
      </c>
      <c r="J7" s="187" t="s">
        <v>59</v>
      </c>
      <c r="K7" s="101">
        <v>93982355179</v>
      </c>
      <c r="L7" s="187" t="s">
        <v>60</v>
      </c>
      <c r="M7" s="187" t="s">
        <v>61</v>
      </c>
    </row>
    <row r="8" spans="1:13" ht="108.5" x14ac:dyDescent="0.3">
      <c r="A8" s="75" t="s">
        <v>43</v>
      </c>
      <c r="B8" s="75" t="s">
        <v>44</v>
      </c>
      <c r="C8" s="75" t="s">
        <v>45</v>
      </c>
      <c r="D8" s="76" t="s">
        <v>46</v>
      </c>
      <c r="E8" s="188" t="s">
        <v>65</v>
      </c>
      <c r="F8" s="188" t="s">
        <v>66</v>
      </c>
      <c r="G8" s="189" t="s">
        <v>67</v>
      </c>
      <c r="H8" s="189" t="s">
        <v>50</v>
      </c>
      <c r="I8" s="189" t="s">
        <v>58</v>
      </c>
      <c r="J8" s="187" t="s">
        <v>68</v>
      </c>
      <c r="K8" s="190">
        <v>255028748778</v>
      </c>
      <c r="L8" s="191" t="s">
        <v>69</v>
      </c>
      <c r="M8" s="191" t="s">
        <v>61</v>
      </c>
    </row>
    <row r="9" spans="1:13" ht="124" x14ac:dyDescent="0.3">
      <c r="A9" s="75"/>
      <c r="B9" s="75"/>
      <c r="C9" s="75"/>
      <c r="D9" s="76"/>
      <c r="E9" s="188"/>
      <c r="F9" s="188"/>
      <c r="G9" s="189"/>
      <c r="H9" s="189"/>
      <c r="I9" s="189"/>
      <c r="J9" s="187" t="s">
        <v>59</v>
      </c>
      <c r="K9" s="190">
        <f>373274031491-K8</f>
        <v>118245282713</v>
      </c>
      <c r="L9" s="191"/>
      <c r="M9" s="191"/>
    </row>
    <row r="10" spans="1:13" ht="177.75" customHeight="1" x14ac:dyDescent="0.3">
      <c r="A10" s="75" t="s">
        <v>43</v>
      </c>
      <c r="B10" s="75" t="s">
        <v>44</v>
      </c>
      <c r="C10" s="75" t="s">
        <v>45</v>
      </c>
      <c r="D10" s="76" t="s">
        <v>46</v>
      </c>
      <c r="E10" s="69" t="s">
        <v>70</v>
      </c>
      <c r="F10" s="69" t="s">
        <v>71</v>
      </c>
      <c r="G10" s="70" t="s">
        <v>72</v>
      </c>
      <c r="H10" s="70" t="s">
        <v>50</v>
      </c>
      <c r="I10" s="70" t="s">
        <v>73</v>
      </c>
      <c r="J10" s="71" t="s">
        <v>74</v>
      </c>
      <c r="K10" s="72" t="s">
        <v>74</v>
      </c>
      <c r="L10" s="70" t="s">
        <v>75</v>
      </c>
      <c r="M10" s="70" t="s">
        <v>76</v>
      </c>
    </row>
    <row r="11" spans="1:13" ht="105" customHeight="1" x14ac:dyDescent="0.3">
      <c r="A11" s="75" t="s">
        <v>43</v>
      </c>
      <c r="B11" s="75" t="s">
        <v>77</v>
      </c>
      <c r="C11" s="75" t="s">
        <v>45</v>
      </c>
      <c r="D11" s="76" t="s">
        <v>46</v>
      </c>
      <c r="E11" s="69" t="s">
        <v>78</v>
      </c>
      <c r="F11" s="69" t="s">
        <v>79</v>
      </c>
      <c r="G11" s="70" t="s">
        <v>80</v>
      </c>
      <c r="H11" s="70" t="s">
        <v>50</v>
      </c>
      <c r="I11" s="70" t="s">
        <v>51</v>
      </c>
      <c r="J11" s="187" t="s">
        <v>52</v>
      </c>
      <c r="K11" s="72">
        <v>205081630</v>
      </c>
      <c r="L11" s="70" t="s">
        <v>53</v>
      </c>
      <c r="M11" s="70" t="s">
        <v>54</v>
      </c>
    </row>
    <row r="12" spans="1:13" ht="120" customHeight="1" x14ac:dyDescent="0.3">
      <c r="A12" s="75" t="s">
        <v>43</v>
      </c>
      <c r="B12" s="75" t="s">
        <v>44</v>
      </c>
      <c r="C12" s="75" t="s">
        <v>45</v>
      </c>
      <c r="D12" s="76" t="s">
        <v>46</v>
      </c>
      <c r="E12" s="69" t="s">
        <v>81</v>
      </c>
      <c r="F12" s="69" t="s">
        <v>82</v>
      </c>
      <c r="G12" s="70" t="s">
        <v>83</v>
      </c>
      <c r="H12" s="70" t="s">
        <v>50</v>
      </c>
      <c r="I12" s="70" t="s">
        <v>58</v>
      </c>
      <c r="J12" s="187" t="s">
        <v>84</v>
      </c>
      <c r="K12" s="72">
        <v>12060411425</v>
      </c>
      <c r="L12" s="187" t="s">
        <v>85</v>
      </c>
      <c r="M12" s="187" t="s">
        <v>86</v>
      </c>
    </row>
    <row r="13" spans="1:13" ht="144" customHeight="1" x14ac:dyDescent="0.3">
      <c r="A13" s="75" t="s">
        <v>43</v>
      </c>
      <c r="B13" s="75" t="s">
        <v>87</v>
      </c>
      <c r="C13" s="75" t="s">
        <v>45</v>
      </c>
      <c r="D13" s="76" t="s">
        <v>46</v>
      </c>
      <c r="E13" s="69" t="s">
        <v>88</v>
      </c>
      <c r="F13" s="69" t="s">
        <v>89</v>
      </c>
      <c r="G13" s="70" t="s">
        <v>90</v>
      </c>
      <c r="H13" s="70" t="s">
        <v>50</v>
      </c>
      <c r="I13" s="70" t="s">
        <v>91</v>
      </c>
      <c r="J13" s="187" t="s">
        <v>52</v>
      </c>
      <c r="K13" s="101">
        <v>931921190</v>
      </c>
      <c r="L13" s="70" t="s">
        <v>92</v>
      </c>
      <c r="M13" s="70" t="s">
        <v>54</v>
      </c>
    </row>
    <row r="14" spans="1:13" ht="189.75" customHeight="1" x14ac:dyDescent="0.3">
      <c r="A14" s="75" t="s">
        <v>93</v>
      </c>
      <c r="B14" s="75" t="s">
        <v>94</v>
      </c>
      <c r="C14" s="75" t="s">
        <v>45</v>
      </c>
      <c r="D14" s="76" t="s">
        <v>95</v>
      </c>
      <c r="E14" s="192" t="s">
        <v>96</v>
      </c>
      <c r="F14" s="188" t="s">
        <v>97</v>
      </c>
      <c r="G14" s="189" t="s">
        <v>98</v>
      </c>
      <c r="H14" s="189" t="s">
        <v>50</v>
      </c>
      <c r="I14" s="189" t="s">
        <v>99</v>
      </c>
      <c r="J14" s="187" t="s">
        <v>100</v>
      </c>
      <c r="K14" s="101">
        <v>72564354113</v>
      </c>
      <c r="L14" s="191" t="s">
        <v>101</v>
      </c>
      <c r="M14" s="191" t="s">
        <v>102</v>
      </c>
    </row>
    <row r="15" spans="1:13" ht="189.75" customHeight="1" x14ac:dyDescent="0.3">
      <c r="A15" s="75"/>
      <c r="B15" s="75"/>
      <c r="C15" s="75"/>
      <c r="D15" s="76"/>
      <c r="E15" s="192"/>
      <c r="F15" s="188"/>
      <c r="G15" s="189"/>
      <c r="H15" s="189"/>
      <c r="I15" s="189"/>
      <c r="J15" s="187" t="s">
        <v>103</v>
      </c>
      <c r="K15" s="101">
        <v>5000000000</v>
      </c>
      <c r="L15" s="191"/>
      <c r="M15" s="191"/>
    </row>
    <row r="16" spans="1:13" ht="252" customHeight="1" x14ac:dyDescent="0.3">
      <c r="A16" s="75" t="s">
        <v>104</v>
      </c>
      <c r="B16" s="75" t="s">
        <v>105</v>
      </c>
      <c r="C16" s="75" t="s">
        <v>45</v>
      </c>
      <c r="D16" s="76" t="s">
        <v>95</v>
      </c>
      <c r="E16" s="69" t="s">
        <v>106</v>
      </c>
      <c r="F16" s="69" t="s">
        <v>107</v>
      </c>
      <c r="G16" s="70" t="s">
        <v>108</v>
      </c>
      <c r="H16" s="70" t="s">
        <v>50</v>
      </c>
      <c r="I16" s="70" t="s">
        <v>109</v>
      </c>
      <c r="J16" s="70" t="s">
        <v>74</v>
      </c>
      <c r="K16" s="72" t="s">
        <v>74</v>
      </c>
      <c r="L16" s="70" t="s">
        <v>110</v>
      </c>
      <c r="M16" s="70" t="s">
        <v>111</v>
      </c>
    </row>
    <row r="17" spans="1:13" ht="128.25" customHeight="1" x14ac:dyDescent="0.3">
      <c r="A17" s="193" t="s">
        <v>43</v>
      </c>
      <c r="B17" s="193" t="s">
        <v>112</v>
      </c>
      <c r="C17" s="193" t="s">
        <v>45</v>
      </c>
      <c r="D17" s="194" t="s">
        <v>95</v>
      </c>
      <c r="E17" s="192" t="s">
        <v>113</v>
      </c>
      <c r="F17" s="192" t="s">
        <v>114</v>
      </c>
      <c r="G17" s="191" t="s">
        <v>115</v>
      </c>
      <c r="H17" s="191" t="s">
        <v>50</v>
      </c>
      <c r="I17" s="191" t="s">
        <v>116</v>
      </c>
      <c r="J17" s="187" t="s">
        <v>117</v>
      </c>
      <c r="K17" s="101">
        <v>23583830849</v>
      </c>
      <c r="L17" s="191" t="s">
        <v>118</v>
      </c>
      <c r="M17" s="191" t="s">
        <v>119</v>
      </c>
    </row>
    <row r="18" spans="1:13" ht="128.25" customHeight="1" x14ac:dyDescent="0.3">
      <c r="A18" s="195"/>
      <c r="B18" s="195"/>
      <c r="C18" s="195"/>
      <c r="D18" s="196"/>
      <c r="E18" s="192"/>
      <c r="F18" s="192"/>
      <c r="G18" s="191"/>
      <c r="H18" s="191"/>
      <c r="I18" s="191"/>
      <c r="J18" s="187" t="s">
        <v>103</v>
      </c>
      <c r="K18" s="72">
        <v>1000000000</v>
      </c>
      <c r="L18" s="191"/>
      <c r="M18" s="191"/>
    </row>
    <row r="19" spans="1:13" ht="181.5" customHeight="1" x14ac:dyDescent="0.3">
      <c r="A19" s="75" t="s">
        <v>104</v>
      </c>
      <c r="B19" s="75" t="s">
        <v>120</v>
      </c>
      <c r="C19" s="75" t="s">
        <v>45</v>
      </c>
      <c r="D19" s="76" t="s">
        <v>95</v>
      </c>
      <c r="E19" s="69" t="s">
        <v>121</v>
      </c>
      <c r="F19" s="69" t="s">
        <v>122</v>
      </c>
      <c r="G19" s="70" t="s">
        <v>123</v>
      </c>
      <c r="H19" s="70" t="s">
        <v>50</v>
      </c>
      <c r="I19" s="70" t="s">
        <v>51</v>
      </c>
      <c r="J19" s="70" t="s">
        <v>74</v>
      </c>
      <c r="K19" s="72" t="s">
        <v>74</v>
      </c>
      <c r="L19" s="70" t="s">
        <v>124</v>
      </c>
      <c r="M19" s="70" t="s">
        <v>125</v>
      </c>
    </row>
    <row r="20" spans="1:13" ht="201" customHeight="1" x14ac:dyDescent="0.3">
      <c r="A20" s="75" t="s">
        <v>104</v>
      </c>
      <c r="B20" s="75" t="s">
        <v>120</v>
      </c>
      <c r="C20" s="75" t="s">
        <v>45</v>
      </c>
      <c r="D20" s="76" t="s">
        <v>95</v>
      </c>
      <c r="E20" s="69" t="s">
        <v>126</v>
      </c>
      <c r="F20" s="69" t="s">
        <v>127</v>
      </c>
      <c r="G20" s="70" t="s">
        <v>128</v>
      </c>
      <c r="H20" s="70" t="s">
        <v>50</v>
      </c>
      <c r="I20" s="70" t="s">
        <v>51</v>
      </c>
      <c r="J20" s="70" t="s">
        <v>74</v>
      </c>
      <c r="K20" s="72" t="s">
        <v>74</v>
      </c>
      <c r="L20" s="70" t="s">
        <v>124</v>
      </c>
      <c r="M20" s="70" t="s">
        <v>125</v>
      </c>
    </row>
    <row r="21" spans="1:13" ht="180.75" customHeight="1" x14ac:dyDescent="0.3">
      <c r="A21" s="75" t="s">
        <v>104</v>
      </c>
      <c r="B21" s="75" t="s">
        <v>129</v>
      </c>
      <c r="C21" s="75" t="s">
        <v>45</v>
      </c>
      <c r="D21" s="76" t="s">
        <v>95</v>
      </c>
      <c r="E21" s="69" t="s">
        <v>130</v>
      </c>
      <c r="F21" s="69" t="s">
        <v>131</v>
      </c>
      <c r="G21" s="70" t="s">
        <v>132</v>
      </c>
      <c r="H21" s="70" t="s">
        <v>50</v>
      </c>
      <c r="I21" s="70" t="s">
        <v>51</v>
      </c>
      <c r="J21" s="70" t="s">
        <v>74</v>
      </c>
      <c r="K21" s="72" t="s">
        <v>74</v>
      </c>
      <c r="L21" s="70" t="s">
        <v>133</v>
      </c>
      <c r="M21" s="70" t="s">
        <v>134</v>
      </c>
    </row>
    <row r="22" spans="1:13" ht="252.4" customHeight="1" x14ac:dyDescent="0.3">
      <c r="A22" s="75" t="s">
        <v>43</v>
      </c>
      <c r="B22" s="75" t="s">
        <v>135</v>
      </c>
      <c r="C22" s="75" t="s">
        <v>45</v>
      </c>
      <c r="D22" s="76" t="s">
        <v>95</v>
      </c>
      <c r="E22" s="69" t="s">
        <v>136</v>
      </c>
      <c r="F22" s="69" t="s">
        <v>137</v>
      </c>
      <c r="G22" s="70" t="s">
        <v>138</v>
      </c>
      <c r="H22" s="70" t="s">
        <v>50</v>
      </c>
      <c r="I22" s="70" t="s">
        <v>139</v>
      </c>
      <c r="J22" s="187" t="s">
        <v>140</v>
      </c>
      <c r="K22" s="101">
        <v>11709087440</v>
      </c>
      <c r="L22" s="187" t="s">
        <v>141</v>
      </c>
      <c r="M22" s="187" t="s">
        <v>142</v>
      </c>
    </row>
    <row r="23" spans="1:13" ht="194.25" customHeight="1" x14ac:dyDescent="0.3">
      <c r="A23" s="75" t="s">
        <v>43</v>
      </c>
      <c r="B23" s="75" t="s">
        <v>135</v>
      </c>
      <c r="C23" s="75" t="s">
        <v>45</v>
      </c>
      <c r="D23" s="76" t="s">
        <v>95</v>
      </c>
      <c r="E23" s="69" t="s">
        <v>143</v>
      </c>
      <c r="F23" s="69" t="s">
        <v>144</v>
      </c>
      <c r="G23" s="70" t="s">
        <v>145</v>
      </c>
      <c r="H23" s="70" t="s">
        <v>50</v>
      </c>
      <c r="I23" s="70" t="s">
        <v>139</v>
      </c>
      <c r="J23" s="187" t="s">
        <v>140</v>
      </c>
      <c r="K23" s="101">
        <v>2000000000</v>
      </c>
      <c r="L23" s="187" t="s">
        <v>141</v>
      </c>
      <c r="M23" s="187" t="s">
        <v>142</v>
      </c>
    </row>
    <row r="24" spans="1:13" ht="341.65" customHeight="1" x14ac:dyDescent="0.3">
      <c r="A24" s="75" t="s">
        <v>43</v>
      </c>
      <c r="B24" s="75" t="s">
        <v>44</v>
      </c>
      <c r="C24" s="75" t="s">
        <v>45</v>
      </c>
      <c r="D24" s="76" t="s">
        <v>95</v>
      </c>
      <c r="E24" s="69" t="s">
        <v>146</v>
      </c>
      <c r="F24" s="69" t="s">
        <v>147</v>
      </c>
      <c r="G24" s="70" t="s">
        <v>148</v>
      </c>
      <c r="H24" s="70" t="s">
        <v>50</v>
      </c>
      <c r="I24" s="70" t="s">
        <v>58</v>
      </c>
      <c r="J24" s="187" t="s">
        <v>149</v>
      </c>
      <c r="K24" s="101">
        <v>6823787796</v>
      </c>
      <c r="L24" s="187" t="s">
        <v>85</v>
      </c>
      <c r="M24" s="187" t="s">
        <v>86</v>
      </c>
    </row>
    <row r="25" spans="1:13" ht="77.5" x14ac:dyDescent="0.3">
      <c r="A25" s="75" t="s">
        <v>43</v>
      </c>
      <c r="B25" s="75" t="s">
        <v>112</v>
      </c>
      <c r="C25" s="75" t="s">
        <v>45</v>
      </c>
      <c r="D25" s="76" t="s">
        <v>95</v>
      </c>
      <c r="E25" s="188" t="s">
        <v>150</v>
      </c>
      <c r="F25" s="188" t="s">
        <v>151</v>
      </c>
      <c r="G25" s="189" t="s">
        <v>152</v>
      </c>
      <c r="H25" s="189" t="s">
        <v>50</v>
      </c>
      <c r="I25" s="189" t="s">
        <v>116</v>
      </c>
      <c r="J25" s="187" t="s">
        <v>153</v>
      </c>
      <c r="K25" s="101">
        <v>218703169151</v>
      </c>
      <c r="L25" s="191" t="s">
        <v>118</v>
      </c>
      <c r="M25" s="191" t="s">
        <v>119</v>
      </c>
    </row>
    <row r="26" spans="1:13" ht="46.5" x14ac:dyDescent="0.3">
      <c r="A26" s="75"/>
      <c r="B26" s="75"/>
      <c r="C26" s="75"/>
      <c r="D26" s="76"/>
      <c r="E26" s="188"/>
      <c r="F26" s="188"/>
      <c r="G26" s="189"/>
      <c r="H26" s="189"/>
      <c r="I26" s="189"/>
      <c r="J26" s="187" t="s">
        <v>103</v>
      </c>
      <c r="K26" s="197">
        <v>63692745443</v>
      </c>
      <c r="L26" s="191"/>
      <c r="M26" s="191"/>
    </row>
    <row r="27" spans="1:13" ht="135" customHeight="1" x14ac:dyDescent="0.3">
      <c r="A27" s="75" t="s">
        <v>154</v>
      </c>
      <c r="B27" s="75" t="s">
        <v>155</v>
      </c>
      <c r="C27" s="75" t="s">
        <v>45</v>
      </c>
      <c r="D27" s="76" t="s">
        <v>95</v>
      </c>
      <c r="E27" s="188" t="s">
        <v>156</v>
      </c>
      <c r="F27" s="188" t="s">
        <v>157</v>
      </c>
      <c r="G27" s="189" t="s">
        <v>158</v>
      </c>
      <c r="H27" s="189" t="s">
        <v>159</v>
      </c>
      <c r="I27" s="189" t="s">
        <v>160</v>
      </c>
      <c r="J27" s="187" t="s">
        <v>103</v>
      </c>
      <c r="K27" s="101">
        <v>36091560638</v>
      </c>
      <c r="L27" s="191" t="s">
        <v>161</v>
      </c>
      <c r="M27" s="191" t="s">
        <v>162</v>
      </c>
    </row>
    <row r="28" spans="1:13" ht="135" customHeight="1" x14ac:dyDescent="0.3">
      <c r="A28" s="75"/>
      <c r="B28" s="75"/>
      <c r="C28" s="75"/>
      <c r="D28" s="76"/>
      <c r="E28" s="188"/>
      <c r="F28" s="188"/>
      <c r="G28" s="189"/>
      <c r="H28" s="189"/>
      <c r="I28" s="189"/>
      <c r="J28" s="187" t="s">
        <v>163</v>
      </c>
      <c r="K28" s="101">
        <v>18177963095</v>
      </c>
      <c r="L28" s="191"/>
      <c r="M28" s="191"/>
    </row>
    <row r="29" spans="1:13" ht="168.75" customHeight="1" x14ac:dyDescent="0.3">
      <c r="A29" s="75" t="s">
        <v>104</v>
      </c>
      <c r="B29" s="75" t="s">
        <v>120</v>
      </c>
      <c r="C29" s="75" t="s">
        <v>45</v>
      </c>
      <c r="D29" s="76" t="s">
        <v>95</v>
      </c>
      <c r="E29" s="69" t="s">
        <v>164</v>
      </c>
      <c r="F29" s="69" t="s">
        <v>165</v>
      </c>
      <c r="G29" s="70" t="s">
        <v>166</v>
      </c>
      <c r="H29" s="70" t="s">
        <v>50</v>
      </c>
      <c r="I29" s="70" t="s">
        <v>51</v>
      </c>
      <c r="J29" s="70" t="s">
        <v>74</v>
      </c>
      <c r="K29" s="72" t="s">
        <v>74</v>
      </c>
      <c r="L29" s="70" t="s">
        <v>124</v>
      </c>
      <c r="M29" s="70" t="s">
        <v>125</v>
      </c>
    </row>
    <row r="30" spans="1:13" ht="166.9" customHeight="1" x14ac:dyDescent="0.3">
      <c r="A30" s="75" t="s">
        <v>104</v>
      </c>
      <c r="B30" s="75" t="s">
        <v>120</v>
      </c>
      <c r="C30" s="75" t="s">
        <v>45</v>
      </c>
      <c r="D30" s="76" t="s">
        <v>95</v>
      </c>
      <c r="E30" s="69" t="s">
        <v>167</v>
      </c>
      <c r="F30" s="69" t="s">
        <v>168</v>
      </c>
      <c r="G30" s="70" t="s">
        <v>169</v>
      </c>
      <c r="H30" s="70" t="s">
        <v>50</v>
      </c>
      <c r="I30" s="70" t="s">
        <v>170</v>
      </c>
      <c r="J30" s="70" t="s">
        <v>74</v>
      </c>
      <c r="K30" s="72" t="s">
        <v>74</v>
      </c>
      <c r="L30" s="70" t="s">
        <v>124</v>
      </c>
      <c r="M30" s="70" t="s">
        <v>125</v>
      </c>
    </row>
    <row r="31" spans="1:13" ht="252.4" customHeight="1" x14ac:dyDescent="0.3">
      <c r="A31" s="75" t="s">
        <v>43</v>
      </c>
      <c r="B31" s="75" t="s">
        <v>44</v>
      </c>
      <c r="C31" s="75" t="s">
        <v>45</v>
      </c>
      <c r="D31" s="76" t="s">
        <v>171</v>
      </c>
      <c r="E31" s="69" t="s">
        <v>172</v>
      </c>
      <c r="F31" s="69" t="s">
        <v>173</v>
      </c>
      <c r="G31" s="70" t="s">
        <v>174</v>
      </c>
      <c r="H31" s="70" t="s">
        <v>50</v>
      </c>
      <c r="I31" s="70" t="s">
        <v>51</v>
      </c>
      <c r="J31" s="70" t="s">
        <v>74</v>
      </c>
      <c r="K31" s="72" t="s">
        <v>74</v>
      </c>
      <c r="L31" s="70" t="s">
        <v>175</v>
      </c>
      <c r="M31" s="70" t="s">
        <v>176</v>
      </c>
    </row>
    <row r="32" spans="1:13" ht="165" customHeight="1" x14ac:dyDescent="0.3">
      <c r="A32" s="75" t="s">
        <v>43</v>
      </c>
      <c r="B32" s="75" t="s">
        <v>177</v>
      </c>
      <c r="C32" s="75" t="s">
        <v>45</v>
      </c>
      <c r="D32" s="76" t="s">
        <v>171</v>
      </c>
      <c r="E32" s="188" t="s">
        <v>178</v>
      </c>
      <c r="F32" s="188" t="s">
        <v>179</v>
      </c>
      <c r="G32" s="189" t="s">
        <v>180</v>
      </c>
      <c r="H32" s="189" t="s">
        <v>50</v>
      </c>
      <c r="I32" s="189" t="s">
        <v>181</v>
      </c>
      <c r="J32" s="187" t="s">
        <v>182</v>
      </c>
      <c r="K32" s="101">
        <v>10888575827</v>
      </c>
      <c r="L32" s="189" t="s">
        <v>183</v>
      </c>
      <c r="M32" s="189" t="s">
        <v>184</v>
      </c>
    </row>
    <row r="33" spans="1:17" ht="125.25" customHeight="1" x14ac:dyDescent="0.3">
      <c r="A33" s="75"/>
      <c r="B33" s="75"/>
      <c r="C33" s="75"/>
      <c r="D33" s="76"/>
      <c r="E33" s="188"/>
      <c r="F33" s="188"/>
      <c r="G33" s="189"/>
      <c r="H33" s="189"/>
      <c r="I33" s="189"/>
      <c r="J33" s="187" t="s">
        <v>185</v>
      </c>
      <c r="K33" s="101">
        <f>21951927818-9426927818</f>
        <v>12525000000</v>
      </c>
      <c r="L33" s="189"/>
      <c r="M33" s="189"/>
    </row>
    <row r="34" spans="1:17" ht="125.25" customHeight="1" x14ac:dyDescent="0.3">
      <c r="A34" s="75"/>
      <c r="B34" s="75"/>
      <c r="C34" s="75"/>
      <c r="D34" s="76"/>
      <c r="E34" s="188"/>
      <c r="F34" s="188"/>
      <c r="G34" s="189"/>
      <c r="H34" s="189"/>
      <c r="I34" s="189"/>
      <c r="J34" s="187" t="s">
        <v>163</v>
      </c>
      <c r="K34" s="197">
        <f>15000000000+5187030000</f>
        <v>20187030000</v>
      </c>
      <c r="L34" s="189"/>
      <c r="M34" s="189"/>
    </row>
    <row r="35" spans="1:17" ht="235.9" customHeight="1" x14ac:dyDescent="0.3">
      <c r="A35" s="75" t="s">
        <v>43</v>
      </c>
      <c r="B35" s="75" t="s">
        <v>87</v>
      </c>
      <c r="C35" s="75" t="s">
        <v>45</v>
      </c>
      <c r="D35" s="76" t="s">
        <v>171</v>
      </c>
      <c r="E35" s="69" t="s">
        <v>186</v>
      </c>
      <c r="F35" s="69" t="s">
        <v>187</v>
      </c>
      <c r="G35" s="70" t="s">
        <v>188</v>
      </c>
      <c r="H35" s="70" t="s">
        <v>50</v>
      </c>
      <c r="I35" s="70" t="s">
        <v>189</v>
      </c>
      <c r="J35" s="187" t="s">
        <v>185</v>
      </c>
      <c r="K35" s="101">
        <v>9426927818</v>
      </c>
      <c r="L35" s="70" t="s">
        <v>183</v>
      </c>
      <c r="M35" s="70" t="s">
        <v>184</v>
      </c>
    </row>
    <row r="36" spans="1:17" ht="235.15" customHeight="1" x14ac:dyDescent="0.3">
      <c r="A36" s="75" t="s">
        <v>190</v>
      </c>
      <c r="B36" s="75" t="s">
        <v>191</v>
      </c>
      <c r="C36" s="75" t="s">
        <v>45</v>
      </c>
      <c r="D36" s="76" t="s">
        <v>171</v>
      </c>
      <c r="E36" s="69" t="s">
        <v>192</v>
      </c>
      <c r="F36" s="69" t="s">
        <v>193</v>
      </c>
      <c r="G36" s="70" t="s">
        <v>194</v>
      </c>
      <c r="H36" s="70" t="s">
        <v>50</v>
      </c>
      <c r="I36" s="70" t="s">
        <v>195</v>
      </c>
      <c r="J36" s="187" t="s">
        <v>163</v>
      </c>
      <c r="K36" s="101">
        <v>123674670781</v>
      </c>
      <c r="L36" s="70" t="s">
        <v>161</v>
      </c>
      <c r="M36" s="70" t="s">
        <v>162</v>
      </c>
    </row>
    <row r="37" spans="1:17" ht="139.5" customHeight="1" x14ac:dyDescent="0.3">
      <c r="A37" s="75" t="s">
        <v>93</v>
      </c>
      <c r="B37" s="75" t="s">
        <v>196</v>
      </c>
      <c r="C37" s="75" t="s">
        <v>197</v>
      </c>
      <c r="D37" s="76" t="s">
        <v>198</v>
      </c>
      <c r="E37" s="69" t="s">
        <v>199</v>
      </c>
      <c r="F37" s="69" t="s">
        <v>200</v>
      </c>
      <c r="G37" s="70" t="s">
        <v>201</v>
      </c>
      <c r="H37" s="70" t="s">
        <v>202</v>
      </c>
      <c r="I37" s="70" t="s">
        <v>51</v>
      </c>
      <c r="J37" s="187" t="s">
        <v>203</v>
      </c>
      <c r="K37" s="101">
        <v>3171590400</v>
      </c>
      <c r="L37" s="187" t="s">
        <v>204</v>
      </c>
      <c r="M37" s="187" t="s">
        <v>205</v>
      </c>
    </row>
    <row r="38" spans="1:17" ht="201.75" customHeight="1" x14ac:dyDescent="0.3">
      <c r="A38" s="75" t="s">
        <v>93</v>
      </c>
      <c r="B38" s="75" t="s">
        <v>196</v>
      </c>
      <c r="C38" s="75" t="s">
        <v>197</v>
      </c>
      <c r="D38" s="76" t="s">
        <v>206</v>
      </c>
      <c r="E38" s="69" t="s">
        <v>207</v>
      </c>
      <c r="F38" s="69" t="s">
        <v>208</v>
      </c>
      <c r="G38" s="70" t="s">
        <v>209</v>
      </c>
      <c r="H38" s="70" t="s">
        <v>210</v>
      </c>
      <c r="I38" s="70" t="s">
        <v>51</v>
      </c>
      <c r="J38" s="187" t="s">
        <v>211</v>
      </c>
      <c r="K38" s="101">
        <v>58917215370</v>
      </c>
      <c r="L38" s="187" t="s">
        <v>212</v>
      </c>
      <c r="M38" s="187" t="s">
        <v>213</v>
      </c>
    </row>
    <row r="39" spans="1:17" ht="130.5" customHeight="1" x14ac:dyDescent="0.3">
      <c r="A39" s="75" t="s">
        <v>93</v>
      </c>
      <c r="B39" s="75" t="s">
        <v>196</v>
      </c>
      <c r="C39" s="75" t="s">
        <v>197</v>
      </c>
      <c r="D39" s="76" t="s">
        <v>206</v>
      </c>
      <c r="E39" s="69" t="s">
        <v>214</v>
      </c>
      <c r="F39" s="69" t="s">
        <v>215</v>
      </c>
      <c r="G39" s="70" t="s">
        <v>216</v>
      </c>
      <c r="H39" s="70" t="s">
        <v>217</v>
      </c>
      <c r="I39" s="70" t="s">
        <v>51</v>
      </c>
      <c r="J39" s="187" t="s">
        <v>203</v>
      </c>
      <c r="K39" s="101">
        <v>1033116648</v>
      </c>
      <c r="L39" s="187" t="s">
        <v>218</v>
      </c>
      <c r="M39" s="187" t="s">
        <v>219</v>
      </c>
    </row>
    <row r="40" spans="1:17" ht="126.75" customHeight="1" x14ac:dyDescent="0.3">
      <c r="A40" s="75" t="s">
        <v>93</v>
      </c>
      <c r="B40" s="75" t="s">
        <v>196</v>
      </c>
      <c r="C40" s="75" t="s">
        <v>197</v>
      </c>
      <c r="D40" s="76" t="s">
        <v>206</v>
      </c>
      <c r="E40" s="69" t="s">
        <v>220</v>
      </c>
      <c r="F40" s="69" t="s">
        <v>221</v>
      </c>
      <c r="G40" s="70" t="s">
        <v>222</v>
      </c>
      <c r="H40" s="70" t="s">
        <v>217</v>
      </c>
      <c r="I40" s="70" t="s">
        <v>51</v>
      </c>
      <c r="J40" s="187" t="s">
        <v>74</v>
      </c>
      <c r="K40" s="197" t="s">
        <v>74</v>
      </c>
      <c r="L40" s="187" t="s">
        <v>223</v>
      </c>
      <c r="M40" s="187" t="s">
        <v>224</v>
      </c>
    </row>
    <row r="41" spans="1:17" ht="112.5" customHeight="1" x14ac:dyDescent="0.3">
      <c r="A41" s="75" t="s">
        <v>93</v>
      </c>
      <c r="B41" s="75" t="s">
        <v>196</v>
      </c>
      <c r="C41" s="75" t="s">
        <v>197</v>
      </c>
      <c r="D41" s="76" t="s">
        <v>206</v>
      </c>
      <c r="E41" s="69" t="s">
        <v>225</v>
      </c>
      <c r="F41" s="69" t="s">
        <v>226</v>
      </c>
      <c r="G41" s="70" t="s">
        <v>222</v>
      </c>
      <c r="H41" s="70" t="s">
        <v>227</v>
      </c>
      <c r="I41" s="70" t="s">
        <v>51</v>
      </c>
      <c r="J41" s="187" t="s">
        <v>203</v>
      </c>
      <c r="K41" s="101">
        <v>2873644200</v>
      </c>
      <c r="L41" s="187" t="s">
        <v>223</v>
      </c>
      <c r="M41" s="187" t="s">
        <v>224</v>
      </c>
    </row>
    <row r="42" spans="1:17" ht="147.75" customHeight="1" x14ac:dyDescent="0.3">
      <c r="A42" s="75" t="s">
        <v>93</v>
      </c>
      <c r="B42" s="75" t="s">
        <v>196</v>
      </c>
      <c r="C42" s="75" t="s">
        <v>197</v>
      </c>
      <c r="D42" s="76" t="s">
        <v>206</v>
      </c>
      <c r="E42" s="69" t="s">
        <v>228</v>
      </c>
      <c r="F42" s="69" t="s">
        <v>229</v>
      </c>
      <c r="G42" s="70" t="s">
        <v>230</v>
      </c>
      <c r="H42" s="70" t="s">
        <v>231</v>
      </c>
      <c r="I42" s="70" t="s">
        <v>51</v>
      </c>
      <c r="J42" s="70" t="s">
        <v>232</v>
      </c>
      <c r="K42" s="72">
        <v>5275210925</v>
      </c>
      <c r="L42" s="70" t="s">
        <v>233</v>
      </c>
      <c r="M42" s="70" t="s">
        <v>234</v>
      </c>
    </row>
    <row r="43" spans="1:17" ht="126" customHeight="1" x14ac:dyDescent="0.3">
      <c r="A43" s="75" t="s">
        <v>93</v>
      </c>
      <c r="B43" s="75" t="s">
        <v>196</v>
      </c>
      <c r="C43" s="75" t="s">
        <v>197</v>
      </c>
      <c r="D43" s="76" t="s">
        <v>206</v>
      </c>
      <c r="E43" s="69" t="s">
        <v>235</v>
      </c>
      <c r="F43" s="69" t="s">
        <v>236</v>
      </c>
      <c r="G43" s="70" t="s">
        <v>237</v>
      </c>
      <c r="H43" s="70" t="s">
        <v>238</v>
      </c>
      <c r="I43" s="70" t="s">
        <v>51</v>
      </c>
      <c r="J43" s="187" t="s">
        <v>203</v>
      </c>
      <c r="K43" s="101">
        <v>4544083569</v>
      </c>
      <c r="L43" s="187" t="s">
        <v>239</v>
      </c>
      <c r="M43" s="187" t="s">
        <v>240</v>
      </c>
    </row>
    <row r="44" spans="1:17" ht="103.5" customHeight="1" x14ac:dyDescent="0.3">
      <c r="A44" s="75" t="s">
        <v>93</v>
      </c>
      <c r="B44" s="75" t="s">
        <v>196</v>
      </c>
      <c r="C44" s="75" t="s">
        <v>197</v>
      </c>
      <c r="D44" s="76" t="s">
        <v>241</v>
      </c>
      <c r="E44" s="69" t="s">
        <v>242</v>
      </c>
      <c r="F44" s="69" t="s">
        <v>243</v>
      </c>
      <c r="G44" s="70" t="s">
        <v>244</v>
      </c>
      <c r="H44" s="70" t="s">
        <v>245</v>
      </c>
      <c r="I44" s="70" t="s">
        <v>51</v>
      </c>
      <c r="J44" s="187" t="s">
        <v>203</v>
      </c>
      <c r="K44" s="101">
        <v>247440433</v>
      </c>
      <c r="L44" s="187" t="s">
        <v>246</v>
      </c>
      <c r="M44" s="187" t="s">
        <v>247</v>
      </c>
    </row>
    <row r="45" spans="1:17" ht="110.25" customHeight="1" x14ac:dyDescent="0.3">
      <c r="A45" s="75" t="s">
        <v>93</v>
      </c>
      <c r="B45" s="75" t="s">
        <v>196</v>
      </c>
      <c r="C45" s="75" t="s">
        <v>197</v>
      </c>
      <c r="D45" s="76" t="s">
        <v>241</v>
      </c>
      <c r="E45" s="198" t="s">
        <v>248</v>
      </c>
      <c r="F45" s="198" t="s">
        <v>249</v>
      </c>
      <c r="G45" s="199" t="s">
        <v>250</v>
      </c>
      <c r="H45" s="199" t="s">
        <v>251</v>
      </c>
      <c r="I45" s="199" t="s">
        <v>51</v>
      </c>
      <c r="J45" s="187" t="s">
        <v>252</v>
      </c>
      <c r="K45" s="101">
        <v>11103550000</v>
      </c>
      <c r="L45" s="200" t="s">
        <v>253</v>
      </c>
      <c r="M45" s="200" t="s">
        <v>254</v>
      </c>
    </row>
    <row r="46" spans="1:17" ht="94.5" customHeight="1" x14ac:dyDescent="0.3">
      <c r="A46" s="75" t="s">
        <v>93</v>
      </c>
      <c r="B46" s="75" t="s">
        <v>196</v>
      </c>
      <c r="C46" s="75" t="s">
        <v>197</v>
      </c>
      <c r="D46" s="76" t="s">
        <v>241</v>
      </c>
      <c r="E46" s="69" t="s">
        <v>255</v>
      </c>
      <c r="F46" s="69" t="s">
        <v>256</v>
      </c>
      <c r="G46" s="70" t="s">
        <v>257</v>
      </c>
      <c r="H46" s="70" t="s">
        <v>258</v>
      </c>
      <c r="I46" s="70" t="s">
        <v>51</v>
      </c>
      <c r="J46" s="187" t="s">
        <v>203</v>
      </c>
      <c r="K46" s="101">
        <v>1092604746</v>
      </c>
      <c r="L46" s="187" t="s">
        <v>259</v>
      </c>
      <c r="M46" s="187" t="s">
        <v>260</v>
      </c>
    </row>
    <row r="47" spans="1:17" ht="115.5" customHeight="1" x14ac:dyDescent="0.3">
      <c r="A47" s="75" t="s">
        <v>43</v>
      </c>
      <c r="B47" s="75" t="s">
        <v>44</v>
      </c>
      <c r="C47" s="75" t="s">
        <v>197</v>
      </c>
      <c r="D47" s="76" t="s">
        <v>241</v>
      </c>
      <c r="E47" s="201" t="s">
        <v>261</v>
      </c>
      <c r="F47" s="201" t="s">
        <v>262</v>
      </c>
      <c r="G47" s="202" t="s">
        <v>263</v>
      </c>
      <c r="H47" s="202" t="s">
        <v>159</v>
      </c>
      <c r="I47" s="202" t="s">
        <v>51</v>
      </c>
      <c r="J47" s="187" t="s">
        <v>264</v>
      </c>
      <c r="K47" s="101">
        <v>6444860380</v>
      </c>
      <c r="L47" s="203" t="s">
        <v>265</v>
      </c>
      <c r="M47" s="203" t="s">
        <v>266</v>
      </c>
      <c r="Q47" s="62"/>
    </row>
    <row r="48" spans="1:17" ht="124" x14ac:dyDescent="0.3">
      <c r="A48" s="75"/>
      <c r="B48" s="75"/>
      <c r="C48" s="75"/>
      <c r="D48" s="76"/>
      <c r="E48" s="204"/>
      <c r="F48" s="204"/>
      <c r="G48" s="205"/>
      <c r="H48" s="205"/>
      <c r="I48" s="205"/>
      <c r="J48" s="187" t="s">
        <v>59</v>
      </c>
      <c r="K48" s="101">
        <v>15000000000</v>
      </c>
      <c r="L48" s="206"/>
      <c r="M48" s="206"/>
    </row>
    <row r="49" spans="1:17" ht="108.5" x14ac:dyDescent="0.3">
      <c r="A49" s="75" t="s">
        <v>43</v>
      </c>
      <c r="B49" s="75" t="s">
        <v>44</v>
      </c>
      <c r="C49" s="75" t="s">
        <v>197</v>
      </c>
      <c r="D49" s="76" t="s">
        <v>241</v>
      </c>
      <c r="E49" s="188" t="s">
        <v>267</v>
      </c>
      <c r="F49" s="188" t="s">
        <v>268</v>
      </c>
      <c r="G49" s="189" t="s">
        <v>269</v>
      </c>
      <c r="H49" s="189" t="s">
        <v>159</v>
      </c>
      <c r="I49" s="189" t="s">
        <v>51</v>
      </c>
      <c r="J49" s="187" t="s">
        <v>264</v>
      </c>
      <c r="K49" s="101">
        <v>15056248489</v>
      </c>
      <c r="L49" s="191" t="s">
        <v>270</v>
      </c>
      <c r="M49" s="191" t="s">
        <v>271</v>
      </c>
      <c r="N49" s="67"/>
    </row>
    <row r="50" spans="1:17" ht="93" x14ac:dyDescent="0.3">
      <c r="A50" s="75"/>
      <c r="B50" s="75"/>
      <c r="C50" s="75"/>
      <c r="D50" s="76"/>
      <c r="E50" s="188"/>
      <c r="F50" s="188"/>
      <c r="G50" s="189"/>
      <c r="H50" s="189"/>
      <c r="I50" s="189"/>
      <c r="J50" s="187" t="s">
        <v>272</v>
      </c>
      <c r="K50" s="101">
        <f>20016772380-15056248488</f>
        <v>4960523892</v>
      </c>
      <c r="L50" s="191"/>
      <c r="M50" s="191"/>
      <c r="N50" s="67"/>
      <c r="Q50" s="62"/>
    </row>
    <row r="51" spans="1:17" ht="217.15" customHeight="1" x14ac:dyDescent="0.3">
      <c r="A51" s="75" t="s">
        <v>93</v>
      </c>
      <c r="B51" s="75" t="s">
        <v>196</v>
      </c>
      <c r="C51" s="75" t="s">
        <v>197</v>
      </c>
      <c r="D51" s="76" t="s">
        <v>241</v>
      </c>
      <c r="E51" s="69" t="s">
        <v>273</v>
      </c>
      <c r="F51" s="69" t="s">
        <v>274</v>
      </c>
      <c r="G51" s="70" t="s">
        <v>275</v>
      </c>
      <c r="H51" s="70" t="s">
        <v>276</v>
      </c>
      <c r="I51" s="70" t="s">
        <v>51</v>
      </c>
      <c r="J51" s="187" t="s">
        <v>203</v>
      </c>
      <c r="K51" s="101">
        <v>8318434574</v>
      </c>
      <c r="L51" s="187" t="s">
        <v>277</v>
      </c>
      <c r="M51" s="187" t="s">
        <v>278</v>
      </c>
    </row>
    <row r="52" spans="1:17" ht="120.75" customHeight="1" x14ac:dyDescent="0.3">
      <c r="A52" s="75" t="s">
        <v>93</v>
      </c>
      <c r="B52" s="75" t="s">
        <v>196</v>
      </c>
      <c r="C52" s="75" t="s">
        <v>197</v>
      </c>
      <c r="D52" s="76" t="s">
        <v>241</v>
      </c>
      <c r="E52" s="69" t="s">
        <v>279</v>
      </c>
      <c r="F52" s="69" t="s">
        <v>280</v>
      </c>
      <c r="G52" s="70" t="s">
        <v>281</v>
      </c>
      <c r="H52" s="70" t="s">
        <v>282</v>
      </c>
      <c r="I52" s="70" t="s">
        <v>51</v>
      </c>
      <c r="J52" s="70" t="s">
        <v>283</v>
      </c>
      <c r="K52" s="72">
        <v>15070965171</v>
      </c>
      <c r="L52" s="70" t="s">
        <v>233</v>
      </c>
      <c r="M52" s="70" t="s">
        <v>234</v>
      </c>
    </row>
    <row r="53" spans="1:17" ht="98.25" customHeight="1" x14ac:dyDescent="0.3">
      <c r="A53" s="75" t="s">
        <v>93</v>
      </c>
      <c r="B53" s="75" t="s">
        <v>196</v>
      </c>
      <c r="C53" s="75" t="s">
        <v>197</v>
      </c>
      <c r="D53" s="76" t="s">
        <v>284</v>
      </c>
      <c r="E53" s="69" t="s">
        <v>285</v>
      </c>
      <c r="F53" s="69" t="s">
        <v>286</v>
      </c>
      <c r="G53" s="70" t="s">
        <v>287</v>
      </c>
      <c r="H53" s="70" t="s">
        <v>288</v>
      </c>
      <c r="I53" s="70" t="s">
        <v>51</v>
      </c>
      <c r="J53" s="187" t="s">
        <v>203</v>
      </c>
      <c r="K53" s="101">
        <v>1394885600</v>
      </c>
      <c r="L53" s="187" t="s">
        <v>289</v>
      </c>
      <c r="M53" s="187" t="s">
        <v>290</v>
      </c>
    </row>
    <row r="54" spans="1:17" ht="238.5" customHeight="1" x14ac:dyDescent="0.3">
      <c r="A54" s="75" t="s">
        <v>93</v>
      </c>
      <c r="B54" s="75" t="s">
        <v>196</v>
      </c>
      <c r="C54" s="75" t="s">
        <v>197</v>
      </c>
      <c r="D54" s="76" t="s">
        <v>291</v>
      </c>
      <c r="E54" s="69" t="s">
        <v>292</v>
      </c>
      <c r="F54" s="69" t="s">
        <v>293</v>
      </c>
      <c r="G54" s="70" t="s">
        <v>294</v>
      </c>
      <c r="H54" s="70" t="s">
        <v>295</v>
      </c>
      <c r="I54" s="70" t="s">
        <v>51</v>
      </c>
      <c r="J54" s="187" t="s">
        <v>203</v>
      </c>
      <c r="K54" s="101">
        <v>14620662114</v>
      </c>
      <c r="L54" s="187" t="s">
        <v>296</v>
      </c>
      <c r="M54" s="187" t="s">
        <v>247</v>
      </c>
    </row>
    <row r="55" spans="1:17" ht="135.75" customHeight="1" x14ac:dyDescent="0.3">
      <c r="A55" s="75" t="s">
        <v>93</v>
      </c>
      <c r="B55" s="75" t="s">
        <v>196</v>
      </c>
      <c r="C55" s="75" t="s">
        <v>197</v>
      </c>
      <c r="D55" s="76" t="s">
        <v>291</v>
      </c>
      <c r="E55" s="69" t="s">
        <v>297</v>
      </c>
      <c r="F55" s="69" t="s">
        <v>298</v>
      </c>
      <c r="G55" s="70" t="s">
        <v>299</v>
      </c>
      <c r="H55" s="70" t="s">
        <v>300</v>
      </c>
      <c r="I55" s="70" t="s">
        <v>51</v>
      </c>
      <c r="J55" s="187" t="s">
        <v>301</v>
      </c>
      <c r="K55" s="197">
        <v>6017661078</v>
      </c>
      <c r="L55" s="187" t="s">
        <v>246</v>
      </c>
      <c r="M55" s="187" t="s">
        <v>302</v>
      </c>
    </row>
    <row r="56" spans="1:17" ht="104.65" customHeight="1" x14ac:dyDescent="0.3">
      <c r="A56" s="75" t="s">
        <v>93</v>
      </c>
      <c r="B56" s="75" t="s">
        <v>196</v>
      </c>
      <c r="C56" s="75" t="s">
        <v>197</v>
      </c>
      <c r="D56" s="76" t="s">
        <v>291</v>
      </c>
      <c r="E56" s="69" t="s">
        <v>303</v>
      </c>
      <c r="F56" s="69" t="s">
        <v>304</v>
      </c>
      <c r="G56" s="70" t="s">
        <v>305</v>
      </c>
      <c r="H56" s="70" t="s">
        <v>306</v>
      </c>
      <c r="I56" s="70" t="s">
        <v>51</v>
      </c>
      <c r="J56" s="187" t="s">
        <v>203</v>
      </c>
      <c r="K56" s="101">
        <v>1644494960</v>
      </c>
      <c r="L56" s="187" t="s">
        <v>307</v>
      </c>
      <c r="M56" s="187" t="s">
        <v>308</v>
      </c>
    </row>
    <row r="57" spans="1:17" ht="18.399999999999999" customHeight="1" x14ac:dyDescent="0.3">
      <c r="A57" s="58"/>
      <c r="B57" s="58"/>
      <c r="C57" s="58"/>
      <c r="D57" s="58"/>
      <c r="E57" s="58"/>
      <c r="F57" s="58"/>
      <c r="G57" s="59"/>
      <c r="H57" s="59"/>
      <c r="I57" s="59"/>
      <c r="K57" s="59"/>
      <c r="L57" s="59"/>
      <c r="M57" s="59"/>
    </row>
    <row r="58" spans="1:17" ht="14" x14ac:dyDescent="0.3">
      <c r="G58" s="59"/>
      <c r="H58" s="59"/>
      <c r="I58" s="59"/>
      <c r="K58" s="62">
        <f>SUM(K1:K57)</f>
        <v>1485146818000</v>
      </c>
      <c r="L58" s="59"/>
      <c r="M58" s="59"/>
    </row>
    <row r="59" spans="1:17" ht="14" x14ac:dyDescent="0.3">
      <c r="G59" s="59"/>
      <c r="H59" s="59"/>
      <c r="I59" s="59"/>
      <c r="K59" s="63"/>
      <c r="L59" s="59"/>
      <c r="M59" s="59"/>
    </row>
    <row r="60" spans="1:17" x14ac:dyDescent="0.35">
      <c r="G60" s="59"/>
      <c r="H60" s="59"/>
      <c r="I60" s="59"/>
      <c r="J60" s="73" t="s">
        <v>309</v>
      </c>
      <c r="K60" s="74">
        <v>1485146818000</v>
      </c>
      <c r="L60" s="59"/>
      <c r="M60" s="59"/>
    </row>
    <row r="61" spans="1:17" ht="14" x14ac:dyDescent="0.3">
      <c r="G61" s="59"/>
      <c r="H61" s="59"/>
      <c r="I61" s="59"/>
      <c r="K61" s="59"/>
      <c r="L61" s="59"/>
      <c r="M61" s="59"/>
    </row>
    <row r="62" spans="1:17" ht="14" x14ac:dyDescent="0.3">
      <c r="G62" s="59"/>
      <c r="H62" s="59"/>
      <c r="I62" s="59"/>
      <c r="K62" s="63">
        <f>K60-K58</f>
        <v>0</v>
      </c>
      <c r="L62" s="59"/>
      <c r="M62" s="59"/>
    </row>
    <row r="63" spans="1:17" ht="14" x14ac:dyDescent="0.3">
      <c r="G63" s="59"/>
      <c r="H63" s="59"/>
      <c r="I63" s="59"/>
      <c r="K63" s="62"/>
      <c r="L63" s="59"/>
      <c r="M63" s="59"/>
    </row>
    <row r="64" spans="1:17" ht="14" x14ac:dyDescent="0.3">
      <c r="G64" s="59"/>
      <c r="H64" s="59"/>
      <c r="I64" s="59"/>
      <c r="K64" s="59"/>
      <c r="L64" s="59"/>
      <c r="M64" s="59"/>
    </row>
    <row r="65" spans="7:13" ht="14" x14ac:dyDescent="0.3">
      <c r="G65" s="59"/>
      <c r="H65" s="59"/>
      <c r="I65" s="59"/>
      <c r="K65" s="59"/>
      <c r="L65" s="59"/>
      <c r="M65" s="59"/>
    </row>
    <row r="66" spans="7:13" ht="14" x14ac:dyDescent="0.3">
      <c r="G66" s="59"/>
      <c r="H66" s="59"/>
      <c r="I66" s="59"/>
      <c r="K66" s="59"/>
      <c r="L66" s="59"/>
      <c r="M66" s="59"/>
    </row>
    <row r="67" spans="7:13" ht="14" x14ac:dyDescent="0.3">
      <c r="G67" s="59"/>
      <c r="H67" s="59"/>
      <c r="I67" s="59"/>
      <c r="K67" s="59"/>
      <c r="L67" s="59"/>
      <c r="M67" s="59"/>
    </row>
    <row r="68" spans="7:13" ht="14" x14ac:dyDescent="0.3">
      <c r="G68" s="59"/>
      <c r="H68" s="59"/>
      <c r="I68" s="59"/>
      <c r="K68" s="59"/>
      <c r="L68" s="59"/>
      <c r="M68" s="59"/>
    </row>
    <row r="69" spans="7:13" ht="14" x14ac:dyDescent="0.3">
      <c r="G69" s="59"/>
      <c r="H69" s="59"/>
      <c r="I69" s="59"/>
      <c r="K69" s="59"/>
      <c r="L69" s="59"/>
      <c r="M69" s="59"/>
    </row>
    <row r="70" spans="7:13" ht="14" x14ac:dyDescent="0.3">
      <c r="G70" s="59"/>
      <c r="H70" s="59"/>
      <c r="I70" s="59"/>
      <c r="K70" s="59"/>
      <c r="L70" s="59"/>
      <c r="M70" s="59"/>
    </row>
    <row r="71" spans="7:13" ht="14" x14ac:dyDescent="0.3">
      <c r="G71" s="59"/>
      <c r="H71" s="59"/>
      <c r="I71" s="59"/>
      <c r="K71" s="59"/>
      <c r="L71" s="59"/>
      <c r="M71" s="59"/>
    </row>
    <row r="72" spans="7:13" ht="14" x14ac:dyDescent="0.3">
      <c r="G72" s="59"/>
      <c r="H72" s="59"/>
      <c r="I72" s="59"/>
      <c r="K72" s="59"/>
      <c r="L72" s="59"/>
      <c r="M72" s="59"/>
    </row>
    <row r="243" ht="64.5" customHeight="1" x14ac:dyDescent="0.35"/>
    <row r="244" ht="61.15" customHeight="1" x14ac:dyDescent="0.35"/>
  </sheetData>
  <autoFilter ref="A4:Q4" xr:uid="{00000000-0001-0000-0200-000000000000}"/>
  <mergeCells count="60">
    <mergeCell ref="M25:M26"/>
    <mergeCell ref="E27:E28"/>
    <mergeCell ref="F27:F28"/>
    <mergeCell ref="G27:G28"/>
    <mergeCell ref="H27:H28"/>
    <mergeCell ref="I27:I28"/>
    <mergeCell ref="L27:L28"/>
    <mergeCell ref="M27:M28"/>
    <mergeCell ref="E25:E26"/>
    <mergeCell ref="F25:F26"/>
    <mergeCell ref="G25:G26"/>
    <mergeCell ref="H25:H26"/>
    <mergeCell ref="I25:I26"/>
    <mergeCell ref="L14:L15"/>
    <mergeCell ref="M14:M15"/>
    <mergeCell ref="E17:E18"/>
    <mergeCell ref="F17:F18"/>
    <mergeCell ref="G17:G18"/>
    <mergeCell ref="H17:H18"/>
    <mergeCell ref="I17:I18"/>
    <mergeCell ref="L17:L18"/>
    <mergeCell ref="M17:M18"/>
    <mergeCell ref="E14:E15"/>
    <mergeCell ref="F14:F15"/>
    <mergeCell ref="G14:G15"/>
    <mergeCell ref="H14:H15"/>
    <mergeCell ref="I14:I15"/>
    <mergeCell ref="M32:M34"/>
    <mergeCell ref="E32:E34"/>
    <mergeCell ref="F32:F34"/>
    <mergeCell ref="G32:G34"/>
    <mergeCell ref="H32:H34"/>
    <mergeCell ref="I32:I34"/>
    <mergeCell ref="L8:L9"/>
    <mergeCell ref="M8:M9"/>
    <mergeCell ref="E8:E9"/>
    <mergeCell ref="F8:F9"/>
    <mergeCell ref="G8:G9"/>
    <mergeCell ref="H8:H9"/>
    <mergeCell ref="I8:I9"/>
    <mergeCell ref="L49:L50"/>
    <mergeCell ref="M49:M50"/>
    <mergeCell ref="E49:E50"/>
    <mergeCell ref="F49:F50"/>
    <mergeCell ref="G49:G50"/>
    <mergeCell ref="H49:H50"/>
    <mergeCell ref="I49:I50"/>
    <mergeCell ref="M47:M48"/>
    <mergeCell ref="E47:E48"/>
    <mergeCell ref="F47:F48"/>
    <mergeCell ref="G47:G48"/>
    <mergeCell ref="H47:H48"/>
    <mergeCell ref="I47:I48"/>
    <mergeCell ref="A17:A18"/>
    <mergeCell ref="B17:B18"/>
    <mergeCell ref="C17:C18"/>
    <mergeCell ref="D17:D18"/>
    <mergeCell ref="L47:L48"/>
    <mergeCell ref="L32:L34"/>
    <mergeCell ref="L25:L26"/>
  </mergeCells>
  <printOptions horizontalCentered="1"/>
  <pageMargins left="0.23622047244094491" right="0.23622047244094491" top="0.74803149606299213" bottom="0.74803149606299213" header="0.31496062992125984" footer="0.31496062992125984"/>
  <pageSetup paperSize="5" scale="36" fitToHeight="0" orientation="landscape" r:id="rId1"/>
  <headerFooter>
    <oddFooter>&amp;L&amp;8Plan de Acción 2026
&amp;CPágina &amp;P de &amp;N</oddFooter>
  </headerFooter>
  <rowBreaks count="10" manualBreakCount="10">
    <brk id="12" max="12" man="1"/>
    <brk id="16" max="12" man="1"/>
    <brk id="21" max="12" man="1"/>
    <brk id="24" max="12" man="1"/>
    <brk id="30" max="12" man="1"/>
    <brk id="34" max="12" man="1"/>
    <brk id="38" max="12" man="1"/>
    <brk id="44" max="12" man="1"/>
    <brk id="50" max="12" man="1"/>
    <brk id="56" max="20" man="1"/>
  </rowBreaks>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2DDFC-BDFA-4839-AE88-237BB5BC5CD7}">
  <sheetPr>
    <pageSetUpPr fitToPage="1"/>
  </sheetPr>
  <dimension ref="A1:H238"/>
  <sheetViews>
    <sheetView showGridLines="0" tabSelected="1" zoomScaleNormal="100" zoomScaleSheetLayoutView="89" workbookViewId="0">
      <selection activeCell="D82" sqref="D82"/>
    </sheetView>
  </sheetViews>
  <sheetFormatPr baseColWidth="10" defaultColWidth="10.7265625" defaultRowHeight="14.5" x14ac:dyDescent="0.35"/>
  <cols>
    <col min="1" max="1" width="189.453125" customWidth="1"/>
    <col min="5" max="5" width="17.453125" customWidth="1"/>
    <col min="11" max="11" width="95.1796875" customWidth="1"/>
    <col min="12" max="12" width="20.453125" customWidth="1"/>
  </cols>
  <sheetData>
    <row r="1" ht="46.5" customHeight="1" x14ac:dyDescent="0.35"/>
    <row r="3" ht="35.25" customHeight="1" x14ac:dyDescent="0.35"/>
    <row r="4" ht="21.75" customHeight="1" x14ac:dyDescent="0.35"/>
    <row r="8" ht="7.5" customHeight="1" x14ac:dyDescent="0.35"/>
    <row r="63" spans="1:1" ht="25.5" customHeight="1" x14ac:dyDescent="0.35"/>
    <row r="64" spans="1:1" ht="181.5" customHeight="1" x14ac:dyDescent="0.35">
      <c r="A64" s="17"/>
    </row>
    <row r="235" spans="8:8" ht="64.5" customHeight="1" x14ac:dyDescent="0.35"/>
    <row r="236" spans="8:8" ht="61.15" customHeight="1" x14ac:dyDescent="0.35"/>
    <row r="238" spans="8:8" x14ac:dyDescent="0.35">
      <c r="H238" t="s">
        <v>29</v>
      </c>
    </row>
  </sheetData>
  <printOptions horizontalCentered="1"/>
  <pageMargins left="0.23622047244094491" right="0.23622047244094491" top="0.74803149606299213" bottom="0.74803149606299213" header="0.31496062992125984" footer="0.31496062992125984"/>
  <pageSetup paperSize="5" scale="91" fitToHeight="0" orientation="landscape" r:id="rId1"/>
  <headerFooter>
    <oddFooter>&amp;L&amp;8Plan de Acción 2026
&amp;CPágina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B6D3E-7364-420E-BF8C-9D98F2CE2365}">
  <sheetPr>
    <tabColor theme="9" tint="0.39997558519241921"/>
    <pageSetUpPr fitToPage="1"/>
  </sheetPr>
  <dimension ref="A1:L487"/>
  <sheetViews>
    <sheetView showGridLines="0" tabSelected="1" view="pageBreakPreview" topLeftCell="A462" zoomScale="45" zoomScaleNormal="60" zoomScaleSheetLayoutView="45" workbookViewId="0">
      <selection activeCell="D82" sqref="D82"/>
    </sheetView>
  </sheetViews>
  <sheetFormatPr baseColWidth="10" defaultColWidth="11.453125" defaultRowHeight="14.5" x14ac:dyDescent="0.35"/>
  <cols>
    <col min="1" max="1" width="30" style="50" customWidth="1"/>
    <col min="2" max="2" width="50.453125" style="51" customWidth="1"/>
    <col min="3" max="3" width="51.453125" style="51" customWidth="1"/>
    <col min="4" max="4" width="50.54296875" style="52" customWidth="1"/>
    <col min="5" max="5" width="29" style="53" customWidth="1"/>
    <col min="6" max="6" width="65.453125" style="1" customWidth="1"/>
    <col min="7" max="7" width="16.7265625" style="52" customWidth="1"/>
    <col min="8" max="8" width="29.453125" style="52" customWidth="1"/>
    <col min="9" max="9" width="28.7265625" style="54" customWidth="1"/>
    <col min="11" max="11" width="25.453125" customWidth="1"/>
  </cols>
  <sheetData>
    <row r="1" spans="1:10" x14ac:dyDescent="0.35">
      <c r="A1" s="38"/>
      <c r="B1" s="22"/>
      <c r="C1" s="22"/>
      <c r="D1" s="23"/>
      <c r="E1" s="30"/>
      <c r="F1" s="39"/>
      <c r="G1" s="23"/>
      <c r="H1" s="23"/>
      <c r="I1" s="45"/>
    </row>
    <row r="2" spans="1:10" ht="32.65" customHeight="1" x14ac:dyDescent="0.35">
      <c r="A2" s="38"/>
      <c r="B2" s="22"/>
      <c r="C2" s="22"/>
      <c r="D2" s="23"/>
      <c r="E2" s="30"/>
      <c r="F2" s="39"/>
      <c r="G2" s="23"/>
      <c r="H2" s="23"/>
      <c r="I2" s="45"/>
    </row>
    <row r="3" spans="1:10" ht="82.15" customHeight="1" x14ac:dyDescent="0.35">
      <c r="A3" s="38"/>
      <c r="B3" s="22"/>
      <c r="C3" s="22"/>
      <c r="D3" s="24"/>
      <c r="E3" s="30"/>
      <c r="F3" s="39"/>
      <c r="G3" s="23"/>
      <c r="H3" s="23"/>
      <c r="I3" s="45"/>
    </row>
    <row r="4" spans="1:10" ht="71.25" customHeight="1" x14ac:dyDescent="0.35">
      <c r="A4" s="25" t="s">
        <v>310</v>
      </c>
      <c r="B4" s="25" t="s">
        <v>35</v>
      </c>
      <c r="C4" s="25" t="s">
        <v>36</v>
      </c>
      <c r="D4" s="26" t="s">
        <v>311</v>
      </c>
      <c r="E4" s="31" t="s">
        <v>312</v>
      </c>
      <c r="F4" s="27" t="s">
        <v>313</v>
      </c>
      <c r="G4" s="27" t="s">
        <v>314</v>
      </c>
      <c r="H4" s="46" t="s">
        <v>315</v>
      </c>
      <c r="I4" s="48" t="s">
        <v>316</v>
      </c>
    </row>
    <row r="5" spans="1:10" ht="64.5" customHeight="1" x14ac:dyDescent="0.35">
      <c r="A5" s="129" t="s">
        <v>46</v>
      </c>
      <c r="B5" s="165" t="s">
        <v>317</v>
      </c>
      <c r="C5" s="119" t="s">
        <v>318</v>
      </c>
      <c r="D5" s="119" t="s">
        <v>319</v>
      </c>
      <c r="E5" s="126">
        <v>4400000000</v>
      </c>
      <c r="F5" s="35" t="s">
        <v>320</v>
      </c>
      <c r="G5" s="34">
        <v>1</v>
      </c>
      <c r="H5" s="136" t="s">
        <v>53</v>
      </c>
      <c r="I5" s="138" t="s">
        <v>54</v>
      </c>
    </row>
    <row r="6" spans="1:10" ht="26.65" customHeight="1" x14ac:dyDescent="0.35">
      <c r="A6" s="129"/>
      <c r="B6" s="165"/>
      <c r="C6" s="119"/>
      <c r="D6" s="119"/>
      <c r="E6" s="126"/>
      <c r="F6" s="35" t="s">
        <v>321</v>
      </c>
      <c r="G6" s="34">
        <v>1</v>
      </c>
      <c r="H6" s="136"/>
      <c r="I6" s="138"/>
    </row>
    <row r="7" spans="1:10" ht="26.65" customHeight="1" x14ac:dyDescent="0.35">
      <c r="A7" s="129"/>
      <c r="B7" s="165"/>
      <c r="C7" s="119"/>
      <c r="D7" s="119"/>
      <c r="E7" s="126"/>
      <c r="F7" s="35" t="s">
        <v>322</v>
      </c>
      <c r="G7" s="34">
        <v>1</v>
      </c>
      <c r="H7" s="136"/>
      <c r="I7" s="138"/>
    </row>
    <row r="8" spans="1:10" ht="26.65" customHeight="1" x14ac:dyDescent="0.35">
      <c r="A8" s="129"/>
      <c r="B8" s="165"/>
      <c r="C8" s="119"/>
      <c r="D8" s="119"/>
      <c r="E8" s="126"/>
      <c r="F8" s="35" t="s">
        <v>323</v>
      </c>
      <c r="G8" s="34">
        <v>1</v>
      </c>
      <c r="H8" s="136"/>
      <c r="I8" s="138"/>
    </row>
    <row r="9" spans="1:10" ht="51" customHeight="1" x14ac:dyDescent="0.35">
      <c r="A9" s="129"/>
      <c r="B9" s="165"/>
      <c r="C9" s="119"/>
      <c r="D9" s="122" t="s">
        <v>324</v>
      </c>
      <c r="E9" s="126">
        <v>6856971668</v>
      </c>
      <c r="F9" s="166" t="s">
        <v>325</v>
      </c>
      <c r="G9" s="34">
        <v>2000</v>
      </c>
      <c r="H9" s="136"/>
      <c r="I9" s="138"/>
    </row>
    <row r="10" spans="1:10" ht="36" customHeight="1" x14ac:dyDescent="0.35">
      <c r="A10" s="129"/>
      <c r="B10" s="165"/>
      <c r="C10" s="119"/>
      <c r="D10" s="122"/>
      <c r="E10" s="126"/>
      <c r="F10" s="166"/>
      <c r="G10" s="34"/>
      <c r="H10" s="136"/>
      <c r="I10" s="138"/>
    </row>
    <row r="11" spans="1:10" ht="50.25" customHeight="1" x14ac:dyDescent="0.35">
      <c r="A11" s="129"/>
      <c r="B11" s="165"/>
      <c r="C11" s="119"/>
      <c r="D11" s="34" t="s">
        <v>326</v>
      </c>
      <c r="E11" s="32">
        <v>3339617300</v>
      </c>
      <c r="F11" s="35" t="s">
        <v>327</v>
      </c>
      <c r="G11" s="34">
        <v>1400</v>
      </c>
      <c r="H11" s="136"/>
      <c r="I11" s="138"/>
    </row>
    <row r="12" spans="1:10" s="79" customFormat="1" ht="30" customHeight="1" x14ac:dyDescent="0.35">
      <c r="A12" s="122" t="s">
        <v>46</v>
      </c>
      <c r="B12" s="123" t="s">
        <v>328</v>
      </c>
      <c r="C12" s="119" t="s">
        <v>329</v>
      </c>
      <c r="D12" s="119" t="s">
        <v>330</v>
      </c>
      <c r="E12" s="121">
        <v>12735939878</v>
      </c>
      <c r="F12" s="35" t="s">
        <v>331</v>
      </c>
      <c r="G12" s="83">
        <v>37</v>
      </c>
      <c r="H12" s="119" t="s">
        <v>60</v>
      </c>
      <c r="I12" s="119" t="s">
        <v>61</v>
      </c>
      <c r="J12" s="78"/>
    </row>
    <row r="13" spans="1:10" s="79" customFormat="1" ht="15.5" x14ac:dyDescent="0.35">
      <c r="A13" s="108"/>
      <c r="B13" s="124"/>
      <c r="C13" s="119"/>
      <c r="D13" s="119"/>
      <c r="E13" s="121"/>
      <c r="F13" s="35" t="s">
        <v>332</v>
      </c>
      <c r="G13" s="83">
        <v>100</v>
      </c>
      <c r="H13" s="119"/>
      <c r="I13" s="119"/>
      <c r="J13" s="78"/>
    </row>
    <row r="14" spans="1:10" s="79" customFormat="1" ht="15.5" x14ac:dyDescent="0.35">
      <c r="A14" s="108"/>
      <c r="B14" s="124"/>
      <c r="C14" s="119"/>
      <c r="D14" s="119"/>
      <c r="E14" s="121"/>
      <c r="F14" s="35" t="s">
        <v>333</v>
      </c>
      <c r="G14" s="83">
        <v>100</v>
      </c>
      <c r="H14" s="119"/>
      <c r="I14" s="119"/>
      <c r="J14" s="78"/>
    </row>
    <row r="15" spans="1:10" s="79" customFormat="1" ht="15.5" x14ac:dyDescent="0.35">
      <c r="A15" s="108"/>
      <c r="B15" s="124"/>
      <c r="C15" s="119"/>
      <c r="D15" s="119" t="s">
        <v>334</v>
      </c>
      <c r="E15" s="121">
        <v>2569514526</v>
      </c>
      <c r="F15" s="35" t="s">
        <v>335</v>
      </c>
      <c r="G15" s="83">
        <v>788</v>
      </c>
      <c r="H15" s="119"/>
      <c r="I15" s="119"/>
      <c r="J15" s="78"/>
    </row>
    <row r="16" spans="1:10" s="79" customFormat="1" ht="15.5" x14ac:dyDescent="0.35">
      <c r="A16" s="108"/>
      <c r="B16" s="124"/>
      <c r="C16" s="119"/>
      <c r="D16" s="119"/>
      <c r="E16" s="121"/>
      <c r="F16" s="35" t="s">
        <v>336</v>
      </c>
      <c r="G16" s="83">
        <v>100</v>
      </c>
      <c r="H16" s="119"/>
      <c r="I16" s="119"/>
      <c r="J16" s="78"/>
    </row>
    <row r="17" spans="1:11" s="79" customFormat="1" ht="15.5" x14ac:dyDescent="0.35">
      <c r="A17" s="108"/>
      <c r="B17" s="124"/>
      <c r="C17" s="119"/>
      <c r="D17" s="119"/>
      <c r="E17" s="121"/>
      <c r="F17" s="35" t="s">
        <v>337</v>
      </c>
      <c r="G17" s="83">
        <v>100</v>
      </c>
      <c r="H17" s="119"/>
      <c r="I17" s="119"/>
      <c r="J17" s="78"/>
    </row>
    <row r="18" spans="1:11" s="79" customFormat="1" ht="31" x14ac:dyDescent="0.35">
      <c r="A18" s="108"/>
      <c r="B18" s="125"/>
      <c r="C18" s="119"/>
      <c r="D18" s="34" t="s">
        <v>338</v>
      </c>
      <c r="E18" s="32">
        <f>11955078213+150000000000</f>
        <v>161955078213</v>
      </c>
      <c r="F18" s="35" t="s">
        <v>339</v>
      </c>
      <c r="G18" s="83">
        <v>1</v>
      </c>
      <c r="H18" s="119"/>
      <c r="I18" s="119"/>
      <c r="J18" s="78"/>
    </row>
    <row r="19" spans="1:11" s="79" customFormat="1" ht="43.5" customHeight="1" x14ac:dyDescent="0.35">
      <c r="A19" s="108"/>
      <c r="B19" s="123" t="s">
        <v>340</v>
      </c>
      <c r="C19" s="122" t="s">
        <v>64</v>
      </c>
      <c r="D19" s="122" t="s">
        <v>341</v>
      </c>
      <c r="E19" s="126">
        <v>13592458231</v>
      </c>
      <c r="F19" s="84" t="s">
        <v>342</v>
      </c>
      <c r="G19" s="83">
        <v>179707</v>
      </c>
      <c r="H19" s="122" t="s">
        <v>60</v>
      </c>
      <c r="I19" s="122" t="s">
        <v>61</v>
      </c>
      <c r="J19" s="78"/>
      <c r="K19" s="85"/>
    </row>
    <row r="20" spans="1:11" s="79" customFormat="1" ht="30" customHeight="1" x14ac:dyDescent="0.35">
      <c r="A20" s="108"/>
      <c r="B20" s="124"/>
      <c r="C20" s="108"/>
      <c r="D20" s="108"/>
      <c r="E20" s="127"/>
      <c r="F20" s="84" t="s">
        <v>343</v>
      </c>
      <c r="G20" s="83">
        <v>19426</v>
      </c>
      <c r="H20" s="108"/>
      <c r="I20" s="108"/>
      <c r="J20" s="78"/>
    </row>
    <row r="21" spans="1:11" s="79" customFormat="1" ht="27" customHeight="1" x14ac:dyDescent="0.35">
      <c r="A21" s="108"/>
      <c r="B21" s="124"/>
      <c r="C21" s="108"/>
      <c r="D21" s="109"/>
      <c r="E21" s="128"/>
      <c r="F21" s="84" t="s">
        <v>344</v>
      </c>
      <c r="G21" s="83">
        <v>21</v>
      </c>
      <c r="H21" s="108"/>
      <c r="I21" s="108"/>
      <c r="J21" s="78"/>
    </row>
    <row r="22" spans="1:11" s="79" customFormat="1" ht="15" customHeight="1" x14ac:dyDescent="0.35">
      <c r="A22" s="108"/>
      <c r="B22" s="124"/>
      <c r="C22" s="108"/>
      <c r="D22" s="119" t="s">
        <v>345</v>
      </c>
      <c r="E22" s="121">
        <f>2497509815-E73</f>
        <v>702650815</v>
      </c>
      <c r="F22" s="35" t="s">
        <v>346</v>
      </c>
      <c r="G22" s="83">
        <v>1500</v>
      </c>
      <c r="H22" s="108"/>
      <c r="I22" s="108"/>
      <c r="J22" s="78"/>
    </row>
    <row r="23" spans="1:11" s="79" customFormat="1" ht="15" customHeight="1" x14ac:dyDescent="0.35">
      <c r="A23" s="108"/>
      <c r="B23" s="124"/>
      <c r="C23" s="108"/>
      <c r="D23" s="119"/>
      <c r="E23" s="121"/>
      <c r="F23" s="35" t="s">
        <v>347</v>
      </c>
      <c r="G23" s="83">
        <v>1</v>
      </c>
      <c r="H23" s="108"/>
      <c r="I23" s="108"/>
      <c r="J23" s="78"/>
    </row>
    <row r="24" spans="1:11" s="79" customFormat="1" ht="15" customHeight="1" x14ac:dyDescent="0.35">
      <c r="A24" s="108"/>
      <c r="B24" s="124"/>
      <c r="C24" s="108"/>
      <c r="D24" s="119"/>
      <c r="E24" s="121"/>
      <c r="F24" s="35" t="s">
        <v>348</v>
      </c>
      <c r="G24" s="83">
        <v>1</v>
      </c>
      <c r="H24" s="108"/>
      <c r="I24" s="108"/>
      <c r="J24" s="78"/>
    </row>
    <row r="25" spans="1:11" s="79" customFormat="1" ht="15" customHeight="1" x14ac:dyDescent="0.35">
      <c r="A25" s="108"/>
      <c r="B25" s="124"/>
      <c r="C25" s="108"/>
      <c r="D25" s="119"/>
      <c r="E25" s="121"/>
      <c r="F25" s="35" t="s">
        <v>349</v>
      </c>
      <c r="G25" s="83">
        <v>1</v>
      </c>
      <c r="H25" s="108"/>
      <c r="I25" s="108"/>
      <c r="J25" s="78"/>
    </row>
    <row r="26" spans="1:11" s="79" customFormat="1" ht="15" customHeight="1" x14ac:dyDescent="0.35">
      <c r="A26" s="108"/>
      <c r="B26" s="124"/>
      <c r="C26" s="108"/>
      <c r="D26" s="119"/>
      <c r="E26" s="121"/>
      <c r="F26" s="35" t="s">
        <v>350</v>
      </c>
      <c r="G26" s="83">
        <v>6</v>
      </c>
      <c r="H26" s="108"/>
      <c r="I26" s="108"/>
      <c r="J26" s="78"/>
    </row>
    <row r="27" spans="1:11" s="79" customFormat="1" ht="31" x14ac:dyDescent="0.35">
      <c r="A27" s="108"/>
      <c r="B27" s="124"/>
      <c r="C27" s="108"/>
      <c r="D27" s="34" t="s">
        <v>351</v>
      </c>
      <c r="E27" s="32">
        <v>538558675</v>
      </c>
      <c r="F27" s="35" t="s">
        <v>352</v>
      </c>
      <c r="G27" s="83">
        <v>1</v>
      </c>
      <c r="H27" s="108"/>
      <c r="I27" s="108"/>
      <c r="J27" s="78"/>
    </row>
    <row r="28" spans="1:11" s="79" customFormat="1" ht="15" customHeight="1" x14ac:dyDescent="0.35">
      <c r="A28" s="108"/>
      <c r="B28" s="124"/>
      <c r="C28" s="108"/>
      <c r="D28" s="119" t="s">
        <v>353</v>
      </c>
      <c r="E28" s="121">
        <v>1925801329</v>
      </c>
      <c r="F28" s="35" t="s">
        <v>354</v>
      </c>
      <c r="G28" s="83">
        <v>55008</v>
      </c>
      <c r="H28" s="108"/>
      <c r="I28" s="108"/>
      <c r="J28" s="78"/>
    </row>
    <row r="29" spans="1:11" s="79" customFormat="1" ht="15" customHeight="1" x14ac:dyDescent="0.35">
      <c r="A29" s="108"/>
      <c r="B29" s="124"/>
      <c r="C29" s="108"/>
      <c r="D29" s="119"/>
      <c r="E29" s="121"/>
      <c r="F29" s="35" t="s">
        <v>355</v>
      </c>
      <c r="G29" s="83">
        <v>7</v>
      </c>
      <c r="H29" s="108"/>
      <c r="I29" s="108"/>
      <c r="J29" s="78"/>
    </row>
    <row r="30" spans="1:11" s="79" customFormat="1" ht="15.5" x14ac:dyDescent="0.35">
      <c r="A30" s="108"/>
      <c r="B30" s="124"/>
      <c r="C30" s="108"/>
      <c r="D30" s="119"/>
      <c r="E30" s="121"/>
      <c r="F30" s="35" t="s">
        <v>356</v>
      </c>
      <c r="G30" s="83">
        <v>100</v>
      </c>
      <c r="H30" s="108"/>
      <c r="I30" s="108"/>
      <c r="J30" s="78"/>
    </row>
    <row r="31" spans="1:11" s="79" customFormat="1" ht="15" customHeight="1" x14ac:dyDescent="0.35">
      <c r="A31" s="108"/>
      <c r="B31" s="124"/>
      <c r="C31" s="108"/>
      <c r="D31" s="119"/>
      <c r="E31" s="121"/>
      <c r="F31" s="35" t="s">
        <v>357</v>
      </c>
      <c r="G31" s="83">
        <v>100</v>
      </c>
      <c r="H31" s="108"/>
      <c r="I31" s="108"/>
      <c r="J31" s="78"/>
    </row>
    <row r="32" spans="1:11" s="79" customFormat="1" ht="15" customHeight="1" x14ac:dyDescent="0.35">
      <c r="A32" s="108"/>
      <c r="B32" s="124"/>
      <c r="C32" s="108"/>
      <c r="D32" s="122" t="s">
        <v>358</v>
      </c>
      <c r="E32" s="126">
        <v>1853994525</v>
      </c>
      <c r="F32" s="35" t="s">
        <v>359</v>
      </c>
      <c r="G32" s="83">
        <v>226</v>
      </c>
      <c r="H32" s="108"/>
      <c r="I32" s="108"/>
      <c r="J32" s="78"/>
    </row>
    <row r="33" spans="1:10" s="79" customFormat="1" ht="31" x14ac:dyDescent="0.35">
      <c r="A33" s="108"/>
      <c r="B33" s="124"/>
      <c r="C33" s="108"/>
      <c r="D33" s="108"/>
      <c r="E33" s="127"/>
      <c r="F33" s="35" t="s">
        <v>360</v>
      </c>
      <c r="G33" s="83">
        <v>4274</v>
      </c>
      <c r="H33" s="108"/>
      <c r="I33" s="108"/>
      <c r="J33" s="78"/>
    </row>
    <row r="34" spans="1:10" s="79" customFormat="1" ht="15" customHeight="1" x14ac:dyDescent="0.35">
      <c r="A34" s="108"/>
      <c r="B34" s="124"/>
      <c r="C34" s="108"/>
      <c r="D34" s="108"/>
      <c r="E34" s="127"/>
      <c r="F34" s="35" t="s">
        <v>361</v>
      </c>
      <c r="G34" s="83">
        <v>7</v>
      </c>
      <c r="H34" s="108"/>
      <c r="I34" s="108"/>
      <c r="J34" s="78"/>
    </row>
    <row r="35" spans="1:10" s="79" customFormat="1" ht="15.5" x14ac:dyDescent="0.35">
      <c r="A35" s="108"/>
      <c r="B35" s="124"/>
      <c r="C35" s="108"/>
      <c r="D35" s="108"/>
      <c r="E35" s="127"/>
      <c r="F35" s="35" t="s">
        <v>362</v>
      </c>
      <c r="G35" s="83">
        <v>100</v>
      </c>
      <c r="H35" s="108"/>
      <c r="I35" s="108"/>
      <c r="J35" s="78"/>
    </row>
    <row r="36" spans="1:10" s="79" customFormat="1" ht="15" customHeight="1" x14ac:dyDescent="0.35">
      <c r="A36" s="108"/>
      <c r="B36" s="124"/>
      <c r="C36" s="108"/>
      <c r="D36" s="109"/>
      <c r="E36" s="128"/>
      <c r="F36" s="35" t="s">
        <v>363</v>
      </c>
      <c r="G36" s="83">
        <v>100</v>
      </c>
      <c r="H36" s="108"/>
      <c r="I36" s="108"/>
      <c r="J36" s="78"/>
    </row>
    <row r="37" spans="1:10" s="79" customFormat="1" ht="15" customHeight="1" x14ac:dyDescent="0.35">
      <c r="A37" s="108"/>
      <c r="B37" s="124"/>
      <c r="C37" s="108"/>
      <c r="D37" s="119" t="s">
        <v>364</v>
      </c>
      <c r="E37" s="121">
        <v>50000000000</v>
      </c>
      <c r="F37" s="35" t="s">
        <v>365</v>
      </c>
      <c r="G37" s="83">
        <v>30000</v>
      </c>
      <c r="H37" s="108"/>
      <c r="I37" s="108"/>
      <c r="J37" s="78"/>
    </row>
    <row r="38" spans="1:10" s="79" customFormat="1" ht="15" customHeight="1" x14ac:dyDescent="0.35">
      <c r="A38" s="108"/>
      <c r="B38" s="124"/>
      <c r="C38" s="108"/>
      <c r="D38" s="119"/>
      <c r="E38" s="121"/>
      <c r="F38" s="35" t="s">
        <v>366</v>
      </c>
      <c r="G38" s="83">
        <v>1</v>
      </c>
      <c r="H38" s="108"/>
      <c r="I38" s="108"/>
      <c r="J38" s="78"/>
    </row>
    <row r="39" spans="1:10" s="79" customFormat="1" ht="15" customHeight="1" x14ac:dyDescent="0.35">
      <c r="A39" s="108"/>
      <c r="B39" s="124"/>
      <c r="C39" s="108"/>
      <c r="D39" s="119"/>
      <c r="E39" s="121"/>
      <c r="F39" s="35" t="s">
        <v>367</v>
      </c>
      <c r="G39" s="83">
        <v>1</v>
      </c>
      <c r="H39" s="108"/>
      <c r="I39" s="108"/>
      <c r="J39" s="78"/>
    </row>
    <row r="40" spans="1:10" s="79" customFormat="1" ht="15" customHeight="1" x14ac:dyDescent="0.35">
      <c r="A40" s="108"/>
      <c r="B40" s="124"/>
      <c r="C40" s="108"/>
      <c r="D40" s="119"/>
      <c r="E40" s="121"/>
      <c r="F40" s="35" t="s">
        <v>368</v>
      </c>
      <c r="G40" s="83">
        <v>1</v>
      </c>
      <c r="H40" s="108"/>
      <c r="I40" s="108"/>
      <c r="J40" s="78"/>
    </row>
    <row r="41" spans="1:10" s="79" customFormat="1" ht="15" customHeight="1" x14ac:dyDescent="0.35">
      <c r="A41" s="108"/>
      <c r="B41" s="124"/>
      <c r="C41" s="108"/>
      <c r="D41" s="119"/>
      <c r="E41" s="121"/>
      <c r="F41" s="35" t="s">
        <v>369</v>
      </c>
      <c r="G41" s="83">
        <v>6</v>
      </c>
      <c r="H41" s="108"/>
      <c r="I41" s="108"/>
      <c r="J41" s="78"/>
    </row>
    <row r="42" spans="1:10" s="79" customFormat="1" ht="31" x14ac:dyDescent="0.35">
      <c r="A42" s="108"/>
      <c r="B42" s="124"/>
      <c r="C42" s="108"/>
      <c r="D42" s="34" t="s">
        <v>370</v>
      </c>
      <c r="E42" s="32">
        <v>9684172532</v>
      </c>
      <c r="F42" s="35" t="s">
        <v>371</v>
      </c>
      <c r="G42" s="83">
        <v>15000</v>
      </c>
      <c r="H42" s="108"/>
      <c r="I42" s="108"/>
      <c r="J42" s="78"/>
    </row>
    <row r="43" spans="1:10" s="79" customFormat="1" ht="15.5" x14ac:dyDescent="0.35">
      <c r="A43" s="108"/>
      <c r="B43" s="124"/>
      <c r="C43" s="108"/>
      <c r="D43" s="122" t="s">
        <v>372</v>
      </c>
      <c r="E43" s="126">
        <v>0</v>
      </c>
      <c r="F43" s="35" t="s">
        <v>373</v>
      </c>
      <c r="G43" s="83">
        <v>86468</v>
      </c>
      <c r="H43" s="108"/>
      <c r="I43" s="108"/>
      <c r="J43" s="78"/>
    </row>
    <row r="44" spans="1:10" s="79" customFormat="1" ht="31" x14ac:dyDescent="0.35">
      <c r="A44" s="108"/>
      <c r="B44" s="124"/>
      <c r="C44" s="108"/>
      <c r="D44" s="108"/>
      <c r="E44" s="127"/>
      <c r="F44" s="35" t="s">
        <v>374</v>
      </c>
      <c r="G44" s="83">
        <v>48477</v>
      </c>
      <c r="H44" s="108"/>
      <c r="I44" s="108"/>
      <c r="J44" s="78"/>
    </row>
    <row r="45" spans="1:10" s="79" customFormat="1" ht="15.5" x14ac:dyDescent="0.35">
      <c r="A45" s="108"/>
      <c r="B45" s="124"/>
      <c r="C45" s="108"/>
      <c r="D45" s="108"/>
      <c r="E45" s="127"/>
      <c r="F45" s="35" t="s">
        <v>375</v>
      </c>
      <c r="G45" s="83">
        <v>1183</v>
      </c>
      <c r="H45" s="108"/>
      <c r="I45" s="108"/>
      <c r="J45" s="78"/>
    </row>
    <row r="46" spans="1:10" s="79" customFormat="1" ht="31" x14ac:dyDescent="0.35">
      <c r="A46" s="108"/>
      <c r="B46" s="124"/>
      <c r="C46" s="108"/>
      <c r="D46" s="109"/>
      <c r="E46" s="128"/>
      <c r="F46" s="35" t="s">
        <v>376</v>
      </c>
      <c r="G46" s="83">
        <v>4817</v>
      </c>
      <c r="H46" s="108"/>
      <c r="I46" s="108"/>
      <c r="J46" s="78"/>
    </row>
    <row r="47" spans="1:10" s="79" customFormat="1" ht="30" customHeight="1" x14ac:dyDescent="0.35">
      <c r="A47" s="108"/>
      <c r="B47" s="124"/>
      <c r="C47" s="108"/>
      <c r="D47" s="119" t="s">
        <v>377</v>
      </c>
      <c r="E47" s="121">
        <f>22000000000-E74</f>
        <v>15684719072</v>
      </c>
      <c r="F47" s="35" t="s">
        <v>378</v>
      </c>
      <c r="G47" s="83">
        <v>3150</v>
      </c>
      <c r="H47" s="108"/>
      <c r="I47" s="108"/>
      <c r="J47" s="78"/>
    </row>
    <row r="48" spans="1:10" s="79" customFormat="1" ht="15.75" customHeight="1" x14ac:dyDescent="0.35">
      <c r="A48" s="108"/>
      <c r="B48" s="124"/>
      <c r="C48" s="108"/>
      <c r="D48" s="119"/>
      <c r="E48" s="121"/>
      <c r="F48" s="35" t="s">
        <v>379</v>
      </c>
      <c r="G48" s="83">
        <v>1</v>
      </c>
      <c r="H48" s="108"/>
      <c r="I48" s="108"/>
      <c r="J48" s="78"/>
    </row>
    <row r="49" spans="1:10" s="79" customFormat="1" ht="15.75" customHeight="1" x14ac:dyDescent="0.35">
      <c r="A49" s="108"/>
      <c r="B49" s="124"/>
      <c r="C49" s="108"/>
      <c r="D49" s="119"/>
      <c r="E49" s="121"/>
      <c r="F49" s="35" t="s">
        <v>380</v>
      </c>
      <c r="G49" s="83">
        <v>1</v>
      </c>
      <c r="H49" s="108"/>
      <c r="I49" s="108"/>
      <c r="J49" s="78"/>
    </row>
    <row r="50" spans="1:10" s="79" customFormat="1" ht="15.75" customHeight="1" x14ac:dyDescent="0.35">
      <c r="A50" s="108"/>
      <c r="B50" s="124"/>
      <c r="C50" s="108"/>
      <c r="D50" s="119"/>
      <c r="E50" s="121"/>
      <c r="F50" s="35" t="s">
        <v>381</v>
      </c>
      <c r="G50" s="83">
        <v>1</v>
      </c>
      <c r="H50" s="108"/>
      <c r="I50" s="108"/>
      <c r="J50" s="78"/>
    </row>
    <row r="51" spans="1:10" s="79" customFormat="1" ht="15.75" customHeight="1" x14ac:dyDescent="0.35">
      <c r="A51" s="108"/>
      <c r="B51" s="124"/>
      <c r="C51" s="108"/>
      <c r="D51" s="119"/>
      <c r="E51" s="121"/>
      <c r="F51" s="35" t="s">
        <v>382</v>
      </c>
      <c r="G51" s="83">
        <v>6</v>
      </c>
      <c r="H51" s="108"/>
      <c r="I51" s="108"/>
      <c r="J51" s="78"/>
    </row>
    <row r="52" spans="1:10" s="79" customFormat="1" ht="15.75" customHeight="1" x14ac:dyDescent="0.35">
      <c r="A52" s="108"/>
      <c r="B52" s="124"/>
      <c r="C52" s="108"/>
      <c r="D52" s="122" t="s">
        <v>383</v>
      </c>
      <c r="E52" s="126">
        <v>0</v>
      </c>
      <c r="F52" s="35" t="s">
        <v>384</v>
      </c>
      <c r="G52" s="83">
        <v>19407</v>
      </c>
      <c r="H52" s="108"/>
      <c r="I52" s="108"/>
      <c r="J52" s="78"/>
    </row>
    <row r="53" spans="1:10" s="79" customFormat="1" ht="39.75" customHeight="1" x14ac:dyDescent="0.35">
      <c r="A53" s="108"/>
      <c r="B53" s="125"/>
      <c r="C53" s="109"/>
      <c r="D53" s="109"/>
      <c r="E53" s="128"/>
      <c r="F53" s="35" t="s">
        <v>385</v>
      </c>
      <c r="G53" s="83">
        <v>2010</v>
      </c>
      <c r="H53" s="109"/>
      <c r="I53" s="109"/>
      <c r="J53" s="78"/>
    </row>
    <row r="54" spans="1:10" s="79" customFormat="1" ht="31" x14ac:dyDescent="0.35">
      <c r="A54" s="108"/>
      <c r="B54" s="132" t="s">
        <v>386</v>
      </c>
      <c r="C54" s="119" t="s">
        <v>67</v>
      </c>
      <c r="D54" s="119" t="s">
        <v>387</v>
      </c>
      <c r="E54" s="121">
        <v>221189073750</v>
      </c>
      <c r="F54" s="35" t="s">
        <v>388</v>
      </c>
      <c r="G54" s="83">
        <v>7468</v>
      </c>
      <c r="H54" s="119" t="s">
        <v>60</v>
      </c>
      <c r="I54" s="119" t="s">
        <v>61</v>
      </c>
      <c r="J54" s="78"/>
    </row>
    <row r="55" spans="1:10" s="79" customFormat="1" ht="31" x14ac:dyDescent="0.35">
      <c r="A55" s="108"/>
      <c r="B55" s="132"/>
      <c r="C55" s="119"/>
      <c r="D55" s="119"/>
      <c r="E55" s="121"/>
      <c r="F55" s="35" t="s">
        <v>389</v>
      </c>
      <c r="G55" s="83">
        <v>6589</v>
      </c>
      <c r="H55" s="119"/>
      <c r="I55" s="119"/>
      <c r="J55" s="78"/>
    </row>
    <row r="56" spans="1:10" s="79" customFormat="1" ht="15.5" x14ac:dyDescent="0.35">
      <c r="A56" s="108"/>
      <c r="B56" s="132"/>
      <c r="C56" s="119"/>
      <c r="D56" s="119"/>
      <c r="E56" s="121"/>
      <c r="F56" s="35" t="s">
        <v>390</v>
      </c>
      <c r="G56" s="83">
        <v>100</v>
      </c>
      <c r="H56" s="119"/>
      <c r="I56" s="119"/>
      <c r="J56" s="78"/>
    </row>
    <row r="57" spans="1:10" s="79" customFormat="1" ht="15.5" x14ac:dyDescent="0.35">
      <c r="A57" s="108"/>
      <c r="B57" s="132"/>
      <c r="C57" s="119"/>
      <c r="D57" s="119"/>
      <c r="E57" s="121"/>
      <c r="F57" s="35" t="s">
        <v>391</v>
      </c>
      <c r="G57" s="83">
        <v>100</v>
      </c>
      <c r="H57" s="119"/>
      <c r="I57" s="119"/>
      <c r="J57" s="78"/>
    </row>
    <row r="58" spans="1:10" s="79" customFormat="1" ht="15.5" x14ac:dyDescent="0.35">
      <c r="A58" s="108"/>
      <c r="B58" s="132"/>
      <c r="C58" s="119"/>
      <c r="D58" s="119"/>
      <c r="E58" s="121"/>
      <c r="F58" s="35" t="s">
        <v>392</v>
      </c>
      <c r="G58" s="83">
        <v>100</v>
      </c>
      <c r="H58" s="119"/>
      <c r="I58" s="119"/>
      <c r="J58" s="78"/>
    </row>
    <row r="59" spans="1:10" s="79" customFormat="1" ht="15.5" x14ac:dyDescent="0.35">
      <c r="A59" s="108"/>
      <c r="B59" s="132"/>
      <c r="C59" s="119"/>
      <c r="D59" s="119"/>
      <c r="E59" s="121"/>
      <c r="F59" s="35" t="s">
        <v>393</v>
      </c>
      <c r="G59" s="83">
        <v>100</v>
      </c>
      <c r="H59" s="119"/>
      <c r="I59" s="119"/>
      <c r="J59" s="78"/>
    </row>
    <row r="60" spans="1:10" s="79" customFormat="1" ht="15.5" x14ac:dyDescent="0.35">
      <c r="A60" s="108"/>
      <c r="B60" s="132"/>
      <c r="C60" s="119"/>
      <c r="D60" s="119"/>
      <c r="E60" s="121"/>
      <c r="F60" s="35" t="s">
        <v>394</v>
      </c>
      <c r="G60" s="83">
        <v>100</v>
      </c>
      <c r="H60" s="119"/>
      <c r="I60" s="119"/>
      <c r="J60" s="78"/>
    </row>
    <row r="61" spans="1:10" s="79" customFormat="1" ht="15.5" x14ac:dyDescent="0.35">
      <c r="A61" s="108"/>
      <c r="B61" s="132"/>
      <c r="C61" s="119"/>
      <c r="D61" s="119"/>
      <c r="E61" s="121"/>
      <c r="F61" s="35" t="s">
        <v>395</v>
      </c>
      <c r="G61" s="83">
        <v>100</v>
      </c>
      <c r="H61" s="119"/>
      <c r="I61" s="119"/>
      <c r="J61" s="78"/>
    </row>
    <row r="62" spans="1:10" s="79" customFormat="1" ht="15.5" x14ac:dyDescent="0.35">
      <c r="A62" s="108"/>
      <c r="B62" s="132"/>
      <c r="C62" s="119"/>
      <c r="D62" s="119" t="s">
        <v>396</v>
      </c>
      <c r="E62" s="121">
        <v>33441981722</v>
      </c>
      <c r="F62" s="35" t="s">
        <v>397</v>
      </c>
      <c r="G62" s="83">
        <v>1405</v>
      </c>
      <c r="H62" s="119"/>
      <c r="I62" s="119"/>
      <c r="J62" s="78"/>
    </row>
    <row r="63" spans="1:10" s="79" customFormat="1" ht="15.5" x14ac:dyDescent="0.35">
      <c r="A63" s="108"/>
      <c r="B63" s="132"/>
      <c r="C63" s="119"/>
      <c r="D63" s="119"/>
      <c r="E63" s="121"/>
      <c r="F63" s="35" t="s">
        <v>398</v>
      </c>
      <c r="G63" s="83">
        <v>100</v>
      </c>
      <c r="H63" s="119"/>
      <c r="I63" s="119"/>
      <c r="J63" s="78"/>
    </row>
    <row r="64" spans="1:10" s="79" customFormat="1" ht="15.5" x14ac:dyDescent="0.35">
      <c r="A64" s="108"/>
      <c r="B64" s="132"/>
      <c r="C64" s="119"/>
      <c r="D64" s="119"/>
      <c r="E64" s="121"/>
      <c r="F64" s="35" t="s">
        <v>337</v>
      </c>
      <c r="G64" s="83">
        <v>100</v>
      </c>
      <c r="H64" s="119"/>
      <c r="I64" s="119"/>
      <c r="J64" s="78"/>
    </row>
    <row r="65" spans="1:10" s="79" customFormat="1" ht="15.5" x14ac:dyDescent="0.35">
      <c r="A65" s="108"/>
      <c r="B65" s="132"/>
      <c r="C65" s="119"/>
      <c r="D65" s="34" t="s">
        <v>399</v>
      </c>
      <c r="E65" s="32">
        <v>2087301578</v>
      </c>
      <c r="F65" s="35" t="s">
        <v>400</v>
      </c>
      <c r="G65" s="83">
        <v>11</v>
      </c>
      <c r="H65" s="119"/>
      <c r="I65" s="119"/>
      <c r="J65" s="78"/>
    </row>
    <row r="66" spans="1:10" s="79" customFormat="1" ht="15.5" x14ac:dyDescent="0.35">
      <c r="A66" s="108"/>
      <c r="B66" s="132"/>
      <c r="C66" s="119"/>
      <c r="D66" s="119" t="s">
        <v>401</v>
      </c>
      <c r="E66" s="121">
        <v>85445534513</v>
      </c>
      <c r="F66" s="35" t="s">
        <v>402</v>
      </c>
      <c r="G66" s="83">
        <v>62</v>
      </c>
      <c r="H66" s="119"/>
      <c r="I66" s="119"/>
      <c r="J66" s="78"/>
    </row>
    <row r="67" spans="1:10" s="79" customFormat="1" ht="15.5" x14ac:dyDescent="0.35">
      <c r="A67" s="108"/>
      <c r="B67" s="132"/>
      <c r="C67" s="119"/>
      <c r="D67" s="119"/>
      <c r="E67" s="121"/>
      <c r="F67" s="35" t="s">
        <v>403</v>
      </c>
      <c r="G67" s="83">
        <v>1</v>
      </c>
      <c r="H67" s="119"/>
      <c r="I67" s="119"/>
      <c r="J67" s="78"/>
    </row>
    <row r="68" spans="1:10" s="79" customFormat="1" ht="15.5" x14ac:dyDescent="0.35">
      <c r="A68" s="108"/>
      <c r="B68" s="132"/>
      <c r="C68" s="119"/>
      <c r="D68" s="119" t="s">
        <v>404</v>
      </c>
      <c r="E68" s="121">
        <v>23000000000</v>
      </c>
      <c r="F68" s="35" t="s">
        <v>405</v>
      </c>
      <c r="G68" s="83">
        <v>50</v>
      </c>
      <c r="H68" s="119"/>
      <c r="I68" s="119"/>
      <c r="J68" s="78"/>
    </row>
    <row r="69" spans="1:10" s="79" customFormat="1" ht="15.5" x14ac:dyDescent="0.35">
      <c r="A69" s="108"/>
      <c r="B69" s="132"/>
      <c r="C69" s="119"/>
      <c r="D69" s="119"/>
      <c r="E69" s="121"/>
      <c r="F69" s="35" t="s">
        <v>406</v>
      </c>
      <c r="G69" s="83">
        <v>1</v>
      </c>
      <c r="H69" s="119"/>
      <c r="I69" s="119"/>
      <c r="J69" s="78"/>
    </row>
    <row r="70" spans="1:10" s="79" customFormat="1" ht="15.5" x14ac:dyDescent="0.35">
      <c r="A70" s="108"/>
      <c r="B70" s="132"/>
      <c r="C70" s="119"/>
      <c r="D70" s="119"/>
      <c r="E70" s="121"/>
      <c r="F70" s="35" t="s">
        <v>407</v>
      </c>
      <c r="G70" s="83">
        <v>1</v>
      </c>
      <c r="H70" s="119"/>
      <c r="I70" s="119"/>
      <c r="J70" s="78"/>
    </row>
    <row r="71" spans="1:10" s="79" customFormat="1" ht="15.5" x14ac:dyDescent="0.35">
      <c r="A71" s="108"/>
      <c r="B71" s="132"/>
      <c r="C71" s="119"/>
      <c r="D71" s="119"/>
      <c r="E71" s="121"/>
      <c r="F71" s="35" t="s">
        <v>408</v>
      </c>
      <c r="G71" s="83">
        <v>1</v>
      </c>
      <c r="H71" s="119"/>
      <c r="I71" s="119"/>
      <c r="J71" s="78"/>
    </row>
    <row r="72" spans="1:10" s="79" customFormat="1" ht="15.5" x14ac:dyDescent="0.35">
      <c r="A72" s="108"/>
      <c r="B72" s="132"/>
      <c r="C72" s="119"/>
      <c r="D72" s="119"/>
      <c r="E72" s="121"/>
      <c r="F72" s="35" t="s">
        <v>409</v>
      </c>
      <c r="G72" s="83">
        <v>6</v>
      </c>
      <c r="H72" s="119"/>
      <c r="I72" s="119"/>
      <c r="J72" s="78"/>
    </row>
    <row r="73" spans="1:10" s="79" customFormat="1" ht="31" x14ac:dyDescent="0.35">
      <c r="A73" s="108"/>
      <c r="B73" s="132"/>
      <c r="C73" s="119"/>
      <c r="D73" s="34" t="s">
        <v>410</v>
      </c>
      <c r="E73" s="32">
        <v>1794859000</v>
      </c>
      <c r="F73" s="35" t="s">
        <v>411</v>
      </c>
      <c r="G73" s="83">
        <v>20</v>
      </c>
      <c r="H73" s="119"/>
      <c r="I73" s="119"/>
      <c r="J73" s="78"/>
    </row>
    <row r="74" spans="1:10" s="79" customFormat="1" ht="39" customHeight="1" x14ac:dyDescent="0.35">
      <c r="A74" s="108"/>
      <c r="B74" s="132"/>
      <c r="C74" s="119"/>
      <c r="D74" s="34" t="s">
        <v>412</v>
      </c>
      <c r="E74" s="32">
        <v>6315280928</v>
      </c>
      <c r="F74" s="35" t="s">
        <v>413</v>
      </c>
      <c r="G74" s="83">
        <v>137</v>
      </c>
      <c r="H74" s="119"/>
      <c r="I74" s="119"/>
      <c r="J74" s="78"/>
    </row>
    <row r="75" spans="1:10" s="79" customFormat="1" ht="39" customHeight="1" x14ac:dyDescent="0.35">
      <c r="A75" s="108"/>
      <c r="B75" s="132"/>
      <c r="C75" s="119"/>
      <c r="D75" s="122" t="s">
        <v>414</v>
      </c>
      <c r="E75" s="126">
        <v>0</v>
      </c>
      <c r="F75" s="35" t="s">
        <v>415</v>
      </c>
      <c r="G75" s="83">
        <v>324</v>
      </c>
      <c r="H75" s="119"/>
      <c r="I75" s="119"/>
      <c r="J75" s="78"/>
    </row>
    <row r="76" spans="1:10" s="79" customFormat="1" ht="45" customHeight="1" x14ac:dyDescent="0.35">
      <c r="A76" s="108"/>
      <c r="B76" s="132"/>
      <c r="C76" s="119"/>
      <c r="D76" s="108"/>
      <c r="E76" s="127"/>
      <c r="F76" s="84" t="s">
        <v>416</v>
      </c>
      <c r="G76" s="83">
        <v>323</v>
      </c>
      <c r="H76" s="119"/>
      <c r="I76" s="119"/>
      <c r="J76" s="78"/>
    </row>
    <row r="77" spans="1:10" s="79" customFormat="1" ht="46.5" customHeight="1" x14ac:dyDescent="0.35">
      <c r="A77" s="109"/>
      <c r="B77" s="132"/>
      <c r="C77" s="119"/>
      <c r="D77" s="109"/>
      <c r="E77" s="128"/>
      <c r="F77" s="84" t="s">
        <v>417</v>
      </c>
      <c r="G77" s="83">
        <v>522</v>
      </c>
      <c r="H77" s="119"/>
      <c r="I77" s="119"/>
      <c r="J77" s="78"/>
    </row>
    <row r="78" spans="1:10" ht="39" customHeight="1" x14ac:dyDescent="0.35">
      <c r="A78" s="129" t="s">
        <v>46</v>
      </c>
      <c r="B78" s="132" t="s">
        <v>418</v>
      </c>
      <c r="C78" s="119" t="s">
        <v>419</v>
      </c>
      <c r="D78" s="119" t="s">
        <v>420</v>
      </c>
      <c r="E78" s="121" t="s">
        <v>74</v>
      </c>
      <c r="F78" s="35" t="s">
        <v>421</v>
      </c>
      <c r="G78" s="34">
        <v>1</v>
      </c>
      <c r="H78" s="136" t="s">
        <v>75</v>
      </c>
      <c r="I78" s="138" t="s">
        <v>76</v>
      </c>
    </row>
    <row r="79" spans="1:10" ht="32.25" customHeight="1" x14ac:dyDescent="0.35">
      <c r="A79" s="129"/>
      <c r="B79" s="132"/>
      <c r="C79" s="119"/>
      <c r="D79" s="119"/>
      <c r="E79" s="121"/>
      <c r="F79" s="35" t="s">
        <v>422</v>
      </c>
      <c r="G79" s="34">
        <v>5</v>
      </c>
      <c r="H79" s="136"/>
      <c r="I79" s="138"/>
    </row>
    <row r="80" spans="1:10" ht="26.65" customHeight="1" x14ac:dyDescent="0.35">
      <c r="A80" s="129"/>
      <c r="B80" s="132"/>
      <c r="C80" s="119"/>
      <c r="D80" s="119"/>
      <c r="E80" s="121"/>
      <c r="F80" s="35" t="s">
        <v>423</v>
      </c>
      <c r="G80" s="34">
        <v>100</v>
      </c>
      <c r="H80" s="136"/>
      <c r="I80" s="138"/>
    </row>
    <row r="81" spans="1:9" ht="49.9" customHeight="1" x14ac:dyDescent="0.35">
      <c r="A81" s="129"/>
      <c r="B81" s="132"/>
      <c r="C81" s="119"/>
      <c r="D81" s="34" t="s">
        <v>424</v>
      </c>
      <c r="E81" s="68" t="s">
        <v>74</v>
      </c>
      <c r="F81" s="35" t="s">
        <v>425</v>
      </c>
      <c r="G81" s="34">
        <v>100</v>
      </c>
      <c r="H81" s="136"/>
      <c r="I81" s="138"/>
    </row>
    <row r="82" spans="1:9" ht="64.900000000000006" customHeight="1" x14ac:dyDescent="0.35">
      <c r="A82" s="129"/>
      <c r="B82" s="132"/>
      <c r="C82" s="119"/>
      <c r="D82" s="34" t="s">
        <v>426</v>
      </c>
      <c r="E82" s="68" t="s">
        <v>74</v>
      </c>
      <c r="F82" s="35" t="s">
        <v>427</v>
      </c>
      <c r="G82" s="34">
        <v>100</v>
      </c>
      <c r="H82" s="136"/>
      <c r="I82" s="138"/>
    </row>
    <row r="83" spans="1:9" ht="36.4" customHeight="1" x14ac:dyDescent="0.35">
      <c r="A83" s="129" t="s">
        <v>46</v>
      </c>
      <c r="B83" s="132" t="s">
        <v>428</v>
      </c>
      <c r="C83" s="119" t="s">
        <v>429</v>
      </c>
      <c r="D83" s="119" t="s">
        <v>430</v>
      </c>
      <c r="E83" s="121">
        <v>205081630</v>
      </c>
      <c r="F83" s="35" t="s">
        <v>431</v>
      </c>
      <c r="G83" s="34">
        <v>1</v>
      </c>
      <c r="H83" s="136" t="s">
        <v>53</v>
      </c>
      <c r="I83" s="138" t="s">
        <v>54</v>
      </c>
    </row>
    <row r="84" spans="1:9" ht="35.65" customHeight="1" x14ac:dyDescent="0.35">
      <c r="A84" s="129"/>
      <c r="B84" s="132"/>
      <c r="C84" s="119"/>
      <c r="D84" s="119"/>
      <c r="E84" s="121"/>
      <c r="F84" s="35" t="s">
        <v>432</v>
      </c>
      <c r="G84" s="34">
        <v>254</v>
      </c>
      <c r="H84" s="136"/>
      <c r="I84" s="138"/>
    </row>
    <row r="85" spans="1:9" ht="52.5" customHeight="1" x14ac:dyDescent="0.35">
      <c r="A85" s="129" t="s">
        <v>46</v>
      </c>
      <c r="B85" s="132" t="s">
        <v>433</v>
      </c>
      <c r="C85" s="119" t="s">
        <v>434</v>
      </c>
      <c r="D85" s="122" t="s">
        <v>435</v>
      </c>
      <c r="E85" s="126">
        <v>131777728</v>
      </c>
      <c r="F85" s="35" t="s">
        <v>436</v>
      </c>
      <c r="G85" s="34">
        <v>1</v>
      </c>
      <c r="H85" s="136" t="s">
        <v>85</v>
      </c>
      <c r="I85" s="138" t="s">
        <v>86</v>
      </c>
    </row>
    <row r="86" spans="1:9" ht="52.5" customHeight="1" x14ac:dyDescent="0.35">
      <c r="A86" s="129"/>
      <c r="B86" s="132"/>
      <c r="C86" s="119"/>
      <c r="D86" s="122"/>
      <c r="E86" s="126"/>
      <c r="F86" s="35" t="s">
        <v>437</v>
      </c>
      <c r="G86" s="34">
        <v>4</v>
      </c>
      <c r="H86" s="136"/>
      <c r="I86" s="138"/>
    </row>
    <row r="87" spans="1:9" ht="52.5" customHeight="1" x14ac:dyDescent="0.35">
      <c r="A87" s="129"/>
      <c r="B87" s="132"/>
      <c r="C87" s="119"/>
      <c r="D87" s="122"/>
      <c r="E87" s="126"/>
      <c r="F87" s="35" t="s">
        <v>438</v>
      </c>
      <c r="G87" s="34">
        <v>1</v>
      </c>
      <c r="H87" s="136"/>
      <c r="I87" s="138"/>
    </row>
    <row r="88" spans="1:9" ht="52.5" customHeight="1" x14ac:dyDescent="0.35">
      <c r="A88" s="129"/>
      <c r="B88" s="132"/>
      <c r="C88" s="119"/>
      <c r="D88" s="122"/>
      <c r="E88" s="126"/>
      <c r="F88" s="35" t="s">
        <v>439</v>
      </c>
      <c r="G88" s="34">
        <v>1</v>
      </c>
      <c r="H88" s="136"/>
      <c r="I88" s="138"/>
    </row>
    <row r="89" spans="1:9" ht="36.4" customHeight="1" x14ac:dyDescent="0.35">
      <c r="A89" s="129"/>
      <c r="B89" s="132"/>
      <c r="C89" s="119"/>
      <c r="D89" s="122"/>
      <c r="E89" s="126"/>
      <c r="F89" s="35" t="s">
        <v>440</v>
      </c>
      <c r="G89" s="34">
        <v>1</v>
      </c>
      <c r="H89" s="136"/>
      <c r="I89" s="138"/>
    </row>
    <row r="90" spans="1:9" ht="29.25" customHeight="1" x14ac:dyDescent="0.35">
      <c r="A90" s="129"/>
      <c r="B90" s="132"/>
      <c r="C90" s="119"/>
      <c r="D90" s="119" t="s">
        <v>441</v>
      </c>
      <c r="E90" s="121">
        <v>3644801870</v>
      </c>
      <c r="F90" s="35" t="s">
        <v>442</v>
      </c>
      <c r="G90" s="34">
        <v>1</v>
      </c>
      <c r="H90" s="136"/>
      <c r="I90" s="138"/>
    </row>
    <row r="91" spans="1:9" ht="55.5" customHeight="1" x14ac:dyDescent="0.35">
      <c r="A91" s="129"/>
      <c r="B91" s="132"/>
      <c r="C91" s="119"/>
      <c r="D91" s="119"/>
      <c r="E91" s="121"/>
      <c r="F91" s="35" t="s">
        <v>443</v>
      </c>
      <c r="G91" s="34">
        <v>1</v>
      </c>
      <c r="H91" s="136"/>
      <c r="I91" s="138"/>
    </row>
    <row r="92" spans="1:9" ht="29.25" customHeight="1" x14ac:dyDescent="0.35">
      <c r="A92" s="129"/>
      <c r="B92" s="132"/>
      <c r="C92" s="119"/>
      <c r="D92" s="119"/>
      <c r="E92" s="121"/>
      <c r="F92" s="35" t="s">
        <v>444</v>
      </c>
      <c r="G92" s="34">
        <v>1</v>
      </c>
      <c r="H92" s="136"/>
      <c r="I92" s="138"/>
    </row>
    <row r="93" spans="1:9" ht="52.15" customHeight="1" x14ac:dyDescent="0.35">
      <c r="A93" s="129"/>
      <c r="B93" s="132"/>
      <c r="C93" s="119"/>
      <c r="D93" s="119"/>
      <c r="E93" s="121"/>
      <c r="F93" s="35" t="s">
        <v>445</v>
      </c>
      <c r="G93" s="34">
        <v>1</v>
      </c>
      <c r="H93" s="136"/>
      <c r="I93" s="138"/>
    </row>
    <row r="94" spans="1:9" ht="40.5" customHeight="1" x14ac:dyDescent="0.35">
      <c r="A94" s="129"/>
      <c r="B94" s="132"/>
      <c r="C94" s="119"/>
      <c r="D94" s="119"/>
      <c r="E94" s="121"/>
      <c r="F94" s="35" t="s">
        <v>446</v>
      </c>
      <c r="G94" s="34">
        <v>3</v>
      </c>
      <c r="H94" s="136"/>
      <c r="I94" s="138"/>
    </row>
    <row r="95" spans="1:9" ht="40.5" customHeight="1" x14ac:dyDescent="0.35">
      <c r="A95" s="129"/>
      <c r="B95" s="132"/>
      <c r="C95" s="119"/>
      <c r="D95" s="119"/>
      <c r="E95" s="121"/>
      <c r="F95" s="35" t="s">
        <v>447</v>
      </c>
      <c r="G95" s="34">
        <v>3</v>
      </c>
      <c r="H95" s="136"/>
      <c r="I95" s="138"/>
    </row>
    <row r="96" spans="1:9" ht="40.5" customHeight="1" x14ac:dyDescent="0.35">
      <c r="A96" s="129"/>
      <c r="B96" s="132"/>
      <c r="C96" s="119"/>
      <c r="D96" s="119"/>
      <c r="E96" s="121"/>
      <c r="F96" s="35" t="s">
        <v>448</v>
      </c>
      <c r="G96" s="34">
        <v>3</v>
      </c>
      <c r="H96" s="136"/>
      <c r="I96" s="138"/>
    </row>
    <row r="97" spans="1:9" ht="82.15" customHeight="1" x14ac:dyDescent="0.35">
      <c r="A97" s="129"/>
      <c r="B97" s="132"/>
      <c r="C97" s="119"/>
      <c r="D97" s="119"/>
      <c r="E97" s="121"/>
      <c r="F97" s="35" t="s">
        <v>449</v>
      </c>
      <c r="G97" s="34">
        <v>1</v>
      </c>
      <c r="H97" s="136"/>
      <c r="I97" s="138"/>
    </row>
    <row r="98" spans="1:9" ht="45.4" customHeight="1" x14ac:dyDescent="0.35">
      <c r="A98" s="129"/>
      <c r="B98" s="132"/>
      <c r="C98" s="119"/>
      <c r="D98" s="119"/>
      <c r="E98" s="121"/>
      <c r="F98" s="35" t="s">
        <v>450</v>
      </c>
      <c r="G98" s="34">
        <v>1</v>
      </c>
      <c r="H98" s="136"/>
      <c r="I98" s="138"/>
    </row>
    <row r="99" spans="1:9" ht="24.4" customHeight="1" x14ac:dyDescent="0.35">
      <c r="A99" s="129"/>
      <c r="B99" s="132"/>
      <c r="C99" s="119"/>
      <c r="D99" s="119" t="s">
        <v>451</v>
      </c>
      <c r="E99" s="121">
        <v>8283831827</v>
      </c>
      <c r="F99" s="35" t="s">
        <v>452</v>
      </c>
      <c r="G99" s="34">
        <v>1</v>
      </c>
      <c r="H99" s="136"/>
      <c r="I99" s="138"/>
    </row>
    <row r="100" spans="1:9" ht="45.4" customHeight="1" x14ac:dyDescent="0.35">
      <c r="A100" s="129"/>
      <c r="B100" s="132"/>
      <c r="C100" s="119"/>
      <c r="D100" s="119"/>
      <c r="E100" s="121"/>
      <c r="F100" s="35" t="s">
        <v>453</v>
      </c>
      <c r="G100" s="34">
        <v>1</v>
      </c>
      <c r="H100" s="136"/>
      <c r="I100" s="138"/>
    </row>
    <row r="101" spans="1:9" ht="31" x14ac:dyDescent="0.35">
      <c r="A101" s="129"/>
      <c r="B101" s="132"/>
      <c r="C101" s="119"/>
      <c r="D101" s="119"/>
      <c r="E101" s="121"/>
      <c r="F101" s="35" t="s">
        <v>454</v>
      </c>
      <c r="G101" s="34">
        <v>1</v>
      </c>
      <c r="H101" s="136"/>
      <c r="I101" s="138"/>
    </row>
    <row r="102" spans="1:9" ht="40.5" customHeight="1" x14ac:dyDescent="0.35">
      <c r="A102" s="129"/>
      <c r="B102" s="132"/>
      <c r="C102" s="119"/>
      <c r="D102" s="119"/>
      <c r="E102" s="121"/>
      <c r="F102" s="35" t="s">
        <v>455</v>
      </c>
      <c r="G102" s="34">
        <v>1</v>
      </c>
      <c r="H102" s="136"/>
      <c r="I102" s="138"/>
    </row>
    <row r="103" spans="1:9" ht="40.5" customHeight="1" x14ac:dyDescent="0.35">
      <c r="A103" s="129"/>
      <c r="B103" s="132"/>
      <c r="C103" s="119"/>
      <c r="D103" s="119"/>
      <c r="E103" s="121"/>
      <c r="F103" s="35" t="s">
        <v>456</v>
      </c>
      <c r="G103" s="34">
        <v>1</v>
      </c>
      <c r="H103" s="136"/>
      <c r="I103" s="138"/>
    </row>
    <row r="104" spans="1:9" ht="56.65" customHeight="1" x14ac:dyDescent="0.35">
      <c r="A104" s="129"/>
      <c r="B104" s="132"/>
      <c r="C104" s="119"/>
      <c r="D104" s="119"/>
      <c r="E104" s="121"/>
      <c r="F104" s="35" t="s">
        <v>457</v>
      </c>
      <c r="G104" s="34">
        <v>1</v>
      </c>
      <c r="H104" s="136"/>
      <c r="I104" s="138"/>
    </row>
    <row r="105" spans="1:9" ht="61.15" customHeight="1" x14ac:dyDescent="0.35">
      <c r="A105" s="129"/>
      <c r="B105" s="132"/>
      <c r="C105" s="119"/>
      <c r="D105" s="119"/>
      <c r="E105" s="121"/>
      <c r="F105" s="35" t="s">
        <v>458</v>
      </c>
      <c r="G105" s="34">
        <v>1</v>
      </c>
      <c r="H105" s="136"/>
      <c r="I105" s="138"/>
    </row>
    <row r="106" spans="1:9" ht="66.400000000000006" customHeight="1" x14ac:dyDescent="0.35">
      <c r="A106" s="129"/>
      <c r="B106" s="132"/>
      <c r="C106" s="119"/>
      <c r="D106" s="119"/>
      <c r="E106" s="121"/>
      <c r="F106" s="35" t="s">
        <v>459</v>
      </c>
      <c r="G106" s="34">
        <v>1</v>
      </c>
      <c r="H106" s="136"/>
      <c r="I106" s="138"/>
    </row>
    <row r="107" spans="1:9" ht="35.65" customHeight="1" x14ac:dyDescent="0.35">
      <c r="A107" s="129"/>
      <c r="B107" s="132"/>
      <c r="C107" s="119"/>
      <c r="D107" s="119"/>
      <c r="E107" s="121"/>
      <c r="F107" s="35" t="s">
        <v>460</v>
      </c>
      <c r="G107" s="34">
        <v>2</v>
      </c>
      <c r="H107" s="136"/>
      <c r="I107" s="138"/>
    </row>
    <row r="108" spans="1:9" ht="23.65" customHeight="1" x14ac:dyDescent="0.35">
      <c r="A108" s="129"/>
      <c r="B108" s="132"/>
      <c r="C108" s="119"/>
      <c r="D108" s="119"/>
      <c r="E108" s="121"/>
      <c r="F108" s="35" t="s">
        <v>461</v>
      </c>
      <c r="G108" s="34">
        <v>2</v>
      </c>
      <c r="H108" s="136"/>
      <c r="I108" s="138"/>
    </row>
    <row r="109" spans="1:9" ht="23.65" customHeight="1" x14ac:dyDescent="0.35">
      <c r="A109" s="129"/>
      <c r="B109" s="132"/>
      <c r="C109" s="119"/>
      <c r="D109" s="119"/>
      <c r="E109" s="121"/>
      <c r="F109" s="35" t="s">
        <v>462</v>
      </c>
      <c r="G109" s="34">
        <v>2</v>
      </c>
      <c r="H109" s="136"/>
      <c r="I109" s="138"/>
    </row>
    <row r="110" spans="1:9" ht="31" x14ac:dyDescent="0.35">
      <c r="A110" s="129"/>
      <c r="B110" s="132"/>
      <c r="C110" s="119"/>
      <c r="D110" s="119"/>
      <c r="E110" s="121"/>
      <c r="F110" s="35" t="s">
        <v>463</v>
      </c>
      <c r="G110" s="34">
        <v>1</v>
      </c>
      <c r="H110" s="136"/>
      <c r="I110" s="138"/>
    </row>
    <row r="111" spans="1:9" ht="81.75" customHeight="1" x14ac:dyDescent="0.35">
      <c r="A111" s="42" t="s">
        <v>46</v>
      </c>
      <c r="B111" s="33" t="s">
        <v>464</v>
      </c>
      <c r="C111" s="34" t="s">
        <v>465</v>
      </c>
      <c r="D111" s="34" t="s">
        <v>466</v>
      </c>
      <c r="E111" s="32">
        <v>931921190</v>
      </c>
      <c r="F111" s="35" t="s">
        <v>467</v>
      </c>
      <c r="G111" s="34">
        <v>100</v>
      </c>
      <c r="H111" s="43" t="s">
        <v>92</v>
      </c>
      <c r="I111" s="49" t="s">
        <v>468</v>
      </c>
    </row>
    <row r="112" spans="1:9" ht="64.900000000000006" customHeight="1" x14ac:dyDescent="0.35">
      <c r="A112" s="129" t="s">
        <v>95</v>
      </c>
      <c r="B112" s="132" t="s">
        <v>469</v>
      </c>
      <c r="C112" s="119" t="s">
        <v>98</v>
      </c>
      <c r="D112" s="119" t="s">
        <v>470</v>
      </c>
      <c r="E112" s="121">
        <f>600000000+800000000+9500000000+12500000000+8385354113</f>
        <v>31785354113</v>
      </c>
      <c r="F112" s="35" t="s">
        <v>471</v>
      </c>
      <c r="G112" s="34">
        <v>100</v>
      </c>
      <c r="H112" s="150" t="s">
        <v>101</v>
      </c>
      <c r="I112" s="138" t="s">
        <v>102</v>
      </c>
    </row>
    <row r="113" spans="1:9" ht="41.65" customHeight="1" x14ac:dyDescent="0.35">
      <c r="A113" s="129"/>
      <c r="B113" s="132"/>
      <c r="C113" s="119"/>
      <c r="D113" s="119"/>
      <c r="E113" s="121"/>
      <c r="F113" s="35" t="s">
        <v>472</v>
      </c>
      <c r="G113" s="34">
        <v>83.7</v>
      </c>
      <c r="H113" s="150"/>
      <c r="I113" s="138"/>
    </row>
    <row r="114" spans="1:9" ht="36" customHeight="1" x14ac:dyDescent="0.35">
      <c r="A114" s="129"/>
      <c r="B114" s="132"/>
      <c r="C114" s="119"/>
      <c r="D114" s="119"/>
      <c r="E114" s="121"/>
      <c r="F114" s="35" t="s">
        <v>473</v>
      </c>
      <c r="G114" s="34">
        <v>59.4</v>
      </c>
      <c r="H114" s="150"/>
      <c r="I114" s="138"/>
    </row>
    <row r="115" spans="1:9" ht="50.65" customHeight="1" x14ac:dyDescent="0.35">
      <c r="A115" s="129"/>
      <c r="B115" s="132"/>
      <c r="C115" s="119"/>
      <c r="D115" s="119"/>
      <c r="E115" s="121"/>
      <c r="F115" s="35" t="s">
        <v>474</v>
      </c>
      <c r="G115" s="34">
        <v>100</v>
      </c>
      <c r="H115" s="150"/>
      <c r="I115" s="138"/>
    </row>
    <row r="116" spans="1:9" ht="58.15" customHeight="1" x14ac:dyDescent="0.35">
      <c r="A116" s="129"/>
      <c r="B116" s="132"/>
      <c r="C116" s="119"/>
      <c r="D116" s="119"/>
      <c r="E116" s="121"/>
      <c r="F116" s="35" t="s">
        <v>475</v>
      </c>
      <c r="G116" s="34">
        <v>500</v>
      </c>
      <c r="H116" s="150"/>
      <c r="I116" s="138"/>
    </row>
    <row r="117" spans="1:9" ht="58.15" customHeight="1" x14ac:dyDescent="0.35">
      <c r="A117" s="129"/>
      <c r="B117" s="132"/>
      <c r="C117" s="119"/>
      <c r="D117" s="119"/>
      <c r="E117" s="121"/>
      <c r="F117" s="35" t="s">
        <v>476</v>
      </c>
      <c r="G117" s="34">
        <v>800</v>
      </c>
      <c r="H117" s="150"/>
      <c r="I117" s="138"/>
    </row>
    <row r="118" spans="1:9" ht="46.5" customHeight="1" x14ac:dyDescent="0.35">
      <c r="A118" s="129"/>
      <c r="B118" s="132"/>
      <c r="C118" s="119"/>
      <c r="D118" s="119"/>
      <c r="E118" s="121"/>
      <c r="F118" s="35" t="s">
        <v>477</v>
      </c>
      <c r="G118" s="34">
        <v>237</v>
      </c>
      <c r="H118" s="150"/>
      <c r="I118" s="138"/>
    </row>
    <row r="119" spans="1:9" ht="46.5" customHeight="1" x14ac:dyDescent="0.35">
      <c r="A119" s="129"/>
      <c r="B119" s="132"/>
      <c r="C119" s="119"/>
      <c r="D119" s="119"/>
      <c r="E119" s="121"/>
      <c r="F119" s="35" t="s">
        <v>478</v>
      </c>
      <c r="G119" s="34">
        <v>30</v>
      </c>
      <c r="H119" s="150"/>
      <c r="I119" s="138"/>
    </row>
    <row r="120" spans="1:9" ht="46.5" customHeight="1" x14ac:dyDescent="0.35">
      <c r="A120" s="129"/>
      <c r="B120" s="132"/>
      <c r="C120" s="119"/>
      <c r="D120" s="119"/>
      <c r="E120" s="121"/>
      <c r="F120" s="35" t="s">
        <v>479</v>
      </c>
      <c r="G120" s="34">
        <v>237</v>
      </c>
      <c r="H120" s="150"/>
      <c r="I120" s="138"/>
    </row>
    <row r="121" spans="1:9" ht="52.5" customHeight="1" x14ac:dyDescent="0.35">
      <c r="A121" s="129"/>
      <c r="B121" s="132"/>
      <c r="C121" s="119"/>
      <c r="D121" s="119"/>
      <c r="E121" s="121"/>
      <c r="F121" s="35" t="s">
        <v>480</v>
      </c>
      <c r="G121" s="34">
        <v>150</v>
      </c>
      <c r="H121" s="150"/>
      <c r="I121" s="138"/>
    </row>
    <row r="122" spans="1:9" ht="62.25" customHeight="1" x14ac:dyDescent="0.35">
      <c r="A122" s="129"/>
      <c r="B122" s="132"/>
      <c r="C122" s="119"/>
      <c r="D122" s="119"/>
      <c r="E122" s="121"/>
      <c r="F122" s="35" t="s">
        <v>481</v>
      </c>
      <c r="G122" s="34">
        <v>237</v>
      </c>
      <c r="H122" s="150"/>
      <c r="I122" s="138"/>
    </row>
    <row r="123" spans="1:9" ht="50.65" customHeight="1" x14ac:dyDescent="0.35">
      <c r="A123" s="129"/>
      <c r="B123" s="132"/>
      <c r="C123" s="119"/>
      <c r="D123" s="119"/>
      <c r="E123" s="121"/>
      <c r="F123" s="35" t="s">
        <v>482</v>
      </c>
      <c r="G123" s="34">
        <v>237</v>
      </c>
      <c r="H123" s="150"/>
      <c r="I123" s="138"/>
    </row>
    <row r="124" spans="1:9" ht="29.25" customHeight="1" x14ac:dyDescent="0.35">
      <c r="A124" s="129"/>
      <c r="B124" s="132"/>
      <c r="C124" s="119"/>
      <c r="D124" s="119"/>
      <c r="E124" s="121"/>
      <c r="F124" s="35" t="s">
        <v>483</v>
      </c>
      <c r="G124" s="34">
        <v>5</v>
      </c>
      <c r="H124" s="150"/>
      <c r="I124" s="138"/>
    </row>
    <row r="125" spans="1:9" ht="29.25" customHeight="1" x14ac:dyDescent="0.35">
      <c r="A125" s="129"/>
      <c r="B125" s="132"/>
      <c r="C125" s="119"/>
      <c r="D125" s="119"/>
      <c r="E125" s="121"/>
      <c r="F125" s="35" t="s">
        <v>484</v>
      </c>
      <c r="G125" s="34">
        <v>1</v>
      </c>
      <c r="H125" s="150"/>
      <c r="I125" s="138"/>
    </row>
    <row r="126" spans="1:9" ht="29.25" customHeight="1" x14ac:dyDescent="0.35">
      <c r="A126" s="129"/>
      <c r="B126" s="132"/>
      <c r="C126" s="119"/>
      <c r="D126" s="119"/>
      <c r="E126" s="121"/>
      <c r="F126" s="35" t="s">
        <v>485</v>
      </c>
      <c r="G126" s="34">
        <v>4</v>
      </c>
      <c r="H126" s="150"/>
      <c r="I126" s="138"/>
    </row>
    <row r="127" spans="1:9" ht="29.25" customHeight="1" x14ac:dyDescent="0.35">
      <c r="A127" s="129"/>
      <c r="B127" s="132"/>
      <c r="C127" s="119"/>
      <c r="D127" s="119"/>
      <c r="E127" s="121"/>
      <c r="F127" s="35" t="s">
        <v>486</v>
      </c>
      <c r="G127" s="34">
        <v>4</v>
      </c>
      <c r="H127" s="150"/>
      <c r="I127" s="138"/>
    </row>
    <row r="128" spans="1:9" ht="29.25" customHeight="1" x14ac:dyDescent="0.35">
      <c r="A128" s="129"/>
      <c r="B128" s="132"/>
      <c r="C128" s="119"/>
      <c r="D128" s="119"/>
      <c r="E128" s="121"/>
      <c r="F128" s="35" t="s">
        <v>487</v>
      </c>
      <c r="G128" s="34">
        <v>4</v>
      </c>
      <c r="H128" s="150"/>
      <c r="I128" s="138"/>
    </row>
    <row r="129" spans="1:9" ht="42.75" customHeight="1" x14ac:dyDescent="0.35">
      <c r="A129" s="129"/>
      <c r="B129" s="132"/>
      <c r="C129" s="119"/>
      <c r="D129" s="119" t="s">
        <v>488</v>
      </c>
      <c r="E129" s="121">
        <f>19628000000+5000000000+7600000000+3931000000</f>
        <v>36159000000</v>
      </c>
      <c r="F129" s="35" t="s">
        <v>489</v>
      </c>
      <c r="G129" s="34">
        <v>200</v>
      </c>
      <c r="H129" s="150"/>
      <c r="I129" s="138"/>
    </row>
    <row r="130" spans="1:9" ht="42.75" customHeight="1" x14ac:dyDescent="0.35">
      <c r="A130" s="129"/>
      <c r="B130" s="132"/>
      <c r="C130" s="119"/>
      <c r="D130" s="119"/>
      <c r="E130" s="121"/>
      <c r="F130" s="35" t="s">
        <v>490</v>
      </c>
      <c r="G130" s="34">
        <v>37000</v>
      </c>
      <c r="H130" s="150"/>
      <c r="I130" s="138"/>
    </row>
    <row r="131" spans="1:9" ht="55.5" customHeight="1" x14ac:dyDescent="0.35">
      <c r="A131" s="129"/>
      <c r="B131" s="132"/>
      <c r="C131" s="119"/>
      <c r="D131" s="119"/>
      <c r="E131" s="121"/>
      <c r="F131" s="35" t="s">
        <v>491</v>
      </c>
      <c r="G131" s="34">
        <v>100</v>
      </c>
      <c r="H131" s="150"/>
      <c r="I131" s="138"/>
    </row>
    <row r="132" spans="1:9" ht="29.25" customHeight="1" x14ac:dyDescent="0.35">
      <c r="A132" s="129"/>
      <c r="B132" s="132"/>
      <c r="C132" s="119"/>
      <c r="D132" s="119"/>
      <c r="E132" s="121"/>
      <c r="F132" s="35" t="s">
        <v>492</v>
      </c>
      <c r="G132" s="34">
        <v>3</v>
      </c>
      <c r="H132" s="150"/>
      <c r="I132" s="138"/>
    </row>
    <row r="133" spans="1:9" ht="29.25" customHeight="1" x14ac:dyDescent="0.35">
      <c r="A133" s="129"/>
      <c r="B133" s="132"/>
      <c r="C133" s="119"/>
      <c r="D133" s="119"/>
      <c r="E133" s="121"/>
      <c r="F133" s="35" t="s">
        <v>493</v>
      </c>
      <c r="G133" s="34">
        <v>3</v>
      </c>
      <c r="H133" s="150"/>
      <c r="I133" s="138"/>
    </row>
    <row r="134" spans="1:9" ht="29.25" customHeight="1" x14ac:dyDescent="0.35">
      <c r="A134" s="129"/>
      <c r="B134" s="132"/>
      <c r="C134" s="119"/>
      <c r="D134" s="119"/>
      <c r="E134" s="121"/>
      <c r="F134" s="35" t="s">
        <v>494</v>
      </c>
      <c r="G134" s="34">
        <v>3</v>
      </c>
      <c r="H134" s="150"/>
      <c r="I134" s="138"/>
    </row>
    <row r="135" spans="1:9" ht="29.25" customHeight="1" x14ac:dyDescent="0.35">
      <c r="A135" s="129"/>
      <c r="B135" s="132"/>
      <c r="C135" s="119"/>
      <c r="D135" s="119" t="s">
        <v>495</v>
      </c>
      <c r="E135" s="121">
        <v>9620000000</v>
      </c>
      <c r="F135" s="35" t="s">
        <v>496</v>
      </c>
      <c r="G135" s="34">
        <v>200</v>
      </c>
      <c r="H135" s="150"/>
      <c r="I135" s="138"/>
    </row>
    <row r="136" spans="1:9" ht="87" customHeight="1" x14ac:dyDescent="0.35">
      <c r="A136" s="129"/>
      <c r="B136" s="132"/>
      <c r="C136" s="119"/>
      <c r="D136" s="119"/>
      <c r="E136" s="121"/>
      <c r="F136" s="35" t="s">
        <v>497</v>
      </c>
      <c r="G136" s="34">
        <v>250</v>
      </c>
      <c r="H136" s="150"/>
      <c r="I136" s="138"/>
    </row>
    <row r="137" spans="1:9" ht="42.75" customHeight="1" x14ac:dyDescent="0.35">
      <c r="A137" s="129"/>
      <c r="B137" s="132"/>
      <c r="C137" s="119"/>
      <c r="D137" s="119"/>
      <c r="E137" s="121"/>
      <c r="F137" s="35" t="s">
        <v>498</v>
      </c>
      <c r="G137" s="34">
        <v>14</v>
      </c>
      <c r="H137" s="150"/>
      <c r="I137" s="138"/>
    </row>
    <row r="138" spans="1:9" ht="42.75" customHeight="1" x14ac:dyDescent="0.35">
      <c r="A138" s="129"/>
      <c r="B138" s="132"/>
      <c r="C138" s="119"/>
      <c r="D138" s="119"/>
      <c r="E138" s="121"/>
      <c r="F138" s="35" t="s">
        <v>499</v>
      </c>
      <c r="G138" s="34">
        <v>16</v>
      </c>
      <c r="H138" s="150"/>
      <c r="I138" s="138"/>
    </row>
    <row r="139" spans="1:9" ht="42.75" customHeight="1" x14ac:dyDescent="0.35">
      <c r="A139" s="129"/>
      <c r="B139" s="132"/>
      <c r="C139" s="119"/>
      <c r="D139" s="119"/>
      <c r="E139" s="121"/>
      <c r="F139" s="35" t="s">
        <v>500</v>
      </c>
      <c r="G139" s="34">
        <v>15</v>
      </c>
      <c r="H139" s="150"/>
      <c r="I139" s="138"/>
    </row>
    <row r="140" spans="1:9" ht="29.25" customHeight="1" x14ac:dyDescent="0.35">
      <c r="A140" s="129"/>
      <c r="B140" s="132"/>
      <c r="C140" s="119"/>
      <c r="D140" s="119"/>
      <c r="E140" s="121"/>
      <c r="F140" s="35" t="s">
        <v>501</v>
      </c>
      <c r="G140" s="34">
        <v>1</v>
      </c>
      <c r="H140" s="150"/>
      <c r="I140" s="138"/>
    </row>
    <row r="141" spans="1:9" ht="29.25" customHeight="1" x14ac:dyDescent="0.35">
      <c r="A141" s="129"/>
      <c r="B141" s="132"/>
      <c r="C141" s="119"/>
      <c r="D141" s="119"/>
      <c r="E141" s="121"/>
      <c r="F141" s="35" t="s">
        <v>502</v>
      </c>
      <c r="G141" s="34">
        <v>1</v>
      </c>
      <c r="H141" s="150"/>
      <c r="I141" s="138"/>
    </row>
    <row r="142" spans="1:9" ht="29.25" customHeight="1" x14ac:dyDescent="0.35">
      <c r="A142" s="129"/>
      <c r="B142" s="132"/>
      <c r="C142" s="119"/>
      <c r="D142" s="119"/>
      <c r="E142" s="121"/>
      <c r="F142" s="35" t="s">
        <v>503</v>
      </c>
      <c r="G142" s="34">
        <v>1</v>
      </c>
      <c r="H142" s="150"/>
      <c r="I142" s="138"/>
    </row>
    <row r="143" spans="1:9" ht="84" customHeight="1" x14ac:dyDescent="0.35">
      <c r="A143" s="34" t="s">
        <v>95</v>
      </c>
      <c r="B143" s="33" t="s">
        <v>504</v>
      </c>
      <c r="C143" s="34" t="s">
        <v>505</v>
      </c>
      <c r="D143" s="34" t="s">
        <v>506</v>
      </c>
      <c r="E143" s="68" t="s">
        <v>74</v>
      </c>
      <c r="F143" s="35" t="s">
        <v>507</v>
      </c>
      <c r="G143" s="34">
        <v>1000</v>
      </c>
      <c r="H143" s="43" t="s">
        <v>110</v>
      </c>
      <c r="I143" s="49" t="s">
        <v>111</v>
      </c>
    </row>
    <row r="144" spans="1:9" ht="34.15" customHeight="1" x14ac:dyDescent="0.35">
      <c r="A144" s="119" t="s">
        <v>95</v>
      </c>
      <c r="B144" s="132" t="s">
        <v>508</v>
      </c>
      <c r="C144" s="119" t="s">
        <v>509</v>
      </c>
      <c r="D144" s="156" t="s">
        <v>510</v>
      </c>
      <c r="E144" s="163">
        <v>911680000</v>
      </c>
      <c r="F144" s="35" t="s">
        <v>511</v>
      </c>
      <c r="G144" s="34">
        <v>1</v>
      </c>
      <c r="H144" s="136" t="s">
        <v>118</v>
      </c>
      <c r="I144" s="138" t="s">
        <v>119</v>
      </c>
    </row>
    <row r="145" spans="1:10" ht="15.5" x14ac:dyDescent="0.35">
      <c r="A145" s="119"/>
      <c r="B145" s="132"/>
      <c r="C145" s="119"/>
      <c r="D145" s="156"/>
      <c r="E145" s="163"/>
      <c r="F145" s="35" t="s">
        <v>512</v>
      </c>
      <c r="G145" s="34">
        <v>1</v>
      </c>
      <c r="H145" s="136"/>
      <c r="I145" s="138"/>
    </row>
    <row r="146" spans="1:10" ht="19.5" customHeight="1" x14ac:dyDescent="0.35">
      <c r="A146" s="119"/>
      <c r="B146" s="132"/>
      <c r="C146" s="119"/>
      <c r="D146" s="156"/>
      <c r="E146" s="163"/>
      <c r="F146" s="35" t="s">
        <v>513</v>
      </c>
      <c r="G146" s="34">
        <v>1</v>
      </c>
      <c r="H146" s="136"/>
      <c r="I146" s="138"/>
    </row>
    <row r="147" spans="1:10" ht="23.65" customHeight="1" x14ac:dyDescent="0.35">
      <c r="A147" s="119"/>
      <c r="B147" s="132"/>
      <c r="C147" s="119"/>
      <c r="D147" s="156"/>
      <c r="E147" s="163"/>
      <c r="F147" s="35" t="s">
        <v>514</v>
      </c>
      <c r="G147" s="34">
        <v>1</v>
      </c>
      <c r="H147" s="136"/>
      <c r="I147" s="138" t="s">
        <v>119</v>
      </c>
    </row>
    <row r="148" spans="1:10" ht="43.5" customHeight="1" x14ac:dyDescent="0.35">
      <c r="A148" s="119"/>
      <c r="B148" s="132"/>
      <c r="C148" s="119"/>
      <c r="D148" s="119" t="s">
        <v>515</v>
      </c>
      <c r="E148" s="164">
        <f>22672150849+1000000000</f>
        <v>23672150849</v>
      </c>
      <c r="F148" s="35" t="s">
        <v>516</v>
      </c>
      <c r="G148" s="34">
        <f>780+50</f>
        <v>830</v>
      </c>
      <c r="H148" s="136"/>
      <c r="I148" s="138"/>
    </row>
    <row r="149" spans="1:10" ht="43.5" customHeight="1" x14ac:dyDescent="0.35">
      <c r="A149" s="119"/>
      <c r="B149" s="132"/>
      <c r="C149" s="119"/>
      <c r="D149" s="119"/>
      <c r="E149" s="164"/>
      <c r="F149" s="35" t="s">
        <v>517</v>
      </c>
      <c r="G149" s="34">
        <v>210</v>
      </c>
      <c r="H149" s="136"/>
      <c r="I149" s="138"/>
    </row>
    <row r="150" spans="1:10" ht="47.25" customHeight="1" x14ac:dyDescent="0.35">
      <c r="A150" s="119"/>
      <c r="B150" s="132"/>
      <c r="C150" s="119"/>
      <c r="D150" s="119"/>
      <c r="E150" s="164"/>
      <c r="F150" s="35" t="s">
        <v>518</v>
      </c>
      <c r="G150" s="34">
        <v>14</v>
      </c>
      <c r="H150" s="136"/>
      <c r="I150" s="138"/>
    </row>
    <row r="151" spans="1:10" ht="49.5" customHeight="1" x14ac:dyDescent="0.35">
      <c r="A151" s="42" t="s">
        <v>95</v>
      </c>
      <c r="B151" s="33" t="s">
        <v>519</v>
      </c>
      <c r="C151" s="34" t="s">
        <v>123</v>
      </c>
      <c r="D151" s="34" t="s">
        <v>520</v>
      </c>
      <c r="E151" s="32" t="s">
        <v>74</v>
      </c>
      <c r="F151" s="35" t="s">
        <v>521</v>
      </c>
      <c r="G151" s="34">
        <v>29</v>
      </c>
      <c r="H151" s="43" t="s">
        <v>124</v>
      </c>
      <c r="I151" s="49" t="s">
        <v>125</v>
      </c>
    </row>
    <row r="152" spans="1:10" ht="70.900000000000006" customHeight="1" x14ac:dyDescent="0.35">
      <c r="A152" s="42" t="s">
        <v>95</v>
      </c>
      <c r="B152" s="33" t="s">
        <v>522</v>
      </c>
      <c r="C152" s="34" t="s">
        <v>128</v>
      </c>
      <c r="D152" s="34" t="s">
        <v>523</v>
      </c>
      <c r="E152" s="32" t="s">
        <v>74</v>
      </c>
      <c r="F152" s="35" t="s">
        <v>524</v>
      </c>
      <c r="G152" s="34">
        <v>1700</v>
      </c>
      <c r="H152" s="43" t="s">
        <v>124</v>
      </c>
      <c r="I152" s="49" t="s">
        <v>125</v>
      </c>
    </row>
    <row r="153" spans="1:10" ht="33" customHeight="1" x14ac:dyDescent="0.35">
      <c r="A153" s="129" t="s">
        <v>95</v>
      </c>
      <c r="B153" s="132" t="s">
        <v>525</v>
      </c>
      <c r="C153" s="119" t="s">
        <v>526</v>
      </c>
      <c r="D153" s="119" t="s">
        <v>527</v>
      </c>
      <c r="E153" s="121" t="s">
        <v>74</v>
      </c>
      <c r="F153" s="35" t="s">
        <v>528</v>
      </c>
      <c r="G153" s="34">
        <v>1</v>
      </c>
      <c r="H153" s="136" t="s">
        <v>529</v>
      </c>
      <c r="I153" s="138" t="s">
        <v>530</v>
      </c>
    </row>
    <row r="154" spans="1:10" ht="33" customHeight="1" x14ac:dyDescent="0.35">
      <c r="A154" s="129"/>
      <c r="B154" s="132"/>
      <c r="C154" s="119"/>
      <c r="D154" s="119"/>
      <c r="E154" s="121"/>
      <c r="F154" s="35" t="s">
        <v>531</v>
      </c>
      <c r="G154" s="34">
        <v>3</v>
      </c>
      <c r="H154" s="136"/>
      <c r="I154" s="138"/>
    </row>
    <row r="155" spans="1:10" ht="42.4" customHeight="1" x14ac:dyDescent="0.35">
      <c r="A155" s="129"/>
      <c r="B155" s="132"/>
      <c r="C155" s="119"/>
      <c r="D155" s="119"/>
      <c r="E155" s="121"/>
      <c r="F155" s="35" t="s">
        <v>532</v>
      </c>
      <c r="G155" s="34">
        <v>127</v>
      </c>
      <c r="H155" s="136"/>
      <c r="I155" s="138"/>
    </row>
    <row r="156" spans="1:10" ht="43.5" customHeight="1" x14ac:dyDescent="0.35">
      <c r="A156" s="129"/>
      <c r="B156" s="132"/>
      <c r="C156" s="119"/>
      <c r="D156" s="119" t="s">
        <v>533</v>
      </c>
      <c r="E156" s="121" t="s">
        <v>74</v>
      </c>
      <c r="F156" s="35" t="s">
        <v>534</v>
      </c>
      <c r="G156" s="34">
        <v>1</v>
      </c>
      <c r="H156" s="136"/>
      <c r="I156" s="138"/>
    </row>
    <row r="157" spans="1:10" ht="40.9" customHeight="1" x14ac:dyDescent="0.35">
      <c r="A157" s="129"/>
      <c r="B157" s="132"/>
      <c r="C157" s="119"/>
      <c r="D157" s="119"/>
      <c r="E157" s="161"/>
      <c r="F157" s="35" t="s">
        <v>535</v>
      </c>
      <c r="G157" s="34">
        <v>12</v>
      </c>
      <c r="H157" s="162"/>
      <c r="I157" s="138"/>
    </row>
    <row r="158" spans="1:10" s="79" customFormat="1" ht="55.15" customHeight="1" x14ac:dyDescent="0.35">
      <c r="A158" s="180" t="s">
        <v>95</v>
      </c>
      <c r="B158" s="132" t="s">
        <v>536</v>
      </c>
      <c r="C158" s="119" t="s">
        <v>537</v>
      </c>
      <c r="D158" s="119" t="s">
        <v>538</v>
      </c>
      <c r="E158" s="161">
        <v>11709087440</v>
      </c>
      <c r="F158" s="35" t="s">
        <v>539</v>
      </c>
      <c r="G158" s="80">
        <v>1</v>
      </c>
      <c r="H158" s="181" t="s">
        <v>141</v>
      </c>
      <c r="I158" s="119" t="s">
        <v>142</v>
      </c>
      <c r="J158" s="78"/>
    </row>
    <row r="159" spans="1:10" s="79" customFormat="1" ht="39" customHeight="1" x14ac:dyDescent="0.35">
      <c r="A159" s="180"/>
      <c r="B159" s="132"/>
      <c r="C159" s="119"/>
      <c r="D159" s="119"/>
      <c r="E159" s="161"/>
      <c r="F159" s="35" t="s">
        <v>540</v>
      </c>
      <c r="G159" s="80">
        <v>1</v>
      </c>
      <c r="H159" s="181"/>
      <c r="I159" s="119"/>
      <c r="J159" s="78"/>
    </row>
    <row r="160" spans="1:10" s="79" customFormat="1" ht="31" x14ac:dyDescent="0.35">
      <c r="A160" s="180"/>
      <c r="B160" s="132"/>
      <c r="C160" s="119"/>
      <c r="D160" s="119"/>
      <c r="E160" s="161"/>
      <c r="F160" s="35" t="s">
        <v>541</v>
      </c>
      <c r="G160" s="34">
        <v>2</v>
      </c>
      <c r="H160" s="181"/>
      <c r="I160" s="119"/>
      <c r="J160" s="78"/>
    </row>
    <row r="161" spans="1:10" s="79" customFormat="1" ht="27.4" customHeight="1" x14ac:dyDescent="0.35">
      <c r="A161" s="180"/>
      <c r="B161" s="132"/>
      <c r="C161" s="119"/>
      <c r="D161" s="119"/>
      <c r="E161" s="161"/>
      <c r="F161" s="35" t="s">
        <v>542</v>
      </c>
      <c r="G161" s="34">
        <v>12</v>
      </c>
      <c r="H161" s="181"/>
      <c r="I161" s="119"/>
      <c r="J161" s="78"/>
    </row>
    <row r="162" spans="1:10" s="79" customFormat="1" ht="27.4" customHeight="1" x14ac:dyDescent="0.35">
      <c r="A162" s="180"/>
      <c r="B162" s="132"/>
      <c r="C162" s="119"/>
      <c r="D162" s="119"/>
      <c r="E162" s="161"/>
      <c r="F162" s="35" t="s">
        <v>543</v>
      </c>
      <c r="G162" s="34">
        <v>5000</v>
      </c>
      <c r="H162" s="181"/>
      <c r="I162" s="119"/>
      <c r="J162" s="78"/>
    </row>
    <row r="163" spans="1:10" s="79" customFormat="1" ht="27.4" customHeight="1" x14ac:dyDescent="0.35">
      <c r="A163" s="180"/>
      <c r="B163" s="132"/>
      <c r="C163" s="119"/>
      <c r="D163" s="119"/>
      <c r="E163" s="161"/>
      <c r="F163" s="35" t="s">
        <v>544</v>
      </c>
      <c r="G163" s="34">
        <v>12</v>
      </c>
      <c r="H163" s="181"/>
      <c r="I163" s="119"/>
      <c r="J163" s="78"/>
    </row>
    <row r="164" spans="1:10" s="79" customFormat="1" ht="55.9" customHeight="1" x14ac:dyDescent="0.35">
      <c r="A164" s="180"/>
      <c r="B164" s="132"/>
      <c r="C164" s="119"/>
      <c r="D164" s="119"/>
      <c r="E164" s="161"/>
      <c r="F164" s="35" t="s">
        <v>545</v>
      </c>
      <c r="G164" s="34">
        <v>1</v>
      </c>
      <c r="H164" s="181"/>
      <c r="I164" s="119"/>
      <c r="J164" s="78"/>
    </row>
    <row r="165" spans="1:10" s="79" customFormat="1" ht="36.4" customHeight="1" x14ac:dyDescent="0.35">
      <c r="A165" s="180"/>
      <c r="B165" s="132"/>
      <c r="C165" s="119"/>
      <c r="D165" s="119"/>
      <c r="E165" s="161"/>
      <c r="F165" s="35" t="s">
        <v>546</v>
      </c>
      <c r="G165" s="34">
        <v>1</v>
      </c>
      <c r="H165" s="181"/>
      <c r="I165" s="119"/>
      <c r="J165" s="78"/>
    </row>
    <row r="166" spans="1:10" s="79" customFormat="1" ht="36" customHeight="1" x14ac:dyDescent="0.35">
      <c r="A166" s="180"/>
      <c r="B166" s="132"/>
      <c r="C166" s="119"/>
      <c r="D166" s="119"/>
      <c r="E166" s="161"/>
      <c r="F166" s="35" t="s">
        <v>547</v>
      </c>
      <c r="G166" s="34">
        <v>1</v>
      </c>
      <c r="H166" s="181"/>
      <c r="I166" s="119"/>
      <c r="J166" s="78"/>
    </row>
    <row r="167" spans="1:10" s="79" customFormat="1" ht="36.4" customHeight="1" x14ac:dyDescent="0.35">
      <c r="A167" s="180"/>
      <c r="B167" s="132"/>
      <c r="C167" s="119"/>
      <c r="D167" s="119"/>
      <c r="E167" s="161"/>
      <c r="F167" s="35" t="s">
        <v>548</v>
      </c>
      <c r="G167" s="34">
        <v>1</v>
      </c>
      <c r="H167" s="181"/>
      <c r="I167" s="119"/>
      <c r="J167" s="78"/>
    </row>
    <row r="168" spans="1:10" s="79" customFormat="1" ht="58.9" customHeight="1" x14ac:dyDescent="0.35">
      <c r="A168" s="180"/>
      <c r="B168" s="132"/>
      <c r="C168" s="119"/>
      <c r="D168" s="119"/>
      <c r="E168" s="161"/>
      <c r="F168" s="35" t="s">
        <v>549</v>
      </c>
      <c r="G168" s="34">
        <v>1</v>
      </c>
      <c r="H168" s="181"/>
      <c r="I168" s="119"/>
      <c r="J168" s="78"/>
    </row>
    <row r="169" spans="1:10" s="79" customFormat="1" ht="55.5" customHeight="1" x14ac:dyDescent="0.35">
      <c r="A169" s="180"/>
      <c r="B169" s="123" t="s">
        <v>550</v>
      </c>
      <c r="C169" s="122" t="s">
        <v>145</v>
      </c>
      <c r="D169" s="122" t="s">
        <v>551</v>
      </c>
      <c r="E169" s="182">
        <v>2000000000</v>
      </c>
      <c r="F169" s="35" t="s">
        <v>552</v>
      </c>
      <c r="G169" s="34">
        <v>800</v>
      </c>
      <c r="H169" s="183" t="s">
        <v>141</v>
      </c>
      <c r="I169" s="122" t="s">
        <v>142</v>
      </c>
      <c r="J169" s="78"/>
    </row>
    <row r="170" spans="1:10" s="79" customFormat="1" ht="55.5" customHeight="1" x14ac:dyDescent="0.35">
      <c r="A170" s="180"/>
      <c r="B170" s="123"/>
      <c r="C170" s="122"/>
      <c r="D170" s="122"/>
      <c r="E170" s="182"/>
      <c r="F170" s="35" t="s">
        <v>553</v>
      </c>
      <c r="G170" s="34">
        <v>4200</v>
      </c>
      <c r="H170" s="183"/>
      <c r="I170" s="122"/>
      <c r="J170" s="78"/>
    </row>
    <row r="171" spans="1:10" s="79" customFormat="1" ht="55.5" customHeight="1" x14ac:dyDescent="0.35">
      <c r="A171" s="180"/>
      <c r="B171" s="123"/>
      <c r="C171" s="122"/>
      <c r="D171" s="122"/>
      <c r="E171" s="182"/>
      <c r="F171" s="35" t="s">
        <v>554</v>
      </c>
      <c r="G171" s="34">
        <v>1</v>
      </c>
      <c r="H171" s="183"/>
      <c r="I171" s="122"/>
      <c r="J171" s="78"/>
    </row>
    <row r="172" spans="1:10" s="79" customFormat="1" ht="55.5" customHeight="1" x14ac:dyDescent="0.35">
      <c r="A172" s="180"/>
      <c r="B172" s="123"/>
      <c r="C172" s="122"/>
      <c r="D172" s="122"/>
      <c r="E172" s="182"/>
      <c r="F172" s="35" t="s">
        <v>555</v>
      </c>
      <c r="G172" s="34">
        <v>1</v>
      </c>
      <c r="H172" s="183"/>
      <c r="I172" s="122"/>
      <c r="J172" s="78"/>
    </row>
    <row r="173" spans="1:10" s="79" customFormat="1" ht="55.5" customHeight="1" x14ac:dyDescent="0.35">
      <c r="A173" s="180"/>
      <c r="B173" s="123"/>
      <c r="C173" s="122"/>
      <c r="D173" s="122"/>
      <c r="E173" s="182"/>
      <c r="F173" s="35" t="s">
        <v>556</v>
      </c>
      <c r="G173" s="34">
        <v>1</v>
      </c>
      <c r="H173" s="183"/>
      <c r="I173" s="122"/>
      <c r="J173" s="78"/>
    </row>
    <row r="174" spans="1:10" ht="24.4" customHeight="1" x14ac:dyDescent="0.35">
      <c r="A174" s="129" t="s">
        <v>95</v>
      </c>
      <c r="B174" s="132" t="s">
        <v>557</v>
      </c>
      <c r="C174" s="119" t="s">
        <v>558</v>
      </c>
      <c r="D174" s="119" t="s">
        <v>559</v>
      </c>
      <c r="E174" s="121">
        <v>6823787796</v>
      </c>
      <c r="F174" s="86" t="s">
        <v>560</v>
      </c>
      <c r="G174" s="77">
        <v>1</v>
      </c>
      <c r="H174" s="152" t="s">
        <v>85</v>
      </c>
      <c r="I174" s="153" t="s">
        <v>86</v>
      </c>
    </row>
    <row r="175" spans="1:10" ht="28.15" customHeight="1" x14ac:dyDescent="0.35">
      <c r="A175" s="129"/>
      <c r="B175" s="132"/>
      <c r="C175" s="119"/>
      <c r="D175" s="119"/>
      <c r="E175" s="121"/>
      <c r="F175" s="35" t="s">
        <v>561</v>
      </c>
      <c r="G175" s="34">
        <v>1</v>
      </c>
      <c r="H175" s="152"/>
      <c r="I175" s="153"/>
    </row>
    <row r="176" spans="1:10" ht="37.9" customHeight="1" x14ac:dyDescent="0.35">
      <c r="A176" s="129"/>
      <c r="B176" s="132"/>
      <c r="C176" s="119"/>
      <c r="D176" s="119"/>
      <c r="E176" s="121"/>
      <c r="F176" s="35" t="s">
        <v>562</v>
      </c>
      <c r="G176" s="34">
        <v>1</v>
      </c>
      <c r="H176" s="152"/>
      <c r="I176" s="153"/>
    </row>
    <row r="177" spans="1:9" ht="43.15" customHeight="1" x14ac:dyDescent="0.35">
      <c r="A177" s="129"/>
      <c r="B177" s="132"/>
      <c r="C177" s="119"/>
      <c r="D177" s="119"/>
      <c r="E177" s="121"/>
      <c r="F177" s="35" t="s">
        <v>563</v>
      </c>
      <c r="G177" s="34">
        <v>100</v>
      </c>
      <c r="H177" s="152"/>
      <c r="I177" s="153"/>
    </row>
    <row r="178" spans="1:9" ht="34.9" customHeight="1" x14ac:dyDescent="0.35">
      <c r="A178" s="129"/>
      <c r="B178" s="132"/>
      <c r="C178" s="119"/>
      <c r="D178" s="119"/>
      <c r="E178" s="121"/>
      <c r="F178" s="35" t="s">
        <v>564</v>
      </c>
      <c r="G178" s="34">
        <v>1</v>
      </c>
      <c r="H178" s="152"/>
      <c r="I178" s="153"/>
    </row>
    <row r="179" spans="1:9" ht="25.9" customHeight="1" x14ac:dyDescent="0.35">
      <c r="A179" s="129"/>
      <c r="B179" s="132"/>
      <c r="C179" s="119"/>
      <c r="D179" s="119"/>
      <c r="E179" s="121"/>
      <c r="F179" s="35" t="s">
        <v>565</v>
      </c>
      <c r="G179" s="34">
        <v>2</v>
      </c>
      <c r="H179" s="152"/>
      <c r="I179" s="153"/>
    </row>
    <row r="180" spans="1:9" ht="25.9" customHeight="1" x14ac:dyDescent="0.35">
      <c r="A180" s="129"/>
      <c r="B180" s="132"/>
      <c r="C180" s="119"/>
      <c r="D180" s="119"/>
      <c r="E180" s="121"/>
      <c r="F180" s="35" t="s">
        <v>566</v>
      </c>
      <c r="G180" s="34">
        <v>1</v>
      </c>
      <c r="H180" s="152"/>
      <c r="I180" s="153"/>
    </row>
    <row r="181" spans="1:9" ht="38.65" customHeight="1" x14ac:dyDescent="0.35">
      <c r="A181" s="129"/>
      <c r="B181" s="132"/>
      <c r="C181" s="119"/>
      <c r="D181" s="119"/>
      <c r="E181" s="121"/>
      <c r="F181" s="35" t="s">
        <v>567</v>
      </c>
      <c r="G181" s="34">
        <v>2</v>
      </c>
      <c r="H181" s="152"/>
      <c r="I181" s="153"/>
    </row>
    <row r="182" spans="1:9" ht="34.15" customHeight="1" x14ac:dyDescent="0.35">
      <c r="A182" s="129" t="s">
        <v>95</v>
      </c>
      <c r="B182" s="154" t="s">
        <v>568</v>
      </c>
      <c r="C182" s="155" t="s">
        <v>569</v>
      </c>
      <c r="D182" s="156" t="s">
        <v>570</v>
      </c>
      <c r="E182" s="134">
        <v>163738225424</v>
      </c>
      <c r="F182" s="35" t="s">
        <v>571</v>
      </c>
      <c r="G182" s="34">
        <v>8</v>
      </c>
      <c r="H182" s="152" t="s">
        <v>118</v>
      </c>
      <c r="I182" s="153" t="s">
        <v>119</v>
      </c>
    </row>
    <row r="183" spans="1:9" ht="34.15" customHeight="1" x14ac:dyDescent="0.35">
      <c r="A183" s="129"/>
      <c r="B183" s="154"/>
      <c r="C183" s="155"/>
      <c r="D183" s="156"/>
      <c r="E183" s="134"/>
      <c r="F183" s="35" t="s">
        <v>572</v>
      </c>
      <c r="G183" s="34">
        <v>1</v>
      </c>
      <c r="H183" s="152"/>
      <c r="I183" s="153"/>
    </row>
    <row r="184" spans="1:9" ht="40.5" customHeight="1" x14ac:dyDescent="0.35">
      <c r="A184" s="129"/>
      <c r="B184" s="154"/>
      <c r="C184" s="155"/>
      <c r="D184" s="156"/>
      <c r="E184" s="134"/>
      <c r="F184" s="35" t="s">
        <v>573</v>
      </c>
      <c r="G184" s="80">
        <v>0.95</v>
      </c>
      <c r="H184" s="152"/>
      <c r="I184" s="153"/>
    </row>
    <row r="185" spans="1:9" ht="35.65" customHeight="1" x14ac:dyDescent="0.35">
      <c r="A185" s="129"/>
      <c r="B185" s="154"/>
      <c r="C185" s="155"/>
      <c r="D185" s="157" t="s">
        <v>574</v>
      </c>
      <c r="E185" s="134">
        <f>39602400402+4400000000+37692745443</f>
        <v>81695145845</v>
      </c>
      <c r="F185" s="35" t="s">
        <v>575</v>
      </c>
      <c r="G185" s="34">
        <v>603</v>
      </c>
      <c r="H185" s="152" t="s">
        <v>118</v>
      </c>
      <c r="I185" s="153" t="s">
        <v>119</v>
      </c>
    </row>
    <row r="186" spans="1:9" ht="33.4" customHeight="1" x14ac:dyDescent="0.35">
      <c r="A186" s="129"/>
      <c r="B186" s="154"/>
      <c r="C186" s="155"/>
      <c r="D186" s="157"/>
      <c r="E186" s="134"/>
      <c r="F186" s="35" t="s">
        <v>576</v>
      </c>
      <c r="G186" s="34">
        <v>29300</v>
      </c>
      <c r="H186" s="152"/>
      <c r="I186" s="153"/>
    </row>
    <row r="187" spans="1:9" ht="30" customHeight="1" x14ac:dyDescent="0.35">
      <c r="A187" s="129"/>
      <c r="B187" s="154"/>
      <c r="C187" s="155"/>
      <c r="D187" s="157"/>
      <c r="E187" s="134"/>
      <c r="F187" s="35" t="s">
        <v>577</v>
      </c>
      <c r="G187" s="34">
        <f>230+188</f>
        <v>418</v>
      </c>
      <c r="H187" s="152"/>
      <c r="I187" s="153"/>
    </row>
    <row r="188" spans="1:9" ht="31.15" customHeight="1" x14ac:dyDescent="0.35">
      <c r="A188" s="129"/>
      <c r="B188" s="154"/>
      <c r="C188" s="155"/>
      <c r="D188" s="133" t="s">
        <v>578</v>
      </c>
      <c r="E188" s="134">
        <v>3108000000</v>
      </c>
      <c r="F188" s="35" t="s">
        <v>579</v>
      </c>
      <c r="G188" s="34">
        <v>140</v>
      </c>
      <c r="H188" s="152"/>
      <c r="I188" s="153"/>
    </row>
    <row r="189" spans="1:9" ht="29.65" customHeight="1" x14ac:dyDescent="0.35">
      <c r="A189" s="129"/>
      <c r="B189" s="154"/>
      <c r="C189" s="155"/>
      <c r="D189" s="133"/>
      <c r="E189" s="134"/>
      <c r="F189" s="35" t="s">
        <v>580</v>
      </c>
      <c r="G189" s="34">
        <v>140</v>
      </c>
      <c r="H189" s="152"/>
      <c r="I189" s="153"/>
    </row>
    <row r="190" spans="1:9" ht="28.9" customHeight="1" x14ac:dyDescent="0.35">
      <c r="A190" s="129"/>
      <c r="B190" s="154"/>
      <c r="C190" s="155"/>
      <c r="D190" s="133" t="s">
        <v>581</v>
      </c>
      <c r="E190" s="134">
        <v>1100000000</v>
      </c>
      <c r="F190" s="35" t="s">
        <v>582</v>
      </c>
      <c r="G190" s="34">
        <v>100</v>
      </c>
      <c r="H190" s="152"/>
      <c r="I190" s="153"/>
    </row>
    <row r="191" spans="1:9" ht="31.5" customHeight="1" x14ac:dyDescent="0.35">
      <c r="A191" s="129"/>
      <c r="B191" s="154"/>
      <c r="C191" s="155"/>
      <c r="D191" s="133"/>
      <c r="E191" s="134"/>
      <c r="F191" s="35" t="s">
        <v>583</v>
      </c>
      <c r="G191" s="34">
        <v>100</v>
      </c>
      <c r="H191" s="152"/>
      <c r="I191" s="153"/>
    </row>
    <row r="192" spans="1:9" ht="30.4" customHeight="1" x14ac:dyDescent="0.35">
      <c r="A192" s="129"/>
      <c r="B192" s="154"/>
      <c r="C192" s="155"/>
      <c r="D192" s="133" t="s">
        <v>584</v>
      </c>
      <c r="E192" s="134">
        <f>6754543325+3000000000</f>
        <v>9754543325</v>
      </c>
      <c r="F192" s="35" t="s">
        <v>585</v>
      </c>
      <c r="G192" s="34">
        <v>36</v>
      </c>
      <c r="H192" s="152"/>
      <c r="I192" s="153"/>
    </row>
    <row r="193" spans="1:9" ht="30.4" customHeight="1" x14ac:dyDescent="0.35">
      <c r="A193" s="129"/>
      <c r="B193" s="154"/>
      <c r="C193" s="155"/>
      <c r="D193" s="133"/>
      <c r="E193" s="135"/>
      <c r="F193" s="35" t="s">
        <v>586</v>
      </c>
      <c r="G193" s="34">
        <v>2000</v>
      </c>
      <c r="H193" s="152"/>
      <c r="I193" s="153"/>
    </row>
    <row r="194" spans="1:9" ht="30.4" customHeight="1" x14ac:dyDescent="0.35">
      <c r="A194" s="129"/>
      <c r="B194" s="154"/>
      <c r="C194" s="155"/>
      <c r="D194" s="157" t="s">
        <v>587</v>
      </c>
      <c r="E194" s="134">
        <v>15000000000</v>
      </c>
      <c r="F194" s="35" t="s">
        <v>588</v>
      </c>
      <c r="G194" s="34">
        <v>2</v>
      </c>
      <c r="H194" s="152"/>
      <c r="I194" s="153"/>
    </row>
    <row r="195" spans="1:9" ht="30.4" customHeight="1" x14ac:dyDescent="0.35">
      <c r="A195" s="129"/>
      <c r="B195" s="154"/>
      <c r="C195" s="155"/>
      <c r="D195" s="158"/>
      <c r="E195" s="135"/>
      <c r="F195" s="35" t="s">
        <v>589</v>
      </c>
      <c r="G195" s="34">
        <v>1</v>
      </c>
      <c r="H195" s="152"/>
      <c r="I195" s="153"/>
    </row>
    <row r="196" spans="1:9" ht="30.4" customHeight="1" x14ac:dyDescent="0.35">
      <c r="A196" s="129"/>
      <c r="B196" s="154"/>
      <c r="C196" s="155"/>
      <c r="D196" s="159"/>
      <c r="E196" s="160"/>
      <c r="F196" s="35" t="s">
        <v>590</v>
      </c>
      <c r="G196" s="34">
        <v>500</v>
      </c>
      <c r="H196" s="152"/>
      <c r="I196" s="153"/>
    </row>
    <row r="197" spans="1:9" ht="30.4" customHeight="1" x14ac:dyDescent="0.35">
      <c r="A197" s="129"/>
      <c r="B197" s="154"/>
      <c r="C197" s="155"/>
      <c r="D197" s="37" t="s">
        <v>591</v>
      </c>
      <c r="E197" s="36">
        <v>8000000000</v>
      </c>
      <c r="F197" s="35" t="s">
        <v>592</v>
      </c>
      <c r="G197" s="34">
        <v>6000</v>
      </c>
      <c r="H197" s="152"/>
      <c r="I197" s="153"/>
    </row>
    <row r="198" spans="1:9" ht="30" customHeight="1" x14ac:dyDescent="0.35">
      <c r="A198" s="129" t="s">
        <v>95</v>
      </c>
      <c r="B198" s="123" t="s">
        <v>593</v>
      </c>
      <c r="C198" s="150" t="s">
        <v>594</v>
      </c>
      <c r="D198" s="119" t="s">
        <v>595</v>
      </c>
      <c r="E198" s="120">
        <v>2266111000</v>
      </c>
      <c r="F198" s="95" t="s">
        <v>596</v>
      </c>
      <c r="G198" s="34">
        <v>18</v>
      </c>
      <c r="H198" s="168" t="s">
        <v>161</v>
      </c>
      <c r="I198" s="138" t="s">
        <v>162</v>
      </c>
    </row>
    <row r="199" spans="1:9" ht="15.5" x14ac:dyDescent="0.35">
      <c r="A199" s="129"/>
      <c r="B199" s="123"/>
      <c r="C199" s="150"/>
      <c r="D199" s="119"/>
      <c r="E199" s="120"/>
      <c r="F199" s="95" t="s">
        <v>597</v>
      </c>
      <c r="G199" s="34">
        <v>18</v>
      </c>
      <c r="H199" s="168"/>
      <c r="I199" s="138"/>
    </row>
    <row r="200" spans="1:9" ht="15.5" x14ac:dyDescent="0.35">
      <c r="A200" s="129"/>
      <c r="B200" s="123"/>
      <c r="C200" s="150"/>
      <c r="D200" s="119"/>
      <c r="E200" s="120"/>
      <c r="F200" s="95" t="s">
        <v>598</v>
      </c>
      <c r="G200" s="34">
        <v>1000</v>
      </c>
      <c r="H200" s="168"/>
      <c r="I200" s="138"/>
    </row>
    <row r="201" spans="1:9" ht="29.25" customHeight="1" x14ac:dyDescent="0.35">
      <c r="A201" s="129"/>
      <c r="B201" s="123"/>
      <c r="C201" s="150"/>
      <c r="D201" s="119"/>
      <c r="E201" s="120"/>
      <c r="F201" s="95" t="s">
        <v>599</v>
      </c>
      <c r="G201" s="34">
        <v>1</v>
      </c>
      <c r="H201" s="168"/>
      <c r="I201" s="138"/>
    </row>
    <row r="202" spans="1:9" ht="29.25" customHeight="1" x14ac:dyDescent="0.35">
      <c r="A202" s="129"/>
      <c r="B202" s="123"/>
      <c r="C202" s="150"/>
      <c r="D202" s="119"/>
      <c r="E202" s="120"/>
      <c r="F202" s="95" t="s">
        <v>600</v>
      </c>
      <c r="G202" s="34">
        <v>1</v>
      </c>
      <c r="H202" s="168"/>
      <c r="I202" s="138"/>
    </row>
    <row r="203" spans="1:9" ht="15.5" x14ac:dyDescent="0.35">
      <c r="A203" s="129"/>
      <c r="B203" s="123"/>
      <c r="C203" s="150"/>
      <c r="D203" s="119"/>
      <c r="E203" s="120"/>
      <c r="F203" s="95" t="s">
        <v>601</v>
      </c>
      <c r="G203" s="34">
        <v>1</v>
      </c>
      <c r="H203" s="168"/>
      <c r="I203" s="138"/>
    </row>
    <row r="204" spans="1:9" ht="15.5" x14ac:dyDescent="0.35">
      <c r="A204" s="129"/>
      <c r="B204" s="123"/>
      <c r="C204" s="150"/>
      <c r="D204" s="119" t="s">
        <v>602</v>
      </c>
      <c r="E204" s="120">
        <v>13343363095</v>
      </c>
      <c r="F204" s="95" t="s">
        <v>603</v>
      </c>
      <c r="G204" s="34">
        <v>11</v>
      </c>
      <c r="H204" s="168"/>
      <c r="I204" s="138"/>
    </row>
    <row r="205" spans="1:9" ht="28.15" customHeight="1" x14ac:dyDescent="0.35">
      <c r="A205" s="129"/>
      <c r="B205" s="123"/>
      <c r="C205" s="150"/>
      <c r="D205" s="119"/>
      <c r="E205" s="120"/>
      <c r="F205" s="95" t="s">
        <v>604</v>
      </c>
      <c r="G205" s="34">
        <v>282</v>
      </c>
      <c r="H205" s="168"/>
      <c r="I205" s="138"/>
    </row>
    <row r="206" spans="1:9" ht="22.15" customHeight="1" x14ac:dyDescent="0.35">
      <c r="A206" s="129"/>
      <c r="B206" s="123"/>
      <c r="C206" s="150"/>
      <c r="D206" s="119"/>
      <c r="E206" s="120"/>
      <c r="F206" s="95" t="s">
        <v>605</v>
      </c>
      <c r="G206" s="34">
        <v>6000</v>
      </c>
      <c r="H206" s="168"/>
      <c r="I206" s="138"/>
    </row>
    <row r="207" spans="1:9" ht="41.65" customHeight="1" x14ac:dyDescent="0.35">
      <c r="A207" s="129"/>
      <c r="B207" s="123"/>
      <c r="C207" s="150"/>
      <c r="D207" s="119"/>
      <c r="E207" s="120"/>
      <c r="F207" s="95" t="s">
        <v>606</v>
      </c>
      <c r="G207" s="34">
        <v>1</v>
      </c>
      <c r="H207" s="168"/>
      <c r="I207" s="138"/>
    </row>
    <row r="208" spans="1:9" ht="36" customHeight="1" x14ac:dyDescent="0.35">
      <c r="A208" s="129"/>
      <c r="B208" s="123"/>
      <c r="C208" s="150"/>
      <c r="D208" s="119"/>
      <c r="E208" s="120"/>
      <c r="F208" s="95" t="s">
        <v>607</v>
      </c>
      <c r="G208" s="34">
        <v>1</v>
      </c>
      <c r="H208" s="168"/>
      <c r="I208" s="138"/>
    </row>
    <row r="209" spans="1:9" ht="15.5" x14ac:dyDescent="0.35">
      <c r="A209" s="129"/>
      <c r="B209" s="123"/>
      <c r="C209" s="150"/>
      <c r="D209" s="119"/>
      <c r="E209" s="120"/>
      <c r="F209" s="95" t="s">
        <v>608</v>
      </c>
      <c r="G209" s="34">
        <v>1</v>
      </c>
      <c r="H209" s="168"/>
      <c r="I209" s="138"/>
    </row>
    <row r="210" spans="1:9" ht="33.4" customHeight="1" x14ac:dyDescent="0.35">
      <c r="A210" s="129"/>
      <c r="B210" s="123"/>
      <c r="C210" s="150"/>
      <c r="D210" s="119" t="s">
        <v>609</v>
      </c>
      <c r="E210" s="120">
        <v>4834600000</v>
      </c>
      <c r="F210" s="95" t="s">
        <v>610</v>
      </c>
      <c r="G210" s="34">
        <v>142</v>
      </c>
      <c r="H210" s="168"/>
      <c r="I210" s="138"/>
    </row>
    <row r="211" spans="1:9" ht="33.4" customHeight="1" x14ac:dyDescent="0.35">
      <c r="A211" s="129"/>
      <c r="B211" s="123"/>
      <c r="C211" s="150"/>
      <c r="D211" s="119"/>
      <c r="E211" s="120"/>
      <c r="F211" s="95" t="s">
        <v>611</v>
      </c>
      <c r="G211" s="34">
        <v>142</v>
      </c>
      <c r="H211" s="168"/>
      <c r="I211" s="138"/>
    </row>
    <row r="212" spans="1:9" ht="31" x14ac:dyDescent="0.35">
      <c r="A212" s="129"/>
      <c r="B212" s="123"/>
      <c r="C212" s="150"/>
      <c r="D212" s="119"/>
      <c r="E212" s="120"/>
      <c r="F212" s="95" t="s">
        <v>612</v>
      </c>
      <c r="G212" s="34">
        <v>10000</v>
      </c>
      <c r="H212" s="168"/>
      <c r="I212" s="138"/>
    </row>
    <row r="213" spans="1:9" ht="30.4" customHeight="1" x14ac:dyDescent="0.35">
      <c r="A213" s="129"/>
      <c r="B213" s="123"/>
      <c r="C213" s="150"/>
      <c r="D213" s="119"/>
      <c r="E213" s="120"/>
      <c r="F213" s="95" t="s">
        <v>613</v>
      </c>
      <c r="G213" s="34">
        <v>1</v>
      </c>
      <c r="H213" s="168"/>
      <c r="I213" s="138"/>
    </row>
    <row r="214" spans="1:9" ht="28.9" customHeight="1" x14ac:dyDescent="0.35">
      <c r="A214" s="129"/>
      <c r="B214" s="123"/>
      <c r="C214" s="150"/>
      <c r="D214" s="119"/>
      <c r="E214" s="120"/>
      <c r="F214" s="95" t="s">
        <v>614</v>
      </c>
      <c r="G214" s="34">
        <v>1</v>
      </c>
      <c r="H214" s="168"/>
      <c r="I214" s="138"/>
    </row>
    <row r="215" spans="1:9" ht="15.5" x14ac:dyDescent="0.35">
      <c r="A215" s="129"/>
      <c r="B215" s="123"/>
      <c r="C215" s="150"/>
      <c r="D215" s="119"/>
      <c r="E215" s="120"/>
      <c r="F215" s="95" t="s">
        <v>615</v>
      </c>
      <c r="G215" s="34">
        <v>1</v>
      </c>
      <c r="H215" s="168"/>
      <c r="I215" s="138"/>
    </row>
    <row r="216" spans="1:9" ht="45" customHeight="1" x14ac:dyDescent="0.35">
      <c r="A216" s="129"/>
      <c r="B216" s="123"/>
      <c r="C216" s="150"/>
      <c r="D216" s="119" t="s">
        <v>616</v>
      </c>
      <c r="E216" s="120">
        <v>16825449638</v>
      </c>
      <c r="F216" s="95" t="s">
        <v>617</v>
      </c>
      <c r="G216" s="34">
        <v>9091</v>
      </c>
      <c r="H216" s="168"/>
      <c r="I216" s="138"/>
    </row>
    <row r="217" spans="1:9" ht="45" customHeight="1" x14ac:dyDescent="0.35">
      <c r="A217" s="129"/>
      <c r="B217" s="123"/>
      <c r="C217" s="150"/>
      <c r="D217" s="119"/>
      <c r="E217" s="120"/>
      <c r="F217" s="95" t="s">
        <v>618</v>
      </c>
      <c r="G217" s="34">
        <v>412</v>
      </c>
      <c r="H217" s="168"/>
      <c r="I217" s="138"/>
    </row>
    <row r="218" spans="1:9" ht="15.5" x14ac:dyDescent="0.35">
      <c r="A218" s="129"/>
      <c r="B218" s="123"/>
      <c r="C218" s="150"/>
      <c r="D218" s="119"/>
      <c r="E218" s="120"/>
      <c r="F218" s="95" t="s">
        <v>619</v>
      </c>
      <c r="G218" s="34">
        <v>1</v>
      </c>
      <c r="H218" s="168"/>
      <c r="I218" s="138"/>
    </row>
    <row r="219" spans="1:9" ht="15.5" x14ac:dyDescent="0.35">
      <c r="A219" s="129"/>
      <c r="B219" s="123"/>
      <c r="C219" s="150"/>
      <c r="D219" s="119"/>
      <c r="E219" s="120"/>
      <c r="F219" s="95" t="s">
        <v>620</v>
      </c>
      <c r="G219" s="34">
        <v>3</v>
      </c>
      <c r="H219" s="168"/>
      <c r="I219" s="138"/>
    </row>
    <row r="220" spans="1:9" ht="15.5" x14ac:dyDescent="0.35">
      <c r="A220" s="129"/>
      <c r="B220" s="123"/>
      <c r="C220" s="150"/>
      <c r="D220" s="119" t="s">
        <v>621</v>
      </c>
      <c r="E220" s="120">
        <v>11000000000</v>
      </c>
      <c r="F220" s="95" t="s">
        <v>622</v>
      </c>
      <c r="G220" s="34">
        <v>6800</v>
      </c>
      <c r="H220" s="168"/>
      <c r="I220" s="138"/>
    </row>
    <row r="221" spans="1:9" ht="32.25" customHeight="1" x14ac:dyDescent="0.35">
      <c r="A221" s="129"/>
      <c r="B221" s="123"/>
      <c r="C221" s="150"/>
      <c r="D221" s="119"/>
      <c r="E221" s="120"/>
      <c r="F221" s="95" t="s">
        <v>623</v>
      </c>
      <c r="G221" s="34">
        <v>1</v>
      </c>
      <c r="H221" s="168"/>
      <c r="I221" s="138"/>
    </row>
    <row r="222" spans="1:9" ht="30" customHeight="1" x14ac:dyDescent="0.35">
      <c r="A222" s="129"/>
      <c r="B222" s="123"/>
      <c r="C222" s="150"/>
      <c r="D222" s="119"/>
      <c r="E222" s="120"/>
      <c r="F222" s="95" t="s">
        <v>624</v>
      </c>
      <c r="G222" s="34">
        <v>1</v>
      </c>
      <c r="H222" s="168"/>
      <c r="I222" s="138"/>
    </row>
    <row r="223" spans="1:9" ht="15.5" x14ac:dyDescent="0.35">
      <c r="A223" s="129"/>
      <c r="B223" s="123"/>
      <c r="C223" s="150"/>
      <c r="D223" s="119"/>
      <c r="E223" s="120"/>
      <c r="F223" s="95" t="s">
        <v>625</v>
      </c>
      <c r="G223" s="34">
        <v>1</v>
      </c>
      <c r="H223" s="168"/>
      <c r="I223" s="138"/>
    </row>
    <row r="224" spans="1:9" ht="37.15" customHeight="1" x14ac:dyDescent="0.35">
      <c r="A224" s="129"/>
      <c r="B224" s="123"/>
      <c r="C224" s="150"/>
      <c r="D224" s="44" t="s">
        <v>626</v>
      </c>
      <c r="E224" s="36">
        <v>0</v>
      </c>
      <c r="F224" s="35" t="s">
        <v>627</v>
      </c>
      <c r="G224" s="34">
        <v>5650</v>
      </c>
      <c r="H224" s="168"/>
      <c r="I224" s="138"/>
    </row>
    <row r="225" spans="1:9" ht="35.5" customHeight="1" x14ac:dyDescent="0.35">
      <c r="A225" s="129"/>
      <c r="B225" s="123"/>
      <c r="C225" s="150"/>
      <c r="D225" s="156" t="s">
        <v>628</v>
      </c>
      <c r="E225" s="134">
        <v>6000000000</v>
      </c>
      <c r="F225" s="35" t="s">
        <v>629</v>
      </c>
      <c r="G225" s="34">
        <v>2400</v>
      </c>
      <c r="H225" s="168"/>
      <c r="I225" s="138"/>
    </row>
    <row r="226" spans="1:9" ht="37.15" customHeight="1" x14ac:dyDescent="0.35">
      <c r="A226" s="129"/>
      <c r="B226" s="123"/>
      <c r="C226" s="150"/>
      <c r="D226" s="156"/>
      <c r="E226" s="134"/>
      <c r="F226" s="35" t="s">
        <v>630</v>
      </c>
      <c r="G226" s="34">
        <v>8</v>
      </c>
      <c r="H226" s="168"/>
      <c r="I226" s="138"/>
    </row>
    <row r="227" spans="1:9" ht="37.15" customHeight="1" x14ac:dyDescent="0.35">
      <c r="A227" s="129"/>
      <c r="B227" s="123"/>
      <c r="C227" s="150"/>
      <c r="D227" s="156"/>
      <c r="E227" s="134"/>
      <c r="F227" s="35" t="s">
        <v>631</v>
      </c>
      <c r="G227" s="34">
        <v>1</v>
      </c>
      <c r="H227" s="168"/>
      <c r="I227" s="138"/>
    </row>
    <row r="228" spans="1:9" ht="37.15" customHeight="1" x14ac:dyDescent="0.35">
      <c r="A228" s="129"/>
      <c r="B228" s="123"/>
      <c r="C228" s="150"/>
      <c r="D228" s="156"/>
      <c r="E228" s="134"/>
      <c r="F228" s="35" t="s">
        <v>632</v>
      </c>
      <c r="G228" s="34">
        <v>1</v>
      </c>
      <c r="H228" s="168"/>
      <c r="I228" s="138"/>
    </row>
    <row r="229" spans="1:9" ht="15.5" x14ac:dyDescent="0.35">
      <c r="A229" s="129"/>
      <c r="B229" s="123"/>
      <c r="C229" s="150"/>
      <c r="D229" s="156"/>
      <c r="E229" s="134"/>
      <c r="F229" s="35" t="s">
        <v>633</v>
      </c>
      <c r="G229" s="34">
        <v>1</v>
      </c>
      <c r="H229" s="168"/>
      <c r="I229" s="138"/>
    </row>
    <row r="230" spans="1:9" ht="91.15" customHeight="1" x14ac:dyDescent="0.35">
      <c r="A230" s="34" t="s">
        <v>95</v>
      </c>
      <c r="B230" s="33" t="s">
        <v>634</v>
      </c>
      <c r="C230" s="34" t="s">
        <v>635</v>
      </c>
      <c r="D230" s="34" t="s">
        <v>636</v>
      </c>
      <c r="E230" s="32" t="s">
        <v>74</v>
      </c>
      <c r="F230" s="35" t="s">
        <v>637</v>
      </c>
      <c r="G230" s="34">
        <v>34</v>
      </c>
      <c r="H230" s="43" t="s">
        <v>124</v>
      </c>
      <c r="I230" s="49" t="s">
        <v>125</v>
      </c>
    </row>
    <row r="231" spans="1:9" ht="52.5" customHeight="1" x14ac:dyDescent="0.35">
      <c r="A231" s="122" t="s">
        <v>95</v>
      </c>
      <c r="B231" s="132" t="s">
        <v>638</v>
      </c>
      <c r="C231" s="119" t="s">
        <v>639</v>
      </c>
      <c r="D231" s="34" t="s">
        <v>640</v>
      </c>
      <c r="E231" s="32" t="s">
        <v>74</v>
      </c>
      <c r="F231" s="35" t="s">
        <v>641</v>
      </c>
      <c r="G231" s="34">
        <v>44200</v>
      </c>
      <c r="H231" s="136" t="s">
        <v>124</v>
      </c>
      <c r="I231" s="138" t="s">
        <v>125</v>
      </c>
    </row>
    <row r="232" spans="1:9" ht="39" customHeight="1" x14ac:dyDescent="0.35">
      <c r="A232" s="122"/>
      <c r="B232" s="132"/>
      <c r="C232" s="119"/>
      <c r="D232" s="34" t="s">
        <v>642</v>
      </c>
      <c r="E232" s="32" t="s">
        <v>74</v>
      </c>
      <c r="F232" s="35" t="s">
        <v>643</v>
      </c>
      <c r="G232" s="34">
        <v>65</v>
      </c>
      <c r="H232" s="136"/>
      <c r="I232" s="138"/>
    </row>
    <row r="233" spans="1:9" ht="32.65" customHeight="1" x14ac:dyDescent="0.35">
      <c r="A233" s="122"/>
      <c r="B233" s="132"/>
      <c r="C233" s="119"/>
      <c r="D233" s="34" t="s">
        <v>644</v>
      </c>
      <c r="E233" s="32" t="s">
        <v>74</v>
      </c>
      <c r="F233" s="35" t="s">
        <v>645</v>
      </c>
      <c r="G233" s="34">
        <v>13400</v>
      </c>
      <c r="H233" s="136"/>
      <c r="I233" s="138"/>
    </row>
    <row r="234" spans="1:9" ht="52.5" customHeight="1" x14ac:dyDescent="0.35">
      <c r="A234" s="122"/>
      <c r="B234" s="132"/>
      <c r="C234" s="119"/>
      <c r="D234" s="34" t="s">
        <v>646</v>
      </c>
      <c r="E234" s="32" t="s">
        <v>74</v>
      </c>
      <c r="F234" s="35" t="s">
        <v>647</v>
      </c>
      <c r="G234" s="34">
        <v>88.68</v>
      </c>
      <c r="H234" s="136"/>
      <c r="I234" s="138"/>
    </row>
    <row r="235" spans="1:9" ht="63.75" customHeight="1" x14ac:dyDescent="0.35">
      <c r="A235" s="167" t="s">
        <v>95</v>
      </c>
      <c r="B235" s="132" t="s">
        <v>648</v>
      </c>
      <c r="C235" s="119" t="s">
        <v>649</v>
      </c>
      <c r="D235" s="119" t="s">
        <v>650</v>
      </c>
      <c r="E235" s="121" t="s">
        <v>74</v>
      </c>
      <c r="F235" s="35" t="s">
        <v>651</v>
      </c>
      <c r="G235" s="34">
        <v>25</v>
      </c>
      <c r="H235" s="136" t="s">
        <v>175</v>
      </c>
      <c r="I235" s="138" t="s">
        <v>176</v>
      </c>
    </row>
    <row r="236" spans="1:9" ht="44.65" customHeight="1" x14ac:dyDescent="0.35">
      <c r="A236" s="167"/>
      <c r="B236" s="132"/>
      <c r="C236" s="119"/>
      <c r="D236" s="119"/>
      <c r="E236" s="121"/>
      <c r="F236" s="35" t="s">
        <v>652</v>
      </c>
      <c r="G236" s="80">
        <v>1</v>
      </c>
      <c r="H236" s="136"/>
      <c r="I236" s="138"/>
    </row>
    <row r="237" spans="1:9" ht="67.5" customHeight="1" x14ac:dyDescent="0.35">
      <c r="A237" s="167"/>
      <c r="B237" s="132"/>
      <c r="C237" s="119"/>
      <c r="D237" s="119"/>
      <c r="E237" s="121"/>
      <c r="F237" s="35" t="s">
        <v>653</v>
      </c>
      <c r="G237" s="34">
        <v>2309</v>
      </c>
      <c r="H237" s="136"/>
      <c r="I237" s="138"/>
    </row>
    <row r="238" spans="1:9" ht="64.5" customHeight="1" x14ac:dyDescent="0.35">
      <c r="A238" s="167"/>
      <c r="B238" s="132"/>
      <c r="C238" s="119"/>
      <c r="D238" s="119"/>
      <c r="E238" s="121"/>
      <c r="F238" s="35" t="s">
        <v>654</v>
      </c>
      <c r="G238" s="34">
        <v>8497</v>
      </c>
      <c r="H238" s="136"/>
      <c r="I238" s="138"/>
    </row>
    <row r="239" spans="1:9" ht="61.15" customHeight="1" x14ac:dyDescent="0.35">
      <c r="A239" s="167"/>
      <c r="B239" s="132"/>
      <c r="C239" s="119"/>
      <c r="D239" s="119"/>
      <c r="E239" s="121"/>
      <c r="F239" s="35" t="s">
        <v>655</v>
      </c>
      <c r="G239" s="34">
        <v>10100</v>
      </c>
      <c r="H239" s="136"/>
      <c r="I239" s="138"/>
    </row>
    <row r="240" spans="1:9" ht="58.15" customHeight="1" x14ac:dyDescent="0.35">
      <c r="A240" s="167"/>
      <c r="B240" s="132"/>
      <c r="C240" s="119"/>
      <c r="D240" s="119"/>
      <c r="E240" s="121"/>
      <c r="F240" s="35" t="s">
        <v>656</v>
      </c>
      <c r="G240" s="34">
        <v>2702</v>
      </c>
      <c r="H240" s="136"/>
      <c r="I240" s="138"/>
    </row>
    <row r="241" spans="1:9" ht="57" customHeight="1" x14ac:dyDescent="0.35">
      <c r="A241" s="167"/>
      <c r="B241" s="132"/>
      <c r="C241" s="119"/>
      <c r="D241" s="119"/>
      <c r="E241" s="121"/>
      <c r="F241" s="35" t="s">
        <v>657</v>
      </c>
      <c r="G241" s="34">
        <v>22815</v>
      </c>
      <c r="H241" s="136"/>
      <c r="I241" s="138"/>
    </row>
    <row r="242" spans="1:9" ht="48.4" customHeight="1" x14ac:dyDescent="0.35">
      <c r="A242" s="167"/>
      <c r="B242" s="132"/>
      <c r="C242" s="119"/>
      <c r="D242" s="119"/>
      <c r="E242" s="121"/>
      <c r="F242" s="35" t="s">
        <v>658</v>
      </c>
      <c r="G242" s="34">
        <v>3000</v>
      </c>
      <c r="H242" s="136"/>
      <c r="I242" s="138"/>
    </row>
    <row r="243" spans="1:9" ht="46.15" customHeight="1" x14ac:dyDescent="0.35">
      <c r="A243" s="167"/>
      <c r="B243" s="132"/>
      <c r="C243" s="119"/>
      <c r="D243" s="119"/>
      <c r="E243" s="121"/>
      <c r="F243" s="35" t="s">
        <v>659</v>
      </c>
      <c r="G243" s="34">
        <v>10000</v>
      </c>
      <c r="H243" s="136"/>
      <c r="I243" s="138"/>
    </row>
    <row r="244" spans="1:9" ht="69" customHeight="1" x14ac:dyDescent="0.35">
      <c r="A244" s="167"/>
      <c r="B244" s="132"/>
      <c r="C244" s="119"/>
      <c r="D244" s="119"/>
      <c r="E244" s="121"/>
      <c r="F244" s="35" t="s">
        <v>660</v>
      </c>
      <c r="G244" s="34">
        <v>1300</v>
      </c>
      <c r="H244" s="136"/>
      <c r="I244" s="138"/>
    </row>
    <row r="245" spans="1:9" ht="40.5" customHeight="1" x14ac:dyDescent="0.35">
      <c r="A245" s="167"/>
      <c r="B245" s="132"/>
      <c r="C245" s="119"/>
      <c r="D245" s="119"/>
      <c r="E245" s="121"/>
      <c r="F245" s="35" t="s">
        <v>661</v>
      </c>
      <c r="G245" s="34">
        <v>800</v>
      </c>
      <c r="H245" s="136"/>
      <c r="I245" s="138"/>
    </row>
    <row r="246" spans="1:9" ht="59.65" customHeight="1" x14ac:dyDescent="0.35">
      <c r="A246" s="167"/>
      <c r="B246" s="132"/>
      <c r="C246" s="119"/>
      <c r="D246" s="119"/>
      <c r="E246" s="121"/>
      <c r="F246" s="35" t="s">
        <v>662</v>
      </c>
      <c r="G246" s="34">
        <v>700</v>
      </c>
      <c r="H246" s="136"/>
      <c r="I246" s="138"/>
    </row>
    <row r="247" spans="1:9" ht="99" customHeight="1" x14ac:dyDescent="0.35">
      <c r="A247" s="167"/>
      <c r="B247" s="132"/>
      <c r="C247" s="119"/>
      <c r="D247" s="119"/>
      <c r="E247" s="121"/>
      <c r="F247" s="35" t="s">
        <v>663</v>
      </c>
      <c r="G247" s="34">
        <v>1</v>
      </c>
      <c r="H247" s="136"/>
      <c r="I247" s="138"/>
    </row>
    <row r="248" spans="1:9" ht="33" customHeight="1" x14ac:dyDescent="0.35">
      <c r="A248" s="167"/>
      <c r="B248" s="132"/>
      <c r="C248" s="119"/>
      <c r="D248" s="174" t="s">
        <v>664</v>
      </c>
      <c r="E248" s="121" t="s">
        <v>74</v>
      </c>
      <c r="F248" s="35" t="s">
        <v>665</v>
      </c>
      <c r="G248" s="34">
        <v>6</v>
      </c>
      <c r="H248" s="136"/>
      <c r="I248" s="138"/>
    </row>
    <row r="249" spans="1:9" ht="43.5" customHeight="1" x14ac:dyDescent="0.35">
      <c r="A249" s="167"/>
      <c r="B249" s="132"/>
      <c r="C249" s="119"/>
      <c r="D249" s="174"/>
      <c r="E249" s="121"/>
      <c r="F249" s="35" t="s">
        <v>666</v>
      </c>
      <c r="G249" s="34">
        <v>40</v>
      </c>
      <c r="H249" s="136"/>
      <c r="I249" s="138"/>
    </row>
    <row r="250" spans="1:9" ht="50.65" customHeight="1" x14ac:dyDescent="0.35">
      <c r="A250" s="167"/>
      <c r="B250" s="132"/>
      <c r="C250" s="119"/>
      <c r="D250" s="174"/>
      <c r="E250" s="121"/>
      <c r="F250" s="35" t="s">
        <v>667</v>
      </c>
      <c r="G250" s="34">
        <v>600</v>
      </c>
      <c r="H250" s="136"/>
      <c r="I250" s="138"/>
    </row>
    <row r="251" spans="1:9" ht="44.65" customHeight="1" x14ac:dyDescent="0.35">
      <c r="A251" s="167"/>
      <c r="B251" s="132"/>
      <c r="C251" s="119"/>
      <c r="D251" s="174"/>
      <c r="E251" s="121"/>
      <c r="F251" s="35" t="s">
        <v>668</v>
      </c>
      <c r="G251" s="34">
        <v>2200</v>
      </c>
      <c r="H251" s="136"/>
      <c r="I251" s="138"/>
    </row>
    <row r="252" spans="1:9" ht="34.5" customHeight="1" x14ac:dyDescent="0.35">
      <c r="A252" s="167"/>
      <c r="B252" s="132"/>
      <c r="C252" s="119"/>
      <c r="D252" s="174"/>
      <c r="E252" s="121"/>
      <c r="F252" s="35" t="s">
        <v>669</v>
      </c>
      <c r="G252" s="34">
        <v>10000</v>
      </c>
      <c r="H252" s="136"/>
      <c r="I252" s="138"/>
    </row>
    <row r="253" spans="1:9" ht="39.4" customHeight="1" x14ac:dyDescent="0.35">
      <c r="A253" s="167"/>
      <c r="B253" s="132"/>
      <c r="C253" s="119"/>
      <c r="D253" s="174"/>
      <c r="E253" s="121"/>
      <c r="F253" s="35" t="s">
        <v>670</v>
      </c>
      <c r="G253" s="34">
        <v>2676</v>
      </c>
      <c r="H253" s="136"/>
      <c r="I253" s="138"/>
    </row>
    <row r="254" spans="1:9" ht="36.4" customHeight="1" x14ac:dyDescent="0.35">
      <c r="A254" s="167"/>
      <c r="B254" s="132"/>
      <c r="C254" s="119"/>
      <c r="D254" s="174"/>
      <c r="E254" s="121"/>
      <c r="F254" s="35" t="s">
        <v>671</v>
      </c>
      <c r="G254" s="34">
        <v>100</v>
      </c>
      <c r="H254" s="136"/>
      <c r="I254" s="138"/>
    </row>
    <row r="255" spans="1:9" ht="116.5" customHeight="1" x14ac:dyDescent="0.35">
      <c r="A255" s="130"/>
      <c r="B255" s="132"/>
      <c r="C255" s="119"/>
      <c r="D255" s="81" t="s">
        <v>672</v>
      </c>
      <c r="E255" s="82" t="s">
        <v>74</v>
      </c>
      <c r="F255" s="35" t="s">
        <v>673</v>
      </c>
      <c r="G255" s="34">
        <v>17634</v>
      </c>
      <c r="H255" s="136"/>
      <c r="I255" s="138"/>
    </row>
    <row r="256" spans="1:9" ht="36" customHeight="1" x14ac:dyDescent="0.35">
      <c r="A256" s="129" t="s">
        <v>171</v>
      </c>
      <c r="B256" s="123" t="s">
        <v>674</v>
      </c>
      <c r="C256" s="122" t="s">
        <v>675</v>
      </c>
      <c r="D256" s="119" t="s">
        <v>676</v>
      </c>
      <c r="E256" s="121">
        <f>2812970800+5187030000</f>
        <v>8000000800</v>
      </c>
      <c r="F256" s="35" t="s">
        <v>677</v>
      </c>
      <c r="G256" s="34">
        <v>1</v>
      </c>
      <c r="H256" s="112" t="s">
        <v>183</v>
      </c>
      <c r="I256" s="139" t="s">
        <v>184</v>
      </c>
    </row>
    <row r="257" spans="1:9" ht="24.4" customHeight="1" x14ac:dyDescent="0.35">
      <c r="A257" s="130"/>
      <c r="B257" s="124"/>
      <c r="C257" s="108"/>
      <c r="D257" s="119"/>
      <c r="E257" s="121"/>
      <c r="F257" s="35" t="s">
        <v>678</v>
      </c>
      <c r="G257" s="34">
        <v>1</v>
      </c>
      <c r="H257" s="113"/>
      <c r="I257" s="140"/>
    </row>
    <row r="258" spans="1:9" ht="24.4" customHeight="1" x14ac:dyDescent="0.35">
      <c r="A258" s="130"/>
      <c r="B258" s="124"/>
      <c r="C258" s="108"/>
      <c r="D258" s="119"/>
      <c r="E258" s="121"/>
      <c r="F258" s="35" t="s">
        <v>679</v>
      </c>
      <c r="G258" s="34">
        <v>1</v>
      </c>
      <c r="H258" s="113"/>
      <c r="I258" s="140"/>
    </row>
    <row r="259" spans="1:9" ht="24.4" customHeight="1" x14ac:dyDescent="0.35">
      <c r="A259" s="130"/>
      <c r="B259" s="124"/>
      <c r="C259" s="108"/>
      <c r="D259" s="119"/>
      <c r="E259" s="121"/>
      <c r="F259" s="35" t="s">
        <v>680</v>
      </c>
      <c r="G259" s="34">
        <v>1</v>
      </c>
      <c r="H259" s="113"/>
      <c r="I259" s="140"/>
    </row>
    <row r="260" spans="1:9" ht="15.75" customHeight="1" x14ac:dyDescent="0.35">
      <c r="A260" s="130"/>
      <c r="B260" s="124"/>
      <c r="C260" s="108"/>
      <c r="D260" s="119"/>
      <c r="E260" s="121"/>
      <c r="F260" s="35" t="s">
        <v>681</v>
      </c>
      <c r="G260" s="34">
        <v>15000</v>
      </c>
      <c r="H260" s="113"/>
      <c r="I260" s="140"/>
    </row>
    <row r="261" spans="1:9" ht="31.15" customHeight="1" x14ac:dyDescent="0.35">
      <c r="A261" s="130"/>
      <c r="B261" s="124"/>
      <c r="C261" s="108"/>
      <c r="D261" s="119" t="s">
        <v>682</v>
      </c>
      <c r="E261" s="121">
        <f>4607537200</f>
        <v>4607537200</v>
      </c>
      <c r="F261" s="35" t="s">
        <v>683</v>
      </c>
      <c r="G261" s="34">
        <v>542726</v>
      </c>
      <c r="H261" s="113"/>
      <c r="I261" s="140"/>
    </row>
    <row r="262" spans="1:9" ht="31.15" customHeight="1" x14ac:dyDescent="0.35">
      <c r="A262" s="130"/>
      <c r="B262" s="124"/>
      <c r="C262" s="108"/>
      <c r="D262" s="119"/>
      <c r="E262" s="121"/>
      <c r="F262" s="35" t="s">
        <v>684</v>
      </c>
      <c r="G262" s="34">
        <v>1</v>
      </c>
      <c r="H262" s="113"/>
      <c r="I262" s="140"/>
    </row>
    <row r="263" spans="1:9" ht="15.75" customHeight="1" x14ac:dyDescent="0.35">
      <c r="A263" s="130"/>
      <c r="B263" s="124"/>
      <c r="C263" s="108"/>
      <c r="D263" s="119"/>
      <c r="E263" s="121"/>
      <c r="F263" s="35" t="s">
        <v>685</v>
      </c>
      <c r="G263" s="34">
        <v>1</v>
      </c>
      <c r="H263" s="113"/>
      <c r="I263" s="140"/>
    </row>
    <row r="264" spans="1:9" ht="15" customHeight="1" x14ac:dyDescent="0.35">
      <c r="A264" s="130"/>
      <c r="B264" s="124"/>
      <c r="C264" s="108"/>
      <c r="D264" s="119"/>
      <c r="E264" s="121"/>
      <c r="F264" s="35" t="s">
        <v>686</v>
      </c>
      <c r="G264" s="34">
        <v>1</v>
      </c>
      <c r="H264" s="113"/>
      <c r="I264" s="140"/>
    </row>
    <row r="265" spans="1:9" ht="49.9" customHeight="1" x14ac:dyDescent="0.35">
      <c r="A265" s="130"/>
      <c r="B265" s="124"/>
      <c r="C265" s="108"/>
      <c r="D265" s="119"/>
      <c r="E265" s="121"/>
      <c r="F265" s="35" t="s">
        <v>687</v>
      </c>
      <c r="G265" s="34">
        <v>550000</v>
      </c>
      <c r="H265" s="113"/>
      <c r="I265" s="140"/>
    </row>
    <row r="266" spans="1:9" ht="24.4" customHeight="1" x14ac:dyDescent="0.35">
      <c r="A266" s="130"/>
      <c r="B266" s="124"/>
      <c r="C266" s="108"/>
      <c r="D266" s="119" t="s">
        <v>688</v>
      </c>
      <c r="E266" s="121">
        <v>2604492000</v>
      </c>
      <c r="F266" s="35" t="s">
        <v>689</v>
      </c>
      <c r="G266" s="34">
        <v>1</v>
      </c>
      <c r="H266" s="113"/>
      <c r="I266" s="140"/>
    </row>
    <row r="267" spans="1:9" ht="25.5" customHeight="1" x14ac:dyDescent="0.35">
      <c r="A267" s="130"/>
      <c r="B267" s="124"/>
      <c r="C267" s="108"/>
      <c r="D267" s="119"/>
      <c r="E267" s="121"/>
      <c r="F267" s="35" t="s">
        <v>690</v>
      </c>
      <c r="G267" s="34">
        <v>1</v>
      </c>
      <c r="H267" s="113"/>
      <c r="I267" s="140"/>
    </row>
    <row r="268" spans="1:9" ht="15" customHeight="1" x14ac:dyDescent="0.35">
      <c r="A268" s="130"/>
      <c r="B268" s="124"/>
      <c r="C268" s="108"/>
      <c r="D268" s="119"/>
      <c r="E268" s="121"/>
      <c r="F268" s="35" t="s">
        <v>691</v>
      </c>
      <c r="G268" s="34">
        <v>1</v>
      </c>
      <c r="H268" s="113"/>
      <c r="I268" s="140"/>
    </row>
    <row r="269" spans="1:9" ht="58.5" customHeight="1" x14ac:dyDescent="0.35">
      <c r="A269" s="130"/>
      <c r="B269" s="124"/>
      <c r="C269" s="108"/>
      <c r="D269" s="119"/>
      <c r="E269" s="121"/>
      <c r="F269" s="35" t="s">
        <v>692</v>
      </c>
      <c r="G269" s="34">
        <v>550</v>
      </c>
      <c r="H269" s="113"/>
      <c r="I269" s="140"/>
    </row>
    <row r="270" spans="1:9" ht="21" customHeight="1" x14ac:dyDescent="0.35">
      <c r="A270" s="130"/>
      <c r="B270" s="124"/>
      <c r="C270" s="108"/>
      <c r="D270" s="119" t="s">
        <v>693</v>
      </c>
      <c r="E270" s="121">
        <v>500000000</v>
      </c>
      <c r="F270" s="35" t="s">
        <v>694</v>
      </c>
      <c r="G270" s="34">
        <v>1</v>
      </c>
      <c r="H270" s="113"/>
      <c r="I270" s="140"/>
    </row>
    <row r="271" spans="1:9" ht="22.5" customHeight="1" x14ac:dyDescent="0.35">
      <c r="A271" s="130"/>
      <c r="B271" s="124"/>
      <c r="C271" s="108"/>
      <c r="D271" s="119"/>
      <c r="E271" s="121"/>
      <c r="F271" s="35" t="s">
        <v>695</v>
      </c>
      <c r="G271" s="34">
        <v>1</v>
      </c>
      <c r="H271" s="113"/>
      <c r="I271" s="140"/>
    </row>
    <row r="272" spans="1:9" ht="19.5" customHeight="1" x14ac:dyDescent="0.35">
      <c r="A272" s="130"/>
      <c r="B272" s="124"/>
      <c r="C272" s="108"/>
      <c r="D272" s="119"/>
      <c r="E272" s="121"/>
      <c r="F272" s="35" t="s">
        <v>696</v>
      </c>
      <c r="G272" s="34">
        <v>1</v>
      </c>
      <c r="H272" s="113"/>
      <c r="I272" s="140"/>
    </row>
    <row r="273" spans="1:9" ht="36" customHeight="1" x14ac:dyDescent="0.35">
      <c r="A273" s="130"/>
      <c r="B273" s="124"/>
      <c r="C273" s="108"/>
      <c r="D273" s="119"/>
      <c r="E273" s="121"/>
      <c r="F273" s="35" t="s">
        <v>697</v>
      </c>
      <c r="G273" s="34">
        <v>3</v>
      </c>
      <c r="H273" s="113"/>
      <c r="I273" s="140"/>
    </row>
    <row r="274" spans="1:9" ht="28.9" customHeight="1" x14ac:dyDescent="0.35">
      <c r="A274" s="130"/>
      <c r="B274" s="124"/>
      <c r="C274" s="108"/>
      <c r="D274" s="119" t="s">
        <v>698</v>
      </c>
      <c r="E274" s="121">
        <v>10888575827</v>
      </c>
      <c r="F274" s="35" t="s">
        <v>699</v>
      </c>
      <c r="G274" s="34">
        <v>100</v>
      </c>
      <c r="H274" s="113"/>
      <c r="I274" s="140"/>
    </row>
    <row r="275" spans="1:9" ht="15.75" customHeight="1" x14ac:dyDescent="0.35">
      <c r="A275" s="130"/>
      <c r="B275" s="124"/>
      <c r="C275" s="108"/>
      <c r="D275" s="119"/>
      <c r="E275" s="121"/>
      <c r="F275" s="35" t="s">
        <v>700</v>
      </c>
      <c r="G275" s="34">
        <v>100</v>
      </c>
      <c r="H275" s="113"/>
      <c r="I275" s="140"/>
    </row>
    <row r="276" spans="1:9" ht="36.4" customHeight="1" x14ac:dyDescent="0.35">
      <c r="A276" s="130"/>
      <c r="B276" s="124"/>
      <c r="C276" s="108"/>
      <c r="D276" s="119"/>
      <c r="E276" s="121"/>
      <c r="F276" s="35" t="s">
        <v>701</v>
      </c>
      <c r="G276" s="34">
        <v>90000</v>
      </c>
      <c r="H276" s="113"/>
      <c r="I276" s="140"/>
    </row>
    <row r="277" spans="1:9" ht="21" customHeight="1" x14ac:dyDescent="0.35">
      <c r="A277" s="130"/>
      <c r="B277" s="124"/>
      <c r="C277" s="108"/>
      <c r="D277" s="122" t="s">
        <v>702</v>
      </c>
      <c r="E277" s="171">
        <v>2000000000</v>
      </c>
      <c r="F277" s="35" t="s">
        <v>703</v>
      </c>
      <c r="G277" s="34">
        <v>1</v>
      </c>
      <c r="H277" s="113"/>
      <c r="I277" s="140"/>
    </row>
    <row r="278" spans="1:9" ht="21" customHeight="1" x14ac:dyDescent="0.35">
      <c r="A278" s="130"/>
      <c r="B278" s="124"/>
      <c r="C278" s="108"/>
      <c r="D278" s="108"/>
      <c r="E278" s="173"/>
      <c r="F278" s="35" t="s">
        <v>704</v>
      </c>
      <c r="G278" s="34">
        <v>1</v>
      </c>
      <c r="H278" s="113"/>
      <c r="I278" s="140"/>
    </row>
    <row r="279" spans="1:9" ht="24.75" customHeight="1" x14ac:dyDescent="0.35">
      <c r="A279" s="130"/>
      <c r="B279" s="124"/>
      <c r="C279" s="108"/>
      <c r="D279" s="108"/>
      <c r="E279" s="173"/>
      <c r="F279" s="35" t="s">
        <v>705</v>
      </c>
      <c r="G279" s="34">
        <v>1</v>
      </c>
      <c r="H279" s="113"/>
      <c r="I279" s="140"/>
    </row>
    <row r="280" spans="1:9" ht="21" customHeight="1" x14ac:dyDescent="0.35">
      <c r="A280" s="130"/>
      <c r="B280" s="124"/>
      <c r="C280" s="108"/>
      <c r="D280" s="109"/>
      <c r="E280" s="172"/>
      <c r="F280" s="35" t="s">
        <v>706</v>
      </c>
      <c r="G280" s="34">
        <v>1</v>
      </c>
      <c r="H280" s="113"/>
      <c r="I280" s="140"/>
    </row>
    <row r="281" spans="1:9" ht="21.75" customHeight="1" x14ac:dyDescent="0.35">
      <c r="A281" s="130"/>
      <c r="B281" s="124"/>
      <c r="C281" s="108"/>
      <c r="D281" s="122" t="s">
        <v>707</v>
      </c>
      <c r="E281" s="121">
        <f>15000000000</f>
        <v>15000000000</v>
      </c>
      <c r="F281" s="35" t="s">
        <v>708</v>
      </c>
      <c r="G281" s="34">
        <v>200</v>
      </c>
      <c r="H281" s="113"/>
      <c r="I281" s="140"/>
    </row>
    <row r="282" spans="1:9" ht="21.75" customHeight="1" x14ac:dyDescent="0.35">
      <c r="A282" s="130"/>
      <c r="B282" s="124"/>
      <c r="C282" s="108"/>
      <c r="D282" s="108"/>
      <c r="E282" s="121"/>
      <c r="F282" s="35" t="s">
        <v>709</v>
      </c>
      <c r="G282" s="34">
        <v>1</v>
      </c>
      <c r="H282" s="113"/>
      <c r="I282" s="140"/>
    </row>
    <row r="283" spans="1:9" ht="19.5" customHeight="1" x14ac:dyDescent="0.35">
      <c r="A283" s="130"/>
      <c r="B283" s="124"/>
      <c r="C283" s="108"/>
      <c r="D283" s="108"/>
      <c r="E283" s="121"/>
      <c r="F283" s="35" t="s">
        <v>710</v>
      </c>
      <c r="G283" s="34">
        <v>1</v>
      </c>
      <c r="H283" s="113"/>
      <c r="I283" s="140"/>
    </row>
    <row r="284" spans="1:9" ht="18.75" customHeight="1" x14ac:dyDescent="0.35">
      <c r="A284" s="130"/>
      <c r="B284" s="124"/>
      <c r="C284" s="108"/>
      <c r="D284" s="109"/>
      <c r="E284" s="121"/>
      <c r="F284" s="35" t="s">
        <v>711</v>
      </c>
      <c r="G284" s="34">
        <v>1</v>
      </c>
      <c r="H284" s="113"/>
      <c r="I284" s="140"/>
    </row>
    <row r="285" spans="1:9" ht="15.75" customHeight="1" x14ac:dyDescent="0.35">
      <c r="A285" s="130"/>
      <c r="B285" s="124"/>
      <c r="C285" s="108"/>
      <c r="D285" s="169" t="s">
        <v>712</v>
      </c>
      <c r="E285" s="171" t="s">
        <v>713</v>
      </c>
      <c r="F285" s="35" t="s">
        <v>714</v>
      </c>
      <c r="G285" s="34">
        <v>190</v>
      </c>
      <c r="H285" s="113"/>
      <c r="I285" s="140"/>
    </row>
    <row r="286" spans="1:9" ht="15.5" x14ac:dyDescent="0.35">
      <c r="A286" s="131"/>
      <c r="B286" s="125"/>
      <c r="C286" s="109"/>
      <c r="D286" s="170"/>
      <c r="E286" s="172"/>
      <c r="F286" s="35" t="s">
        <v>715</v>
      </c>
      <c r="G286" s="34">
        <v>190</v>
      </c>
      <c r="H286" s="145"/>
      <c r="I286" s="141"/>
    </row>
    <row r="287" spans="1:9" ht="15" customHeight="1" x14ac:dyDescent="0.35">
      <c r="A287" s="129" t="s">
        <v>171</v>
      </c>
      <c r="B287" s="132" t="s">
        <v>716</v>
      </c>
      <c r="C287" s="119" t="s">
        <v>717</v>
      </c>
      <c r="D287" s="119" t="s">
        <v>718</v>
      </c>
      <c r="E287" s="121">
        <f>7000000000+2426927818</f>
        <v>9426927818</v>
      </c>
      <c r="F287" s="35" t="s">
        <v>719</v>
      </c>
      <c r="G287" s="34">
        <v>1</v>
      </c>
      <c r="H287" s="136" t="s">
        <v>183</v>
      </c>
      <c r="I287" s="138" t="s">
        <v>184</v>
      </c>
    </row>
    <row r="288" spans="1:9" ht="15" customHeight="1" x14ac:dyDescent="0.35">
      <c r="A288" s="130"/>
      <c r="B288" s="132"/>
      <c r="C288" s="119"/>
      <c r="D288" s="119"/>
      <c r="E288" s="121"/>
      <c r="F288" s="35" t="s">
        <v>679</v>
      </c>
      <c r="G288" s="34">
        <v>1</v>
      </c>
      <c r="H288" s="136"/>
      <c r="I288" s="138"/>
    </row>
    <row r="289" spans="1:9" ht="15.5" x14ac:dyDescent="0.35">
      <c r="A289" s="130"/>
      <c r="B289" s="132"/>
      <c r="C289" s="119"/>
      <c r="D289" s="119"/>
      <c r="E289" s="121"/>
      <c r="F289" s="35" t="s">
        <v>678</v>
      </c>
      <c r="G289" s="34">
        <v>1</v>
      </c>
      <c r="H289" s="136"/>
      <c r="I289" s="138"/>
    </row>
    <row r="290" spans="1:9" ht="25.5" customHeight="1" x14ac:dyDescent="0.35">
      <c r="A290" s="131"/>
      <c r="B290" s="132"/>
      <c r="C290" s="119"/>
      <c r="D290" s="119"/>
      <c r="E290" s="121"/>
      <c r="F290" s="35" t="s">
        <v>720</v>
      </c>
      <c r="G290" s="34">
        <v>1057000</v>
      </c>
      <c r="H290" s="136"/>
      <c r="I290" s="138"/>
    </row>
    <row r="291" spans="1:9" ht="15.5" x14ac:dyDescent="0.35">
      <c r="A291" s="129" t="s">
        <v>171</v>
      </c>
      <c r="B291" s="123" t="s">
        <v>721</v>
      </c>
      <c r="C291" s="122" t="s">
        <v>722</v>
      </c>
      <c r="D291" s="119" t="s">
        <v>723</v>
      </c>
      <c r="E291" s="121">
        <v>91821698540</v>
      </c>
      <c r="F291" s="35" t="s">
        <v>724</v>
      </c>
      <c r="G291" s="34">
        <v>21534</v>
      </c>
      <c r="H291" s="168" t="s">
        <v>161</v>
      </c>
      <c r="I291" s="138" t="s">
        <v>162</v>
      </c>
    </row>
    <row r="292" spans="1:9" ht="15.5" x14ac:dyDescent="0.35">
      <c r="A292" s="130"/>
      <c r="B292" s="124"/>
      <c r="C292" s="108"/>
      <c r="D292" s="119"/>
      <c r="E292" s="121"/>
      <c r="F292" s="35" t="s">
        <v>725</v>
      </c>
      <c r="G292" s="34">
        <v>1</v>
      </c>
      <c r="H292" s="178"/>
      <c r="I292" s="138"/>
    </row>
    <row r="293" spans="1:9" ht="15.5" x14ac:dyDescent="0.35">
      <c r="A293" s="130"/>
      <c r="B293" s="124"/>
      <c r="C293" s="108"/>
      <c r="D293" s="119"/>
      <c r="E293" s="121"/>
      <c r="F293" s="35" t="s">
        <v>726</v>
      </c>
      <c r="G293" s="34">
        <v>18</v>
      </c>
      <c r="H293" s="178"/>
      <c r="I293" s="138"/>
    </row>
    <row r="294" spans="1:9" ht="15.5" x14ac:dyDescent="0.35">
      <c r="A294" s="130"/>
      <c r="B294" s="124"/>
      <c r="C294" s="108"/>
      <c r="D294" s="119"/>
      <c r="E294" s="121"/>
      <c r="F294" s="35" t="s">
        <v>727</v>
      </c>
      <c r="G294" s="34">
        <v>3</v>
      </c>
      <c r="H294" s="178"/>
      <c r="I294" s="138"/>
    </row>
    <row r="295" spans="1:9" ht="31.5" customHeight="1" x14ac:dyDescent="0.35">
      <c r="A295" s="130"/>
      <c r="B295" s="124"/>
      <c r="C295" s="108"/>
      <c r="D295" s="119"/>
      <c r="E295" s="121"/>
      <c r="F295" s="35" t="s">
        <v>728</v>
      </c>
      <c r="G295" s="34">
        <v>1</v>
      </c>
      <c r="H295" s="178"/>
      <c r="I295" s="138"/>
    </row>
    <row r="296" spans="1:9" ht="15.5" x14ac:dyDescent="0.35">
      <c r="A296" s="130"/>
      <c r="B296" s="124"/>
      <c r="C296" s="108"/>
      <c r="D296" s="119" t="s">
        <v>729</v>
      </c>
      <c r="E296" s="121">
        <v>31852972241</v>
      </c>
      <c r="F296" s="35" t="s">
        <v>730</v>
      </c>
      <c r="G296" s="34">
        <v>6840</v>
      </c>
      <c r="H296" s="178"/>
      <c r="I296" s="138"/>
    </row>
    <row r="297" spans="1:9" ht="31" x14ac:dyDescent="0.35">
      <c r="A297" s="130"/>
      <c r="B297" s="124"/>
      <c r="C297" s="108"/>
      <c r="D297" s="119"/>
      <c r="E297" s="121"/>
      <c r="F297" s="35" t="s">
        <v>731</v>
      </c>
      <c r="G297" s="34">
        <v>35723</v>
      </c>
      <c r="H297" s="178"/>
      <c r="I297" s="138"/>
    </row>
    <row r="298" spans="1:9" ht="15.5" x14ac:dyDescent="0.35">
      <c r="A298" s="130"/>
      <c r="B298" s="124"/>
      <c r="C298" s="108"/>
      <c r="D298" s="119"/>
      <c r="E298" s="121"/>
      <c r="F298" s="35" t="s">
        <v>732</v>
      </c>
      <c r="G298" s="34">
        <v>34000</v>
      </c>
      <c r="H298" s="178"/>
      <c r="I298" s="138"/>
    </row>
    <row r="299" spans="1:9" ht="31" x14ac:dyDescent="0.35">
      <c r="A299" s="130"/>
      <c r="B299" s="124"/>
      <c r="C299" s="108"/>
      <c r="D299" s="119"/>
      <c r="E299" s="121"/>
      <c r="F299" s="35" t="s">
        <v>733</v>
      </c>
      <c r="G299" s="34">
        <v>34000</v>
      </c>
      <c r="H299" s="178"/>
      <c r="I299" s="138"/>
    </row>
    <row r="300" spans="1:9" ht="15.5" x14ac:dyDescent="0.35">
      <c r="A300" s="130"/>
      <c r="B300" s="124"/>
      <c r="C300" s="108"/>
      <c r="D300" s="119"/>
      <c r="E300" s="121"/>
      <c r="F300" s="35" t="s">
        <v>734</v>
      </c>
      <c r="G300" s="34">
        <v>1</v>
      </c>
      <c r="H300" s="178"/>
      <c r="I300" s="138"/>
    </row>
    <row r="301" spans="1:9" ht="15.5" x14ac:dyDescent="0.35">
      <c r="A301" s="130"/>
      <c r="B301" s="124"/>
      <c r="C301" s="108"/>
      <c r="D301" s="119"/>
      <c r="E301" s="121"/>
      <c r="F301" s="35" t="s">
        <v>735</v>
      </c>
      <c r="G301" s="34">
        <v>3</v>
      </c>
      <c r="H301" s="178"/>
      <c r="I301" s="138"/>
    </row>
    <row r="302" spans="1:9" ht="30.75" customHeight="1" x14ac:dyDescent="0.35">
      <c r="A302" s="130"/>
      <c r="B302" s="124"/>
      <c r="C302" s="108"/>
      <c r="D302" s="119"/>
      <c r="E302" s="121"/>
      <c r="F302" s="35" t="s">
        <v>736</v>
      </c>
      <c r="G302" s="34">
        <v>1</v>
      </c>
      <c r="H302" s="178"/>
      <c r="I302" s="138"/>
    </row>
    <row r="303" spans="1:9" ht="30.75" customHeight="1" x14ac:dyDescent="0.35">
      <c r="A303" s="130"/>
      <c r="B303" s="124"/>
      <c r="C303" s="108"/>
      <c r="D303" s="34" t="s">
        <v>737</v>
      </c>
      <c r="E303" s="32">
        <v>0</v>
      </c>
      <c r="F303" s="35" t="s">
        <v>738</v>
      </c>
      <c r="G303" s="34">
        <v>32300</v>
      </c>
      <c r="H303" s="178"/>
      <c r="I303" s="138"/>
    </row>
    <row r="304" spans="1:9" ht="15.5" x14ac:dyDescent="0.35">
      <c r="A304" s="131"/>
      <c r="B304" s="125"/>
      <c r="C304" s="109"/>
      <c r="D304" s="34" t="s">
        <v>739</v>
      </c>
      <c r="E304" s="32">
        <v>0</v>
      </c>
      <c r="F304" s="35" t="s">
        <v>740</v>
      </c>
      <c r="G304" s="34">
        <v>57238</v>
      </c>
      <c r="H304" s="179"/>
      <c r="I304" s="138"/>
    </row>
    <row r="305" spans="1:9" ht="36.4" customHeight="1" x14ac:dyDescent="0.35">
      <c r="A305" s="129" t="s">
        <v>198</v>
      </c>
      <c r="B305" s="132" t="s">
        <v>741</v>
      </c>
      <c r="C305" s="119" t="s">
        <v>742</v>
      </c>
      <c r="D305" s="119" t="s">
        <v>743</v>
      </c>
      <c r="E305" s="121">
        <v>988889955</v>
      </c>
      <c r="F305" s="35" t="s">
        <v>744</v>
      </c>
      <c r="G305" s="34">
        <v>1</v>
      </c>
      <c r="H305" s="136" t="s">
        <v>204</v>
      </c>
      <c r="I305" s="138" t="s">
        <v>205</v>
      </c>
    </row>
    <row r="306" spans="1:9" ht="39.4" customHeight="1" x14ac:dyDescent="0.35">
      <c r="A306" s="130"/>
      <c r="B306" s="132"/>
      <c r="C306" s="119"/>
      <c r="D306" s="119"/>
      <c r="E306" s="121"/>
      <c r="F306" s="35" t="s">
        <v>745</v>
      </c>
      <c r="G306" s="34">
        <v>100</v>
      </c>
      <c r="H306" s="136"/>
      <c r="I306" s="138"/>
    </row>
    <row r="307" spans="1:9" ht="34.9" customHeight="1" x14ac:dyDescent="0.35">
      <c r="A307" s="130"/>
      <c r="B307" s="132"/>
      <c r="C307" s="119"/>
      <c r="D307" s="34" t="s">
        <v>746</v>
      </c>
      <c r="E307" s="32">
        <v>1257712485</v>
      </c>
      <c r="F307" s="35" t="s">
        <v>747</v>
      </c>
      <c r="G307" s="34">
        <v>1</v>
      </c>
      <c r="H307" s="136"/>
      <c r="I307" s="138"/>
    </row>
    <row r="308" spans="1:9" ht="37.5" customHeight="1" x14ac:dyDescent="0.35">
      <c r="A308" s="130"/>
      <c r="B308" s="132"/>
      <c r="C308" s="119"/>
      <c r="D308" s="119" t="s">
        <v>748</v>
      </c>
      <c r="E308" s="121">
        <v>652301955</v>
      </c>
      <c r="F308" s="35" t="s">
        <v>749</v>
      </c>
      <c r="G308" s="34">
        <v>1</v>
      </c>
      <c r="H308" s="136"/>
      <c r="I308" s="138"/>
    </row>
    <row r="309" spans="1:9" ht="37.5" customHeight="1" x14ac:dyDescent="0.35">
      <c r="A309" s="130"/>
      <c r="B309" s="132"/>
      <c r="C309" s="119"/>
      <c r="D309" s="119"/>
      <c r="E309" s="121"/>
      <c r="F309" s="35" t="s">
        <v>750</v>
      </c>
      <c r="G309" s="34">
        <v>100</v>
      </c>
      <c r="H309" s="136"/>
      <c r="I309" s="138"/>
    </row>
    <row r="310" spans="1:9" ht="15.5" x14ac:dyDescent="0.35">
      <c r="A310" s="130"/>
      <c r="B310" s="132"/>
      <c r="C310" s="119"/>
      <c r="D310" s="119"/>
      <c r="E310" s="121"/>
      <c r="F310" s="35" t="s">
        <v>751</v>
      </c>
      <c r="G310" s="34">
        <v>1</v>
      </c>
      <c r="H310" s="136"/>
      <c r="I310" s="138"/>
    </row>
    <row r="311" spans="1:9" ht="36" customHeight="1" x14ac:dyDescent="0.35">
      <c r="A311" s="130"/>
      <c r="B311" s="132"/>
      <c r="C311" s="119"/>
      <c r="D311" s="119"/>
      <c r="E311" s="121"/>
      <c r="F311" s="35" t="s">
        <v>752</v>
      </c>
      <c r="G311" s="34">
        <v>100</v>
      </c>
      <c r="H311" s="136"/>
      <c r="I311" s="138"/>
    </row>
    <row r="312" spans="1:9" ht="39" customHeight="1" x14ac:dyDescent="0.35">
      <c r="A312" s="130"/>
      <c r="B312" s="132"/>
      <c r="C312" s="119"/>
      <c r="D312" s="119"/>
      <c r="E312" s="121"/>
      <c r="F312" s="35" t="s">
        <v>753</v>
      </c>
      <c r="G312" s="34">
        <v>1</v>
      </c>
      <c r="H312" s="136"/>
      <c r="I312" s="138"/>
    </row>
    <row r="313" spans="1:9" ht="36.4" customHeight="1" x14ac:dyDescent="0.35">
      <c r="A313" s="130"/>
      <c r="B313" s="132"/>
      <c r="C313" s="119"/>
      <c r="D313" s="119"/>
      <c r="E313" s="121"/>
      <c r="F313" s="35" t="s">
        <v>754</v>
      </c>
      <c r="G313" s="34">
        <v>100</v>
      </c>
      <c r="H313" s="136"/>
      <c r="I313" s="138"/>
    </row>
    <row r="314" spans="1:9" ht="36.4" customHeight="1" x14ac:dyDescent="0.35">
      <c r="A314" s="130"/>
      <c r="B314" s="132"/>
      <c r="C314" s="119"/>
      <c r="D314" s="119"/>
      <c r="E314" s="121"/>
      <c r="F314" s="35" t="s">
        <v>755</v>
      </c>
      <c r="G314" s="34">
        <v>100</v>
      </c>
      <c r="H314" s="136"/>
      <c r="I314" s="138"/>
    </row>
    <row r="315" spans="1:9" ht="52.15" customHeight="1" x14ac:dyDescent="0.35">
      <c r="A315" s="130"/>
      <c r="B315" s="132"/>
      <c r="C315" s="119"/>
      <c r="D315" s="119" t="s">
        <v>756</v>
      </c>
      <c r="E315" s="121">
        <v>272686005</v>
      </c>
      <c r="F315" s="35" t="s">
        <v>757</v>
      </c>
      <c r="G315" s="34">
        <v>12</v>
      </c>
      <c r="H315" s="136"/>
      <c r="I315" s="138"/>
    </row>
    <row r="316" spans="1:9" ht="45" customHeight="1" x14ac:dyDescent="0.35">
      <c r="A316" s="131"/>
      <c r="B316" s="132"/>
      <c r="C316" s="119"/>
      <c r="D316" s="119"/>
      <c r="E316" s="121"/>
      <c r="F316" s="35" t="s">
        <v>758</v>
      </c>
      <c r="G316" s="34">
        <v>100</v>
      </c>
      <c r="H316" s="136"/>
      <c r="I316" s="138"/>
    </row>
    <row r="317" spans="1:9" ht="36" customHeight="1" x14ac:dyDescent="0.35">
      <c r="A317" s="129" t="s">
        <v>206</v>
      </c>
      <c r="B317" s="132" t="s">
        <v>759</v>
      </c>
      <c r="C317" s="119" t="s">
        <v>760</v>
      </c>
      <c r="D317" s="119" t="s">
        <v>761</v>
      </c>
      <c r="E317" s="121">
        <v>3956504730</v>
      </c>
      <c r="F317" s="35" t="s">
        <v>512</v>
      </c>
      <c r="G317" s="34">
        <v>10</v>
      </c>
      <c r="H317" s="136" t="s">
        <v>212</v>
      </c>
      <c r="I317" s="138" t="s">
        <v>213</v>
      </c>
    </row>
    <row r="318" spans="1:9" ht="36" customHeight="1" x14ac:dyDescent="0.35">
      <c r="A318" s="130"/>
      <c r="B318" s="132"/>
      <c r="C318" s="119"/>
      <c r="D318" s="119"/>
      <c r="E318" s="121"/>
      <c r="F318" s="35" t="s">
        <v>513</v>
      </c>
      <c r="G318" s="34">
        <v>10</v>
      </c>
      <c r="H318" s="136"/>
      <c r="I318" s="138"/>
    </row>
    <row r="319" spans="1:9" ht="36" customHeight="1" x14ac:dyDescent="0.35">
      <c r="A319" s="130"/>
      <c r="B319" s="132"/>
      <c r="C319" s="119"/>
      <c r="D319" s="119"/>
      <c r="E319" s="121"/>
      <c r="F319" s="35" t="s">
        <v>762</v>
      </c>
      <c r="G319" s="34">
        <v>10</v>
      </c>
      <c r="H319" s="136"/>
      <c r="I319" s="138"/>
    </row>
    <row r="320" spans="1:9" ht="36" customHeight="1" x14ac:dyDescent="0.35">
      <c r="A320" s="130"/>
      <c r="B320" s="132"/>
      <c r="C320" s="119"/>
      <c r="D320" s="119"/>
      <c r="E320" s="121"/>
      <c r="F320" s="35" t="s">
        <v>763</v>
      </c>
      <c r="G320" s="34">
        <v>100</v>
      </c>
      <c r="H320" s="136"/>
      <c r="I320" s="138"/>
    </row>
    <row r="321" spans="1:9" ht="36" customHeight="1" x14ac:dyDescent="0.35">
      <c r="A321" s="130"/>
      <c r="B321" s="132"/>
      <c r="C321" s="119"/>
      <c r="D321" s="119" t="s">
        <v>764</v>
      </c>
      <c r="E321" s="121">
        <v>12879534990</v>
      </c>
      <c r="F321" s="35" t="s">
        <v>765</v>
      </c>
      <c r="G321" s="34">
        <v>7</v>
      </c>
      <c r="H321" s="136"/>
      <c r="I321" s="138"/>
    </row>
    <row r="322" spans="1:9" ht="36" customHeight="1" x14ac:dyDescent="0.35">
      <c r="A322" s="130"/>
      <c r="B322" s="132"/>
      <c r="C322" s="119"/>
      <c r="D322" s="119"/>
      <c r="E322" s="121"/>
      <c r="F322" s="35" t="s">
        <v>766</v>
      </c>
      <c r="G322" s="34">
        <v>7</v>
      </c>
      <c r="H322" s="136"/>
      <c r="I322" s="138"/>
    </row>
    <row r="323" spans="1:9" ht="36" customHeight="1" x14ac:dyDescent="0.35">
      <c r="A323" s="130"/>
      <c r="B323" s="132"/>
      <c r="C323" s="119"/>
      <c r="D323" s="119"/>
      <c r="E323" s="121"/>
      <c r="F323" s="35" t="s">
        <v>767</v>
      </c>
      <c r="G323" s="34">
        <v>7</v>
      </c>
      <c r="H323" s="136"/>
      <c r="I323" s="138"/>
    </row>
    <row r="324" spans="1:9" ht="36" customHeight="1" x14ac:dyDescent="0.35">
      <c r="A324" s="130"/>
      <c r="B324" s="132"/>
      <c r="C324" s="119"/>
      <c r="D324" s="119"/>
      <c r="E324" s="121"/>
      <c r="F324" s="35" t="s">
        <v>768</v>
      </c>
      <c r="G324" s="34">
        <v>100</v>
      </c>
      <c r="H324" s="136"/>
      <c r="I324" s="138"/>
    </row>
    <row r="325" spans="1:9" ht="36" customHeight="1" x14ac:dyDescent="0.35">
      <c r="A325" s="130"/>
      <c r="B325" s="132"/>
      <c r="C325" s="119"/>
      <c r="D325" s="119" t="s">
        <v>769</v>
      </c>
      <c r="E325" s="126">
        <v>39881175650</v>
      </c>
      <c r="F325" s="35" t="s">
        <v>321</v>
      </c>
      <c r="G325" s="34">
        <v>5</v>
      </c>
      <c r="H325" s="136"/>
      <c r="I325" s="138"/>
    </row>
    <row r="326" spans="1:9" ht="36" customHeight="1" x14ac:dyDescent="0.35">
      <c r="A326" s="130"/>
      <c r="B326" s="132"/>
      <c r="C326" s="119"/>
      <c r="D326" s="119"/>
      <c r="E326" s="127"/>
      <c r="F326" s="35" t="s">
        <v>322</v>
      </c>
      <c r="G326" s="34">
        <v>5</v>
      </c>
      <c r="H326" s="136"/>
      <c r="I326" s="138"/>
    </row>
    <row r="327" spans="1:9" ht="36" customHeight="1" x14ac:dyDescent="0.35">
      <c r="A327" s="130"/>
      <c r="B327" s="132"/>
      <c r="C327" s="119"/>
      <c r="D327" s="119"/>
      <c r="E327" s="127"/>
      <c r="F327" s="35" t="s">
        <v>770</v>
      </c>
      <c r="G327" s="34">
        <v>5</v>
      </c>
      <c r="H327" s="136"/>
      <c r="I327" s="138"/>
    </row>
    <row r="328" spans="1:9" ht="36" customHeight="1" x14ac:dyDescent="0.35">
      <c r="A328" s="130"/>
      <c r="B328" s="132"/>
      <c r="C328" s="119"/>
      <c r="D328" s="119"/>
      <c r="E328" s="127"/>
      <c r="F328" s="35" t="s">
        <v>771</v>
      </c>
      <c r="G328" s="34">
        <v>95</v>
      </c>
      <c r="H328" s="136"/>
      <c r="I328" s="138"/>
    </row>
    <row r="329" spans="1:9" ht="36" customHeight="1" x14ac:dyDescent="0.35">
      <c r="A329" s="130"/>
      <c r="B329" s="132"/>
      <c r="C329" s="119"/>
      <c r="D329" s="119"/>
      <c r="E329" s="127"/>
      <c r="F329" s="35" t="s">
        <v>772</v>
      </c>
      <c r="G329" s="34">
        <v>100</v>
      </c>
      <c r="H329" s="136"/>
      <c r="I329" s="138"/>
    </row>
    <row r="330" spans="1:9" ht="36" customHeight="1" x14ac:dyDescent="0.35">
      <c r="A330" s="130"/>
      <c r="B330" s="132"/>
      <c r="C330" s="119"/>
      <c r="D330" s="119"/>
      <c r="E330" s="128"/>
      <c r="F330" s="35" t="s">
        <v>773</v>
      </c>
      <c r="G330" s="34">
        <v>100</v>
      </c>
      <c r="H330" s="136"/>
      <c r="I330" s="138"/>
    </row>
    <row r="331" spans="1:9" ht="36" customHeight="1" x14ac:dyDescent="0.35">
      <c r="A331" s="130"/>
      <c r="B331" s="132"/>
      <c r="C331" s="119"/>
      <c r="D331" s="119" t="s">
        <v>774</v>
      </c>
      <c r="E331" s="121">
        <v>2200000000</v>
      </c>
      <c r="F331" s="35" t="s">
        <v>775</v>
      </c>
      <c r="G331" s="34">
        <v>100</v>
      </c>
      <c r="H331" s="136"/>
      <c r="I331" s="138"/>
    </row>
    <row r="332" spans="1:9" ht="36" customHeight="1" x14ac:dyDescent="0.35">
      <c r="A332" s="130"/>
      <c r="B332" s="132"/>
      <c r="C332" s="119"/>
      <c r="D332" s="119"/>
      <c r="E332" s="121"/>
      <c r="F332" s="35" t="s">
        <v>776</v>
      </c>
      <c r="G332" s="34">
        <v>100</v>
      </c>
      <c r="H332" s="136"/>
      <c r="I332" s="138"/>
    </row>
    <row r="333" spans="1:9" ht="36" customHeight="1" x14ac:dyDescent="0.35">
      <c r="A333" s="131"/>
      <c r="B333" s="132"/>
      <c r="C333" s="119"/>
      <c r="D333" s="119"/>
      <c r="E333" s="121"/>
      <c r="F333" s="35" t="s">
        <v>777</v>
      </c>
      <c r="G333" s="34">
        <v>100</v>
      </c>
      <c r="H333" s="136"/>
      <c r="I333" s="138"/>
    </row>
    <row r="334" spans="1:9" ht="41.25" customHeight="1" x14ac:dyDescent="0.35">
      <c r="A334" s="129" t="s">
        <v>206</v>
      </c>
      <c r="B334" s="132" t="s">
        <v>778</v>
      </c>
      <c r="C334" s="119" t="s">
        <v>779</v>
      </c>
      <c r="D334" s="119" t="s">
        <v>780</v>
      </c>
      <c r="E334" s="121">
        <v>159091727</v>
      </c>
      <c r="F334" s="35" t="s">
        <v>781</v>
      </c>
      <c r="G334" s="34">
        <v>2</v>
      </c>
      <c r="H334" s="136" t="s">
        <v>218</v>
      </c>
      <c r="I334" s="138" t="s">
        <v>219</v>
      </c>
    </row>
    <row r="335" spans="1:9" ht="41.25" customHeight="1" x14ac:dyDescent="0.35">
      <c r="A335" s="130"/>
      <c r="B335" s="132"/>
      <c r="C335" s="119"/>
      <c r="D335" s="119"/>
      <c r="E335" s="121"/>
      <c r="F335" s="35" t="s">
        <v>782</v>
      </c>
      <c r="G335" s="34">
        <v>12</v>
      </c>
      <c r="H335" s="136"/>
      <c r="I335" s="138"/>
    </row>
    <row r="336" spans="1:9" ht="41.25" customHeight="1" x14ac:dyDescent="0.35">
      <c r="A336" s="130"/>
      <c r="B336" s="132"/>
      <c r="C336" s="119"/>
      <c r="D336" s="119"/>
      <c r="E336" s="121"/>
      <c r="F336" s="35" t="s">
        <v>783</v>
      </c>
      <c r="G336" s="34">
        <v>1</v>
      </c>
      <c r="H336" s="136"/>
      <c r="I336" s="138"/>
    </row>
    <row r="337" spans="1:9" ht="41.25" customHeight="1" x14ac:dyDescent="0.35">
      <c r="A337" s="130"/>
      <c r="B337" s="132"/>
      <c r="C337" s="119"/>
      <c r="D337" s="119"/>
      <c r="E337" s="121"/>
      <c r="F337" s="35" t="s">
        <v>784</v>
      </c>
      <c r="G337" s="34">
        <v>1</v>
      </c>
      <c r="H337" s="136"/>
      <c r="I337" s="138"/>
    </row>
    <row r="338" spans="1:9" ht="41.25" customHeight="1" x14ac:dyDescent="0.35">
      <c r="A338" s="130"/>
      <c r="B338" s="132"/>
      <c r="C338" s="119"/>
      <c r="D338" s="119"/>
      <c r="E338" s="121"/>
      <c r="F338" s="35" t="s">
        <v>785</v>
      </c>
      <c r="G338" s="34">
        <v>12</v>
      </c>
      <c r="H338" s="136"/>
      <c r="I338" s="138"/>
    </row>
    <row r="339" spans="1:9" ht="41.25" customHeight="1" x14ac:dyDescent="0.35">
      <c r="A339" s="130"/>
      <c r="B339" s="132"/>
      <c r="C339" s="119"/>
      <c r="D339" s="119" t="s">
        <v>786</v>
      </c>
      <c r="E339" s="121">
        <v>743622310</v>
      </c>
      <c r="F339" s="35" t="s">
        <v>787</v>
      </c>
      <c r="G339" s="34">
        <v>12</v>
      </c>
      <c r="H339" s="136"/>
      <c r="I339" s="138"/>
    </row>
    <row r="340" spans="1:9" ht="41.25" customHeight="1" x14ac:dyDescent="0.35">
      <c r="A340" s="130"/>
      <c r="B340" s="132"/>
      <c r="C340" s="119"/>
      <c r="D340" s="119"/>
      <c r="E340" s="121"/>
      <c r="F340" s="35" t="s">
        <v>788</v>
      </c>
      <c r="G340" s="34">
        <v>12</v>
      </c>
      <c r="H340" s="136"/>
      <c r="I340" s="138" t="s">
        <v>789</v>
      </c>
    </row>
    <row r="341" spans="1:9" ht="41.25" customHeight="1" x14ac:dyDescent="0.35">
      <c r="A341" s="130"/>
      <c r="B341" s="132"/>
      <c r="C341" s="119"/>
      <c r="D341" s="119"/>
      <c r="E341" s="121"/>
      <c r="F341" s="35" t="s">
        <v>790</v>
      </c>
      <c r="G341" s="34">
        <v>100</v>
      </c>
      <c r="H341" s="136"/>
      <c r="I341" s="138"/>
    </row>
    <row r="342" spans="1:9" ht="41.25" customHeight="1" x14ac:dyDescent="0.35">
      <c r="A342" s="130"/>
      <c r="B342" s="132"/>
      <c r="C342" s="119"/>
      <c r="D342" s="119" t="s">
        <v>791</v>
      </c>
      <c r="E342" s="121">
        <v>130402611</v>
      </c>
      <c r="F342" s="35" t="s">
        <v>792</v>
      </c>
      <c r="G342" s="34">
        <v>4</v>
      </c>
      <c r="H342" s="136"/>
      <c r="I342" s="138"/>
    </row>
    <row r="343" spans="1:9" ht="41.25" customHeight="1" x14ac:dyDescent="0.35">
      <c r="A343" s="131"/>
      <c r="B343" s="132"/>
      <c r="C343" s="119"/>
      <c r="D343" s="119"/>
      <c r="E343" s="121"/>
      <c r="F343" s="35" t="s">
        <v>793</v>
      </c>
      <c r="G343" s="34">
        <v>12</v>
      </c>
      <c r="H343" s="136"/>
      <c r="I343" s="138"/>
    </row>
    <row r="344" spans="1:9" ht="58.9" customHeight="1" x14ac:dyDescent="0.35">
      <c r="A344" s="129" t="s">
        <v>206</v>
      </c>
      <c r="B344" s="132" t="s">
        <v>794</v>
      </c>
      <c r="C344" s="119" t="s">
        <v>222</v>
      </c>
      <c r="D344" s="119" t="s">
        <v>795</v>
      </c>
      <c r="E344" s="121">
        <v>0</v>
      </c>
      <c r="F344" s="35" t="s">
        <v>796</v>
      </c>
      <c r="G344" s="34">
        <v>12</v>
      </c>
      <c r="H344" s="136" t="s">
        <v>223</v>
      </c>
      <c r="I344" s="138" t="s">
        <v>797</v>
      </c>
    </row>
    <row r="345" spans="1:9" ht="57.4" customHeight="1" x14ac:dyDescent="0.35">
      <c r="A345" s="130"/>
      <c r="B345" s="132"/>
      <c r="C345" s="119"/>
      <c r="D345" s="119"/>
      <c r="E345" s="121"/>
      <c r="F345" s="35" t="s">
        <v>798</v>
      </c>
      <c r="G345" s="34">
        <v>12</v>
      </c>
      <c r="H345" s="136"/>
      <c r="I345" s="138"/>
    </row>
    <row r="346" spans="1:9" ht="52.9" customHeight="1" x14ac:dyDescent="0.35">
      <c r="A346" s="130"/>
      <c r="B346" s="132"/>
      <c r="C346" s="119"/>
      <c r="D346" s="119"/>
      <c r="E346" s="121"/>
      <c r="F346" s="35" t="s">
        <v>799</v>
      </c>
      <c r="G346" s="34">
        <v>4</v>
      </c>
      <c r="H346" s="136"/>
      <c r="I346" s="138"/>
    </row>
    <row r="347" spans="1:9" ht="61.9" customHeight="1" x14ac:dyDescent="0.35">
      <c r="A347" s="130"/>
      <c r="B347" s="132"/>
      <c r="C347" s="119"/>
      <c r="D347" s="119" t="s">
        <v>800</v>
      </c>
      <c r="E347" s="121">
        <v>0</v>
      </c>
      <c r="F347" s="35" t="s">
        <v>801</v>
      </c>
      <c r="G347" s="34">
        <v>100</v>
      </c>
      <c r="H347" s="136"/>
      <c r="I347" s="138"/>
    </row>
    <row r="348" spans="1:9" ht="63" customHeight="1" x14ac:dyDescent="0.35">
      <c r="A348" s="130"/>
      <c r="B348" s="132"/>
      <c r="C348" s="119"/>
      <c r="D348" s="119"/>
      <c r="E348" s="121"/>
      <c r="F348" s="35" t="s">
        <v>802</v>
      </c>
      <c r="G348" s="34">
        <v>100</v>
      </c>
      <c r="H348" s="136"/>
      <c r="I348" s="138"/>
    </row>
    <row r="349" spans="1:9" ht="60" customHeight="1" x14ac:dyDescent="0.35">
      <c r="A349" s="131"/>
      <c r="B349" s="132"/>
      <c r="C349" s="119"/>
      <c r="D349" s="119"/>
      <c r="E349" s="121"/>
      <c r="F349" s="35" t="s">
        <v>803</v>
      </c>
      <c r="G349" s="34">
        <v>100</v>
      </c>
      <c r="H349" s="136"/>
      <c r="I349" s="138"/>
    </row>
    <row r="350" spans="1:9" ht="54.4" customHeight="1" x14ac:dyDescent="0.35">
      <c r="A350" s="129" t="s">
        <v>206</v>
      </c>
      <c r="B350" s="132" t="s">
        <v>804</v>
      </c>
      <c r="C350" s="119" t="s">
        <v>805</v>
      </c>
      <c r="D350" s="119" t="s">
        <v>806</v>
      </c>
      <c r="E350" s="121">
        <v>2873644200</v>
      </c>
      <c r="F350" s="35" t="s">
        <v>807</v>
      </c>
      <c r="G350" s="34">
        <v>12</v>
      </c>
      <c r="H350" s="136" t="s">
        <v>223</v>
      </c>
      <c r="I350" s="138" t="s">
        <v>797</v>
      </c>
    </row>
    <row r="351" spans="1:9" ht="49.9" customHeight="1" x14ac:dyDescent="0.35">
      <c r="A351" s="130"/>
      <c r="B351" s="132"/>
      <c r="C351" s="119"/>
      <c r="D351" s="119"/>
      <c r="E351" s="121"/>
      <c r="F351" s="35" t="s">
        <v>808</v>
      </c>
      <c r="G351" s="34">
        <v>12</v>
      </c>
      <c r="H351" s="136"/>
      <c r="I351" s="138"/>
    </row>
    <row r="352" spans="1:9" ht="46.5" customHeight="1" x14ac:dyDescent="0.35">
      <c r="A352" s="130"/>
      <c r="B352" s="132"/>
      <c r="C352" s="119"/>
      <c r="D352" s="119"/>
      <c r="E352" s="121"/>
      <c r="F352" s="35" t="s">
        <v>809</v>
      </c>
      <c r="G352" s="34">
        <v>4</v>
      </c>
      <c r="H352" s="136"/>
      <c r="I352" s="138"/>
    </row>
    <row r="353" spans="1:9" ht="45.4" customHeight="1" x14ac:dyDescent="0.35">
      <c r="A353" s="130"/>
      <c r="B353" s="132"/>
      <c r="C353" s="119"/>
      <c r="D353" s="119"/>
      <c r="E353" s="121"/>
      <c r="F353" s="35" t="s">
        <v>810</v>
      </c>
      <c r="G353" s="34">
        <v>12</v>
      </c>
      <c r="H353" s="136"/>
      <c r="I353" s="138"/>
    </row>
    <row r="354" spans="1:9" ht="72" customHeight="1" x14ac:dyDescent="0.35">
      <c r="A354" s="131"/>
      <c r="B354" s="132"/>
      <c r="C354" s="119"/>
      <c r="D354" s="34" t="s">
        <v>811</v>
      </c>
      <c r="E354" s="32">
        <v>0</v>
      </c>
      <c r="F354" s="35" t="s">
        <v>812</v>
      </c>
      <c r="G354" s="34">
        <v>100</v>
      </c>
      <c r="H354" s="136"/>
      <c r="I354" s="138"/>
    </row>
    <row r="355" spans="1:9" ht="34.15" customHeight="1" x14ac:dyDescent="0.35">
      <c r="A355" s="129" t="s">
        <v>206</v>
      </c>
      <c r="B355" s="132" t="s">
        <v>813</v>
      </c>
      <c r="C355" s="119" t="s">
        <v>230</v>
      </c>
      <c r="D355" s="119" t="s">
        <v>814</v>
      </c>
      <c r="E355" s="121">
        <v>5275210925</v>
      </c>
      <c r="F355" s="35" t="s">
        <v>815</v>
      </c>
      <c r="G355" s="34">
        <v>99</v>
      </c>
      <c r="H355" s="136" t="s">
        <v>233</v>
      </c>
      <c r="I355" s="138" t="s">
        <v>234</v>
      </c>
    </row>
    <row r="356" spans="1:9" ht="34.15" customHeight="1" x14ac:dyDescent="0.35">
      <c r="A356" s="130"/>
      <c r="B356" s="132"/>
      <c r="C356" s="119"/>
      <c r="D356" s="119"/>
      <c r="E356" s="121"/>
      <c r="F356" s="35" t="s">
        <v>816</v>
      </c>
      <c r="G356" s="34">
        <v>1</v>
      </c>
      <c r="H356" s="136"/>
      <c r="I356" s="138"/>
    </row>
    <row r="357" spans="1:9" ht="34.15" customHeight="1" x14ac:dyDescent="0.35">
      <c r="A357" s="130"/>
      <c r="B357" s="132"/>
      <c r="C357" s="119"/>
      <c r="D357" s="119"/>
      <c r="E357" s="121"/>
      <c r="F357" s="35" t="s">
        <v>817</v>
      </c>
      <c r="G357" s="34">
        <v>651</v>
      </c>
      <c r="H357" s="136"/>
      <c r="I357" s="138"/>
    </row>
    <row r="358" spans="1:9" ht="34.15" customHeight="1" x14ac:dyDescent="0.35">
      <c r="A358" s="130"/>
      <c r="B358" s="132"/>
      <c r="C358" s="119"/>
      <c r="D358" s="119"/>
      <c r="E358" s="121"/>
      <c r="F358" s="35" t="s">
        <v>818</v>
      </c>
      <c r="G358" s="34">
        <v>33528</v>
      </c>
      <c r="H358" s="136"/>
      <c r="I358" s="138"/>
    </row>
    <row r="359" spans="1:9" ht="32.65" customHeight="1" x14ac:dyDescent="0.35">
      <c r="A359" s="130"/>
      <c r="B359" s="132"/>
      <c r="C359" s="119"/>
      <c r="D359" s="119"/>
      <c r="E359" s="121"/>
      <c r="F359" s="35" t="s">
        <v>819</v>
      </c>
      <c r="G359" s="34">
        <v>1</v>
      </c>
      <c r="H359" s="136"/>
      <c r="I359" s="138"/>
    </row>
    <row r="360" spans="1:9" ht="15.5" x14ac:dyDescent="0.35">
      <c r="A360" s="130"/>
      <c r="B360" s="132"/>
      <c r="C360" s="119"/>
      <c r="D360" s="119"/>
      <c r="E360" s="121"/>
      <c r="F360" s="35" t="s">
        <v>820</v>
      </c>
      <c r="G360" s="34">
        <v>1</v>
      </c>
      <c r="H360" s="136"/>
      <c r="I360" s="138"/>
    </row>
    <row r="361" spans="1:9" ht="15.5" x14ac:dyDescent="0.35">
      <c r="A361" s="130"/>
      <c r="B361" s="132"/>
      <c r="C361" s="119"/>
      <c r="D361" s="119"/>
      <c r="E361" s="121"/>
      <c r="F361" s="35" t="s">
        <v>821</v>
      </c>
      <c r="G361" s="34">
        <v>1</v>
      </c>
      <c r="H361" s="136"/>
      <c r="I361" s="138"/>
    </row>
    <row r="362" spans="1:9" ht="24" customHeight="1" x14ac:dyDescent="0.35">
      <c r="A362" s="130"/>
      <c r="B362" s="132"/>
      <c r="C362" s="119"/>
      <c r="D362" s="119"/>
      <c r="E362" s="121"/>
      <c r="F362" s="35" t="s">
        <v>822</v>
      </c>
      <c r="G362" s="34">
        <v>1</v>
      </c>
      <c r="H362" s="136"/>
      <c r="I362" s="138"/>
    </row>
    <row r="363" spans="1:9" ht="40.15" customHeight="1" x14ac:dyDescent="0.35">
      <c r="A363" s="131"/>
      <c r="B363" s="132"/>
      <c r="C363" s="119"/>
      <c r="D363" s="34" t="s">
        <v>823</v>
      </c>
      <c r="E363" s="32">
        <v>0</v>
      </c>
      <c r="F363" s="35" t="s">
        <v>824</v>
      </c>
      <c r="G363" s="34">
        <v>2</v>
      </c>
      <c r="H363" s="136"/>
      <c r="I363" s="138"/>
    </row>
    <row r="364" spans="1:9" ht="60" customHeight="1" x14ac:dyDescent="0.35">
      <c r="A364" s="129" t="s">
        <v>206</v>
      </c>
      <c r="B364" s="132" t="s">
        <v>825</v>
      </c>
      <c r="C364" s="119" t="s">
        <v>237</v>
      </c>
      <c r="D364" s="34" t="s">
        <v>826</v>
      </c>
      <c r="E364" s="32">
        <v>25000000</v>
      </c>
      <c r="F364" s="35" t="s">
        <v>827</v>
      </c>
      <c r="G364" s="34">
        <v>25</v>
      </c>
      <c r="H364" s="136" t="s">
        <v>239</v>
      </c>
      <c r="I364" s="138" t="s">
        <v>240</v>
      </c>
    </row>
    <row r="365" spans="1:9" ht="68.25" customHeight="1" x14ac:dyDescent="0.35">
      <c r="A365" s="130"/>
      <c r="B365" s="132"/>
      <c r="C365" s="119"/>
      <c r="D365" s="34" t="s">
        <v>828</v>
      </c>
      <c r="E365" s="32">
        <v>40000000</v>
      </c>
      <c r="F365" s="35" t="s">
        <v>829</v>
      </c>
      <c r="G365" s="34">
        <v>25</v>
      </c>
      <c r="H365" s="136"/>
      <c r="I365" s="138"/>
    </row>
    <row r="366" spans="1:9" ht="36" customHeight="1" x14ac:dyDescent="0.35">
      <c r="A366" s="130"/>
      <c r="B366" s="132"/>
      <c r="C366" s="119"/>
      <c r="D366" s="119" t="s">
        <v>830</v>
      </c>
      <c r="E366" s="121">
        <v>4479083569</v>
      </c>
      <c r="F366" s="35" t="s">
        <v>831</v>
      </c>
      <c r="G366" s="34">
        <v>100</v>
      </c>
      <c r="H366" s="136"/>
      <c r="I366" s="138"/>
    </row>
    <row r="367" spans="1:9" ht="35.65" customHeight="1" x14ac:dyDescent="0.35">
      <c r="A367" s="131"/>
      <c r="B367" s="132"/>
      <c r="C367" s="119"/>
      <c r="D367" s="119"/>
      <c r="E367" s="121"/>
      <c r="F367" s="35" t="s">
        <v>832</v>
      </c>
      <c r="G367" s="34">
        <v>100</v>
      </c>
      <c r="H367" s="136"/>
      <c r="I367" s="138"/>
    </row>
    <row r="368" spans="1:9" ht="49.9" customHeight="1" x14ac:dyDescent="0.35">
      <c r="A368" s="129" t="s">
        <v>206</v>
      </c>
      <c r="B368" s="132" t="s">
        <v>833</v>
      </c>
      <c r="C368" s="119" t="s">
        <v>834</v>
      </c>
      <c r="D368" s="34" t="s">
        <v>835</v>
      </c>
      <c r="E368" s="32">
        <v>0</v>
      </c>
      <c r="F368" s="35" t="s">
        <v>836</v>
      </c>
      <c r="G368" s="34">
        <v>100</v>
      </c>
      <c r="H368" s="136" t="s">
        <v>246</v>
      </c>
      <c r="I368" s="138" t="s">
        <v>247</v>
      </c>
    </row>
    <row r="369" spans="1:9" ht="84.4" customHeight="1" x14ac:dyDescent="0.35">
      <c r="A369" s="130"/>
      <c r="B369" s="132"/>
      <c r="C369" s="119"/>
      <c r="D369" s="34" t="s">
        <v>837</v>
      </c>
      <c r="E369" s="32">
        <v>119113333</v>
      </c>
      <c r="F369" s="35" t="s">
        <v>838</v>
      </c>
      <c r="G369" s="34">
        <v>100</v>
      </c>
      <c r="H369" s="136"/>
      <c r="I369" s="138"/>
    </row>
    <row r="370" spans="1:9" ht="80.650000000000006" customHeight="1" x14ac:dyDescent="0.35">
      <c r="A370" s="130"/>
      <c r="B370" s="132"/>
      <c r="C370" s="119"/>
      <c r="D370" s="34" t="s">
        <v>839</v>
      </c>
      <c r="E370" s="32">
        <v>128327100</v>
      </c>
      <c r="F370" s="35" t="s">
        <v>840</v>
      </c>
      <c r="G370" s="34">
        <v>100</v>
      </c>
      <c r="H370" s="136"/>
      <c r="I370" s="138"/>
    </row>
    <row r="371" spans="1:9" ht="85.5" customHeight="1" x14ac:dyDescent="0.35">
      <c r="A371" s="131"/>
      <c r="B371" s="132"/>
      <c r="C371" s="119"/>
      <c r="D371" s="34" t="s">
        <v>841</v>
      </c>
      <c r="E371" s="32">
        <v>0</v>
      </c>
      <c r="F371" s="35" t="s">
        <v>842</v>
      </c>
      <c r="G371" s="34">
        <v>100</v>
      </c>
      <c r="H371" s="136"/>
      <c r="I371" s="138"/>
    </row>
    <row r="372" spans="1:9" ht="36.75" customHeight="1" x14ac:dyDescent="0.35">
      <c r="A372" s="129" t="s">
        <v>241</v>
      </c>
      <c r="B372" s="132" t="s">
        <v>843</v>
      </c>
      <c r="C372" s="119" t="s">
        <v>844</v>
      </c>
      <c r="D372" s="119" t="s">
        <v>845</v>
      </c>
      <c r="E372" s="121">
        <v>7961112665</v>
      </c>
      <c r="F372" s="35" t="s">
        <v>846</v>
      </c>
      <c r="G372" s="34">
        <v>1</v>
      </c>
      <c r="H372" s="136" t="s">
        <v>253</v>
      </c>
      <c r="I372" s="138" t="s">
        <v>254</v>
      </c>
    </row>
    <row r="373" spans="1:9" ht="36.75" customHeight="1" x14ac:dyDescent="0.35">
      <c r="A373" s="130"/>
      <c r="B373" s="132"/>
      <c r="C373" s="119"/>
      <c r="D373" s="119"/>
      <c r="E373" s="121"/>
      <c r="F373" s="35" t="s">
        <v>847</v>
      </c>
      <c r="G373" s="34">
        <v>44</v>
      </c>
      <c r="H373" s="136"/>
      <c r="I373" s="138"/>
    </row>
    <row r="374" spans="1:9" ht="36.75" customHeight="1" x14ac:dyDescent="0.35">
      <c r="A374" s="130"/>
      <c r="B374" s="132"/>
      <c r="C374" s="119"/>
      <c r="D374" s="119"/>
      <c r="E374" s="121"/>
      <c r="F374" s="35" t="s">
        <v>848</v>
      </c>
      <c r="G374" s="34">
        <v>24</v>
      </c>
      <c r="H374" s="136"/>
      <c r="I374" s="138"/>
    </row>
    <row r="375" spans="1:9" ht="36.75" customHeight="1" x14ac:dyDescent="0.35">
      <c r="A375" s="130"/>
      <c r="B375" s="132"/>
      <c r="C375" s="119"/>
      <c r="D375" s="119"/>
      <c r="E375" s="121"/>
      <c r="F375" s="35" t="s">
        <v>849</v>
      </c>
      <c r="G375" s="34">
        <v>1</v>
      </c>
      <c r="H375" s="136"/>
      <c r="I375" s="138"/>
    </row>
    <row r="376" spans="1:9" ht="36.75" customHeight="1" x14ac:dyDescent="0.35">
      <c r="A376" s="130"/>
      <c r="B376" s="132"/>
      <c r="C376" s="119"/>
      <c r="D376" s="119"/>
      <c r="E376" s="121"/>
      <c r="F376" s="35" t="s">
        <v>850</v>
      </c>
      <c r="G376" s="34">
        <v>1</v>
      </c>
      <c r="H376" s="136"/>
      <c r="I376" s="138"/>
    </row>
    <row r="377" spans="1:9" ht="36.75" customHeight="1" x14ac:dyDescent="0.35">
      <c r="A377" s="130"/>
      <c r="B377" s="132"/>
      <c r="C377" s="119"/>
      <c r="D377" s="119"/>
      <c r="E377" s="121"/>
      <c r="F377" s="35" t="s">
        <v>851</v>
      </c>
      <c r="G377" s="34">
        <v>1</v>
      </c>
      <c r="H377" s="136"/>
      <c r="I377" s="138"/>
    </row>
    <row r="378" spans="1:9" ht="33" customHeight="1" x14ac:dyDescent="0.35">
      <c r="A378" s="130"/>
      <c r="B378" s="132"/>
      <c r="C378" s="119"/>
      <c r="D378" s="119" t="s">
        <v>852</v>
      </c>
      <c r="E378" s="121">
        <v>3142437335</v>
      </c>
      <c r="F378" s="35" t="s">
        <v>853</v>
      </c>
      <c r="G378" s="34">
        <v>45</v>
      </c>
      <c r="H378" s="136"/>
      <c r="I378" s="138"/>
    </row>
    <row r="379" spans="1:9" ht="33" customHeight="1" x14ac:dyDescent="0.35">
      <c r="A379" s="130"/>
      <c r="B379" s="132"/>
      <c r="C379" s="119"/>
      <c r="D379" s="119"/>
      <c r="E379" s="121"/>
      <c r="F379" s="35" t="s">
        <v>854</v>
      </c>
      <c r="G379" s="34">
        <v>60</v>
      </c>
      <c r="H379" s="136"/>
      <c r="I379" s="138"/>
    </row>
    <row r="380" spans="1:9" ht="33" customHeight="1" x14ac:dyDescent="0.35">
      <c r="A380" s="130"/>
      <c r="B380" s="132"/>
      <c r="C380" s="119"/>
      <c r="D380" s="119"/>
      <c r="E380" s="121"/>
      <c r="F380" s="35" t="s">
        <v>855</v>
      </c>
      <c r="G380" s="34">
        <v>12</v>
      </c>
      <c r="H380" s="136"/>
      <c r="I380" s="138"/>
    </row>
    <row r="381" spans="1:9" ht="33" customHeight="1" x14ac:dyDescent="0.35">
      <c r="A381" s="130"/>
      <c r="B381" s="132"/>
      <c r="C381" s="119"/>
      <c r="D381" s="119"/>
      <c r="E381" s="121"/>
      <c r="F381" s="35" t="s">
        <v>856</v>
      </c>
      <c r="G381" s="34">
        <v>12</v>
      </c>
      <c r="H381" s="136"/>
      <c r="I381" s="138"/>
    </row>
    <row r="382" spans="1:9" ht="33" customHeight="1" x14ac:dyDescent="0.35">
      <c r="A382" s="130"/>
      <c r="B382" s="132"/>
      <c r="C382" s="119"/>
      <c r="D382" s="119"/>
      <c r="E382" s="121"/>
      <c r="F382" s="35" t="s">
        <v>857</v>
      </c>
      <c r="G382" s="34">
        <v>300</v>
      </c>
      <c r="H382" s="136"/>
      <c r="I382" s="138"/>
    </row>
    <row r="383" spans="1:9" ht="33" customHeight="1" x14ac:dyDescent="0.35">
      <c r="A383" s="130"/>
      <c r="B383" s="132"/>
      <c r="C383" s="119"/>
      <c r="D383" s="119"/>
      <c r="E383" s="121"/>
      <c r="F383" s="35" t="s">
        <v>858</v>
      </c>
      <c r="G383" s="34">
        <v>4149919</v>
      </c>
      <c r="H383" s="136"/>
      <c r="I383" s="138"/>
    </row>
    <row r="384" spans="1:9" ht="33" customHeight="1" x14ac:dyDescent="0.35">
      <c r="A384" s="130"/>
      <c r="B384" s="132"/>
      <c r="C384" s="119"/>
      <c r="D384" s="119"/>
      <c r="E384" s="121"/>
      <c r="F384" s="35" t="s">
        <v>859</v>
      </c>
      <c r="G384" s="34">
        <v>2652000</v>
      </c>
      <c r="H384" s="136"/>
      <c r="I384" s="138"/>
    </row>
    <row r="385" spans="1:9" ht="33" customHeight="1" x14ac:dyDescent="0.35">
      <c r="A385" s="130"/>
      <c r="B385" s="132"/>
      <c r="C385" s="119"/>
      <c r="D385" s="119"/>
      <c r="E385" s="121"/>
      <c r="F385" s="35" t="s">
        <v>860</v>
      </c>
      <c r="G385" s="34">
        <v>24</v>
      </c>
      <c r="H385" s="136"/>
      <c r="I385" s="138"/>
    </row>
    <row r="386" spans="1:9" ht="33" customHeight="1" x14ac:dyDescent="0.35">
      <c r="A386" s="130"/>
      <c r="B386" s="132"/>
      <c r="C386" s="119"/>
      <c r="D386" s="119"/>
      <c r="E386" s="121"/>
      <c r="F386" s="35" t="s">
        <v>861</v>
      </c>
      <c r="G386" s="34">
        <v>5</v>
      </c>
      <c r="H386" s="136"/>
      <c r="I386" s="138"/>
    </row>
    <row r="387" spans="1:9" ht="33" customHeight="1" x14ac:dyDescent="0.35">
      <c r="A387" s="130"/>
      <c r="B387" s="132"/>
      <c r="C387" s="119"/>
      <c r="D387" s="119"/>
      <c r="E387" s="121"/>
      <c r="F387" s="35" t="s">
        <v>862</v>
      </c>
      <c r="G387" s="34">
        <v>1</v>
      </c>
      <c r="H387" s="136"/>
      <c r="I387" s="138"/>
    </row>
    <row r="388" spans="1:9" ht="33" customHeight="1" x14ac:dyDescent="0.35">
      <c r="A388" s="130"/>
      <c r="B388" s="132"/>
      <c r="C388" s="119"/>
      <c r="D388" s="119"/>
      <c r="E388" s="121"/>
      <c r="F388" s="35" t="s">
        <v>863</v>
      </c>
      <c r="G388" s="34">
        <v>1</v>
      </c>
      <c r="H388" s="136"/>
      <c r="I388" s="138"/>
    </row>
    <row r="389" spans="1:9" ht="33" customHeight="1" x14ac:dyDescent="0.35">
      <c r="A389" s="130"/>
      <c r="B389" s="132"/>
      <c r="C389" s="119"/>
      <c r="D389" s="119"/>
      <c r="E389" s="121"/>
      <c r="F389" s="35" t="s">
        <v>864</v>
      </c>
      <c r="G389" s="34">
        <v>1</v>
      </c>
      <c r="H389" s="136"/>
      <c r="I389" s="138"/>
    </row>
    <row r="390" spans="1:9" ht="69.400000000000006" customHeight="1" x14ac:dyDescent="0.35">
      <c r="A390" s="129" t="s">
        <v>241</v>
      </c>
      <c r="B390" s="132" t="s">
        <v>865</v>
      </c>
      <c r="C390" s="119" t="s">
        <v>257</v>
      </c>
      <c r="D390" s="119" t="s">
        <v>866</v>
      </c>
      <c r="E390" s="121">
        <v>1092604746</v>
      </c>
      <c r="F390" s="35" t="s">
        <v>867</v>
      </c>
      <c r="G390" s="34">
        <v>4</v>
      </c>
      <c r="H390" s="136" t="s">
        <v>259</v>
      </c>
      <c r="I390" s="138" t="s">
        <v>260</v>
      </c>
    </row>
    <row r="391" spans="1:9" ht="67.5" customHeight="1" x14ac:dyDescent="0.35">
      <c r="A391" s="131"/>
      <c r="B391" s="123"/>
      <c r="C391" s="122"/>
      <c r="D391" s="119"/>
      <c r="E391" s="121"/>
      <c r="F391" s="35" t="s">
        <v>868</v>
      </c>
      <c r="G391" s="34">
        <v>10</v>
      </c>
      <c r="H391" s="136"/>
      <c r="I391" s="138"/>
    </row>
    <row r="392" spans="1:9" ht="64.5" customHeight="1" x14ac:dyDescent="0.35">
      <c r="A392" s="175" t="s">
        <v>241</v>
      </c>
      <c r="B392" s="111" t="s">
        <v>869</v>
      </c>
      <c r="C392" s="110" t="s">
        <v>870</v>
      </c>
      <c r="D392" s="90" t="s">
        <v>871</v>
      </c>
      <c r="E392" s="32">
        <v>0</v>
      </c>
      <c r="F392" s="35" t="s">
        <v>872</v>
      </c>
      <c r="G392" s="34">
        <v>166</v>
      </c>
      <c r="H392" s="112" t="s">
        <v>265</v>
      </c>
      <c r="I392" s="139" t="s">
        <v>266</v>
      </c>
    </row>
    <row r="393" spans="1:9" ht="67.5" customHeight="1" x14ac:dyDescent="0.35">
      <c r="A393" s="176"/>
      <c r="B393" s="111"/>
      <c r="C393" s="110"/>
      <c r="D393" s="91" t="s">
        <v>873</v>
      </c>
      <c r="E393" s="98">
        <v>0</v>
      </c>
      <c r="F393" s="35" t="s">
        <v>874</v>
      </c>
      <c r="G393" s="34">
        <v>90000</v>
      </c>
      <c r="H393" s="113"/>
      <c r="I393" s="140"/>
    </row>
    <row r="394" spans="1:9" ht="67.5" customHeight="1" x14ac:dyDescent="0.35">
      <c r="A394" s="176"/>
      <c r="B394" s="111"/>
      <c r="C394" s="110"/>
      <c r="D394" s="114" t="s">
        <v>875</v>
      </c>
      <c r="E394" s="115">
        <v>0</v>
      </c>
      <c r="F394" s="95" t="s">
        <v>876</v>
      </c>
      <c r="G394" s="34">
        <v>150</v>
      </c>
      <c r="H394" s="113"/>
      <c r="I394" s="140"/>
    </row>
    <row r="395" spans="1:9" ht="33.75" customHeight="1" x14ac:dyDescent="0.35">
      <c r="A395" s="176"/>
      <c r="B395" s="111"/>
      <c r="C395" s="110"/>
      <c r="D395" s="114"/>
      <c r="E395" s="115"/>
      <c r="F395" s="95" t="s">
        <v>877</v>
      </c>
      <c r="G395" s="34">
        <v>300</v>
      </c>
      <c r="H395" s="113"/>
      <c r="I395" s="140"/>
    </row>
    <row r="396" spans="1:9" ht="65.25" customHeight="1" x14ac:dyDescent="0.35">
      <c r="A396" s="176"/>
      <c r="B396" s="111"/>
      <c r="C396" s="110"/>
      <c r="D396" s="92" t="s">
        <v>878</v>
      </c>
      <c r="E396" s="99">
        <v>1040043200</v>
      </c>
      <c r="F396" s="35" t="s">
        <v>879</v>
      </c>
      <c r="G396" s="34">
        <v>567</v>
      </c>
      <c r="H396" s="113"/>
      <c r="I396" s="140"/>
    </row>
    <row r="397" spans="1:9" ht="81" customHeight="1" x14ac:dyDescent="0.35">
      <c r="A397" s="176"/>
      <c r="B397" s="111"/>
      <c r="C397" s="110"/>
      <c r="D397" s="93" t="s">
        <v>880</v>
      </c>
      <c r="E397" s="32">
        <v>5404817180</v>
      </c>
      <c r="F397" s="35" t="s">
        <v>881</v>
      </c>
      <c r="G397" s="34">
        <v>5570</v>
      </c>
      <c r="H397" s="113"/>
      <c r="I397" s="140"/>
    </row>
    <row r="398" spans="1:9" ht="45.75" customHeight="1" x14ac:dyDescent="0.35">
      <c r="A398" s="89"/>
      <c r="B398" s="111"/>
      <c r="C398" s="110"/>
      <c r="D398" s="142" t="s">
        <v>882</v>
      </c>
      <c r="E398" s="126">
        <v>15000000000</v>
      </c>
      <c r="F398" s="35" t="s">
        <v>883</v>
      </c>
      <c r="G398" s="34">
        <v>134</v>
      </c>
      <c r="H398" s="113"/>
      <c r="I398" s="140"/>
    </row>
    <row r="399" spans="1:9" ht="53.25" customHeight="1" x14ac:dyDescent="0.35">
      <c r="A399" s="89"/>
      <c r="B399" s="111"/>
      <c r="C399" s="110"/>
      <c r="D399" s="143"/>
      <c r="E399" s="127"/>
      <c r="F399" s="35" t="s">
        <v>884</v>
      </c>
      <c r="G399" s="34">
        <v>139</v>
      </c>
      <c r="H399" s="113"/>
      <c r="I399" s="141"/>
    </row>
    <row r="400" spans="1:9" ht="15.5" x14ac:dyDescent="0.35">
      <c r="A400" s="87"/>
      <c r="B400" s="124" t="s">
        <v>885</v>
      </c>
      <c r="C400" s="107" t="s">
        <v>886</v>
      </c>
      <c r="D400" s="114" t="s">
        <v>887</v>
      </c>
      <c r="E400" s="115">
        <v>5964341000</v>
      </c>
      <c r="F400" s="95" t="s">
        <v>888</v>
      </c>
      <c r="G400" s="34">
        <v>1</v>
      </c>
      <c r="H400" s="144" t="s">
        <v>270</v>
      </c>
      <c r="I400" s="139" t="s">
        <v>271</v>
      </c>
    </row>
    <row r="401" spans="1:11" ht="15.5" x14ac:dyDescent="0.35">
      <c r="A401" s="87"/>
      <c r="B401" s="124"/>
      <c r="C401" s="107"/>
      <c r="D401" s="114"/>
      <c r="E401" s="115"/>
      <c r="F401" s="95" t="s">
        <v>889</v>
      </c>
      <c r="G401" s="34">
        <v>1</v>
      </c>
      <c r="H401" s="113"/>
      <c r="I401" s="140"/>
    </row>
    <row r="402" spans="1:11" ht="15.5" x14ac:dyDescent="0.35">
      <c r="A402" s="87"/>
      <c r="B402" s="124"/>
      <c r="C402" s="107"/>
      <c r="D402" s="114"/>
      <c r="E402" s="115"/>
      <c r="F402" s="95" t="s">
        <v>890</v>
      </c>
      <c r="G402" s="34">
        <v>1</v>
      </c>
      <c r="H402" s="113"/>
      <c r="I402" s="140"/>
    </row>
    <row r="403" spans="1:11" ht="46.5" x14ac:dyDescent="0.35">
      <c r="A403" s="129" t="s">
        <v>241</v>
      </c>
      <c r="B403" s="124"/>
      <c r="C403" s="107"/>
      <c r="D403" s="114"/>
      <c r="E403" s="115"/>
      <c r="F403" s="95" t="s">
        <v>891</v>
      </c>
      <c r="G403" s="34">
        <v>25</v>
      </c>
      <c r="H403" s="113"/>
      <c r="I403" s="140"/>
    </row>
    <row r="404" spans="1:11" ht="72" customHeight="1" x14ac:dyDescent="0.35">
      <c r="A404" s="130"/>
      <c r="B404" s="124"/>
      <c r="C404" s="107"/>
      <c r="D404" s="114"/>
      <c r="E404" s="115"/>
      <c r="F404" s="94" t="s">
        <v>892</v>
      </c>
      <c r="G404" s="34">
        <v>100</v>
      </c>
      <c r="H404" s="113"/>
      <c r="I404" s="140"/>
    </row>
    <row r="405" spans="1:11" ht="15.5" x14ac:dyDescent="0.35">
      <c r="A405" s="130"/>
      <c r="B405" s="124"/>
      <c r="C405" s="107"/>
      <c r="D405" s="114" t="s">
        <v>893</v>
      </c>
      <c r="E405" s="116">
        <v>11452431381</v>
      </c>
      <c r="F405" s="96" t="s">
        <v>894</v>
      </c>
      <c r="G405" s="88">
        <v>3</v>
      </c>
      <c r="H405" s="113"/>
      <c r="I405" s="140"/>
    </row>
    <row r="406" spans="1:11" ht="15.5" x14ac:dyDescent="0.35">
      <c r="A406" s="130"/>
      <c r="B406" s="124"/>
      <c r="C406" s="107"/>
      <c r="D406" s="114"/>
      <c r="E406" s="117"/>
      <c r="F406" s="96" t="s">
        <v>895</v>
      </c>
      <c r="G406" s="88">
        <v>3</v>
      </c>
      <c r="H406" s="113"/>
      <c r="I406" s="140"/>
    </row>
    <row r="407" spans="1:11" ht="15.5" x14ac:dyDescent="0.35">
      <c r="A407" s="130"/>
      <c r="B407" s="124"/>
      <c r="C407" s="107"/>
      <c r="D407" s="114"/>
      <c r="E407" s="117"/>
      <c r="F407" s="96" t="s">
        <v>896</v>
      </c>
      <c r="G407" s="88">
        <v>3</v>
      </c>
      <c r="H407" s="113"/>
      <c r="I407" s="140"/>
    </row>
    <row r="408" spans="1:11" ht="72" customHeight="1" x14ac:dyDescent="0.35">
      <c r="A408" s="130"/>
      <c r="B408" s="124"/>
      <c r="C408" s="107"/>
      <c r="D408" s="114"/>
      <c r="E408" s="117"/>
      <c r="F408" s="96" t="s">
        <v>897</v>
      </c>
      <c r="G408" s="88">
        <v>7</v>
      </c>
      <c r="H408" s="113"/>
      <c r="I408" s="140"/>
    </row>
    <row r="409" spans="1:11" ht="46.5" x14ac:dyDescent="0.35">
      <c r="A409" s="130"/>
      <c r="B409" s="124"/>
      <c r="C409" s="107"/>
      <c r="D409" s="114"/>
      <c r="E409" s="117"/>
      <c r="F409" s="96" t="s">
        <v>898</v>
      </c>
      <c r="G409" s="88">
        <v>3</v>
      </c>
      <c r="H409" s="113"/>
      <c r="I409" s="140"/>
    </row>
    <row r="410" spans="1:11" ht="46.5" x14ac:dyDescent="0.35">
      <c r="A410" s="130"/>
      <c r="B410" s="124"/>
      <c r="C410" s="107"/>
      <c r="D410" s="114"/>
      <c r="E410" s="118"/>
      <c r="F410" s="96" t="s">
        <v>899</v>
      </c>
      <c r="G410" s="88">
        <v>1</v>
      </c>
      <c r="H410" s="113"/>
      <c r="I410" s="140"/>
    </row>
    <row r="411" spans="1:11" ht="70.5" customHeight="1" x14ac:dyDescent="0.35">
      <c r="A411" s="130"/>
      <c r="B411" s="124"/>
      <c r="C411" s="108"/>
      <c r="D411" s="170" t="s">
        <v>900</v>
      </c>
      <c r="E411" s="121">
        <v>2600000000</v>
      </c>
      <c r="F411" s="86" t="s">
        <v>901</v>
      </c>
      <c r="G411" s="97">
        <v>1</v>
      </c>
      <c r="H411" s="113"/>
      <c r="I411" s="140"/>
    </row>
    <row r="412" spans="1:11" ht="66" customHeight="1" x14ac:dyDescent="0.35">
      <c r="A412" s="130"/>
      <c r="B412" s="124"/>
      <c r="C412" s="108"/>
      <c r="D412" s="137"/>
      <c r="E412" s="121"/>
      <c r="F412" s="35" t="s">
        <v>902</v>
      </c>
      <c r="G412" s="34">
        <v>104</v>
      </c>
      <c r="H412" s="113"/>
      <c r="I412" s="140"/>
    </row>
    <row r="413" spans="1:11" ht="46.5" x14ac:dyDescent="0.35">
      <c r="A413" s="130"/>
      <c r="B413" s="124"/>
      <c r="C413" s="108"/>
      <c r="D413" s="137" t="s">
        <v>903</v>
      </c>
      <c r="E413" s="121">
        <v>0</v>
      </c>
      <c r="F413" s="35" t="s">
        <v>904</v>
      </c>
      <c r="G413" s="34">
        <v>4</v>
      </c>
      <c r="H413" s="113"/>
      <c r="I413" s="140"/>
    </row>
    <row r="414" spans="1:11" ht="46.5" x14ac:dyDescent="0.35">
      <c r="A414" s="130"/>
      <c r="B414" s="124"/>
      <c r="C414" s="108"/>
      <c r="D414" s="137"/>
      <c r="E414" s="121"/>
      <c r="F414" s="35" t="s">
        <v>905</v>
      </c>
      <c r="G414" s="34">
        <v>4</v>
      </c>
      <c r="H414" s="113"/>
      <c r="I414" s="140"/>
    </row>
    <row r="415" spans="1:11" ht="31" x14ac:dyDescent="0.35">
      <c r="A415" s="131"/>
      <c r="B415" s="125"/>
      <c r="C415" s="109"/>
      <c r="D415" s="137"/>
      <c r="E415" s="121"/>
      <c r="F415" s="35" t="s">
        <v>906</v>
      </c>
      <c r="G415" s="97">
        <v>1</v>
      </c>
      <c r="H415" s="145"/>
      <c r="I415" s="141"/>
    </row>
    <row r="416" spans="1:11" ht="52.9" customHeight="1" x14ac:dyDescent="0.35">
      <c r="A416" s="129" t="s">
        <v>241</v>
      </c>
      <c r="B416" s="132" t="s">
        <v>907</v>
      </c>
      <c r="C416" s="119" t="s">
        <v>908</v>
      </c>
      <c r="D416" s="119" t="s">
        <v>909</v>
      </c>
      <c r="E416" s="121">
        <v>2234458062</v>
      </c>
      <c r="F416" s="35" t="s">
        <v>910</v>
      </c>
      <c r="G416" s="34">
        <v>100</v>
      </c>
      <c r="H416" s="136" t="s">
        <v>277</v>
      </c>
      <c r="I416" s="138" t="s">
        <v>278</v>
      </c>
      <c r="K416" s="47"/>
    </row>
    <row r="417" spans="1:11" ht="46.15" customHeight="1" x14ac:dyDescent="0.35">
      <c r="A417" s="130"/>
      <c r="B417" s="132"/>
      <c r="C417" s="119"/>
      <c r="D417" s="119"/>
      <c r="E417" s="121"/>
      <c r="F417" s="35" t="s">
        <v>911</v>
      </c>
      <c r="G417" s="34">
        <v>100</v>
      </c>
      <c r="H417" s="136"/>
      <c r="I417" s="138"/>
      <c r="K417" s="47"/>
    </row>
    <row r="418" spans="1:11" ht="51.4" customHeight="1" x14ac:dyDescent="0.35">
      <c r="A418" s="130"/>
      <c r="B418" s="132"/>
      <c r="C418" s="119"/>
      <c r="D418" s="119" t="s">
        <v>912</v>
      </c>
      <c r="E418" s="121">
        <v>1081042830</v>
      </c>
      <c r="F418" s="35" t="s">
        <v>913</v>
      </c>
      <c r="G418" s="34">
        <v>100</v>
      </c>
      <c r="H418" s="136"/>
      <c r="I418" s="138"/>
    </row>
    <row r="419" spans="1:11" ht="47.65" customHeight="1" x14ac:dyDescent="0.35">
      <c r="A419" s="130"/>
      <c r="B419" s="132"/>
      <c r="C419" s="119"/>
      <c r="D419" s="119"/>
      <c r="E419" s="121"/>
      <c r="F419" s="35" t="s">
        <v>914</v>
      </c>
      <c r="G419" s="34">
        <v>100</v>
      </c>
      <c r="H419" s="136"/>
      <c r="I419" s="138"/>
      <c r="K419" s="47"/>
    </row>
    <row r="420" spans="1:11" ht="45" customHeight="1" x14ac:dyDescent="0.35">
      <c r="A420" s="130"/>
      <c r="B420" s="132"/>
      <c r="C420" s="119"/>
      <c r="D420" s="119" t="s">
        <v>915</v>
      </c>
      <c r="E420" s="121">
        <v>5002933682</v>
      </c>
      <c r="F420" s="35" t="s">
        <v>916</v>
      </c>
      <c r="G420" s="34">
        <v>100</v>
      </c>
      <c r="H420" s="136"/>
      <c r="I420" s="138"/>
    </row>
    <row r="421" spans="1:11" ht="58.5" customHeight="1" x14ac:dyDescent="0.35">
      <c r="A421" s="130"/>
      <c r="B421" s="132"/>
      <c r="C421" s="119"/>
      <c r="D421" s="119"/>
      <c r="E421" s="121"/>
      <c r="F421" s="35" t="s">
        <v>917</v>
      </c>
      <c r="G421" s="34">
        <v>100</v>
      </c>
      <c r="H421" s="136"/>
      <c r="I421" s="138"/>
    </row>
    <row r="422" spans="1:11" ht="46.9" customHeight="1" x14ac:dyDescent="0.35">
      <c r="A422" s="130"/>
      <c r="B422" s="132"/>
      <c r="C422" s="119"/>
      <c r="D422" s="119"/>
      <c r="E422" s="121"/>
      <c r="F422" s="35" t="s">
        <v>918</v>
      </c>
      <c r="G422" s="34">
        <v>100</v>
      </c>
      <c r="H422" s="136"/>
      <c r="I422" s="138"/>
    </row>
    <row r="423" spans="1:11" ht="54" customHeight="1" x14ac:dyDescent="0.35">
      <c r="A423" s="131"/>
      <c r="B423" s="132"/>
      <c r="C423" s="119"/>
      <c r="D423" s="119"/>
      <c r="E423" s="121"/>
      <c r="F423" s="35" t="s">
        <v>919</v>
      </c>
      <c r="G423" s="34">
        <v>100</v>
      </c>
      <c r="H423" s="136"/>
      <c r="I423" s="138"/>
    </row>
    <row r="424" spans="1:11" ht="36" customHeight="1" x14ac:dyDescent="0.35">
      <c r="A424" s="129" t="s">
        <v>241</v>
      </c>
      <c r="B424" s="132" t="s">
        <v>920</v>
      </c>
      <c r="C424" s="119" t="s">
        <v>281</v>
      </c>
      <c r="D424" s="119" t="s">
        <v>921</v>
      </c>
      <c r="E424" s="121">
        <v>14370965171</v>
      </c>
      <c r="F424" s="35" t="s">
        <v>922</v>
      </c>
      <c r="G424" s="34">
        <v>1</v>
      </c>
      <c r="H424" s="136" t="s">
        <v>233</v>
      </c>
      <c r="I424" s="138" t="s">
        <v>234</v>
      </c>
    </row>
    <row r="425" spans="1:11" ht="24" customHeight="1" x14ac:dyDescent="0.35">
      <c r="A425" s="130"/>
      <c r="B425" s="132"/>
      <c r="C425" s="119"/>
      <c r="D425" s="119"/>
      <c r="E425" s="121"/>
      <c r="F425" s="35" t="s">
        <v>816</v>
      </c>
      <c r="G425" s="34">
        <v>100</v>
      </c>
      <c r="H425" s="136"/>
      <c r="I425" s="138"/>
    </row>
    <row r="426" spans="1:11" ht="24" customHeight="1" x14ac:dyDescent="0.35">
      <c r="A426" s="130"/>
      <c r="B426" s="132"/>
      <c r="C426" s="119"/>
      <c r="D426" s="119"/>
      <c r="E426" s="121"/>
      <c r="F426" s="35" t="s">
        <v>822</v>
      </c>
      <c r="G426" s="34">
        <v>100</v>
      </c>
      <c r="H426" s="136"/>
      <c r="I426" s="138"/>
    </row>
    <row r="427" spans="1:11" ht="24" customHeight="1" x14ac:dyDescent="0.35">
      <c r="A427" s="130"/>
      <c r="B427" s="132"/>
      <c r="C427" s="119"/>
      <c r="D427" s="119"/>
      <c r="E427" s="121"/>
      <c r="F427" s="35" t="s">
        <v>821</v>
      </c>
      <c r="G427" s="34">
        <v>2</v>
      </c>
      <c r="H427" s="136"/>
      <c r="I427" s="138"/>
    </row>
    <row r="428" spans="1:11" ht="24" customHeight="1" x14ac:dyDescent="0.35">
      <c r="A428" s="130"/>
      <c r="B428" s="132"/>
      <c r="C428" s="119"/>
      <c r="D428" s="119"/>
      <c r="E428" s="121"/>
      <c r="F428" s="35" t="s">
        <v>819</v>
      </c>
      <c r="G428" s="34">
        <v>2</v>
      </c>
      <c r="H428" s="136"/>
      <c r="I428" s="138"/>
    </row>
    <row r="429" spans="1:11" ht="30" customHeight="1" x14ac:dyDescent="0.35">
      <c r="A429" s="130"/>
      <c r="B429" s="132"/>
      <c r="C429" s="119"/>
      <c r="D429" s="119"/>
      <c r="E429" s="121"/>
      <c r="F429" s="35" t="s">
        <v>820</v>
      </c>
      <c r="G429" s="34">
        <v>2</v>
      </c>
      <c r="H429" s="136"/>
      <c r="I429" s="138"/>
    </row>
    <row r="430" spans="1:11" ht="30" customHeight="1" x14ac:dyDescent="0.35">
      <c r="A430" s="130"/>
      <c r="B430" s="132"/>
      <c r="C430" s="119"/>
      <c r="D430" s="122" t="s">
        <v>923</v>
      </c>
      <c r="E430" s="126">
        <v>200000000</v>
      </c>
      <c r="F430" s="35" t="s">
        <v>924</v>
      </c>
      <c r="G430" s="34">
        <v>100</v>
      </c>
      <c r="H430" s="136"/>
      <c r="I430" s="138"/>
    </row>
    <row r="431" spans="1:11" ht="30" customHeight="1" x14ac:dyDescent="0.35">
      <c r="A431" s="130"/>
      <c r="B431" s="132"/>
      <c r="C431" s="119"/>
      <c r="D431" s="108"/>
      <c r="E431" s="127"/>
      <c r="F431" s="35" t="s">
        <v>821</v>
      </c>
      <c r="G431" s="34">
        <v>1</v>
      </c>
      <c r="H431" s="136"/>
      <c r="I431" s="138"/>
    </row>
    <row r="432" spans="1:11" ht="30" customHeight="1" x14ac:dyDescent="0.35">
      <c r="A432" s="130"/>
      <c r="B432" s="132"/>
      <c r="C432" s="119"/>
      <c r="D432" s="108"/>
      <c r="E432" s="127"/>
      <c r="F432" s="35" t="s">
        <v>819</v>
      </c>
      <c r="G432" s="34">
        <v>1</v>
      </c>
      <c r="H432" s="136"/>
      <c r="I432" s="138"/>
    </row>
    <row r="433" spans="1:9" ht="28.9" customHeight="1" x14ac:dyDescent="0.35">
      <c r="A433" s="130"/>
      <c r="B433" s="132"/>
      <c r="C433" s="119"/>
      <c r="D433" s="109"/>
      <c r="E433" s="128"/>
      <c r="F433" s="35" t="s">
        <v>820</v>
      </c>
      <c r="G433" s="34">
        <v>1</v>
      </c>
      <c r="H433" s="136"/>
      <c r="I433" s="138"/>
    </row>
    <row r="434" spans="1:9" ht="28.5" customHeight="1" x14ac:dyDescent="0.35">
      <c r="A434" s="130"/>
      <c r="B434" s="132"/>
      <c r="C434" s="119"/>
      <c r="D434" s="122" t="s">
        <v>925</v>
      </c>
      <c r="E434" s="126">
        <v>500000000</v>
      </c>
      <c r="F434" s="35" t="s">
        <v>926</v>
      </c>
      <c r="G434" s="34">
        <v>1</v>
      </c>
      <c r="H434" s="136"/>
      <c r="I434" s="138"/>
    </row>
    <row r="435" spans="1:9" ht="32.65" customHeight="1" x14ac:dyDescent="0.35">
      <c r="A435" s="130"/>
      <c r="B435" s="132"/>
      <c r="C435" s="119"/>
      <c r="D435" s="108"/>
      <c r="E435" s="127"/>
      <c r="F435" s="35" t="s">
        <v>821</v>
      </c>
      <c r="G435" s="34">
        <v>2</v>
      </c>
      <c r="H435" s="136"/>
      <c r="I435" s="138"/>
    </row>
    <row r="436" spans="1:9" ht="25.5" customHeight="1" x14ac:dyDescent="0.35">
      <c r="A436" s="130"/>
      <c r="B436" s="132"/>
      <c r="C436" s="119"/>
      <c r="D436" s="108"/>
      <c r="E436" s="127"/>
      <c r="F436" s="35" t="s">
        <v>819</v>
      </c>
      <c r="G436" s="34">
        <v>2</v>
      </c>
      <c r="H436" s="136"/>
      <c r="I436" s="138"/>
    </row>
    <row r="437" spans="1:9" ht="34.5" customHeight="1" x14ac:dyDescent="0.35">
      <c r="A437" s="131"/>
      <c r="B437" s="132"/>
      <c r="C437" s="119"/>
      <c r="D437" s="109"/>
      <c r="E437" s="128"/>
      <c r="F437" s="35" t="s">
        <v>820</v>
      </c>
      <c r="G437" s="34">
        <v>2</v>
      </c>
      <c r="H437" s="136"/>
      <c r="I437" s="138"/>
    </row>
    <row r="438" spans="1:9" ht="91.9" customHeight="1" x14ac:dyDescent="0.35">
      <c r="A438" s="42" t="s">
        <v>284</v>
      </c>
      <c r="B438" s="33" t="s">
        <v>927</v>
      </c>
      <c r="C438" s="34" t="s">
        <v>928</v>
      </c>
      <c r="D438" s="34" t="s">
        <v>929</v>
      </c>
      <c r="E438" s="32">
        <v>1394885600</v>
      </c>
      <c r="F438" s="35" t="s">
        <v>930</v>
      </c>
      <c r="G438" s="34">
        <v>100</v>
      </c>
      <c r="H438" s="43" t="s">
        <v>289</v>
      </c>
      <c r="I438" s="49" t="s">
        <v>290</v>
      </c>
    </row>
    <row r="439" spans="1:9" ht="53.25" customHeight="1" x14ac:dyDescent="0.35">
      <c r="A439" s="129" t="s">
        <v>291</v>
      </c>
      <c r="B439" s="132" t="s">
        <v>931</v>
      </c>
      <c r="C439" s="119" t="s">
        <v>294</v>
      </c>
      <c r="D439" s="34" t="s">
        <v>932</v>
      </c>
      <c r="E439" s="32">
        <v>1556988604</v>
      </c>
      <c r="F439" s="35" t="s">
        <v>933</v>
      </c>
      <c r="G439" s="34">
        <v>100</v>
      </c>
      <c r="H439" s="136" t="s">
        <v>296</v>
      </c>
      <c r="I439" s="138" t="s">
        <v>247</v>
      </c>
    </row>
    <row r="440" spans="1:9" ht="31" x14ac:dyDescent="0.35">
      <c r="A440" s="130"/>
      <c r="B440" s="132"/>
      <c r="C440" s="119"/>
      <c r="D440" s="122" t="s">
        <v>934</v>
      </c>
      <c r="E440" s="126"/>
      <c r="F440" s="35" t="s">
        <v>935</v>
      </c>
      <c r="G440" s="34">
        <v>100</v>
      </c>
      <c r="H440" s="136"/>
      <c r="I440" s="138"/>
    </row>
    <row r="441" spans="1:9" ht="20.65" customHeight="1" x14ac:dyDescent="0.35">
      <c r="A441" s="130"/>
      <c r="B441" s="132"/>
      <c r="C441" s="119"/>
      <c r="D441" s="108"/>
      <c r="E441" s="127"/>
      <c r="F441" s="35" t="s">
        <v>936</v>
      </c>
      <c r="G441" s="34">
        <v>2</v>
      </c>
      <c r="H441" s="136"/>
      <c r="I441" s="138"/>
    </row>
    <row r="442" spans="1:9" ht="15.5" x14ac:dyDescent="0.35">
      <c r="A442" s="130"/>
      <c r="B442" s="132"/>
      <c r="C442" s="119"/>
      <c r="D442" s="108"/>
      <c r="E442" s="127"/>
      <c r="F442" s="35" t="s">
        <v>937</v>
      </c>
      <c r="G442" s="34">
        <v>2</v>
      </c>
      <c r="H442" s="136"/>
      <c r="I442" s="138"/>
    </row>
    <row r="443" spans="1:9" ht="24.4" customHeight="1" x14ac:dyDescent="0.35">
      <c r="A443" s="130"/>
      <c r="B443" s="132"/>
      <c r="C443" s="119"/>
      <c r="D443" s="109"/>
      <c r="E443" s="128"/>
      <c r="F443" s="35" t="s">
        <v>938</v>
      </c>
      <c r="G443" s="34">
        <v>2</v>
      </c>
      <c r="H443" s="136"/>
      <c r="I443" s="138"/>
    </row>
    <row r="444" spans="1:9" ht="66.75" customHeight="1" x14ac:dyDescent="0.35">
      <c r="A444" s="130"/>
      <c r="B444" s="132"/>
      <c r="C444" s="119"/>
      <c r="D444" s="34" t="s">
        <v>939</v>
      </c>
      <c r="E444" s="32">
        <v>324443700</v>
      </c>
      <c r="F444" s="35" t="s">
        <v>940</v>
      </c>
      <c r="G444" s="34">
        <v>100</v>
      </c>
      <c r="H444" s="136"/>
      <c r="I444" s="138"/>
    </row>
    <row r="445" spans="1:9" ht="31" x14ac:dyDescent="0.35">
      <c r="A445" s="130"/>
      <c r="B445" s="132"/>
      <c r="C445" s="119"/>
      <c r="D445" s="122" t="s">
        <v>941</v>
      </c>
      <c r="E445" s="126"/>
      <c r="F445" s="35" t="s">
        <v>942</v>
      </c>
      <c r="G445" s="34">
        <v>100</v>
      </c>
      <c r="H445" s="136"/>
      <c r="I445" s="138"/>
    </row>
    <row r="446" spans="1:9" ht="15" customHeight="1" x14ac:dyDescent="0.35">
      <c r="A446" s="130"/>
      <c r="B446" s="132"/>
      <c r="C446" s="119"/>
      <c r="D446" s="108"/>
      <c r="E446" s="127"/>
      <c r="F446" s="35" t="s">
        <v>943</v>
      </c>
      <c r="G446" s="34">
        <v>1</v>
      </c>
      <c r="H446" s="136"/>
      <c r="I446" s="138"/>
    </row>
    <row r="447" spans="1:9" ht="15.5" x14ac:dyDescent="0.35">
      <c r="A447" s="130"/>
      <c r="B447" s="132"/>
      <c r="C447" s="119"/>
      <c r="D447" s="108"/>
      <c r="E447" s="127"/>
      <c r="F447" s="35" t="s">
        <v>944</v>
      </c>
      <c r="G447" s="34">
        <v>1</v>
      </c>
      <c r="H447" s="136"/>
      <c r="I447" s="138"/>
    </row>
    <row r="448" spans="1:9" ht="15.5" x14ac:dyDescent="0.35">
      <c r="A448" s="130"/>
      <c r="B448" s="132"/>
      <c r="C448" s="119"/>
      <c r="D448" s="108"/>
      <c r="E448" s="127"/>
      <c r="F448" s="35" t="s">
        <v>945</v>
      </c>
      <c r="G448" s="34">
        <v>1</v>
      </c>
      <c r="H448" s="136"/>
      <c r="I448" s="138"/>
    </row>
    <row r="449" spans="1:12" ht="51.75" customHeight="1" x14ac:dyDescent="0.35">
      <c r="A449" s="130"/>
      <c r="B449" s="132"/>
      <c r="C449" s="119"/>
      <c r="D449" s="34" t="s">
        <v>946</v>
      </c>
      <c r="E449" s="32">
        <v>11575646528</v>
      </c>
      <c r="F449" s="35" t="s">
        <v>947</v>
      </c>
      <c r="G449" s="34">
        <v>100</v>
      </c>
      <c r="H449" s="136"/>
      <c r="I449" s="138"/>
      <c r="L449" s="47"/>
    </row>
    <row r="450" spans="1:12" ht="43.9" customHeight="1" x14ac:dyDescent="0.35">
      <c r="A450" s="130"/>
      <c r="B450" s="132"/>
      <c r="C450" s="119"/>
      <c r="D450" s="119" t="s">
        <v>948</v>
      </c>
      <c r="E450" s="121">
        <v>1163583282</v>
      </c>
      <c r="F450" s="35" t="s">
        <v>949</v>
      </c>
      <c r="G450" s="34">
        <v>2</v>
      </c>
      <c r="H450" s="136"/>
      <c r="I450" s="138"/>
    </row>
    <row r="451" spans="1:12" ht="31" x14ac:dyDescent="0.35">
      <c r="A451" s="130"/>
      <c r="B451" s="132"/>
      <c r="C451" s="119"/>
      <c r="D451" s="119"/>
      <c r="E451" s="121"/>
      <c r="F451" s="35" t="s">
        <v>950</v>
      </c>
      <c r="G451" s="34">
        <v>2</v>
      </c>
      <c r="H451" s="136"/>
      <c r="I451" s="138"/>
    </row>
    <row r="452" spans="1:12" ht="31" x14ac:dyDescent="0.35">
      <c r="A452" s="130"/>
      <c r="B452" s="132"/>
      <c r="C452" s="119"/>
      <c r="D452" s="119"/>
      <c r="E452" s="121"/>
      <c r="F452" s="35" t="s">
        <v>951</v>
      </c>
      <c r="G452" s="34">
        <v>11</v>
      </c>
      <c r="H452" s="136"/>
      <c r="I452" s="138"/>
    </row>
    <row r="453" spans="1:12" ht="46.5" x14ac:dyDescent="0.35">
      <c r="A453" s="130"/>
      <c r="B453" s="132"/>
      <c r="C453" s="119"/>
      <c r="D453" s="119"/>
      <c r="E453" s="121"/>
      <c r="F453" s="35" t="s">
        <v>952</v>
      </c>
      <c r="G453" s="34">
        <v>24</v>
      </c>
      <c r="H453" s="136"/>
      <c r="I453" s="138"/>
    </row>
    <row r="454" spans="1:12" ht="37.9" customHeight="1" x14ac:dyDescent="0.35">
      <c r="A454" s="130"/>
      <c r="B454" s="132"/>
      <c r="C454" s="119"/>
      <c r="D454" s="119"/>
      <c r="E454" s="121"/>
      <c r="F454" s="35" t="s">
        <v>953</v>
      </c>
      <c r="G454" s="34">
        <v>3</v>
      </c>
      <c r="H454" s="136"/>
      <c r="I454" s="138"/>
    </row>
    <row r="455" spans="1:12" ht="15.5" x14ac:dyDescent="0.35">
      <c r="A455" s="130"/>
      <c r="B455" s="132"/>
      <c r="C455" s="119"/>
      <c r="D455" s="119"/>
      <c r="E455" s="121"/>
      <c r="F455" s="35" t="s">
        <v>954</v>
      </c>
      <c r="G455" s="34">
        <v>85</v>
      </c>
      <c r="H455" s="136"/>
      <c r="I455" s="138"/>
    </row>
    <row r="456" spans="1:12" ht="15.5" x14ac:dyDescent="0.35">
      <c r="A456" s="130"/>
      <c r="B456" s="132"/>
      <c r="C456" s="119"/>
      <c r="D456" s="119"/>
      <c r="E456" s="121"/>
      <c r="F456" s="35" t="s">
        <v>955</v>
      </c>
      <c r="G456" s="34">
        <v>70</v>
      </c>
      <c r="H456" s="136"/>
      <c r="I456" s="138"/>
    </row>
    <row r="457" spans="1:12" ht="31" x14ac:dyDescent="0.35">
      <c r="A457" s="131"/>
      <c r="B457" s="132"/>
      <c r="C457" s="119"/>
      <c r="D457" s="119"/>
      <c r="E457" s="121"/>
      <c r="F457" s="35" t="s">
        <v>956</v>
      </c>
      <c r="G457" s="34">
        <v>2</v>
      </c>
      <c r="H457" s="136"/>
      <c r="I457" s="138"/>
    </row>
    <row r="458" spans="1:12" ht="46.5" x14ac:dyDescent="0.35">
      <c r="A458" s="129" t="s">
        <v>291</v>
      </c>
      <c r="B458" s="123" t="s">
        <v>957</v>
      </c>
      <c r="C458" s="122" t="s">
        <v>958</v>
      </c>
      <c r="D458" s="122" t="s">
        <v>959</v>
      </c>
      <c r="E458" s="126">
        <v>2738242106</v>
      </c>
      <c r="F458" s="35" t="s">
        <v>960</v>
      </c>
      <c r="G458" s="34">
        <v>100</v>
      </c>
      <c r="H458" s="150" t="s">
        <v>246</v>
      </c>
      <c r="I458" s="138" t="s">
        <v>302</v>
      </c>
    </row>
    <row r="459" spans="1:12" ht="31" x14ac:dyDescent="0.35">
      <c r="A459" s="130"/>
      <c r="B459" s="124"/>
      <c r="C459" s="108"/>
      <c r="D459" s="108"/>
      <c r="E459" s="127"/>
      <c r="F459" s="35" t="s">
        <v>961</v>
      </c>
      <c r="G459" s="34">
        <v>84</v>
      </c>
      <c r="H459" s="107"/>
      <c r="I459" s="138"/>
    </row>
    <row r="460" spans="1:12" ht="46.5" x14ac:dyDescent="0.35">
      <c r="A460" s="130"/>
      <c r="B460" s="124"/>
      <c r="C460" s="108"/>
      <c r="D460" s="108"/>
      <c r="E460" s="127"/>
      <c r="F460" s="35" t="s">
        <v>962</v>
      </c>
      <c r="G460" s="34">
        <v>1</v>
      </c>
      <c r="H460" s="107"/>
      <c r="I460" s="138"/>
    </row>
    <row r="461" spans="1:12" ht="46.5" x14ac:dyDescent="0.35">
      <c r="A461" s="130"/>
      <c r="B461" s="124"/>
      <c r="C461" s="108"/>
      <c r="D461" s="109"/>
      <c r="E461" s="128"/>
      <c r="F461" s="35" t="s">
        <v>963</v>
      </c>
      <c r="G461" s="34">
        <v>1</v>
      </c>
      <c r="H461" s="107"/>
      <c r="I461" s="138"/>
    </row>
    <row r="462" spans="1:12" ht="38.65" customHeight="1" x14ac:dyDescent="0.35">
      <c r="A462" s="130"/>
      <c r="B462" s="124"/>
      <c r="C462" s="108"/>
      <c r="D462" s="119" t="s">
        <v>964</v>
      </c>
      <c r="E462" s="121">
        <v>409821685</v>
      </c>
      <c r="F462" s="35" t="s">
        <v>965</v>
      </c>
      <c r="G462" s="34">
        <v>100</v>
      </c>
      <c r="H462" s="107"/>
      <c r="I462" s="138"/>
    </row>
    <row r="463" spans="1:12" ht="33" customHeight="1" x14ac:dyDescent="0.35">
      <c r="A463" s="130"/>
      <c r="B463" s="124"/>
      <c r="C463" s="108"/>
      <c r="D463" s="119"/>
      <c r="E463" s="121"/>
      <c r="F463" s="35" t="s">
        <v>966</v>
      </c>
      <c r="G463" s="34">
        <v>3</v>
      </c>
      <c r="H463" s="107"/>
      <c r="I463" s="138"/>
    </row>
    <row r="464" spans="1:12" ht="48.4" customHeight="1" x14ac:dyDescent="0.35">
      <c r="A464" s="130"/>
      <c r="B464" s="124"/>
      <c r="C464" s="108"/>
      <c r="D464" s="119"/>
      <c r="E464" s="121"/>
      <c r="F464" s="35" t="s">
        <v>967</v>
      </c>
      <c r="G464" s="34">
        <v>1</v>
      </c>
      <c r="H464" s="107"/>
      <c r="I464" s="138"/>
    </row>
    <row r="465" spans="1:9" ht="33.75" customHeight="1" x14ac:dyDescent="0.35">
      <c r="A465" s="130"/>
      <c r="B465" s="124"/>
      <c r="C465" s="108"/>
      <c r="D465" s="119"/>
      <c r="E465" s="121"/>
      <c r="F465" s="35" t="s">
        <v>968</v>
      </c>
      <c r="G465" s="34">
        <v>100</v>
      </c>
      <c r="H465" s="107"/>
      <c r="I465" s="138"/>
    </row>
    <row r="466" spans="1:9" ht="34.15" customHeight="1" x14ac:dyDescent="0.35">
      <c r="A466" s="130"/>
      <c r="B466" s="124"/>
      <c r="C466" s="108"/>
      <c r="D466" s="119"/>
      <c r="E466" s="121"/>
      <c r="F466" s="35" t="s">
        <v>969</v>
      </c>
      <c r="G466" s="34">
        <v>1</v>
      </c>
      <c r="H466" s="107"/>
      <c r="I466" s="138"/>
    </row>
    <row r="467" spans="1:9" ht="57" customHeight="1" x14ac:dyDescent="0.35">
      <c r="A467" s="130"/>
      <c r="B467" s="124"/>
      <c r="C467" s="108"/>
      <c r="D467" s="119"/>
      <c r="E467" s="121"/>
      <c r="F467" s="35" t="s">
        <v>970</v>
      </c>
      <c r="G467" s="34">
        <v>100</v>
      </c>
      <c r="H467" s="107"/>
      <c r="I467" s="138"/>
    </row>
    <row r="468" spans="1:9" ht="30" customHeight="1" x14ac:dyDescent="0.35">
      <c r="A468" s="130"/>
      <c r="B468" s="124"/>
      <c r="C468" s="108"/>
      <c r="D468" s="119"/>
      <c r="E468" s="121"/>
      <c r="F468" s="35" t="s">
        <v>971</v>
      </c>
      <c r="G468" s="34">
        <v>8</v>
      </c>
      <c r="H468" s="107"/>
      <c r="I468" s="138"/>
    </row>
    <row r="469" spans="1:9" ht="23.25" customHeight="1" x14ac:dyDescent="0.35">
      <c r="A469" s="130"/>
      <c r="B469" s="124"/>
      <c r="C469" s="108"/>
      <c r="D469" s="122" t="s">
        <v>972</v>
      </c>
      <c r="E469" s="126">
        <v>2869597287</v>
      </c>
      <c r="F469" s="35" t="s">
        <v>973</v>
      </c>
      <c r="G469" s="34">
        <v>1</v>
      </c>
      <c r="H469" s="107"/>
      <c r="I469" s="138"/>
    </row>
    <row r="470" spans="1:9" ht="29.25" customHeight="1" x14ac:dyDescent="0.35">
      <c r="A470" s="130"/>
      <c r="B470" s="124"/>
      <c r="C470" s="108"/>
      <c r="D470" s="108"/>
      <c r="E470" s="127"/>
      <c r="F470" s="35" t="s">
        <v>974</v>
      </c>
      <c r="G470" s="34">
        <v>1</v>
      </c>
      <c r="H470" s="107"/>
      <c r="I470" s="138"/>
    </row>
    <row r="471" spans="1:9" ht="23.25" customHeight="1" x14ac:dyDescent="0.35">
      <c r="A471" s="130"/>
      <c r="B471" s="124"/>
      <c r="C471" s="108"/>
      <c r="D471" s="108"/>
      <c r="E471" s="127"/>
      <c r="F471" s="35" t="s">
        <v>975</v>
      </c>
      <c r="G471" s="34">
        <v>1</v>
      </c>
      <c r="H471" s="107"/>
      <c r="I471" s="138"/>
    </row>
    <row r="472" spans="1:9" ht="23.25" customHeight="1" x14ac:dyDescent="0.35">
      <c r="A472" s="130"/>
      <c r="B472" s="124"/>
      <c r="C472" s="108"/>
      <c r="D472" s="108"/>
      <c r="E472" s="127"/>
      <c r="F472" s="35" t="s">
        <v>976</v>
      </c>
      <c r="G472" s="34">
        <v>2</v>
      </c>
      <c r="H472" s="107"/>
      <c r="I472" s="138"/>
    </row>
    <row r="473" spans="1:9" ht="23.25" customHeight="1" x14ac:dyDescent="0.35">
      <c r="A473" s="130"/>
      <c r="B473" s="124"/>
      <c r="C473" s="108"/>
      <c r="D473" s="108"/>
      <c r="E473" s="127"/>
      <c r="F473" s="35" t="s">
        <v>977</v>
      </c>
      <c r="G473" s="34">
        <v>2</v>
      </c>
      <c r="H473" s="107"/>
      <c r="I473" s="138"/>
    </row>
    <row r="474" spans="1:9" ht="23.25" customHeight="1" x14ac:dyDescent="0.35">
      <c r="A474" s="131"/>
      <c r="B474" s="125"/>
      <c r="C474" s="109"/>
      <c r="D474" s="109"/>
      <c r="E474" s="128"/>
      <c r="F474" s="35" t="s">
        <v>978</v>
      </c>
      <c r="G474" s="34">
        <v>2</v>
      </c>
      <c r="H474" s="151"/>
      <c r="I474" s="138"/>
    </row>
    <row r="475" spans="1:9" ht="15.5" x14ac:dyDescent="0.35">
      <c r="A475" s="129" t="s">
        <v>291</v>
      </c>
      <c r="B475" s="132" t="s">
        <v>979</v>
      </c>
      <c r="C475" s="119" t="s">
        <v>980</v>
      </c>
      <c r="D475" s="122" t="s">
        <v>981</v>
      </c>
      <c r="E475" s="126">
        <v>566641498</v>
      </c>
      <c r="F475" s="35" t="s">
        <v>982</v>
      </c>
      <c r="G475" s="34">
        <v>1</v>
      </c>
      <c r="H475" s="136" t="s">
        <v>307</v>
      </c>
      <c r="I475" s="138" t="s">
        <v>308</v>
      </c>
    </row>
    <row r="476" spans="1:9" ht="44.25" customHeight="1" x14ac:dyDescent="0.35">
      <c r="A476" s="130"/>
      <c r="B476" s="132"/>
      <c r="C476" s="119"/>
      <c r="D476" s="108"/>
      <c r="E476" s="127"/>
      <c r="F476" s="35" t="s">
        <v>983</v>
      </c>
      <c r="G476" s="34">
        <v>100</v>
      </c>
      <c r="H476" s="136"/>
      <c r="I476" s="138"/>
    </row>
    <row r="477" spans="1:9" ht="33" customHeight="1" x14ac:dyDescent="0.35">
      <c r="A477" s="130"/>
      <c r="B477" s="132"/>
      <c r="C477" s="119"/>
      <c r="D477" s="108"/>
      <c r="E477" s="127"/>
      <c r="F477" s="35" t="s">
        <v>984</v>
      </c>
      <c r="G477" s="34">
        <v>100</v>
      </c>
      <c r="H477" s="136"/>
      <c r="I477" s="138"/>
    </row>
    <row r="478" spans="1:9" ht="15.5" x14ac:dyDescent="0.35">
      <c r="A478" s="130"/>
      <c r="B478" s="132"/>
      <c r="C478" s="119"/>
      <c r="D478" s="109"/>
      <c r="E478" s="128"/>
      <c r="F478" s="35" t="s">
        <v>985</v>
      </c>
      <c r="G478" s="34">
        <v>100</v>
      </c>
      <c r="H478" s="136"/>
      <c r="I478" s="138"/>
    </row>
    <row r="479" spans="1:9" ht="46.5" x14ac:dyDescent="0.35">
      <c r="A479" s="130"/>
      <c r="B479" s="132"/>
      <c r="C479" s="119"/>
      <c r="D479" s="34" t="s">
        <v>986</v>
      </c>
      <c r="E479" s="32">
        <v>120886020</v>
      </c>
      <c r="F479" s="35" t="s">
        <v>987</v>
      </c>
      <c r="G479" s="34">
        <v>100</v>
      </c>
      <c r="H479" s="136"/>
      <c r="I479" s="138"/>
    </row>
    <row r="480" spans="1:9" ht="31" x14ac:dyDescent="0.35">
      <c r="A480" s="130"/>
      <c r="B480" s="132"/>
      <c r="C480" s="119"/>
      <c r="D480" s="119" t="s">
        <v>988</v>
      </c>
      <c r="E480" s="121">
        <v>610070260</v>
      </c>
      <c r="F480" s="35" t="s">
        <v>989</v>
      </c>
      <c r="G480" s="34">
        <v>2</v>
      </c>
      <c r="H480" s="136"/>
      <c r="I480" s="138"/>
    </row>
    <row r="481" spans="1:9" ht="31" x14ac:dyDescent="0.35">
      <c r="A481" s="130"/>
      <c r="B481" s="132"/>
      <c r="C481" s="119"/>
      <c r="D481" s="119"/>
      <c r="E481" s="121"/>
      <c r="F481" s="35" t="s">
        <v>990</v>
      </c>
      <c r="G481" s="34">
        <v>1</v>
      </c>
      <c r="H481" s="136"/>
      <c r="I481" s="138"/>
    </row>
    <row r="482" spans="1:9" ht="77.5" x14ac:dyDescent="0.35">
      <c r="A482" s="177"/>
      <c r="B482" s="149"/>
      <c r="C482" s="148"/>
      <c r="D482" s="55" t="s">
        <v>991</v>
      </c>
      <c r="E482" s="56">
        <v>346897182</v>
      </c>
      <c r="F482" s="57" t="s">
        <v>992</v>
      </c>
      <c r="G482" s="34">
        <v>80</v>
      </c>
      <c r="H482" s="146"/>
      <c r="I482" s="147"/>
    </row>
    <row r="484" spans="1:9" ht="15.5" x14ac:dyDescent="0.35">
      <c r="E484" s="100">
        <f>+SUM(E5:E482)</f>
        <v>1485146818000</v>
      </c>
    </row>
    <row r="486" spans="1:9" ht="15.5" x14ac:dyDescent="0.35">
      <c r="D486" s="73" t="s">
        <v>309</v>
      </c>
      <c r="E486" s="74">
        <v>1485146818000</v>
      </c>
    </row>
    <row r="487" spans="1:9" x14ac:dyDescent="0.35">
      <c r="E487" s="53">
        <f>E486-E484</f>
        <v>0</v>
      </c>
    </row>
  </sheetData>
  <sheetProtection selectLockedCells="1" selectUnlockedCells="1"/>
  <autoFilter ref="A4:I482" xr:uid="{CC6B6D3E-7364-420E-BF8C-9D98F2CE2365}"/>
  <mergeCells count="373">
    <mergeCell ref="A158:A173"/>
    <mergeCell ref="B158:B168"/>
    <mergeCell ref="C158:C168"/>
    <mergeCell ref="D158:D168"/>
    <mergeCell ref="E158:E168"/>
    <mergeCell ref="H158:H168"/>
    <mergeCell ref="I158:I168"/>
    <mergeCell ref="B169:B173"/>
    <mergeCell ref="C169:C173"/>
    <mergeCell ref="D169:D173"/>
    <mergeCell ref="E169:E173"/>
    <mergeCell ref="H169:H173"/>
    <mergeCell ref="I169:I173"/>
    <mergeCell ref="H256:H286"/>
    <mergeCell ref="I256:I286"/>
    <mergeCell ref="A305:A316"/>
    <mergeCell ref="A317:A333"/>
    <mergeCell ref="H291:H304"/>
    <mergeCell ref="I291:I304"/>
    <mergeCell ref="H305:H316"/>
    <mergeCell ref="I305:I316"/>
    <mergeCell ref="I317:I333"/>
    <mergeCell ref="B305:B316"/>
    <mergeCell ref="B291:B304"/>
    <mergeCell ref="H317:H333"/>
    <mergeCell ref="B317:B333"/>
    <mergeCell ref="E308:E314"/>
    <mergeCell ref="E305:E306"/>
    <mergeCell ref="E287:E290"/>
    <mergeCell ref="E296:E302"/>
    <mergeCell ref="D325:D330"/>
    <mergeCell ref="E325:E330"/>
    <mergeCell ref="D331:D333"/>
    <mergeCell ref="E331:E333"/>
    <mergeCell ref="D321:D324"/>
    <mergeCell ref="E321:E324"/>
    <mergeCell ref="B287:B290"/>
    <mergeCell ref="A392:A397"/>
    <mergeCell ref="A403:A415"/>
    <mergeCell ref="A475:A482"/>
    <mergeCell ref="A424:A437"/>
    <mergeCell ref="A287:A290"/>
    <mergeCell ref="A291:A304"/>
    <mergeCell ref="A256:A286"/>
    <mergeCell ref="D277:D280"/>
    <mergeCell ref="D434:D437"/>
    <mergeCell ref="B368:B371"/>
    <mergeCell ref="B355:B363"/>
    <mergeCell ref="D366:D367"/>
    <mergeCell ref="B334:B343"/>
    <mergeCell ref="D420:D423"/>
    <mergeCell ref="D411:D412"/>
    <mergeCell ref="D475:D478"/>
    <mergeCell ref="A390:A391"/>
    <mergeCell ref="A416:A423"/>
    <mergeCell ref="C305:C316"/>
    <mergeCell ref="D305:D306"/>
    <mergeCell ref="D308:D314"/>
    <mergeCell ref="D287:D290"/>
    <mergeCell ref="C287:C290"/>
    <mergeCell ref="A368:A371"/>
    <mergeCell ref="B198:B229"/>
    <mergeCell ref="D204:D209"/>
    <mergeCell ref="E204:E209"/>
    <mergeCell ref="D281:D284"/>
    <mergeCell ref="E281:E284"/>
    <mergeCell ref="D266:D269"/>
    <mergeCell ref="E266:E269"/>
    <mergeCell ref="E235:E247"/>
    <mergeCell ref="D235:D247"/>
    <mergeCell ref="C256:C286"/>
    <mergeCell ref="B256:B286"/>
    <mergeCell ref="D225:D229"/>
    <mergeCell ref="E225:E229"/>
    <mergeCell ref="E248:E254"/>
    <mergeCell ref="C198:C229"/>
    <mergeCell ref="D285:D286"/>
    <mergeCell ref="E285:E286"/>
    <mergeCell ref="E277:E280"/>
    <mergeCell ref="C231:C234"/>
    <mergeCell ref="B231:B234"/>
    <mergeCell ref="C235:C255"/>
    <mergeCell ref="B235:B255"/>
    <mergeCell ref="D248:D254"/>
    <mergeCell ref="D256:D260"/>
    <mergeCell ref="H198:H229"/>
    <mergeCell ref="I198:I229"/>
    <mergeCell ref="D210:D215"/>
    <mergeCell ref="E210:E215"/>
    <mergeCell ref="D220:D223"/>
    <mergeCell ref="E220:E223"/>
    <mergeCell ref="I287:I290"/>
    <mergeCell ref="A5:A11"/>
    <mergeCell ref="A78:A82"/>
    <mergeCell ref="A85:A110"/>
    <mergeCell ref="A83:A84"/>
    <mergeCell ref="A144:A150"/>
    <mergeCell ref="A153:A157"/>
    <mergeCell ref="A174:A181"/>
    <mergeCell ref="A182:A197"/>
    <mergeCell ref="A198:A229"/>
    <mergeCell ref="H231:H234"/>
    <mergeCell ref="I231:I234"/>
    <mergeCell ref="H235:H255"/>
    <mergeCell ref="I235:I255"/>
    <mergeCell ref="D274:D276"/>
    <mergeCell ref="E274:E276"/>
    <mergeCell ref="D261:D265"/>
    <mergeCell ref="E261:E265"/>
    <mergeCell ref="B78:B82"/>
    <mergeCell ref="C78:C82"/>
    <mergeCell ref="H112:H142"/>
    <mergeCell ref="I112:I142"/>
    <mergeCell ref="B112:B142"/>
    <mergeCell ref="D135:D142"/>
    <mergeCell ref="E135:E142"/>
    <mergeCell ref="D112:D128"/>
    <mergeCell ref="E112:E128"/>
    <mergeCell ref="D129:D134"/>
    <mergeCell ref="E129:E134"/>
    <mergeCell ref="H78:H82"/>
    <mergeCell ref="I78:I82"/>
    <mergeCell ref="D78:D80"/>
    <mergeCell ref="E78:E80"/>
    <mergeCell ref="H85:H110"/>
    <mergeCell ref="I85:I110"/>
    <mergeCell ref="D90:D98"/>
    <mergeCell ref="E90:E98"/>
    <mergeCell ref="B85:B110"/>
    <mergeCell ref="C85:C110"/>
    <mergeCell ref="D99:D110"/>
    <mergeCell ref="E99:E110"/>
    <mergeCell ref="B83:B84"/>
    <mergeCell ref="E256:E260"/>
    <mergeCell ref="A231:A234"/>
    <mergeCell ref="A235:A255"/>
    <mergeCell ref="A355:A363"/>
    <mergeCell ref="A364:A367"/>
    <mergeCell ref="E342:E343"/>
    <mergeCell ref="E334:E338"/>
    <mergeCell ref="E339:E341"/>
    <mergeCell ref="D334:D338"/>
    <mergeCell ref="D339:D341"/>
    <mergeCell ref="D342:D343"/>
    <mergeCell ref="C291:C304"/>
    <mergeCell ref="D291:D295"/>
    <mergeCell ref="E291:E295"/>
    <mergeCell ref="D317:D320"/>
    <mergeCell ref="E317:E320"/>
    <mergeCell ref="C317:C333"/>
    <mergeCell ref="D315:D316"/>
    <mergeCell ref="E315:E316"/>
    <mergeCell ref="C334:C343"/>
    <mergeCell ref="D296:D302"/>
    <mergeCell ref="D355:D362"/>
    <mergeCell ref="E355:E362"/>
    <mergeCell ref="C355:C363"/>
    <mergeCell ref="B54:B77"/>
    <mergeCell ref="C54:C77"/>
    <mergeCell ref="D54:D61"/>
    <mergeCell ref="E54:E61"/>
    <mergeCell ref="I5:I11"/>
    <mergeCell ref="D5:D8"/>
    <mergeCell ref="E5:E8"/>
    <mergeCell ref="E9:E10"/>
    <mergeCell ref="D9:D10"/>
    <mergeCell ref="F9:F10"/>
    <mergeCell ref="H5:H11"/>
    <mergeCell ref="I12:I18"/>
    <mergeCell ref="I19:I53"/>
    <mergeCell ref="H54:H77"/>
    <mergeCell ref="I54:I77"/>
    <mergeCell ref="D62:D64"/>
    <mergeCell ref="E62:E64"/>
    <mergeCell ref="D66:D67"/>
    <mergeCell ref="E66:E67"/>
    <mergeCell ref="D68:D72"/>
    <mergeCell ref="E68:E72"/>
    <mergeCell ref="D75:D77"/>
    <mergeCell ref="E75:E77"/>
    <mergeCell ref="C5:C11"/>
    <mergeCell ref="B5:B11"/>
    <mergeCell ref="H12:H18"/>
    <mergeCell ref="H19:H53"/>
    <mergeCell ref="E37:E41"/>
    <mergeCell ref="D43:D46"/>
    <mergeCell ref="E43:E46"/>
    <mergeCell ref="D47:D51"/>
    <mergeCell ref="E47:E51"/>
    <mergeCell ref="D52:D53"/>
    <mergeCell ref="E52:E53"/>
    <mergeCell ref="C83:C84"/>
    <mergeCell ref="H83:H84"/>
    <mergeCell ref="I83:I84"/>
    <mergeCell ref="D83:D84"/>
    <mergeCell ref="E83:E84"/>
    <mergeCell ref="D85:D89"/>
    <mergeCell ref="E85:E89"/>
    <mergeCell ref="I144:I150"/>
    <mergeCell ref="C112:C142"/>
    <mergeCell ref="D156:D157"/>
    <mergeCell ref="E156:E157"/>
    <mergeCell ref="H153:H157"/>
    <mergeCell ref="I153:I157"/>
    <mergeCell ref="D153:D155"/>
    <mergeCell ref="E153:E155"/>
    <mergeCell ref="B153:B157"/>
    <mergeCell ref="C144:C150"/>
    <mergeCell ref="B144:B150"/>
    <mergeCell ref="D144:D147"/>
    <mergeCell ref="D148:D150"/>
    <mergeCell ref="E144:E147"/>
    <mergeCell ref="E148:E150"/>
    <mergeCell ref="C153:C157"/>
    <mergeCell ref="H144:H150"/>
    <mergeCell ref="H174:H181"/>
    <mergeCell ref="I174:I181"/>
    <mergeCell ref="B182:B197"/>
    <mergeCell ref="C182:C197"/>
    <mergeCell ref="H182:H197"/>
    <mergeCell ref="I182:I197"/>
    <mergeCell ref="D182:D184"/>
    <mergeCell ref="E182:E184"/>
    <mergeCell ref="D185:D187"/>
    <mergeCell ref="E185:E187"/>
    <mergeCell ref="D188:D189"/>
    <mergeCell ref="E188:E189"/>
    <mergeCell ref="D190:D191"/>
    <mergeCell ref="E190:E191"/>
    <mergeCell ref="D174:D181"/>
    <mergeCell ref="C174:C181"/>
    <mergeCell ref="B174:B181"/>
    <mergeCell ref="E174:E181"/>
    <mergeCell ref="D194:D196"/>
    <mergeCell ref="E194:E196"/>
    <mergeCell ref="H475:H482"/>
    <mergeCell ref="I475:I482"/>
    <mergeCell ref="C475:C482"/>
    <mergeCell ref="B475:B482"/>
    <mergeCell ref="D480:D481"/>
    <mergeCell ref="E480:E481"/>
    <mergeCell ref="C424:C437"/>
    <mergeCell ref="B424:B437"/>
    <mergeCell ref="C439:C457"/>
    <mergeCell ref="B439:B457"/>
    <mergeCell ref="D424:D429"/>
    <mergeCell ref="E424:E429"/>
    <mergeCell ref="H439:H457"/>
    <mergeCell ref="I439:I457"/>
    <mergeCell ref="D462:D468"/>
    <mergeCell ref="E462:E468"/>
    <mergeCell ref="D450:D457"/>
    <mergeCell ref="E450:E457"/>
    <mergeCell ref="H458:H474"/>
    <mergeCell ref="I458:I474"/>
    <mergeCell ref="D440:D443"/>
    <mergeCell ref="E440:E443"/>
    <mergeCell ref="D445:D448"/>
    <mergeCell ref="E445:E448"/>
    <mergeCell ref="D418:D419"/>
    <mergeCell ref="D430:D433"/>
    <mergeCell ref="E430:E433"/>
    <mergeCell ref="I368:I371"/>
    <mergeCell ref="H364:H367"/>
    <mergeCell ref="I364:I367"/>
    <mergeCell ref="H390:H391"/>
    <mergeCell ref="I390:I391"/>
    <mergeCell ref="H372:H389"/>
    <mergeCell ref="I372:I389"/>
    <mergeCell ref="H424:H437"/>
    <mergeCell ref="I424:I437"/>
    <mergeCell ref="H416:H423"/>
    <mergeCell ref="I416:I423"/>
    <mergeCell ref="E366:E367"/>
    <mergeCell ref="E434:E437"/>
    <mergeCell ref="D398:D399"/>
    <mergeCell ref="H400:H415"/>
    <mergeCell ref="I400:I415"/>
    <mergeCell ref="I355:I363"/>
    <mergeCell ref="I350:I354"/>
    <mergeCell ref="H334:H343"/>
    <mergeCell ref="I334:I343"/>
    <mergeCell ref="I344:I349"/>
    <mergeCell ref="H344:H349"/>
    <mergeCell ref="H368:H371"/>
    <mergeCell ref="E411:E412"/>
    <mergeCell ref="I392:I399"/>
    <mergeCell ref="E398:E399"/>
    <mergeCell ref="E350:E353"/>
    <mergeCell ref="E347:E349"/>
    <mergeCell ref="E344:E346"/>
    <mergeCell ref="H287:H290"/>
    <mergeCell ref="C364:C367"/>
    <mergeCell ref="B364:B367"/>
    <mergeCell ref="D413:D415"/>
    <mergeCell ref="E413:E415"/>
    <mergeCell ref="B372:B389"/>
    <mergeCell ref="D390:D391"/>
    <mergeCell ref="E390:E391"/>
    <mergeCell ref="B390:B391"/>
    <mergeCell ref="E378:E389"/>
    <mergeCell ref="C372:C389"/>
    <mergeCell ref="D372:D377"/>
    <mergeCell ref="E372:E377"/>
    <mergeCell ref="C368:C371"/>
    <mergeCell ref="H350:H354"/>
    <mergeCell ref="H355:H363"/>
    <mergeCell ref="B344:B349"/>
    <mergeCell ref="D350:D353"/>
    <mergeCell ref="C350:C354"/>
    <mergeCell ref="B350:B354"/>
    <mergeCell ref="D347:D349"/>
    <mergeCell ref="C344:C349"/>
    <mergeCell ref="D344:D346"/>
    <mergeCell ref="B400:B415"/>
    <mergeCell ref="E475:E478"/>
    <mergeCell ref="A439:A457"/>
    <mergeCell ref="A112:A142"/>
    <mergeCell ref="A334:A343"/>
    <mergeCell ref="E458:E461"/>
    <mergeCell ref="D458:D461"/>
    <mergeCell ref="E469:E474"/>
    <mergeCell ref="D469:D474"/>
    <mergeCell ref="A458:A474"/>
    <mergeCell ref="B458:B474"/>
    <mergeCell ref="C458:C474"/>
    <mergeCell ref="A344:A349"/>
    <mergeCell ref="A350:A354"/>
    <mergeCell ref="A372:A389"/>
    <mergeCell ref="C416:C423"/>
    <mergeCell ref="B416:B423"/>
    <mergeCell ref="E420:E423"/>
    <mergeCell ref="E418:E419"/>
    <mergeCell ref="D378:D389"/>
    <mergeCell ref="C390:C391"/>
    <mergeCell ref="D192:D193"/>
    <mergeCell ref="E192:E193"/>
    <mergeCell ref="E416:E417"/>
    <mergeCell ref="D416:D417"/>
    <mergeCell ref="D216:D219"/>
    <mergeCell ref="E216:E219"/>
    <mergeCell ref="D270:D273"/>
    <mergeCell ref="E270:E273"/>
    <mergeCell ref="D198:D203"/>
    <mergeCell ref="E198:E203"/>
    <mergeCell ref="A12:A77"/>
    <mergeCell ref="B12:B18"/>
    <mergeCell ref="C12:C18"/>
    <mergeCell ref="D12:D14"/>
    <mergeCell ref="E12:E14"/>
    <mergeCell ref="D15:D17"/>
    <mergeCell ref="E15:E17"/>
    <mergeCell ref="B19:B53"/>
    <mergeCell ref="C19:C53"/>
    <mergeCell ref="D19:D21"/>
    <mergeCell ref="E19:E21"/>
    <mergeCell ref="D22:D26"/>
    <mergeCell ref="E22:E26"/>
    <mergeCell ref="D28:D31"/>
    <mergeCell ref="E28:E31"/>
    <mergeCell ref="D32:D36"/>
    <mergeCell ref="E32:E36"/>
    <mergeCell ref="D37:D41"/>
    <mergeCell ref="C400:C415"/>
    <mergeCell ref="C392:C399"/>
    <mergeCell ref="B392:B399"/>
    <mergeCell ref="H392:H399"/>
    <mergeCell ref="D394:D395"/>
    <mergeCell ref="E394:E395"/>
    <mergeCell ref="D400:D404"/>
    <mergeCell ref="E400:E404"/>
    <mergeCell ref="D405:D410"/>
    <mergeCell ref="E405:E410"/>
  </mergeCells>
  <printOptions horizontalCentered="1"/>
  <pageMargins left="0.23622047244094491" right="0.23622047244094491" top="0.74803149606299213" bottom="0.74803149606299213" header="0.31496062992125984" footer="0.31496062992125984"/>
  <pageSetup paperSize="5" scale="49" fitToHeight="0" orientation="landscape" r:id="rId1"/>
  <headerFooter>
    <oddFooter>&amp;L&amp;8Plan de Acción 2026
&amp;CPágina &amp;P de &amp;N</oddFooter>
  </headerFooter>
  <rowBreaks count="23" manualBreakCount="23">
    <brk id="31" max="8" man="1"/>
    <brk id="72" max="8" man="1"/>
    <brk id="89" max="8" man="1"/>
    <brk id="106" max="8" man="1"/>
    <brk id="122" max="8" man="1"/>
    <brk id="141" max="8" man="1"/>
    <brk id="157" max="8" man="1"/>
    <brk id="173" max="8" man="1"/>
    <brk id="197" max="8" man="1"/>
    <brk id="224" max="8" man="1"/>
    <brk id="238" max="8" man="1"/>
    <brk id="254" max="8" man="1"/>
    <brk id="280" max="8" man="1"/>
    <brk id="314" max="8" man="1"/>
    <brk id="333" max="8" man="1"/>
    <brk id="349" max="8" man="1"/>
    <brk id="367" max="8" man="1"/>
    <brk id="386" max="8" man="1"/>
    <brk id="399" max="8" man="1"/>
    <brk id="415" max="8" man="1"/>
    <brk id="437" max="8" man="1"/>
    <brk id="457" max="8" man="1"/>
    <brk id="474" max="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deeb88-0a09-4023-bd20-c960ad2e2113">
      <Terms xmlns="http://schemas.microsoft.com/office/infopath/2007/PartnerControls"/>
    </lcf76f155ced4ddcb4097134ff3c332f>
    <TaxCatchAll xmlns="d51fc9c0-e4ae-458f-a128-e6e2c0f77f1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36355C61BE9304F8C6C046D93B098C0" ma:contentTypeVersion="15" ma:contentTypeDescription="Crear nuevo documento." ma:contentTypeScope="" ma:versionID="4dd63cb5135869ae868114929ac85ea5">
  <xsd:schema xmlns:xsd="http://www.w3.org/2001/XMLSchema" xmlns:xs="http://www.w3.org/2001/XMLSchema" xmlns:p="http://schemas.microsoft.com/office/2006/metadata/properties" xmlns:ns2="85deeb88-0a09-4023-bd20-c960ad2e2113" xmlns:ns3="d51fc9c0-e4ae-458f-a128-e6e2c0f77f12" targetNamespace="http://schemas.microsoft.com/office/2006/metadata/properties" ma:root="true" ma:fieldsID="d5ebacaf0f69be2669ebe21532ee86e6" ns2:_="" ns3:_="">
    <xsd:import namespace="85deeb88-0a09-4023-bd20-c960ad2e2113"/>
    <xsd:import namespace="d51fc9c0-e4ae-458f-a128-e6e2c0f77f1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deeb88-0a09-4023-bd20-c960ad2e21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c427b5ec-ef2e-485d-a942-29e3b2b0a25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1fc9c0-e4ae-458f-a128-e6e2c0f77f1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af7b1aec-988c-4a8c-b8b9-7c10bbc220a0}" ma:internalName="TaxCatchAll" ma:showField="CatchAllData" ma:web="d51fc9c0-e4ae-458f-a128-e6e2c0f77f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A7B7BC-E455-46E1-920A-FF6E1E8044CB}">
  <ds:schemaRefs>
    <ds:schemaRef ds:uri="d51fc9c0-e4ae-458f-a128-e6e2c0f77f12"/>
    <ds:schemaRef ds:uri="85deeb88-0a09-4023-bd20-c960ad2e2113"/>
    <ds:schemaRef ds:uri="http://purl.org/dc/dcmitype/"/>
    <ds:schemaRef ds:uri="http://schemas.openxmlformats.org/package/2006/metadata/core-properties"/>
    <ds:schemaRef ds:uri="http://schemas.microsoft.com/office/infopath/2007/PartnerControls"/>
    <ds:schemaRef ds:uri="http://schemas.microsoft.com/office/2006/documentManagement/types"/>
    <ds:schemaRef ds:uri="http://purl.org/dc/term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102A7430-9338-4D01-88F3-E99B41741FDA}">
  <ds:schemaRefs>
    <ds:schemaRef ds:uri="http://schemas.microsoft.com/sharepoint/v3/contenttype/forms"/>
  </ds:schemaRefs>
</ds:datastoreItem>
</file>

<file path=customXml/itemProps3.xml><?xml version="1.0" encoding="utf-8"?>
<ds:datastoreItem xmlns:ds="http://schemas.openxmlformats.org/officeDocument/2006/customXml" ds:itemID="{2AA16B63-9092-43D0-AE49-7AE0FD82C8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deeb88-0a09-4023-bd20-c960ad2e2113"/>
    <ds:schemaRef ds:uri="d51fc9c0-e4ae-458f-a128-e6e2c0f77f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vt:i4>
      </vt:variant>
    </vt:vector>
  </HeadingPairs>
  <TitlesOfParts>
    <vt:vector size="13" baseType="lpstr">
      <vt:lpstr>0</vt:lpstr>
      <vt:lpstr>Explicación Hoja 1</vt:lpstr>
      <vt:lpstr>1. Iniciativas</vt:lpstr>
      <vt:lpstr>Explicación Hoja 2</vt:lpstr>
      <vt:lpstr>2. Proyectos e indicadores </vt:lpstr>
      <vt:lpstr>'0'!Área_de_impresión</vt:lpstr>
      <vt:lpstr>'1. Iniciativas'!Área_de_impresión</vt:lpstr>
      <vt:lpstr>'2. Proyectos e indicadores '!Área_de_impresión</vt:lpstr>
      <vt:lpstr>'Explicación Hoja 1'!Área_de_impresión</vt:lpstr>
      <vt:lpstr>'Explicación Hoja 2'!Área_de_impresión</vt:lpstr>
      <vt:lpstr>'1. Iniciativas'!Títulos_a_imprimir</vt:lpstr>
      <vt:lpstr>'2. Proyectos e indicadores '!Títulos_a_imprimir</vt:lpstr>
      <vt:lpstr>'Explicación Hoja 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Andres Felipe Velandia Diaz</dc:creator>
  <cp:keywords/>
  <dc:description/>
  <cp:lastModifiedBy>Natalia Susana Quimbay Beltran</cp:lastModifiedBy>
  <cp:revision/>
  <cp:lastPrinted>2026-01-30T21:42:32Z</cp:lastPrinted>
  <dcterms:created xsi:type="dcterms:W3CDTF">2016-04-08T14:55:36Z</dcterms:created>
  <dcterms:modified xsi:type="dcterms:W3CDTF">2026-01-30T21:45:00Z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0x010100136355C61BE9304F8C6C046D93B098C0</vt:lpwstr>
  </property>
  <property fmtid="{D5CDD505-2E9C-101B-9397-08002B2CF9AE}" pid="3" name="MediaServiceImageTags">
    <vt:lpwstr/>
  </property>
  <property fmtid="{D5CDD505-2E9C-101B-9397-08002B2CF9AE}" pid="4" name="MSIP_Label_f8da2c01-e402-4fc9-beb9-bac87f3a3b75_Enabled">
    <vt:lpwstr>true</vt:lpwstr>
  </property>
  <property fmtid="{D5CDD505-2E9C-101B-9397-08002B2CF9AE}" pid="5" name="MSIP_Label_f8da2c01-e402-4fc9-beb9-bac87f3a3b75_SetDate">
    <vt:lpwstr>2025-10-31T17:16:34Z</vt:lpwstr>
  </property>
  <property fmtid="{D5CDD505-2E9C-101B-9397-08002B2CF9AE}" pid="6" name="MSIP_Label_f8da2c01-e402-4fc9-beb9-bac87f3a3b75_Method">
    <vt:lpwstr>Privileged</vt:lpwstr>
  </property>
  <property fmtid="{D5CDD505-2E9C-101B-9397-08002B2CF9AE}" pid="7" name="MSIP_Label_f8da2c01-e402-4fc9-beb9-bac87f3a3b75_Name">
    <vt:lpwstr>f8da2c01-e402-4fc9-beb9-bac87f3a3b75</vt:lpwstr>
  </property>
  <property fmtid="{D5CDD505-2E9C-101B-9397-08002B2CF9AE}" pid="8" name="MSIP_Label_f8da2c01-e402-4fc9-beb9-bac87f3a3b75_SiteId">
    <vt:lpwstr>1a0673c6-24e1-476d-bb4d-ba6a91a3c588</vt:lpwstr>
  </property>
  <property fmtid="{D5CDD505-2E9C-101B-9397-08002B2CF9AE}" pid="9" name="MSIP_Label_f8da2c01-e402-4fc9-beb9-bac87f3a3b75_ActionId">
    <vt:lpwstr>d8560dce-bc35-47e8-84a0-fb21caf19994</vt:lpwstr>
  </property>
  <property fmtid="{D5CDD505-2E9C-101B-9397-08002B2CF9AE}" pid="10" name="MSIP_Label_f8da2c01-e402-4fc9-beb9-bac87f3a3b75_ContentBits">
    <vt:lpwstr>2</vt:lpwstr>
  </property>
  <property fmtid="{D5CDD505-2E9C-101B-9397-08002B2CF9AE}" pid="11" name="MSIP_Label_f8da2c01-e402-4fc9-beb9-bac87f3a3b75_Tag">
    <vt:lpwstr>10, 0, 1, 1</vt:lpwstr>
  </property>
</Properties>
</file>