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tic-my.sharepoint.com/personal/cgarzon_mintic_gov_co/Documents/MinTIC Carlos/Docs presupuesto/Cuotas/2026/Agenda 2026 y cierre 2025/"/>
    </mc:Choice>
  </mc:AlternateContent>
  <xr:revisionPtr revIDLastSave="1" documentId="8_{43666383-5095-46F9-A2CA-E1359E6FF5F8}" xr6:coauthVersionLast="47" xr6:coauthVersionMax="47" xr10:uidLastSave="{50796773-2BCB-4FD1-BF90-B75455530A57}"/>
  <bookViews>
    <workbookView xWindow="-110" yWindow="-110" windowWidth="19420" windowHeight="11500" xr2:uid="{C2A3F3CF-6ED4-4522-85F6-7497D2457871}"/>
  </bookViews>
  <sheets>
    <sheet name="Ejecución 4T-2025" sheetId="1" r:id="rId1"/>
  </sheets>
  <externalReferences>
    <externalReference r:id="rId2"/>
  </externalReferences>
  <definedNames>
    <definedName name="_xlnm._FilterDatabase" localSheetId="0" hidden="1">'Ejecución 4T-2025'!$A$8:$HX$33</definedName>
    <definedName name="AF">#REF!</definedName>
    <definedName name="AFFFMM">#REF!</definedName>
    <definedName name="AFOCHO">#REF!</definedName>
    <definedName name="AFPONAL">#REF!</definedName>
    <definedName name="AI">#REF!</definedName>
    <definedName name="AMFFMM">#REF!</definedName>
    <definedName name="AMOCHO">#REF!</definedName>
    <definedName name="AMPONAL">#REF!</definedName>
    <definedName name="AMYC">#REF!</definedName>
    <definedName name="AMYM">#REF!</definedName>
    <definedName name="AP">#REF!</definedName>
    <definedName name="areas_f">#REF!</definedName>
    <definedName name="AREASOLICITANTE">#REF!</definedName>
    <definedName name="AS">#REF!</definedName>
    <definedName name="B">#REF!</definedName>
    <definedName name="CGI">#REF!</definedName>
    <definedName name="CGMYC">#REF!</definedName>
    <definedName name="CGMYM">#REF!</definedName>
    <definedName name="CGS">#REF!</definedName>
    <definedName name="EF">#REF!</definedName>
    <definedName name="EI">#REF!</definedName>
    <definedName name="EMYC">#REF!</definedName>
    <definedName name="EMYM">#REF!</definedName>
    <definedName name="EP">#REF!</definedName>
    <definedName name="ES">#REF!</definedName>
    <definedName name="FF">#REF!</definedName>
    <definedName name="FFMMAF">#REF!</definedName>
    <definedName name="FFMMAM">#REF!</definedName>
    <definedName name="FI">#REF!</definedName>
    <definedName name="FMYC">#REF!</definedName>
    <definedName name="FMYM">#REF!</definedName>
    <definedName name="FP">#REF!</definedName>
    <definedName name="FS">#REF!</definedName>
    <definedName name="GCH">#REF!</definedName>
    <definedName name="GD">#REF!</definedName>
    <definedName name="i">#REF!</definedName>
    <definedName name="J">#REF!</definedName>
    <definedName name="L">#REF!</definedName>
    <definedName name="MetasOb1">#REF!</definedName>
    <definedName name="MetasOb2">#REF!</definedName>
    <definedName name="MetasOb3">#REF!</definedName>
    <definedName name="MetasOb4">#REF!</definedName>
    <definedName name="MetasOb5">#REF!</definedName>
    <definedName name="MetasOb6">#REF!</definedName>
    <definedName name="MetasOb7">#REF!</definedName>
    <definedName name="MetasOb8">#REF!</definedName>
    <definedName name="MetasOb9">#REF!</definedName>
    <definedName name="MSC">#REF!</definedName>
    <definedName name="Objetivos">#REF!</definedName>
    <definedName name="PC">#REF!</definedName>
    <definedName name="PI">#REF!</definedName>
    <definedName name="PIC">#REF!</definedName>
    <definedName name="PMYC">#REF!</definedName>
    <definedName name="PONAL">#REF!</definedName>
    <definedName name="PONALAF">#REF!</definedName>
    <definedName name="PONALAF2">#REF!</definedName>
    <definedName name="PONALAM">#REF!</definedName>
    <definedName name="PP">#REF!</definedName>
    <definedName name="PS">#REF!</definedName>
    <definedName name="S">#REF!</definedName>
    <definedName name="SO">#REF!</definedName>
    <definedName name="TICs">#REF!</definedName>
    <definedName name="v.total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K34" i="1" s="1"/>
  <c r="F34" i="1"/>
  <c r="L34" i="1" s="1"/>
  <c r="I33" i="1"/>
  <c r="H33" i="1"/>
  <c r="G33" i="1"/>
  <c r="K33" i="1" s="1"/>
  <c r="F33" i="1"/>
  <c r="L33" i="1" s="1"/>
  <c r="I32" i="1"/>
  <c r="H32" i="1"/>
  <c r="G32" i="1"/>
  <c r="K32" i="1" s="1"/>
  <c r="F32" i="1"/>
  <c r="L32" i="1" s="1"/>
  <c r="I31" i="1"/>
  <c r="H31" i="1"/>
  <c r="G31" i="1"/>
  <c r="K31" i="1" s="1"/>
  <c r="F31" i="1"/>
  <c r="L31" i="1" s="1"/>
  <c r="I30" i="1"/>
  <c r="H30" i="1"/>
  <c r="G30" i="1"/>
  <c r="K30" i="1" s="1"/>
  <c r="F30" i="1"/>
  <c r="L30" i="1" s="1"/>
  <c r="I29" i="1"/>
  <c r="H29" i="1"/>
  <c r="G29" i="1"/>
  <c r="K29" i="1" s="1"/>
  <c r="F29" i="1"/>
  <c r="L29" i="1" s="1"/>
  <c r="I28" i="1"/>
  <c r="H28" i="1"/>
  <c r="G28" i="1"/>
  <c r="K28" i="1" s="1"/>
  <c r="F28" i="1"/>
  <c r="L28" i="1" s="1"/>
  <c r="I27" i="1"/>
  <c r="H27" i="1"/>
  <c r="G27" i="1"/>
  <c r="K27" i="1" s="1"/>
  <c r="F27" i="1"/>
  <c r="J27" i="1" s="1"/>
  <c r="I26" i="1"/>
  <c r="I9" i="1" s="1"/>
  <c r="H26" i="1"/>
  <c r="G26" i="1"/>
  <c r="K26" i="1" s="1"/>
  <c r="F26" i="1"/>
  <c r="L26" i="1" s="1"/>
  <c r="I25" i="1"/>
  <c r="H25" i="1"/>
  <c r="G25" i="1"/>
  <c r="K25" i="1" s="1"/>
  <c r="F25" i="1"/>
  <c r="L25" i="1" s="1"/>
  <c r="I24" i="1"/>
  <c r="H24" i="1"/>
  <c r="G24" i="1"/>
  <c r="K24" i="1" s="1"/>
  <c r="F24" i="1"/>
  <c r="L24" i="1" s="1"/>
  <c r="I23" i="1"/>
  <c r="H23" i="1"/>
  <c r="G23" i="1"/>
  <c r="K23" i="1" s="1"/>
  <c r="F23" i="1"/>
  <c r="L23" i="1" s="1"/>
  <c r="I22" i="1"/>
  <c r="H22" i="1"/>
  <c r="G22" i="1"/>
  <c r="K22" i="1" s="1"/>
  <c r="F22" i="1"/>
  <c r="L22" i="1" s="1"/>
  <c r="I21" i="1"/>
  <c r="H21" i="1"/>
  <c r="G21" i="1"/>
  <c r="K21" i="1" s="1"/>
  <c r="F21" i="1"/>
  <c r="L21" i="1" s="1"/>
  <c r="I20" i="1"/>
  <c r="H20" i="1"/>
  <c r="G20" i="1"/>
  <c r="K20" i="1" s="1"/>
  <c r="F20" i="1"/>
  <c r="L20" i="1" s="1"/>
  <c r="I19" i="1"/>
  <c r="H19" i="1"/>
  <c r="G19" i="1"/>
  <c r="K19" i="1" s="1"/>
  <c r="F19" i="1"/>
  <c r="L19" i="1" s="1"/>
  <c r="I18" i="1"/>
  <c r="H18" i="1"/>
  <c r="G18" i="1"/>
  <c r="K18" i="1" s="1"/>
  <c r="F18" i="1"/>
  <c r="L18" i="1" s="1"/>
  <c r="I17" i="1"/>
  <c r="H17" i="1"/>
  <c r="G17" i="1"/>
  <c r="K17" i="1" s="1"/>
  <c r="F17" i="1"/>
  <c r="L17" i="1" s="1"/>
  <c r="I16" i="1"/>
  <c r="H16" i="1"/>
  <c r="G16" i="1"/>
  <c r="K16" i="1" s="1"/>
  <c r="F16" i="1"/>
  <c r="L16" i="1" s="1"/>
  <c r="I15" i="1"/>
  <c r="H15" i="1"/>
  <c r="G15" i="1"/>
  <c r="K15" i="1" s="1"/>
  <c r="F15" i="1"/>
  <c r="L15" i="1" s="1"/>
  <c r="I14" i="1"/>
  <c r="H14" i="1"/>
  <c r="G14" i="1"/>
  <c r="K14" i="1" s="1"/>
  <c r="F14" i="1"/>
  <c r="L14" i="1" s="1"/>
  <c r="I13" i="1"/>
  <c r="H13" i="1"/>
  <c r="G13" i="1"/>
  <c r="K13" i="1" s="1"/>
  <c r="F13" i="1"/>
  <c r="L13" i="1" s="1"/>
  <c r="I12" i="1"/>
  <c r="H12" i="1"/>
  <c r="G12" i="1"/>
  <c r="K12" i="1" s="1"/>
  <c r="F12" i="1"/>
  <c r="L12" i="1" s="1"/>
  <c r="I11" i="1"/>
  <c r="H11" i="1"/>
  <c r="H9" i="1" s="1"/>
  <c r="G11" i="1"/>
  <c r="K11" i="1" s="1"/>
  <c r="F11" i="1"/>
  <c r="L11" i="1" s="1"/>
  <c r="I10" i="1"/>
  <c r="H10" i="1"/>
  <c r="G10" i="1"/>
  <c r="K10" i="1" s="1"/>
  <c r="F10" i="1"/>
  <c r="L10" i="1" s="1"/>
  <c r="B7" i="1"/>
  <c r="F9" i="1" l="1"/>
  <c r="G9" i="1"/>
  <c r="K9" i="1" s="1"/>
  <c r="J29" i="1"/>
  <c r="J31" i="1"/>
  <c r="J33" i="1"/>
  <c r="J11" i="1"/>
  <c r="J13" i="1"/>
  <c r="J15" i="1"/>
  <c r="J17" i="1"/>
  <c r="J19" i="1"/>
  <c r="J21" i="1"/>
  <c r="J23" i="1"/>
  <c r="J25" i="1"/>
  <c r="J28" i="1"/>
  <c r="J30" i="1"/>
  <c r="J32" i="1"/>
  <c r="J34" i="1"/>
  <c r="J10" i="1"/>
  <c r="J12" i="1"/>
  <c r="J14" i="1"/>
  <c r="J16" i="1"/>
  <c r="J18" i="1"/>
  <c r="J20" i="1"/>
  <c r="J22" i="1"/>
  <c r="J24" i="1"/>
  <c r="J26" i="1"/>
  <c r="M34" i="1" l="1"/>
  <c r="M32" i="1"/>
  <c r="M30" i="1"/>
  <c r="M28" i="1"/>
  <c r="M25" i="1"/>
  <c r="M23" i="1"/>
  <c r="M21" i="1"/>
  <c r="M19" i="1"/>
  <c r="M17" i="1"/>
  <c r="M15" i="1"/>
  <c r="M13" i="1"/>
  <c r="M11" i="1"/>
  <c r="M33" i="1"/>
  <c r="M31" i="1"/>
  <c r="M29" i="1"/>
  <c r="M27" i="1"/>
  <c r="L9" i="1"/>
  <c r="J9" i="1"/>
  <c r="M26" i="1"/>
  <c r="M24" i="1"/>
  <c r="M22" i="1"/>
  <c r="M20" i="1"/>
  <c r="M18" i="1"/>
  <c r="M16" i="1"/>
  <c r="M14" i="1"/>
  <c r="M12" i="1"/>
  <c r="M10" i="1"/>
  <c r="M9" i="1" l="1"/>
</calcChain>
</file>

<file path=xl/sharedStrings.xml><?xml version="1.0" encoding="utf-8"?>
<sst xmlns="http://schemas.openxmlformats.org/spreadsheetml/2006/main" count="141" uniqueCount="91">
  <si>
    <t>EJECUCIÓN INVERSIÓN - FONDO ÚNICO DE TECNOLOGÍAS DE LA INFORMACIÓN Y LAS COMUNICACIONES 2024</t>
  </si>
  <si>
    <t>Detalle por fichas de inversión</t>
  </si>
  <si>
    <t>Cifras en Millones de Pesos</t>
  </si>
  <si>
    <t>Fuente: SIIF</t>
  </si>
  <si>
    <t>Fuente SIIF Nación</t>
  </si>
  <si>
    <t>Línea Estratégica</t>
  </si>
  <si>
    <t>Dependencia</t>
  </si>
  <si>
    <t>Área</t>
  </si>
  <si>
    <t>RUBRO SIIF</t>
  </si>
  <si>
    <t>FICHA</t>
  </si>
  <si>
    <t>Apropiación Vigente</t>
  </si>
  <si>
    <t xml:space="preserve">Compromisos </t>
  </si>
  <si>
    <t xml:space="preserve">Obligaciones </t>
  </si>
  <si>
    <t xml:space="preserve">Pagos  </t>
  </si>
  <si>
    <t>Saldo por Comprometer</t>
  </si>
  <si>
    <t>Saldo por obligar Compromisos menos Obligaciones</t>
  </si>
  <si>
    <t xml:space="preserve">Porcentaje de Ejecución </t>
  </si>
  <si>
    <t xml:space="preserve">% Participación </t>
  </si>
  <si>
    <t>TOTALES</t>
  </si>
  <si>
    <t>SEGURIDAD HUMANA Y JUSTICIA SOCIAL /
 A. ESTRATEGIA DE CONECTIVIDAD DIGITAL</t>
  </si>
  <si>
    <t xml:space="preserve">Viceministerio de Conectividad </t>
  </si>
  <si>
    <t>Dirección de Infraestructura</t>
  </si>
  <si>
    <t>C-2301-0400-20-20204A</t>
  </si>
  <si>
    <t>Implementación soluciones de acceso comunitario a las tecnologías de la información y las comunicaciones</t>
  </si>
  <si>
    <t>C-2301-0400-20-20204AZ</t>
  </si>
  <si>
    <t>C-2301-0400-34-20204A</t>
  </si>
  <si>
    <t>C-2301-0400-21-20204A</t>
  </si>
  <si>
    <t xml:space="preserve">Desarrollo masificación acceso a internet </t>
  </si>
  <si>
    <t>C-2301-0400-21-20204AZ</t>
  </si>
  <si>
    <t xml:space="preserve">Dirección de Vigilancia Inspección y control </t>
  </si>
  <si>
    <t>C-2301-0400-27-20204A</t>
  </si>
  <si>
    <t>Transformación del modelo de vigilancia, inspección y control del sector tic</t>
  </si>
  <si>
    <t>Grupo interno de trabajo del Fortalecimiento del sistema de medios públicos.</t>
  </si>
  <si>
    <t>C-2301-0400-29-20204A</t>
  </si>
  <si>
    <t>Fortalecimiento integral de los operadores públicos del servicio de televisión nacional</t>
  </si>
  <si>
    <t>Dirección de Industria de Comunicaciones</t>
  </si>
  <si>
    <t>C-2301-0400-30-20204A</t>
  </si>
  <si>
    <t xml:space="preserve">Fortalecimiento de la radio pública en el territorio </t>
  </si>
  <si>
    <t>C-2301-0400-31-20204A</t>
  </si>
  <si>
    <t>Fortalecimiento de políticas sectoriales para el desarrollo de la industria de comunicaciones</t>
  </si>
  <si>
    <t>Despacho Ministro</t>
  </si>
  <si>
    <t>Oficina de Fomento Regional</t>
  </si>
  <si>
    <t>C-2301-0400-32-20204A</t>
  </si>
  <si>
    <t xml:space="preserve">Ampliación del acceso a la oferta institucional del sector tic para los grupos de interés y entidades territoriales a nivel </t>
  </si>
  <si>
    <t>C-2302-0400-14-20204A</t>
  </si>
  <si>
    <t>Fortalecimiento del modelo convergente de la televisión pública regional y nacional</t>
  </si>
  <si>
    <t>TRANSFORMACIÓN PRODUCTIVA, INTERNACIONALIZACIÓN Y ACCIÓN CLÍMATICA / B. CIERRE DE BRECHAS TECNOLÓGICAS EN EL SECTOR PRODUCTIVO</t>
  </si>
  <si>
    <t>Viceministerio de Transformación Digital</t>
  </si>
  <si>
    <t>Dirección de Economía Digital</t>
  </si>
  <si>
    <t>C-2302-0400-18-40402B</t>
  </si>
  <si>
    <t>Fortalecimiento de la industria de TI</t>
  </si>
  <si>
    <t>2. SEGURIDAD HUMANA Y JUSTICIA SOCIAL / B. ALFABETIZACIÓN Y APROPIACIÓN DIGITAL COMO MOTOR DE OPORTUNIDADES PARA LA IGUALDAD</t>
  </si>
  <si>
    <t>Dirección de Apropiación de Tecnologías de la Información y las Comunicaciones.</t>
  </si>
  <si>
    <t>C-2302-0400-19-20204B</t>
  </si>
  <si>
    <t>Servicio de asistencia, capacitación y apoyo para el uso y apropiación de las TIC, con enfoque diferencial</t>
  </si>
  <si>
    <t>SEGURIDAD HUMANA Y JUSTICIA SOCIAL / B. PROTECCIÓN DE LAS PERSONAS, DE LAS INFRAESTRUCTURAS DIGITALES, FORTALECIMIENTO DE LAS ENTIDADES DEL ESTADO Y GARANTÍA EN LA PRESTACIÓN DE SUS SERVICIOS EN EL ENTORNO DIGITAL</t>
  </si>
  <si>
    <t>COLCERT</t>
  </si>
  <si>
    <t>C-2302-0400-24-20108B</t>
  </si>
  <si>
    <t>Fortalecimiento de las capacidades de prevencion, deteccion y recuperacion de incidentes de seguridad digital de los ciudadanos, del sector publico y del sector privado</t>
  </si>
  <si>
    <t xml:space="preserve"> CONVERGENCIA REGIONAL / B. ENTIDADES PÚBLICAS TERRITORIALES Y NACIONALES FORTALECIDAS</t>
  </si>
  <si>
    <t>Dirección de Gobierno Digital</t>
  </si>
  <si>
    <t>C-2302-0400-25-53105B</t>
  </si>
  <si>
    <t xml:space="preserve">Fortalecimiento de las tecnologías de la información y las comunicaciones en las entidades del estado para la transformación digital  del sector público </t>
  </si>
  <si>
    <t>C-2302-0400-26-40402B</t>
  </si>
  <si>
    <t>Fortalecimiento a la economía digital a nivel nacional</t>
  </si>
  <si>
    <t>CONVERGENCIA REGIONAL / B. ENTIDADES PÚBLICAS TERRITORIALES Y NACIONALES FORTALECIDAS</t>
  </si>
  <si>
    <t>Oficina Asesora de Prensa</t>
  </si>
  <si>
    <t>C-2302-0400-27-53105B</t>
  </si>
  <si>
    <t>Fortalecimiento de las estrategias de comunicación que incentiven el uso y apropiación de las TIC a lo largo del territorio  nacional</t>
  </si>
  <si>
    <t>SEGURIDAD HUMANA Y JUSTICIA SOCIAL / B. ALFABETIZACIÓN Y APROPIACIÓN DIGITAL COMO MOTOR DE OPORTUNIDADES PARA LA IGUALDAD</t>
  </si>
  <si>
    <t>C-2302-0400-28-20204B</t>
  </si>
  <si>
    <t>Servicio de asistencia, capacitación y apoyo para el uso y apropiación de las tic, con enfoque diferencial y en beneficio de la comunidad para participar en la economía digital.</t>
  </si>
  <si>
    <t>C-2302-0400-29-20204B</t>
  </si>
  <si>
    <t>Apoyo para el Fomento de Iniciativas TIC que Impulsen la Implementación de la Política Pública de Comunicaciones de y para los Pueblos Indígenas con la MPC</t>
  </si>
  <si>
    <t>Secretaría General</t>
  </si>
  <si>
    <t xml:space="preserve">Subdirección Administrativa </t>
  </si>
  <si>
    <t>C-2399-0400-13-53105B</t>
  </si>
  <si>
    <t>Conservacion de la informacion historica del sector TIC</t>
  </si>
  <si>
    <t>Oficina Asesora de Planeación y Estudios Sectoriales</t>
  </si>
  <si>
    <t>C-2399-0400-14-53105B</t>
  </si>
  <si>
    <t>Modernización de la gestión institucional del ministerio TIC</t>
  </si>
  <si>
    <t>CONVERGENCIA REGIONAL / D. GOBIERNO DIGITAL PARA LA GENTE</t>
  </si>
  <si>
    <t>Oficina de Tecnologías de la Información</t>
  </si>
  <si>
    <t>C-2399-0400-15-53105D</t>
  </si>
  <si>
    <t>Fortalecimiento del portafolio de servicios de tecnologías de información para la transformación digital en el ministerio de tecnologías de la información y las comunicaciones - MINTIC.</t>
  </si>
  <si>
    <t>C-2399-0400-16-53105B</t>
  </si>
  <si>
    <t>Generación de información estadística del sector TIC</t>
  </si>
  <si>
    <t>C-2399-0400-17-53105B</t>
  </si>
  <si>
    <t>Fortalecimiento de acciones para mejorar la entrega de información a los grupos de valor. Bogotá D.C.</t>
  </si>
  <si>
    <t>C-2399-0400-18-53105B</t>
  </si>
  <si>
    <t>Conservación de la documentación histórica y el patrimonio documental del Ministerio de Correos, Telégrafos, Ministerio de Comunicaciones y recepción del fondo documental PAR Telecom Bogotá, D.C.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</si>
</sst>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-#,##0"/>
    <numFmt numFmtId="165" formatCode="_(* #,##0.00_);_(* \(#,##0.00\);_(* &quot;-&quot;??_);_(@_)"/>
    <numFmt numFmtId="166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color theme="0"/>
      <name val="Arial Narrow"/>
      <family val="2"/>
    </font>
    <font>
      <sz val="10"/>
      <color indexed="8"/>
      <name val="Arial Narrow"/>
      <family val="2"/>
    </font>
    <font>
      <b/>
      <sz val="12"/>
      <color theme="0"/>
      <name val="Arial Narrow"/>
      <family val="2"/>
    </font>
    <font>
      <b/>
      <sz val="9"/>
      <color theme="0"/>
      <name val="Arial Narrow"/>
      <family val="2"/>
    </font>
    <font>
      <b/>
      <sz val="18"/>
      <color indexed="8"/>
      <name val="Arial"/>
      <family val="2"/>
    </font>
    <font>
      <b/>
      <sz val="10"/>
      <name val="Calibri Light"/>
      <family val="2"/>
    </font>
    <font>
      <b/>
      <sz val="9"/>
      <color indexed="8"/>
      <name val="Calibri Light"/>
      <family val="2"/>
    </font>
    <font>
      <sz val="10"/>
      <color theme="1"/>
      <name val="Arial Narrow"/>
      <family val="2"/>
    </font>
    <font>
      <b/>
      <sz val="18"/>
      <color theme="1"/>
      <name val="Arial Narrow"/>
      <family val="2"/>
    </font>
    <font>
      <sz val="10"/>
      <color rgb="FFFF0000"/>
      <name val="Arial Narrow"/>
      <family val="2"/>
    </font>
    <font>
      <b/>
      <sz val="18"/>
      <color rgb="FFFF0000"/>
      <name val="Arial Narrow"/>
      <family val="2"/>
    </font>
    <font>
      <b/>
      <sz val="14"/>
      <name val="Arial Narrow"/>
      <family val="2"/>
    </font>
    <font>
      <b/>
      <sz val="14"/>
      <color indexed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5050"/>
        <bgColor theme="4"/>
      </patternFill>
    </fill>
    <fill>
      <patternFill patternType="solid">
        <fgColor theme="3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 vertical="center"/>
    </xf>
    <xf numFmtId="0" fontId="5" fillId="2" borderId="0" xfId="2" applyFont="1" applyFill="1"/>
    <xf numFmtId="0" fontId="6" fillId="2" borderId="0" xfId="2" applyFont="1" applyFill="1"/>
    <xf numFmtId="0" fontId="3" fillId="2" borderId="0" xfId="2" applyFont="1" applyFill="1"/>
    <xf numFmtId="10" fontId="7" fillId="3" borderId="0" xfId="2" applyNumberFormat="1" applyFont="1" applyFill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/>
    </xf>
    <xf numFmtId="0" fontId="6" fillId="2" borderId="0" xfId="2" applyFont="1" applyFill="1" applyAlignment="1">
      <alignment horizontal="left"/>
    </xf>
    <xf numFmtId="0" fontId="8" fillId="2" borderId="0" xfId="2" applyFont="1" applyFill="1"/>
    <xf numFmtId="0" fontId="8" fillId="2" borderId="0" xfId="2" applyFont="1" applyFill="1" applyAlignment="1">
      <alignment horizontal="left"/>
    </xf>
    <xf numFmtId="164" fontId="6" fillId="2" borderId="0" xfId="2" applyNumberFormat="1" applyFont="1" applyFill="1"/>
    <xf numFmtId="164" fontId="8" fillId="2" borderId="0" xfId="2" applyNumberFormat="1" applyFont="1" applyFill="1"/>
    <xf numFmtId="0" fontId="9" fillId="2" borderId="0" xfId="2" applyFont="1" applyFill="1"/>
    <xf numFmtId="166" fontId="10" fillId="2" borderId="0" xfId="1" applyNumberFormat="1" applyFont="1" applyFill="1" applyBorder="1" applyAlignment="1"/>
    <xf numFmtId="16" fontId="5" fillId="2" borderId="0" xfId="2" applyNumberFormat="1" applyFont="1" applyFill="1" applyAlignment="1">
      <alignment horizontal="left" vertical="center"/>
    </xf>
    <xf numFmtId="10" fontId="6" fillId="3" borderId="0" xfId="2" applyNumberFormat="1" applyFont="1" applyFill="1" applyAlignment="1">
      <alignment horizontal="right" vertical="center"/>
    </xf>
    <xf numFmtId="0" fontId="9" fillId="4" borderId="1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center" vertical="center" wrapText="1"/>
    </xf>
    <xf numFmtId="0" fontId="9" fillId="0" borderId="0" xfId="2" applyFont="1"/>
    <xf numFmtId="0" fontId="13" fillId="0" borderId="1" xfId="2" applyFont="1" applyBorder="1"/>
    <xf numFmtId="164" fontId="5" fillId="0" borderId="1" xfId="2" applyNumberFormat="1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165" fontId="15" fillId="0" borderId="1" xfId="1" applyFont="1" applyBorder="1" applyAlignment="1">
      <alignment horizontal="center" vertical="center"/>
    </xf>
    <xf numFmtId="10" fontId="15" fillId="0" borderId="1" xfId="2" applyNumberFormat="1" applyFont="1" applyBorder="1" applyAlignment="1">
      <alignment horizontal="center" vertical="center"/>
    </xf>
    <xf numFmtId="0" fontId="13" fillId="0" borderId="0" xfId="2" applyFont="1"/>
    <xf numFmtId="0" fontId="16" fillId="0" borderId="1" xfId="0" applyFont="1" applyBorder="1" applyAlignment="1">
      <alignment horizontal="center" vertical="center" wrapText="1" readingOrder="1"/>
    </xf>
    <xf numFmtId="165" fontId="16" fillId="0" borderId="1" xfId="1" applyFont="1" applyFill="1" applyBorder="1" applyAlignment="1">
      <alignment horizontal="center" vertical="center"/>
    </xf>
    <xf numFmtId="165" fontId="16" fillId="0" borderId="1" xfId="1" applyFont="1" applyBorder="1" applyAlignment="1">
      <alignment horizontal="center" vertical="center"/>
    </xf>
    <xf numFmtId="10" fontId="16" fillId="0" borderId="1" xfId="2" applyNumberFormat="1" applyFont="1" applyBorder="1" applyAlignment="1">
      <alignment horizontal="center" vertical="center"/>
    </xf>
    <xf numFmtId="0" fontId="17" fillId="0" borderId="0" xfId="2" applyFont="1"/>
    <xf numFmtId="0" fontId="18" fillId="0" borderId="1" xfId="0" applyFont="1" applyBorder="1" applyAlignment="1">
      <alignment horizontal="center" vertical="center" wrapText="1" readingOrder="1"/>
    </xf>
    <xf numFmtId="0" fontId="19" fillId="0" borderId="0" xfId="2" applyFont="1"/>
    <xf numFmtId="0" fontId="16" fillId="0" borderId="1" xfId="0" applyFont="1" applyBorder="1" applyAlignment="1">
      <alignment horizontal="center" vertical="center" wrapText="1"/>
    </xf>
    <xf numFmtId="0" fontId="17" fillId="2" borderId="0" xfId="2" applyFont="1" applyFill="1"/>
    <xf numFmtId="164" fontId="16" fillId="0" borderId="1" xfId="0" applyNumberFormat="1" applyFont="1" applyBorder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20" fillId="0" borderId="0" xfId="2" applyFont="1"/>
    <xf numFmtId="10" fontId="21" fillId="0" borderId="0" xfId="2" applyNumberFormat="1" applyFont="1" applyAlignment="1">
      <alignment horizontal="right" vertical="center"/>
    </xf>
    <xf numFmtId="10" fontId="21" fillId="6" borderId="0" xfId="2" applyNumberFormat="1" applyFont="1" applyFill="1" applyAlignment="1">
      <alignment horizontal="right" vertical="center"/>
    </xf>
    <xf numFmtId="0" fontId="13" fillId="0" borderId="0" xfId="2" applyFont="1" applyFill="1"/>
  </cellXfs>
  <cellStyles count="3">
    <cellStyle name="Millares" xfId="1" builtinId="3"/>
    <cellStyle name="Normal" xfId="0" builtinId="0"/>
    <cellStyle name="Normal 2" xfId="2" xr:uid="{4008B0D3-F04A-4BD0-BC9C-1DCC4755FB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tic-my.sharepoint.com/personal/cgarzon_mintic_gov_co/Documents/MinTIC%20Carlos/Seguimiento%20Presupuesto/Sectorial%20OR/2025/Ejecuci&#243;n%20Sectorial%202025_CierreDIc%20(2).xlsx" TargetMode="External"/><Relationship Id="rId1" Type="http://schemas.openxmlformats.org/officeDocument/2006/relationships/externalLinkPath" Target="/personal/cgarzon_mintic_gov_co/Documents/MinTIC%20Carlos/Seguimiento%20Presupuesto/Sectorial%20OR/2025/Ejecuci&#243;n%20Sectorial%202025_CierreDIc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ctor"/>
      <sheetName val="MinTIC"/>
      <sheetName val="Hoja2"/>
      <sheetName val="FUTIC"/>
      <sheetName val="AND"/>
      <sheetName val="ANE"/>
      <sheetName val="CPE"/>
      <sheetName val="RTVC"/>
      <sheetName val=" CRC"/>
      <sheetName val="SPN"/>
      <sheetName val="EjeMinTIC-FUTIC"/>
      <sheetName val="Detalle Fichas FUTIC"/>
      <sheetName val="Plan de ejecución entidades"/>
      <sheetName val="Hoja1"/>
    </sheetNames>
    <sheetDataSet>
      <sheetData sheetId="0">
        <row r="6">
          <cell r="E6">
            <v>46387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C1" t="str">
            <v>RUBRO</v>
          </cell>
          <cell r="T1" t="str">
            <v>APR. VIGENTE</v>
          </cell>
          <cell r="X1" t="str">
            <v>COMPROMISO</v>
          </cell>
          <cell r="Y1" t="str">
            <v>OBLIGACION</v>
          </cell>
          <cell r="AA1" t="str">
            <v>PAGOS</v>
          </cell>
        </row>
        <row r="2">
          <cell r="C2" t="str">
            <v>A-01-01-01</v>
          </cell>
          <cell r="T2">
            <v>64325576193</v>
          </cell>
          <cell r="X2">
            <v>62574765956</v>
          </cell>
          <cell r="Y2">
            <v>62541672525</v>
          </cell>
          <cell r="AA2">
            <v>62406622204</v>
          </cell>
        </row>
        <row r="3">
          <cell r="C3" t="str">
            <v>A-01-01-02</v>
          </cell>
          <cell r="T3">
            <v>22302414000</v>
          </cell>
          <cell r="X3">
            <v>21608676100</v>
          </cell>
          <cell r="Y3">
            <v>21608676100</v>
          </cell>
          <cell r="AA3">
            <v>21608676100</v>
          </cell>
        </row>
        <row r="4">
          <cell r="C4" t="str">
            <v>A-01-01-03</v>
          </cell>
          <cell r="T4">
            <v>7732269533</v>
          </cell>
          <cell r="X4">
            <v>7649660718</v>
          </cell>
          <cell r="Y4">
            <v>7649660718</v>
          </cell>
          <cell r="AA4">
            <v>7530449947</v>
          </cell>
        </row>
        <row r="5">
          <cell r="C5" t="str">
            <v>A-01-01-04</v>
          </cell>
          <cell r="T5">
            <v>5747434000</v>
          </cell>
          <cell r="X5">
            <v>0</v>
          </cell>
          <cell r="Y5">
            <v>0</v>
          </cell>
          <cell r="AA5">
            <v>0</v>
          </cell>
        </row>
        <row r="6">
          <cell r="C6" t="str">
            <v>A-02</v>
          </cell>
          <cell r="T6">
            <v>3487904793</v>
          </cell>
          <cell r="X6">
            <v>3230693797</v>
          </cell>
          <cell r="Y6">
            <v>3228959733</v>
          </cell>
          <cell r="AA6">
            <v>2448941757</v>
          </cell>
        </row>
        <row r="7">
          <cell r="C7" t="str">
            <v>A-03-03-01-999</v>
          </cell>
          <cell r="T7">
            <v>2447532000</v>
          </cell>
          <cell r="X7">
            <v>0</v>
          </cell>
          <cell r="Y7">
            <v>0</v>
          </cell>
          <cell r="AA7">
            <v>0</v>
          </cell>
        </row>
        <row r="8">
          <cell r="C8" t="str">
            <v>A-03-04-02-002</v>
          </cell>
          <cell r="T8">
            <v>822812000</v>
          </cell>
          <cell r="X8">
            <v>624603358.38</v>
          </cell>
          <cell r="Y8">
            <v>624603358.38</v>
          </cell>
          <cell r="AA8">
            <v>624603358.38</v>
          </cell>
        </row>
        <row r="9">
          <cell r="C9" t="str">
            <v>A-03-04-02-004</v>
          </cell>
          <cell r="T9">
            <v>2585539000</v>
          </cell>
          <cell r="X9">
            <v>2106662000</v>
          </cell>
          <cell r="Y9">
            <v>2106662000</v>
          </cell>
          <cell r="AA9">
            <v>2106662000</v>
          </cell>
        </row>
        <row r="10">
          <cell r="C10" t="str">
            <v>A-03-04-02-012</v>
          </cell>
          <cell r="T10">
            <v>267769000</v>
          </cell>
          <cell r="X10">
            <v>110645016</v>
          </cell>
          <cell r="Y10">
            <v>110645016</v>
          </cell>
          <cell r="AA10">
            <v>110645016</v>
          </cell>
        </row>
        <row r="11">
          <cell r="C11" t="str">
            <v>A-03-10</v>
          </cell>
          <cell r="T11">
            <v>17859322481</v>
          </cell>
          <cell r="X11">
            <v>17859089057.5</v>
          </cell>
          <cell r="Y11">
            <v>3728338136.6199999</v>
          </cell>
          <cell r="AA11">
            <v>1738892984.5</v>
          </cell>
        </row>
        <row r="12">
          <cell r="C12" t="str">
            <v>A-08-04-01</v>
          </cell>
          <cell r="T12">
            <v>418302000</v>
          </cell>
          <cell r="X12">
            <v>0</v>
          </cell>
          <cell r="Y12">
            <v>0</v>
          </cell>
          <cell r="AA12">
            <v>0</v>
          </cell>
        </row>
        <row r="13">
          <cell r="C13" t="str">
            <v>A-02</v>
          </cell>
          <cell r="T13">
            <v>12844899250</v>
          </cell>
          <cell r="X13">
            <v>11605037598.370001</v>
          </cell>
          <cell r="Y13">
            <v>11565013028.530001</v>
          </cell>
          <cell r="AA13">
            <v>9885879159.1000004</v>
          </cell>
        </row>
        <row r="14">
          <cell r="C14" t="str">
            <v>A-03-02-02</v>
          </cell>
          <cell r="T14">
            <v>2261123000</v>
          </cell>
          <cell r="X14">
            <v>2019233606</v>
          </cell>
          <cell r="Y14">
            <v>2019233606</v>
          </cell>
          <cell r="AA14">
            <v>2019233606</v>
          </cell>
        </row>
        <row r="15">
          <cell r="C15" t="str">
            <v>A-03-03-01-004</v>
          </cell>
          <cell r="T15">
            <v>3025245000</v>
          </cell>
          <cell r="X15">
            <v>3009083000</v>
          </cell>
          <cell r="Y15">
            <v>3009083000</v>
          </cell>
          <cell r="AA15">
            <v>3009083000</v>
          </cell>
        </row>
        <row r="16">
          <cell r="C16" t="str">
            <v>A-03-03-01-011</v>
          </cell>
          <cell r="T16">
            <v>49339168000</v>
          </cell>
          <cell r="X16">
            <v>48882274027</v>
          </cell>
          <cell r="Y16">
            <v>48882274027</v>
          </cell>
          <cell r="AA16">
            <v>48882274027</v>
          </cell>
        </row>
        <row r="17">
          <cell r="C17" t="str">
            <v>A-03-03-01-012</v>
          </cell>
          <cell r="T17">
            <v>5057948000</v>
          </cell>
          <cell r="X17">
            <v>5057948000</v>
          </cell>
          <cell r="Y17">
            <v>5057948000</v>
          </cell>
          <cell r="AA17">
            <v>5057948000</v>
          </cell>
        </row>
        <row r="18">
          <cell r="C18" t="str">
            <v>A-03-03-01-083</v>
          </cell>
          <cell r="T18">
            <v>127996875000</v>
          </cell>
          <cell r="X18">
            <v>115764796002.88</v>
          </cell>
          <cell r="Y18">
            <v>85330000000</v>
          </cell>
          <cell r="AA18">
            <v>85330000000</v>
          </cell>
        </row>
        <row r="19">
          <cell r="C19" t="str">
            <v>A-03-03-01-088</v>
          </cell>
          <cell r="T19">
            <v>170918293000</v>
          </cell>
          <cell r="X19">
            <v>170918293000</v>
          </cell>
          <cell r="Y19">
            <v>110000000000</v>
          </cell>
          <cell r="AA19">
            <v>110000000000</v>
          </cell>
        </row>
        <row r="20">
          <cell r="C20" t="str">
            <v>A-03-03-01-999</v>
          </cell>
          <cell r="T20">
            <v>654888900</v>
          </cell>
          <cell r="X20">
            <v>0</v>
          </cell>
          <cell r="Y20">
            <v>0</v>
          </cell>
          <cell r="AA20">
            <v>0</v>
          </cell>
        </row>
        <row r="21">
          <cell r="C21" t="str">
            <v>A-03-04-02-029</v>
          </cell>
          <cell r="T21">
            <v>11411443000</v>
          </cell>
          <cell r="X21">
            <v>10852710540</v>
          </cell>
          <cell r="Y21">
            <v>10852710540</v>
          </cell>
          <cell r="AA21">
            <v>10852710540</v>
          </cell>
        </row>
        <row r="22">
          <cell r="C22" t="str">
            <v>A-03-10</v>
          </cell>
          <cell r="T22">
            <v>6851787006</v>
          </cell>
          <cell r="X22">
            <v>4705290643.4099998</v>
          </cell>
          <cell r="Y22">
            <v>4705290643.4099998</v>
          </cell>
          <cell r="AA22">
            <v>4705290643.4099998</v>
          </cell>
        </row>
        <row r="23">
          <cell r="C23" t="str">
            <v>A-03-11-07-001</v>
          </cell>
          <cell r="T23">
            <v>16338827000</v>
          </cell>
          <cell r="X23">
            <v>14113464006.459999</v>
          </cell>
          <cell r="Y23">
            <v>10836221985.889999</v>
          </cell>
          <cell r="AA23">
            <v>10836221985.889999</v>
          </cell>
        </row>
        <row r="24">
          <cell r="C24" t="str">
            <v>A-03-11-07-002</v>
          </cell>
          <cell r="T24">
            <v>20749847094</v>
          </cell>
          <cell r="X24">
            <v>20231513197</v>
          </cell>
          <cell r="Y24">
            <v>14834034239</v>
          </cell>
          <cell r="AA24">
            <v>14834034239</v>
          </cell>
        </row>
        <row r="25">
          <cell r="C25" t="str">
            <v>A-03-11-07-003</v>
          </cell>
          <cell r="T25">
            <v>166420854000</v>
          </cell>
          <cell r="X25">
            <v>166420854000</v>
          </cell>
          <cell r="Y25">
            <v>166420854000</v>
          </cell>
          <cell r="AA25">
            <v>166420854000</v>
          </cell>
        </row>
        <row r="26">
          <cell r="C26" t="str">
            <v>A-08-01</v>
          </cell>
          <cell r="T26">
            <v>428967550</v>
          </cell>
          <cell r="X26">
            <v>427793563</v>
          </cell>
          <cell r="Y26">
            <v>427793563</v>
          </cell>
          <cell r="AA26">
            <v>427793563</v>
          </cell>
        </row>
        <row r="27">
          <cell r="C27" t="str">
            <v>A-08-03</v>
          </cell>
          <cell r="T27">
            <v>3411200</v>
          </cell>
          <cell r="X27">
            <v>3198000</v>
          </cell>
          <cell r="Y27">
            <v>3198000</v>
          </cell>
          <cell r="AA27">
            <v>3198000</v>
          </cell>
        </row>
        <row r="28">
          <cell r="C28" t="str">
            <v>A-08-04-01</v>
          </cell>
          <cell r="T28">
            <v>5230439000</v>
          </cell>
          <cell r="X28">
            <v>4073253126</v>
          </cell>
          <cell r="Y28">
            <v>4073253126</v>
          </cell>
          <cell r="AA28">
            <v>4073253126</v>
          </cell>
        </row>
        <row r="29">
          <cell r="C29" t="str">
            <v>C-2301-0400-20-20204AZ</v>
          </cell>
          <cell r="T29">
            <v>9436252986</v>
          </cell>
          <cell r="X29">
            <v>9436252986</v>
          </cell>
          <cell r="Y29">
            <v>9436252986</v>
          </cell>
          <cell r="AA29">
            <v>9436252986</v>
          </cell>
        </row>
        <row r="30">
          <cell r="C30" t="str">
            <v>C-2301-0400-20-20204A</v>
          </cell>
          <cell r="T30">
            <v>0</v>
          </cell>
          <cell r="X30">
            <v>0</v>
          </cell>
          <cell r="Y30">
            <v>0</v>
          </cell>
          <cell r="AA30">
            <v>0</v>
          </cell>
        </row>
        <row r="31">
          <cell r="C31" t="str">
            <v>C-2301-0400-20-20204A</v>
          </cell>
          <cell r="T31">
            <v>273657407853</v>
          </cell>
          <cell r="X31">
            <v>273322834026</v>
          </cell>
          <cell r="Y31">
            <v>173107499055.45999</v>
          </cell>
          <cell r="AA31">
            <v>173104346055.45999</v>
          </cell>
        </row>
        <row r="32">
          <cell r="C32" t="str">
            <v>C-2301-0400-20-20204A</v>
          </cell>
          <cell r="T32">
            <v>14700469837</v>
          </cell>
          <cell r="X32">
            <v>14505388807.559999</v>
          </cell>
          <cell r="Y32">
            <v>12615550926.530001</v>
          </cell>
          <cell r="AA32">
            <v>12615550926.530001</v>
          </cell>
        </row>
        <row r="33">
          <cell r="C33" t="str">
            <v>C-2301-0400-21-20204AZ</v>
          </cell>
          <cell r="T33">
            <v>33851116913</v>
          </cell>
          <cell r="X33">
            <v>33819727046</v>
          </cell>
          <cell r="Y33">
            <v>33631002479</v>
          </cell>
          <cell r="AA33">
            <v>33631002479</v>
          </cell>
        </row>
        <row r="34">
          <cell r="C34" t="str">
            <v>C-2301-0400-21-20204A</v>
          </cell>
          <cell r="T34">
            <v>18959989419</v>
          </cell>
          <cell r="X34">
            <v>18959989418.110001</v>
          </cell>
          <cell r="Y34">
            <v>7619362644</v>
          </cell>
          <cell r="AA34">
            <v>7619362644</v>
          </cell>
        </row>
        <row r="35">
          <cell r="C35" t="str">
            <v>C-2301-0400-21-20204A</v>
          </cell>
          <cell r="T35">
            <v>16660556714</v>
          </cell>
          <cell r="X35">
            <v>16638599939</v>
          </cell>
          <cell r="Y35">
            <v>15391061267.57</v>
          </cell>
          <cell r="AA35">
            <v>15391061267.57</v>
          </cell>
        </row>
        <row r="36">
          <cell r="C36" t="str">
            <v>C-2301-0400-27-20204A</v>
          </cell>
          <cell r="T36">
            <v>17240194912</v>
          </cell>
          <cell r="X36">
            <v>17226274122.470001</v>
          </cell>
          <cell r="Y36">
            <v>11758994794.370001</v>
          </cell>
          <cell r="AA36">
            <v>11758994794.370001</v>
          </cell>
        </row>
        <row r="37">
          <cell r="C37" t="str">
            <v>C-2301-0400-29-20204A</v>
          </cell>
          <cell r="T37">
            <v>181242136224</v>
          </cell>
          <cell r="X37">
            <v>181242136224</v>
          </cell>
          <cell r="Y37">
            <v>160358875464</v>
          </cell>
          <cell r="AA37">
            <v>160358875464</v>
          </cell>
        </row>
        <row r="38">
          <cell r="C38" t="str">
            <v>C-2301-0400-29-20204A</v>
          </cell>
          <cell r="T38">
            <v>23143913966</v>
          </cell>
          <cell r="X38">
            <v>23143913966</v>
          </cell>
          <cell r="Y38">
            <v>23143913966</v>
          </cell>
          <cell r="AA38">
            <v>23143913966</v>
          </cell>
        </row>
        <row r="39">
          <cell r="C39" t="str">
            <v>C-2301-0400-29-20204A</v>
          </cell>
          <cell r="T39">
            <v>98437988850</v>
          </cell>
          <cell r="X39">
            <v>98437988850</v>
          </cell>
          <cell r="Y39">
            <v>98437988850</v>
          </cell>
          <cell r="AA39">
            <v>98437988850</v>
          </cell>
        </row>
        <row r="40">
          <cell r="C40" t="str">
            <v>C-2301-0400-30-20204A</v>
          </cell>
          <cell r="T40">
            <v>9343712694</v>
          </cell>
          <cell r="X40">
            <v>1931008635</v>
          </cell>
          <cell r="Y40">
            <v>0</v>
          </cell>
          <cell r="AA40">
            <v>0</v>
          </cell>
        </row>
        <row r="41">
          <cell r="C41" t="str">
            <v>C-2301-0400-31-20204A</v>
          </cell>
          <cell r="T41">
            <v>13467249166</v>
          </cell>
          <cell r="X41">
            <v>11111273966.32</v>
          </cell>
          <cell r="Y41">
            <v>8789091715.3199997</v>
          </cell>
          <cell r="AA41">
            <v>8789091715.3199997</v>
          </cell>
        </row>
        <row r="42">
          <cell r="C42" t="str">
            <v>C-2301-0400-32-20204A</v>
          </cell>
          <cell r="T42">
            <v>20931190792</v>
          </cell>
          <cell r="X42">
            <v>20796645278</v>
          </cell>
          <cell r="Y42">
            <v>17976255045</v>
          </cell>
          <cell r="AA42">
            <v>17376255045</v>
          </cell>
        </row>
        <row r="43">
          <cell r="C43" t="str">
            <v>C-2301-0400-34-20204A</v>
          </cell>
          <cell r="T43">
            <v>41405592000</v>
          </cell>
          <cell r="X43">
            <v>41405591460</v>
          </cell>
          <cell r="Y43">
            <v>3000000000</v>
          </cell>
          <cell r="AA43">
            <v>3000000000</v>
          </cell>
        </row>
        <row r="44">
          <cell r="C44" t="str">
            <v>C-2301-0400-34-20204A</v>
          </cell>
          <cell r="T44">
            <v>169838898780</v>
          </cell>
          <cell r="X44">
            <v>169838897380</v>
          </cell>
          <cell r="Y44">
            <v>71741825000</v>
          </cell>
          <cell r="AA44">
            <v>71741825000</v>
          </cell>
        </row>
        <row r="45">
          <cell r="C45" t="str">
            <v>C-2301-0400-34-20204A</v>
          </cell>
          <cell r="T45">
            <v>2325514918</v>
          </cell>
          <cell r="X45">
            <v>2325514918</v>
          </cell>
          <cell r="Y45">
            <v>220969013</v>
          </cell>
          <cell r="AA45">
            <v>0</v>
          </cell>
        </row>
        <row r="46">
          <cell r="C46" t="str">
            <v>C-2302-0400-14-20204A</v>
          </cell>
          <cell r="T46">
            <v>27264544334</v>
          </cell>
          <cell r="X46">
            <v>27264543865</v>
          </cell>
          <cell r="Y46">
            <v>24404977783.990002</v>
          </cell>
          <cell r="AA46">
            <v>24404977783.990002</v>
          </cell>
        </row>
        <row r="47">
          <cell r="C47" t="str">
            <v>C-2302-0400-18-40402B</v>
          </cell>
          <cell r="T47">
            <v>289657248082</v>
          </cell>
          <cell r="X47">
            <v>289635054165</v>
          </cell>
          <cell r="Y47">
            <v>209993610415</v>
          </cell>
          <cell r="AA47">
            <v>207754495064.5</v>
          </cell>
        </row>
        <row r="48">
          <cell r="C48" t="str">
            <v>C-2302-0400-19-20204B</v>
          </cell>
          <cell r="T48">
            <v>16122050853</v>
          </cell>
          <cell r="X48">
            <v>16122048764</v>
          </cell>
          <cell r="Y48">
            <v>16122048764</v>
          </cell>
          <cell r="AA48">
            <v>16122048764</v>
          </cell>
        </row>
        <row r="49">
          <cell r="C49" t="str">
            <v>C-2302-0400-24-20108B</v>
          </cell>
          <cell r="T49">
            <v>13544612220</v>
          </cell>
          <cell r="X49">
            <v>11975088920</v>
          </cell>
          <cell r="Y49">
            <v>5997628332</v>
          </cell>
          <cell r="AA49">
            <v>5997628332</v>
          </cell>
        </row>
        <row r="50">
          <cell r="C50" t="str">
            <v>C-2302-0400-24-20108B</v>
          </cell>
          <cell r="T50">
            <v>1726465216</v>
          </cell>
          <cell r="X50">
            <v>1688839416</v>
          </cell>
          <cell r="Y50">
            <v>933200416</v>
          </cell>
          <cell r="AA50">
            <v>933200416</v>
          </cell>
        </row>
        <row r="51">
          <cell r="C51" t="str">
            <v>C-2302-0400-25-53105B</v>
          </cell>
          <cell r="T51">
            <v>79282841764</v>
          </cell>
          <cell r="X51">
            <v>79129423749.679993</v>
          </cell>
          <cell r="Y51">
            <v>43146697814.589996</v>
          </cell>
          <cell r="AA51">
            <v>43146697814.589996</v>
          </cell>
        </row>
        <row r="52">
          <cell r="C52" t="str">
            <v>C-2302-0400-25-53105B</v>
          </cell>
          <cell r="T52">
            <v>4351854465</v>
          </cell>
          <cell r="X52">
            <v>3575237440.3400002</v>
          </cell>
          <cell r="Y52">
            <v>2010739905.6099999</v>
          </cell>
          <cell r="AA52">
            <v>2010739905.6099999</v>
          </cell>
        </row>
        <row r="53">
          <cell r="C53" t="str">
            <v>C-2302-0400-26-40402B</v>
          </cell>
          <cell r="T53">
            <v>33889034759</v>
          </cell>
          <cell r="X53">
            <v>33887859179</v>
          </cell>
          <cell r="Y53">
            <v>19315485320</v>
          </cell>
          <cell r="AA53">
            <v>19315485320</v>
          </cell>
        </row>
        <row r="54">
          <cell r="C54" t="str">
            <v>C-2302-0400-27-53105B</v>
          </cell>
          <cell r="T54">
            <v>16103550000</v>
          </cell>
          <cell r="X54">
            <v>16093723149</v>
          </cell>
          <cell r="Y54">
            <v>11535620132.35</v>
          </cell>
          <cell r="AA54">
            <v>11535620132.35</v>
          </cell>
        </row>
        <row r="55">
          <cell r="C55" t="str">
            <v>C-2302-0400-28-20204B</v>
          </cell>
          <cell r="T55">
            <v>24747625317</v>
          </cell>
          <cell r="X55">
            <v>23968046621</v>
          </cell>
          <cell r="Y55">
            <v>16378078396.73</v>
          </cell>
          <cell r="AA55">
            <v>16317676214</v>
          </cell>
        </row>
        <row r="56">
          <cell r="C56" t="str">
            <v>C-2302-0400-29-20204B</v>
          </cell>
          <cell r="T56">
            <v>4960523892</v>
          </cell>
          <cell r="X56">
            <v>4960523892</v>
          </cell>
          <cell r="Y56">
            <v>4241673894</v>
          </cell>
          <cell r="AA56">
            <v>4241673894</v>
          </cell>
        </row>
        <row r="57">
          <cell r="C57" t="str">
            <v>C-2399-0400-13-53105B</v>
          </cell>
          <cell r="T57">
            <v>5275210925</v>
          </cell>
          <cell r="X57">
            <v>5270000711</v>
          </cell>
          <cell r="Y57">
            <v>5270000711</v>
          </cell>
          <cell r="AA57">
            <v>5270000711</v>
          </cell>
        </row>
        <row r="58">
          <cell r="C58" t="str">
            <v>C-2399-0400-14-53105B</v>
          </cell>
          <cell r="T58">
            <v>38748125285</v>
          </cell>
          <cell r="X58">
            <v>38228170561.300003</v>
          </cell>
          <cell r="Y58">
            <v>32072385870.919998</v>
          </cell>
          <cell r="AA58">
            <v>31683400404.580002</v>
          </cell>
        </row>
        <row r="59">
          <cell r="C59" t="str">
            <v>C-2399-0400-15-53105D</v>
          </cell>
          <cell r="T59">
            <v>54811249892</v>
          </cell>
          <cell r="X59">
            <v>54601519827.25</v>
          </cell>
          <cell r="Y59">
            <v>37316978353.129997</v>
          </cell>
          <cell r="AA59">
            <v>35995100621.480003</v>
          </cell>
        </row>
        <row r="60">
          <cell r="C60" t="str">
            <v>C-2399-0400-16-53105B</v>
          </cell>
          <cell r="T60">
            <v>5719719054</v>
          </cell>
          <cell r="X60">
            <v>5719719053</v>
          </cell>
          <cell r="Y60">
            <v>4566716849</v>
          </cell>
          <cell r="AA60">
            <v>3997580909</v>
          </cell>
        </row>
        <row r="61">
          <cell r="C61" t="str">
            <v>C-2399-0400-17-53105B</v>
          </cell>
          <cell r="T61">
            <v>12264972675</v>
          </cell>
          <cell r="X61">
            <v>11639096409.74</v>
          </cell>
          <cell r="Y61">
            <v>11170115786.6</v>
          </cell>
          <cell r="AA61">
            <v>11039109473.6</v>
          </cell>
        </row>
        <row r="62">
          <cell r="C62" t="str">
            <v>C-2399-0400-18-53105B</v>
          </cell>
          <cell r="T62">
            <v>755740783</v>
          </cell>
          <cell r="X62">
            <v>755740783</v>
          </cell>
          <cell r="Y62">
            <v>110120618</v>
          </cell>
          <cell r="AA62">
            <v>0</v>
          </cell>
        </row>
        <row r="63">
          <cell r="C63" t="str">
            <v/>
          </cell>
          <cell r="T63">
            <v>2301398446540</v>
          </cell>
          <cell r="X63">
            <v>2252506211841.77</v>
          </cell>
          <cell r="Y63">
            <v>1671430847915</v>
          </cell>
          <cell r="AA63">
            <v>1661083224210.23</v>
          </cell>
        </row>
        <row r="64">
          <cell r="C64" t="str">
            <v/>
          </cell>
          <cell r="T64" t="str">
            <v/>
          </cell>
          <cell r="X64" t="str">
            <v/>
          </cell>
          <cell r="Y64" t="str">
            <v/>
          </cell>
          <cell r="AA64" t="str">
            <v/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95654-0537-4961-A3F5-80FEFE9F2FFF}">
  <dimension ref="A1:HX63"/>
  <sheetViews>
    <sheetView tabSelected="1" topLeftCell="B1" zoomScaleNormal="100" workbookViewId="0">
      <pane ySplit="8" topLeftCell="A9" activePane="bottomLeft" state="frozen"/>
      <selection activeCell="F24" sqref="F24"/>
      <selection pane="bottomLeft" activeCell="B9" sqref="B9"/>
    </sheetView>
  </sheetViews>
  <sheetFormatPr baseColWidth="10" defaultColWidth="9.26953125" defaultRowHeight="23" x14ac:dyDescent="0.5"/>
  <cols>
    <col min="1" max="1" width="37.54296875" style="30" hidden="1" customWidth="1"/>
    <col min="2" max="2" width="19.1796875" style="41" customWidth="1"/>
    <col min="3" max="3" width="33.7265625" style="41" customWidth="1"/>
    <col min="4" max="4" width="23.7265625" style="41" bestFit="1" customWidth="1"/>
    <col min="5" max="5" width="49.81640625" style="42" customWidth="1"/>
    <col min="6" max="6" width="23.81640625" style="30" bestFit="1" customWidth="1"/>
    <col min="7" max="7" width="14.1796875" style="45" bestFit="1" customWidth="1"/>
    <col min="8" max="9" width="12.81640625" style="30" bestFit="1" customWidth="1"/>
    <col min="10" max="10" width="14.1796875" style="30" bestFit="1" customWidth="1"/>
    <col min="11" max="11" width="18.26953125" style="30" bestFit="1" customWidth="1"/>
    <col min="12" max="12" width="11.453125" style="44" bestFit="1" customWidth="1"/>
    <col min="13" max="13" width="14.81640625" style="30" customWidth="1"/>
    <col min="14" max="14" width="15.453125" style="30" bestFit="1" customWidth="1"/>
    <col min="15" max="15" width="11.54296875" style="30" bestFit="1" customWidth="1"/>
    <col min="16" max="16" width="8.453125" style="30" customWidth="1"/>
    <col min="17" max="230" width="11.453125" style="30" customWidth="1"/>
    <col min="231" max="16384" width="9.26953125" style="30"/>
  </cols>
  <sheetData>
    <row r="1" spans="1:16" s="1" customFormat="1" ht="13" hidden="1" x14ac:dyDescent="0.3">
      <c r="B1" s="2"/>
      <c r="C1" s="2"/>
      <c r="D1" s="2"/>
      <c r="E1" s="3"/>
      <c r="F1" s="4"/>
      <c r="G1" s="4"/>
      <c r="H1" s="4"/>
      <c r="I1" s="4"/>
      <c r="J1" s="4"/>
      <c r="K1" s="5"/>
      <c r="L1" s="6"/>
    </row>
    <row r="2" spans="1:16" s="1" customFormat="1" ht="13" hidden="1" x14ac:dyDescent="0.3">
      <c r="B2" s="7" t="s">
        <v>0</v>
      </c>
      <c r="C2" s="2"/>
      <c r="D2" s="2"/>
      <c r="E2" s="3"/>
      <c r="F2" s="4"/>
      <c r="G2" s="4"/>
      <c r="H2" s="4"/>
      <c r="I2" s="4"/>
      <c r="J2" s="4"/>
      <c r="K2" s="5"/>
      <c r="L2" s="6"/>
    </row>
    <row r="3" spans="1:16" s="1" customFormat="1" ht="13" hidden="1" x14ac:dyDescent="0.3">
      <c r="B3" s="8" t="s">
        <v>1</v>
      </c>
      <c r="C3" s="9"/>
      <c r="D3" s="9"/>
      <c r="E3" s="10"/>
      <c r="F3" s="11"/>
      <c r="G3" s="4"/>
      <c r="H3" s="12"/>
      <c r="I3" s="12"/>
      <c r="J3" s="13"/>
      <c r="K3" s="5"/>
      <c r="L3" s="6"/>
    </row>
    <row r="4" spans="1:16" s="1" customFormat="1" ht="13" hidden="1" x14ac:dyDescent="0.3">
      <c r="B4" s="8" t="s">
        <v>2</v>
      </c>
      <c r="C4" s="9"/>
      <c r="D4" s="9"/>
      <c r="E4" s="3"/>
      <c r="F4" s="4"/>
      <c r="G4" s="14"/>
      <c r="H4" s="15"/>
      <c r="I4" s="15"/>
      <c r="J4" s="14"/>
      <c r="K4" s="5"/>
      <c r="L4" s="6"/>
    </row>
    <row r="5" spans="1:16" s="1" customFormat="1" ht="13" hidden="1" x14ac:dyDescent="0.3">
      <c r="B5" s="8" t="s">
        <v>3</v>
      </c>
      <c r="C5" s="9"/>
      <c r="D5" s="9"/>
      <c r="E5" s="3"/>
      <c r="F5" s="16"/>
      <c r="G5" s="17"/>
      <c r="H5" s="17"/>
      <c r="I5" s="17"/>
      <c r="J5" s="14"/>
      <c r="K5" s="5"/>
      <c r="L5" s="6"/>
    </row>
    <row r="6" spans="1:16" s="1" customFormat="1" ht="13" hidden="1" x14ac:dyDescent="0.3">
      <c r="B6" s="8" t="s">
        <v>0</v>
      </c>
      <c r="C6" s="9"/>
      <c r="D6" s="9"/>
      <c r="E6" s="3"/>
      <c r="F6" s="16"/>
      <c r="G6" s="17"/>
      <c r="H6" s="17"/>
      <c r="I6" s="17"/>
      <c r="J6" s="14"/>
      <c r="K6" s="5"/>
      <c r="L6" s="6"/>
    </row>
    <row r="7" spans="1:16" s="1" customFormat="1" ht="13" hidden="1" x14ac:dyDescent="0.3">
      <c r="B7" s="18">
        <f>+[1]Sector!E6</f>
        <v>46387</v>
      </c>
      <c r="C7" s="9" t="s">
        <v>4</v>
      </c>
      <c r="D7" s="9"/>
      <c r="E7" s="3"/>
      <c r="F7" s="5"/>
      <c r="G7" s="5"/>
      <c r="H7" s="5"/>
      <c r="I7" s="5"/>
      <c r="J7" s="5"/>
      <c r="K7" s="5"/>
      <c r="L7" s="19"/>
    </row>
    <row r="8" spans="1:16" s="24" customFormat="1" ht="39" x14ac:dyDescent="0.3">
      <c r="A8" s="20" t="s">
        <v>5</v>
      </c>
      <c r="B8" s="21" t="s">
        <v>6</v>
      </c>
      <c r="C8" s="21" t="s">
        <v>7</v>
      </c>
      <c r="D8" s="21" t="s">
        <v>8</v>
      </c>
      <c r="E8" s="21" t="s">
        <v>9</v>
      </c>
      <c r="F8" s="22" t="s">
        <v>10</v>
      </c>
      <c r="G8" s="22" t="s">
        <v>11</v>
      </c>
      <c r="H8" s="22" t="s">
        <v>12</v>
      </c>
      <c r="I8" s="22" t="s">
        <v>13</v>
      </c>
      <c r="J8" s="22" t="s">
        <v>14</v>
      </c>
      <c r="K8" s="22" t="s">
        <v>15</v>
      </c>
      <c r="L8" s="22" t="s">
        <v>16</v>
      </c>
      <c r="M8" s="23" t="s">
        <v>17</v>
      </c>
    </row>
    <row r="9" spans="1:16" x14ac:dyDescent="0.5">
      <c r="A9" s="25"/>
      <c r="B9" s="26"/>
      <c r="C9" s="26"/>
      <c r="D9" s="26"/>
      <c r="E9" s="27" t="s">
        <v>18</v>
      </c>
      <c r="F9" s="28">
        <f>SUM(F10:F34)</f>
        <v>1573867.5555400008</v>
      </c>
      <c r="G9" s="28">
        <f>SUM(G10:G34)</f>
        <v>1558656.6735287693</v>
      </c>
      <c r="H9" s="28">
        <f>SUM(H10:H34)</f>
        <v>1091814.7225691699</v>
      </c>
      <c r="I9" s="28">
        <f>SUM(I10:I34)</f>
        <v>1086169.95695395</v>
      </c>
      <c r="J9" s="28">
        <f t="shared" ref="J9:K25" si="0">+F9-G9</f>
        <v>15210.882011231501</v>
      </c>
      <c r="K9" s="28">
        <f t="shared" si="0"/>
        <v>466841.95095959934</v>
      </c>
      <c r="L9" s="29">
        <f t="shared" ref="L9:L34" si="1">SUM(H9)/F9</f>
        <v>0.69371448615608799</v>
      </c>
      <c r="M9" s="29">
        <f>SUM(M10:M33)</f>
        <v>0.99951981932638445</v>
      </c>
      <c r="N9" s="28"/>
      <c r="O9" s="28"/>
      <c r="P9" s="28"/>
    </row>
    <row r="10" spans="1:16" s="35" customFormat="1" ht="27.75" customHeight="1" x14ac:dyDescent="0.45">
      <c r="A10" s="31" t="s">
        <v>19</v>
      </c>
      <c r="B10" s="31" t="s">
        <v>20</v>
      </c>
      <c r="C10" s="31" t="s">
        <v>21</v>
      </c>
      <c r="D10" s="31" t="s">
        <v>22</v>
      </c>
      <c r="E10" s="31" t="s">
        <v>23</v>
      </c>
      <c r="F10" s="32">
        <f>+SUMIFS('[1]EjeMinTIC-FUTIC'!T:T,'[1]EjeMinTIC-FUTIC'!C:C,'Ejecución 4T-2025'!D10)/1000000</f>
        <v>288357.87768999999</v>
      </c>
      <c r="G10" s="32">
        <f>+SUMIFS('[1]EjeMinTIC-FUTIC'!X:X,'[1]EjeMinTIC-FUTIC'!C:C,'Ejecución 4T-2025'!D10)/1000000</f>
        <v>287828.22283356002</v>
      </c>
      <c r="H10" s="33">
        <f>+SUMIFS('[1]EjeMinTIC-FUTIC'!Y:Y,'[1]EjeMinTIC-FUTIC'!C:C,'Ejecución 4T-2025'!D10)/1000000</f>
        <v>185723.04998198999</v>
      </c>
      <c r="I10" s="33">
        <f>+SUMIFS('[1]EjeMinTIC-FUTIC'!AA:AA,'[1]EjeMinTIC-FUTIC'!C:C,'Ejecución 4T-2025'!D10)/1000000</f>
        <v>185719.89698198999</v>
      </c>
      <c r="J10" s="33">
        <f t="shared" si="0"/>
        <v>529.6548564399709</v>
      </c>
      <c r="K10" s="33">
        <f t="shared" si="0"/>
        <v>102105.17285157004</v>
      </c>
      <c r="L10" s="34">
        <f t="shared" si="1"/>
        <v>0.64407135837520657</v>
      </c>
      <c r="M10" s="34">
        <f>SUM(F10)/$F$9</f>
        <v>0.18321610142796491</v>
      </c>
    </row>
    <row r="11" spans="1:16" s="35" customFormat="1" ht="27.75" customHeight="1" x14ac:dyDescent="0.45">
      <c r="A11" s="31"/>
      <c r="B11" s="31" t="s">
        <v>20</v>
      </c>
      <c r="C11" s="31" t="s">
        <v>21</v>
      </c>
      <c r="D11" s="31" t="s">
        <v>24</v>
      </c>
      <c r="E11" s="31" t="s">
        <v>23</v>
      </c>
      <c r="F11" s="32">
        <f>+SUMIFS('[1]EjeMinTIC-FUTIC'!T:T,'[1]EjeMinTIC-FUTIC'!C:C,'Ejecución 4T-2025'!D11)/1000000</f>
        <v>9436.2529859999995</v>
      </c>
      <c r="G11" s="32">
        <f>+SUMIFS('[1]EjeMinTIC-FUTIC'!X:X,'[1]EjeMinTIC-FUTIC'!C:C,'Ejecución 4T-2025'!D11)/1000000</f>
        <v>9436.2529859999995</v>
      </c>
      <c r="H11" s="33">
        <f>+SUMIFS('[1]EjeMinTIC-FUTIC'!Y:Y,'[1]EjeMinTIC-FUTIC'!C:C,'Ejecución 4T-2025'!D11)/1000000</f>
        <v>9436.2529859999995</v>
      </c>
      <c r="I11" s="33">
        <f>+SUMIFS('[1]EjeMinTIC-FUTIC'!AA:AA,'[1]EjeMinTIC-FUTIC'!C:C,'Ejecución 4T-2025'!D11)/1000000</f>
        <v>9436.2529859999995</v>
      </c>
      <c r="J11" s="33">
        <f t="shared" si="0"/>
        <v>0</v>
      </c>
      <c r="K11" s="33">
        <f t="shared" si="0"/>
        <v>0</v>
      </c>
      <c r="L11" s="34">
        <f t="shared" si="1"/>
        <v>1</v>
      </c>
      <c r="M11" s="34">
        <f>SUM(F11)/$F$9</f>
        <v>5.995582635136271E-3</v>
      </c>
    </row>
    <row r="12" spans="1:16" s="37" customFormat="1" ht="27.75" customHeight="1" x14ac:dyDescent="0.45">
      <c r="A12" s="36"/>
      <c r="B12" s="31" t="s">
        <v>20</v>
      </c>
      <c r="C12" s="31" t="s">
        <v>21</v>
      </c>
      <c r="D12" s="31" t="s">
        <v>25</v>
      </c>
      <c r="E12" s="31" t="s">
        <v>23</v>
      </c>
      <c r="F12" s="32">
        <f>+SUMIFS('[1]EjeMinTIC-FUTIC'!T:T,'[1]EjeMinTIC-FUTIC'!C:C,'Ejecución 4T-2025'!D12)/1000000</f>
        <v>213570.00569799999</v>
      </c>
      <c r="G12" s="32">
        <f>+SUMIFS('[1]EjeMinTIC-FUTIC'!X:X,'[1]EjeMinTIC-FUTIC'!C:C,'Ejecución 4T-2025'!D12)/1000000</f>
        <v>213570.00375800001</v>
      </c>
      <c r="H12" s="33">
        <f>+SUMIFS('[1]EjeMinTIC-FUTIC'!Y:Y,'[1]EjeMinTIC-FUTIC'!C:C,'Ejecución 4T-2025'!D12)/1000000</f>
        <v>74962.794013000006</v>
      </c>
      <c r="I12" s="33">
        <f>+SUMIFS('[1]EjeMinTIC-FUTIC'!AA:AA,'[1]EjeMinTIC-FUTIC'!C:C,'Ejecución 4T-2025'!D12)/1000000</f>
        <v>74741.824999999997</v>
      </c>
      <c r="J12" s="33">
        <f t="shared" si="0"/>
        <v>1.9399999873712659E-3</v>
      </c>
      <c r="K12" s="33">
        <f t="shared" si="0"/>
        <v>138607.209745</v>
      </c>
      <c r="L12" s="34">
        <f t="shared" si="1"/>
        <v>0.35099869837996639</v>
      </c>
      <c r="M12" s="34">
        <f>SUM(F12)/$F$9</f>
        <v>0.13569757184855571</v>
      </c>
    </row>
    <row r="13" spans="1:16" s="35" customFormat="1" ht="27.75" customHeight="1" x14ac:dyDescent="0.45">
      <c r="A13" s="31" t="s">
        <v>19</v>
      </c>
      <c r="B13" s="31" t="s">
        <v>20</v>
      </c>
      <c r="C13" s="31" t="s">
        <v>21</v>
      </c>
      <c r="D13" s="31" t="s">
        <v>26</v>
      </c>
      <c r="E13" s="31" t="s">
        <v>27</v>
      </c>
      <c r="F13" s="32">
        <f>+SUMIFS('[1]EjeMinTIC-FUTIC'!T:T,'[1]EjeMinTIC-FUTIC'!C:C,'Ejecución 4T-2025'!D13)/1000000</f>
        <v>35620.546133000003</v>
      </c>
      <c r="G13" s="32">
        <f>+SUMIFS('[1]EjeMinTIC-FUTIC'!X:X,'[1]EjeMinTIC-FUTIC'!C:C,'Ejecución 4T-2025'!D13)/1000000</f>
        <v>35598.589357110002</v>
      </c>
      <c r="H13" s="33">
        <f>+SUMIFS('[1]EjeMinTIC-FUTIC'!Y:Y,'[1]EjeMinTIC-FUTIC'!C:C,'Ejecución 4T-2025'!D13)/1000000</f>
        <v>23010.42391157</v>
      </c>
      <c r="I13" s="33">
        <f>+SUMIFS('[1]EjeMinTIC-FUTIC'!AA:AA,'[1]EjeMinTIC-FUTIC'!C:C,'Ejecución 4T-2025'!D13)/1000000</f>
        <v>23010.42391157</v>
      </c>
      <c r="J13" s="33">
        <f t="shared" si="0"/>
        <v>21.956775890001154</v>
      </c>
      <c r="K13" s="33">
        <f t="shared" si="0"/>
        <v>12588.165445540002</v>
      </c>
      <c r="L13" s="34">
        <f t="shared" si="1"/>
        <v>0.64598739799366567</v>
      </c>
      <c r="M13" s="34">
        <f t="shared" ref="M13:M34" si="2">SUM(F13)/$F$9</f>
        <v>2.2632492808950775E-2</v>
      </c>
    </row>
    <row r="14" spans="1:16" s="35" customFormat="1" ht="27.75" customHeight="1" x14ac:dyDescent="0.45">
      <c r="A14" s="31"/>
      <c r="B14" s="31" t="s">
        <v>20</v>
      </c>
      <c r="C14" s="31" t="s">
        <v>21</v>
      </c>
      <c r="D14" s="31" t="s">
        <v>28</v>
      </c>
      <c r="E14" s="31" t="s">
        <v>27</v>
      </c>
      <c r="F14" s="32">
        <f>+SUMIFS('[1]EjeMinTIC-FUTIC'!T:T,'[1]EjeMinTIC-FUTIC'!C:C,'Ejecución 4T-2025'!D14)/1000000</f>
        <v>33851.116912999998</v>
      </c>
      <c r="G14" s="32">
        <f>+SUMIFS('[1]EjeMinTIC-FUTIC'!X:X,'[1]EjeMinTIC-FUTIC'!C:C,'Ejecución 4T-2025'!D14)/1000000</f>
        <v>33819.727046</v>
      </c>
      <c r="H14" s="33">
        <f>+SUMIFS('[1]EjeMinTIC-FUTIC'!Y:Y,'[1]EjeMinTIC-FUTIC'!C:C,'Ejecución 4T-2025'!D14)/1000000</f>
        <v>33631.002479000002</v>
      </c>
      <c r="I14" s="33">
        <f>+SUMIFS('[1]EjeMinTIC-FUTIC'!AA:AA,'[1]EjeMinTIC-FUTIC'!C:C,'Ejecución 4T-2025'!D14)/1000000</f>
        <v>33631.002479000002</v>
      </c>
      <c r="J14" s="33">
        <f t="shared" si="0"/>
        <v>31.389866999998048</v>
      </c>
      <c r="K14" s="33">
        <f t="shared" si="0"/>
        <v>188.72456699999748</v>
      </c>
      <c r="L14" s="34">
        <f t="shared" si="1"/>
        <v>0.99349757248584425</v>
      </c>
      <c r="M14" s="34">
        <f t="shared" si="2"/>
        <v>2.1508237331562204E-2</v>
      </c>
    </row>
    <row r="15" spans="1:16" s="35" customFormat="1" ht="27.75" customHeight="1" x14ac:dyDescent="0.45">
      <c r="A15" s="31" t="s">
        <v>19</v>
      </c>
      <c r="B15" s="31" t="s">
        <v>20</v>
      </c>
      <c r="C15" s="31" t="s">
        <v>29</v>
      </c>
      <c r="D15" s="31" t="s">
        <v>30</v>
      </c>
      <c r="E15" s="38" t="s">
        <v>31</v>
      </c>
      <c r="F15" s="32">
        <f>+SUMIFS('[1]EjeMinTIC-FUTIC'!T:T,'[1]EjeMinTIC-FUTIC'!C:C,'Ejecución 4T-2025'!D15)/1000000</f>
        <v>17240.194911999999</v>
      </c>
      <c r="G15" s="32">
        <f>+SUMIFS('[1]EjeMinTIC-FUTIC'!X:X,'[1]EjeMinTIC-FUTIC'!C:C,'Ejecución 4T-2025'!D15)/1000000</f>
        <v>17226.27412247</v>
      </c>
      <c r="H15" s="33">
        <f>+SUMIFS('[1]EjeMinTIC-FUTIC'!Y:Y,'[1]EjeMinTIC-FUTIC'!C:C,'Ejecución 4T-2025'!D15)/1000000</f>
        <v>11758.994794370001</v>
      </c>
      <c r="I15" s="33">
        <f>+SUMIFS('[1]EjeMinTIC-FUTIC'!AA:AA,'[1]EjeMinTIC-FUTIC'!C:C,'Ejecución 4T-2025'!D15)/1000000</f>
        <v>11758.994794370001</v>
      </c>
      <c r="J15" s="33">
        <f t="shared" si="0"/>
        <v>13.920789529998729</v>
      </c>
      <c r="K15" s="33">
        <f t="shared" si="0"/>
        <v>5467.2793280999995</v>
      </c>
      <c r="L15" s="34">
        <f t="shared" si="1"/>
        <v>0.68206855284363277</v>
      </c>
      <c r="M15" s="34">
        <f t="shared" si="2"/>
        <v>1.0954031583734385E-2</v>
      </c>
    </row>
    <row r="16" spans="1:16" s="35" customFormat="1" ht="27.75" customHeight="1" x14ac:dyDescent="0.45">
      <c r="A16" s="31" t="s">
        <v>19</v>
      </c>
      <c r="B16" s="31" t="s">
        <v>20</v>
      </c>
      <c r="C16" s="31" t="s">
        <v>32</v>
      </c>
      <c r="D16" s="38" t="s">
        <v>33</v>
      </c>
      <c r="E16" s="38" t="s">
        <v>34</v>
      </c>
      <c r="F16" s="32">
        <f>+SUMIFS('[1]EjeMinTIC-FUTIC'!T:T,'[1]EjeMinTIC-FUTIC'!C:C,'Ejecución 4T-2025'!D16)/1000000</f>
        <v>302824.03904</v>
      </c>
      <c r="G16" s="32">
        <f>+SUMIFS('[1]EjeMinTIC-FUTIC'!X:X,'[1]EjeMinTIC-FUTIC'!C:C,'Ejecución 4T-2025'!D16)/1000000</f>
        <v>302824.03904</v>
      </c>
      <c r="H16" s="33">
        <f>+SUMIFS('[1]EjeMinTIC-FUTIC'!Y:Y,'[1]EjeMinTIC-FUTIC'!C:C,'Ejecución 4T-2025'!D16)/1000000</f>
        <v>281940.77828000003</v>
      </c>
      <c r="I16" s="33">
        <f>+SUMIFS('[1]EjeMinTIC-FUTIC'!AA:AA,'[1]EjeMinTIC-FUTIC'!C:C,'Ejecución 4T-2025'!D16)/1000000</f>
        <v>281940.77828000003</v>
      </c>
      <c r="J16" s="33">
        <f t="shared" si="0"/>
        <v>0</v>
      </c>
      <c r="K16" s="33">
        <f t="shared" si="0"/>
        <v>20883.260759999976</v>
      </c>
      <c r="L16" s="34">
        <f t="shared" si="1"/>
        <v>0.93103829925060377</v>
      </c>
      <c r="M16" s="34">
        <f t="shared" si="2"/>
        <v>0.19240757455991891</v>
      </c>
    </row>
    <row r="17" spans="1:232" s="35" customFormat="1" ht="27.75" customHeight="1" x14ac:dyDescent="0.45">
      <c r="A17" s="31" t="s">
        <v>19</v>
      </c>
      <c r="B17" s="31" t="s">
        <v>20</v>
      </c>
      <c r="C17" s="31" t="s">
        <v>35</v>
      </c>
      <c r="D17" s="38" t="s">
        <v>36</v>
      </c>
      <c r="E17" s="38" t="s">
        <v>37</v>
      </c>
      <c r="F17" s="32">
        <f>+SUMIFS('[1]EjeMinTIC-FUTIC'!T:T,'[1]EjeMinTIC-FUTIC'!C:C,'Ejecución 4T-2025'!D17)/1000000</f>
        <v>9343.7126939999998</v>
      </c>
      <c r="G17" s="32">
        <f>+SUMIFS('[1]EjeMinTIC-FUTIC'!X:X,'[1]EjeMinTIC-FUTIC'!C:C,'Ejecución 4T-2025'!D17)/1000000</f>
        <v>1931.0086349999999</v>
      </c>
      <c r="H17" s="33">
        <f>+SUMIFS('[1]EjeMinTIC-FUTIC'!Y:Y,'[1]EjeMinTIC-FUTIC'!C:C,'Ejecución 4T-2025'!D17)/1000000</f>
        <v>0</v>
      </c>
      <c r="I17" s="33">
        <f>+SUMIFS('[1]EjeMinTIC-FUTIC'!AA:AA,'[1]EjeMinTIC-FUTIC'!C:C,'Ejecución 4T-2025'!D17)/1000000</f>
        <v>0</v>
      </c>
      <c r="J17" s="33">
        <f t="shared" si="0"/>
        <v>7412.7040589999997</v>
      </c>
      <c r="K17" s="33">
        <f t="shared" si="0"/>
        <v>1931.0086349999999</v>
      </c>
      <c r="L17" s="34">
        <f t="shared" si="1"/>
        <v>0</v>
      </c>
      <c r="M17" s="34">
        <f t="shared" si="2"/>
        <v>5.9367846176828594E-3</v>
      </c>
    </row>
    <row r="18" spans="1:232" s="39" customFormat="1" ht="27.75" customHeight="1" x14ac:dyDescent="0.45">
      <c r="A18" s="31" t="s">
        <v>19</v>
      </c>
      <c r="B18" s="31" t="s">
        <v>20</v>
      </c>
      <c r="C18" s="31" t="s">
        <v>35</v>
      </c>
      <c r="D18" s="31" t="s">
        <v>38</v>
      </c>
      <c r="E18" s="38" t="s">
        <v>39</v>
      </c>
      <c r="F18" s="32">
        <f>+SUMIFS('[1]EjeMinTIC-FUTIC'!T:T,'[1]EjeMinTIC-FUTIC'!C:C,'Ejecución 4T-2025'!D18)/1000000</f>
        <v>13467.249166</v>
      </c>
      <c r="G18" s="32">
        <f>+SUMIFS('[1]EjeMinTIC-FUTIC'!X:X,'[1]EjeMinTIC-FUTIC'!C:C,'Ejecución 4T-2025'!D18)/1000000</f>
        <v>11111.273966319999</v>
      </c>
      <c r="H18" s="33">
        <f>+SUMIFS('[1]EjeMinTIC-FUTIC'!Y:Y,'[1]EjeMinTIC-FUTIC'!C:C,'Ejecución 4T-2025'!D18)/1000000</f>
        <v>8789.0917153199989</v>
      </c>
      <c r="I18" s="33">
        <f>+SUMIFS('[1]EjeMinTIC-FUTIC'!AA:AA,'[1]EjeMinTIC-FUTIC'!C:C,'Ejecución 4T-2025'!D18)/1000000</f>
        <v>8789.0917153199989</v>
      </c>
      <c r="J18" s="33">
        <f t="shared" si="0"/>
        <v>2355.9751996800005</v>
      </c>
      <c r="K18" s="33">
        <f t="shared" si="0"/>
        <v>2322.1822510000002</v>
      </c>
      <c r="L18" s="34">
        <f t="shared" si="1"/>
        <v>0.65262709607462532</v>
      </c>
      <c r="M18" s="34">
        <f t="shared" si="2"/>
        <v>8.5567868265632608E-3</v>
      </c>
    </row>
    <row r="19" spans="1:232" s="35" customFormat="1" ht="27.75" customHeight="1" x14ac:dyDescent="0.45">
      <c r="A19" s="31" t="s">
        <v>19</v>
      </c>
      <c r="B19" s="31" t="s">
        <v>40</v>
      </c>
      <c r="C19" s="31" t="s">
        <v>41</v>
      </c>
      <c r="D19" s="31" t="s">
        <v>42</v>
      </c>
      <c r="E19" s="38" t="s">
        <v>43</v>
      </c>
      <c r="F19" s="32">
        <f>+SUMIFS('[1]EjeMinTIC-FUTIC'!T:T,'[1]EjeMinTIC-FUTIC'!C:C,'Ejecución 4T-2025'!D19)/1000000</f>
        <v>20931.190792000001</v>
      </c>
      <c r="G19" s="32">
        <f>+SUMIFS('[1]EjeMinTIC-FUTIC'!X:X,'[1]EjeMinTIC-FUTIC'!C:C,'Ejecución 4T-2025'!D19)/1000000</f>
        <v>20796.645278</v>
      </c>
      <c r="H19" s="33">
        <f>+SUMIFS('[1]EjeMinTIC-FUTIC'!Y:Y,'[1]EjeMinTIC-FUTIC'!C:C,'Ejecución 4T-2025'!D19)/1000000</f>
        <v>17976.255045000002</v>
      </c>
      <c r="I19" s="33">
        <f>+SUMIFS('[1]EjeMinTIC-FUTIC'!AA:AA,'[1]EjeMinTIC-FUTIC'!C:C,'Ejecución 4T-2025'!D19)/1000000</f>
        <v>17376.255045000002</v>
      </c>
      <c r="J19" s="33">
        <f t="shared" si="0"/>
        <v>134.54551400000128</v>
      </c>
      <c r="K19" s="33">
        <f t="shared" si="0"/>
        <v>2820.3902329999983</v>
      </c>
      <c r="L19" s="34">
        <f t="shared" si="1"/>
        <v>0.85882619979129948</v>
      </c>
      <c r="M19" s="34">
        <f t="shared" si="2"/>
        <v>1.3299207241627406E-2</v>
      </c>
    </row>
    <row r="20" spans="1:232" s="35" customFormat="1" ht="27.75" customHeight="1" x14ac:dyDescent="0.45">
      <c r="A20" s="31" t="s">
        <v>19</v>
      </c>
      <c r="B20" s="31" t="s">
        <v>20</v>
      </c>
      <c r="C20" s="31" t="s">
        <v>32</v>
      </c>
      <c r="D20" s="38" t="s">
        <v>44</v>
      </c>
      <c r="E20" s="38" t="s">
        <v>45</v>
      </c>
      <c r="F20" s="32">
        <f>+SUMIFS('[1]EjeMinTIC-FUTIC'!T:T,'[1]EjeMinTIC-FUTIC'!C:C,'Ejecución 4T-2025'!D20)/1000000</f>
        <v>27264.544333999998</v>
      </c>
      <c r="G20" s="32">
        <f>+SUMIFS('[1]EjeMinTIC-FUTIC'!X:X,'[1]EjeMinTIC-FUTIC'!C:C,'Ejecución 4T-2025'!D20)/1000000</f>
        <v>27264.543865</v>
      </c>
      <c r="H20" s="33">
        <f>+SUMIFS('[1]EjeMinTIC-FUTIC'!Y:Y,'[1]EjeMinTIC-FUTIC'!C:C,'Ejecución 4T-2025'!D20)/1000000</f>
        <v>24404.977783990002</v>
      </c>
      <c r="I20" s="33">
        <f>+SUMIFS('[1]EjeMinTIC-FUTIC'!AA:AA,'[1]EjeMinTIC-FUTIC'!C:C,'Ejecución 4T-2025'!D20)/1000000</f>
        <v>24404.977783990002</v>
      </c>
      <c r="J20" s="33">
        <f t="shared" si="0"/>
        <v>4.6899999870220199E-4</v>
      </c>
      <c r="K20" s="33">
        <f t="shared" si="0"/>
        <v>2859.566081009998</v>
      </c>
      <c r="L20" s="34">
        <f t="shared" si="1"/>
        <v>0.89511775751762701</v>
      </c>
      <c r="M20" s="34">
        <f t="shared" si="2"/>
        <v>1.7323277449890259E-2</v>
      </c>
    </row>
    <row r="21" spans="1:232" s="35" customFormat="1" ht="32.25" customHeight="1" x14ac:dyDescent="0.45">
      <c r="A21" s="31" t="s">
        <v>46</v>
      </c>
      <c r="B21" s="38" t="s">
        <v>47</v>
      </c>
      <c r="C21" s="31" t="s">
        <v>48</v>
      </c>
      <c r="D21" s="38" t="s">
        <v>49</v>
      </c>
      <c r="E21" s="40" t="s">
        <v>50</v>
      </c>
      <c r="F21" s="32">
        <f>+SUMIFS('[1]EjeMinTIC-FUTIC'!T:T,'[1]EjeMinTIC-FUTIC'!C:C,'Ejecución 4T-2025'!D21)/1000000</f>
        <v>289657.24808200001</v>
      </c>
      <c r="G21" s="32">
        <f>+SUMIFS('[1]EjeMinTIC-FUTIC'!X:X,'[1]EjeMinTIC-FUTIC'!C:C,'Ejecución 4T-2025'!D21)/1000000</f>
        <v>289635.05416499998</v>
      </c>
      <c r="H21" s="33">
        <f>+SUMIFS('[1]EjeMinTIC-FUTIC'!Y:Y,'[1]EjeMinTIC-FUTIC'!C:C,'Ejecución 4T-2025'!D21)/1000000</f>
        <v>209993.610415</v>
      </c>
      <c r="I21" s="33">
        <f>+SUMIFS('[1]EjeMinTIC-FUTIC'!AA:AA,'[1]EjeMinTIC-FUTIC'!C:C,'Ejecución 4T-2025'!D21)/1000000</f>
        <v>207754.49506449999</v>
      </c>
      <c r="J21" s="33">
        <f t="shared" si="0"/>
        <v>22.193917000025976</v>
      </c>
      <c r="K21" s="33">
        <f t="shared" si="0"/>
        <v>79641.443749999977</v>
      </c>
      <c r="L21" s="34">
        <f t="shared" si="1"/>
        <v>0.72497274556565638</v>
      </c>
      <c r="M21" s="34">
        <f t="shared" si="2"/>
        <v>0.18404169211215321</v>
      </c>
    </row>
    <row r="22" spans="1:232" s="35" customFormat="1" ht="36.75" customHeight="1" x14ac:dyDescent="0.45">
      <c r="A22" s="31" t="s">
        <v>51</v>
      </c>
      <c r="B22" s="31" t="s">
        <v>47</v>
      </c>
      <c r="C22" s="31" t="s">
        <v>52</v>
      </c>
      <c r="D22" s="38" t="s">
        <v>53</v>
      </c>
      <c r="E22" s="31" t="s">
        <v>54</v>
      </c>
      <c r="F22" s="32">
        <f>+SUMIFS('[1]EjeMinTIC-FUTIC'!T:T,'[1]EjeMinTIC-FUTIC'!C:C,'Ejecución 4T-2025'!D22)/1000000</f>
        <v>16122.050853000001</v>
      </c>
      <c r="G22" s="32">
        <f>+SUMIFS('[1]EjeMinTIC-FUTIC'!X:X,'[1]EjeMinTIC-FUTIC'!C:C,'Ejecución 4T-2025'!D22)/1000000</f>
        <v>16122.048763999999</v>
      </c>
      <c r="H22" s="33">
        <f>+SUMIFS('[1]EjeMinTIC-FUTIC'!Y:Y,'[1]EjeMinTIC-FUTIC'!C:C,'Ejecución 4T-2025'!D22)/1000000</f>
        <v>16122.048763999999</v>
      </c>
      <c r="I22" s="33">
        <f>+SUMIFS('[1]EjeMinTIC-FUTIC'!AA:AA,'[1]EjeMinTIC-FUTIC'!C:C,'Ejecución 4T-2025'!D22)/1000000</f>
        <v>16122.048763999999</v>
      </c>
      <c r="J22" s="33">
        <f t="shared" si="0"/>
        <v>2.0890000014333054E-3</v>
      </c>
      <c r="K22" s="33">
        <f t="shared" si="0"/>
        <v>0</v>
      </c>
      <c r="L22" s="34">
        <f t="shared" si="1"/>
        <v>0.99999987042591409</v>
      </c>
      <c r="M22" s="34">
        <f t="shared" si="2"/>
        <v>1.0243588030168432E-2</v>
      </c>
    </row>
    <row r="23" spans="1:232" s="35" customFormat="1" ht="46.5" customHeight="1" x14ac:dyDescent="0.45">
      <c r="A23" s="31" t="s">
        <v>55</v>
      </c>
      <c r="B23" s="31" t="s">
        <v>47</v>
      </c>
      <c r="C23" s="31" t="s">
        <v>56</v>
      </c>
      <c r="D23" s="40" t="s">
        <v>57</v>
      </c>
      <c r="E23" s="38" t="s">
        <v>58</v>
      </c>
      <c r="F23" s="32">
        <f>+SUMIFS('[1]EjeMinTIC-FUTIC'!T:T,'[1]EjeMinTIC-FUTIC'!C:C,'Ejecución 4T-2025'!D23)/1000000</f>
        <v>15271.077436</v>
      </c>
      <c r="G23" s="32">
        <f>+SUMIFS('[1]EjeMinTIC-FUTIC'!X:X,'[1]EjeMinTIC-FUTIC'!C:C,'Ejecución 4T-2025'!D23)/1000000</f>
        <v>13663.928336000001</v>
      </c>
      <c r="H23" s="33">
        <f>+SUMIFS('[1]EjeMinTIC-FUTIC'!Y:Y,'[1]EjeMinTIC-FUTIC'!C:C,'Ejecución 4T-2025'!D23)/1000000</f>
        <v>6930.8287479999999</v>
      </c>
      <c r="I23" s="33">
        <f>+SUMIFS('[1]EjeMinTIC-FUTIC'!AA:AA,'[1]EjeMinTIC-FUTIC'!C:C,'Ejecución 4T-2025'!D23)/1000000</f>
        <v>6930.8287479999999</v>
      </c>
      <c r="J23" s="33">
        <f t="shared" si="0"/>
        <v>1607.1490999999987</v>
      </c>
      <c r="K23" s="33">
        <f t="shared" si="0"/>
        <v>6733.0995880000009</v>
      </c>
      <c r="L23" s="34">
        <f t="shared" si="1"/>
        <v>0.45385329077444669</v>
      </c>
      <c r="M23" s="34">
        <f t="shared" si="2"/>
        <v>9.7028986856269664E-3</v>
      </c>
    </row>
    <row r="24" spans="1:232" s="35" customFormat="1" ht="33" customHeight="1" x14ac:dyDescent="0.45">
      <c r="A24" s="31" t="s">
        <v>59</v>
      </c>
      <c r="B24" s="31" t="s">
        <v>47</v>
      </c>
      <c r="C24" s="31" t="s">
        <v>60</v>
      </c>
      <c r="D24" s="31" t="s">
        <v>61</v>
      </c>
      <c r="E24" s="38" t="s">
        <v>62</v>
      </c>
      <c r="F24" s="32">
        <f>+SUMIFS('[1]EjeMinTIC-FUTIC'!T:T,'[1]EjeMinTIC-FUTIC'!C:C,'Ejecución 4T-2025'!D24)/1000000</f>
        <v>83634.696228999994</v>
      </c>
      <c r="G24" s="32">
        <f>+SUMIFS('[1]EjeMinTIC-FUTIC'!X:X,'[1]EjeMinTIC-FUTIC'!C:C,'Ejecución 4T-2025'!D24)/1000000</f>
        <v>82704.661190019993</v>
      </c>
      <c r="H24" s="33">
        <f>+SUMIFS('[1]EjeMinTIC-FUTIC'!Y:Y,'[1]EjeMinTIC-FUTIC'!C:C,'Ejecución 4T-2025'!D24)/1000000</f>
        <v>45157.437720199996</v>
      </c>
      <c r="I24" s="33">
        <f>+SUMIFS('[1]EjeMinTIC-FUTIC'!AA:AA,'[1]EjeMinTIC-FUTIC'!C:C,'Ejecución 4T-2025'!D24)/1000000</f>
        <v>45157.437720199996</v>
      </c>
      <c r="J24" s="33">
        <f t="shared" si="0"/>
        <v>930.03503898000054</v>
      </c>
      <c r="K24" s="33">
        <f t="shared" si="0"/>
        <v>37547.223469819997</v>
      </c>
      <c r="L24" s="34">
        <f t="shared" si="1"/>
        <v>0.53993665017392434</v>
      </c>
      <c r="M24" s="34">
        <f t="shared" si="2"/>
        <v>5.3139602461850462E-2</v>
      </c>
    </row>
    <row r="25" spans="1:232" s="35" customFormat="1" ht="33" customHeight="1" x14ac:dyDescent="0.45">
      <c r="A25" s="31" t="s">
        <v>46</v>
      </c>
      <c r="B25" s="31" t="s">
        <v>47</v>
      </c>
      <c r="C25" s="31" t="s">
        <v>48</v>
      </c>
      <c r="D25" s="38" t="s">
        <v>63</v>
      </c>
      <c r="E25" s="40" t="s">
        <v>64</v>
      </c>
      <c r="F25" s="32">
        <f>+SUMIFS('[1]EjeMinTIC-FUTIC'!T:T,'[1]EjeMinTIC-FUTIC'!C:C,'Ejecución 4T-2025'!D25)/1000000</f>
        <v>33889.034759000002</v>
      </c>
      <c r="G25" s="32">
        <f>+SUMIFS('[1]EjeMinTIC-FUTIC'!X:X,'[1]EjeMinTIC-FUTIC'!C:C,'Ejecución 4T-2025'!D25)/1000000</f>
        <v>33887.859178999999</v>
      </c>
      <c r="H25" s="33">
        <f>+SUMIFS('[1]EjeMinTIC-FUTIC'!Y:Y,'[1]EjeMinTIC-FUTIC'!C:C,'Ejecución 4T-2025'!D25)/1000000</f>
        <v>19315.48532</v>
      </c>
      <c r="I25" s="33">
        <f>+SUMIFS('[1]EjeMinTIC-FUTIC'!AA:AA,'[1]EjeMinTIC-FUTIC'!C:C,'Ejecución 4T-2025'!D25)/1000000</f>
        <v>19315.48532</v>
      </c>
      <c r="J25" s="33">
        <f t="shared" si="0"/>
        <v>1.1755800000028103</v>
      </c>
      <c r="K25" s="33">
        <f t="shared" si="0"/>
        <v>14572.373858999999</v>
      </c>
      <c r="L25" s="34">
        <f t="shared" si="1"/>
        <v>0.56996268726332888</v>
      </c>
      <c r="M25" s="34">
        <f t="shared" si="2"/>
        <v>2.1532329476969571E-2</v>
      </c>
    </row>
    <row r="26" spans="1:232" s="39" customFormat="1" ht="39" x14ac:dyDescent="0.45">
      <c r="A26" s="31" t="s">
        <v>65</v>
      </c>
      <c r="B26" s="31" t="s">
        <v>40</v>
      </c>
      <c r="C26" s="31" t="s">
        <v>66</v>
      </c>
      <c r="D26" s="38" t="s">
        <v>67</v>
      </c>
      <c r="E26" s="31" t="s">
        <v>68</v>
      </c>
      <c r="F26" s="32">
        <f>+SUMIFS('[1]EjeMinTIC-FUTIC'!T:T,'[1]EjeMinTIC-FUTIC'!C:C,'Ejecución 4T-2025'!D26)/1000000</f>
        <v>16103.55</v>
      </c>
      <c r="G26" s="32">
        <f>+SUMIFS('[1]EjeMinTIC-FUTIC'!X:X,'[1]EjeMinTIC-FUTIC'!C:C,'Ejecución 4T-2025'!D26)/1000000</f>
        <v>16093.723148999999</v>
      </c>
      <c r="H26" s="33">
        <f>+SUMIFS('[1]EjeMinTIC-FUTIC'!Y:Y,'[1]EjeMinTIC-FUTIC'!C:C,'Ejecución 4T-2025'!D26)/1000000</f>
        <v>11535.620132350001</v>
      </c>
      <c r="I26" s="33">
        <f>+SUMIFS('[1]EjeMinTIC-FUTIC'!AA:AA,'[1]EjeMinTIC-FUTIC'!C:C,'Ejecución 4T-2025'!D26)/1000000</f>
        <v>11535.620132350001</v>
      </c>
      <c r="J26" s="33">
        <f t="shared" ref="J26:K45" si="3">+F26-G26</f>
        <v>9.8268509999998059</v>
      </c>
      <c r="K26" s="33">
        <f t="shared" si="3"/>
        <v>4558.1030166499986</v>
      </c>
      <c r="L26" s="34">
        <f t="shared" si="1"/>
        <v>0.71634019407832439</v>
      </c>
      <c r="M26" s="34">
        <f t="shared" si="2"/>
        <v>1.0231833004826637E-2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</row>
    <row r="27" spans="1:232" s="39" customFormat="1" ht="52" x14ac:dyDescent="0.45">
      <c r="A27" s="31" t="s">
        <v>69</v>
      </c>
      <c r="B27" s="31" t="s">
        <v>47</v>
      </c>
      <c r="C27" s="31" t="s">
        <v>52</v>
      </c>
      <c r="D27" s="38" t="s">
        <v>70</v>
      </c>
      <c r="E27" s="31" t="s">
        <v>71</v>
      </c>
      <c r="F27" s="32">
        <f>+SUMIFS('[1]EjeMinTIC-FUTIC'!T:T,'[1]EjeMinTIC-FUTIC'!C:C,'Ejecución 4T-2025'!D27)/1000000</f>
        <v>24747.625317000002</v>
      </c>
      <c r="G27" s="32">
        <f>+SUMIFS('[1]EjeMinTIC-FUTIC'!X:X,'[1]EjeMinTIC-FUTIC'!C:C,'Ejecución 4T-2025'!D27)/1000000</f>
        <v>23968.046621000001</v>
      </c>
      <c r="H27" s="33">
        <f>+SUMIFS('[1]EjeMinTIC-FUTIC'!Y:Y,'[1]EjeMinTIC-FUTIC'!C:C,'Ejecución 4T-2025'!D27)/1000000</f>
        <v>16378.078396729999</v>
      </c>
      <c r="I27" s="33">
        <f>+SUMIFS('[1]EjeMinTIC-FUTIC'!AA:AA,'[1]EjeMinTIC-FUTIC'!C:C,'Ejecución 4T-2025'!D27)/1000000</f>
        <v>16317.676213999999</v>
      </c>
      <c r="J27" s="33">
        <f t="shared" si="3"/>
        <v>779.57869600000049</v>
      </c>
      <c r="K27" s="33">
        <f t="shared" si="3"/>
        <v>7589.9682242700019</v>
      </c>
      <c r="L27" s="34">
        <v>0</v>
      </c>
      <c r="M27" s="34">
        <f t="shared" si="2"/>
        <v>1.5724083789572105E-2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</row>
    <row r="28" spans="1:232" s="35" customFormat="1" ht="52" x14ac:dyDescent="0.45">
      <c r="A28" s="31" t="s">
        <v>69</v>
      </c>
      <c r="B28" s="31" t="s">
        <v>40</v>
      </c>
      <c r="C28" s="31" t="s">
        <v>41</v>
      </c>
      <c r="D28" s="38" t="s">
        <v>72</v>
      </c>
      <c r="E28" s="38" t="s">
        <v>73</v>
      </c>
      <c r="F28" s="32">
        <f>+SUMIFS('[1]EjeMinTIC-FUTIC'!T:T,'[1]EjeMinTIC-FUTIC'!C:C,'Ejecución 4T-2025'!D28)/1000000</f>
        <v>4960.5238920000002</v>
      </c>
      <c r="G28" s="32">
        <f>+SUMIFS('[1]EjeMinTIC-FUTIC'!X:X,'[1]EjeMinTIC-FUTIC'!C:C,'Ejecución 4T-2025'!D28)/1000000</f>
        <v>4960.5238920000002</v>
      </c>
      <c r="H28" s="33">
        <f>+SUMIFS('[1]EjeMinTIC-FUTIC'!Y:Y,'[1]EjeMinTIC-FUTIC'!C:C,'Ejecución 4T-2025'!D28)/1000000</f>
        <v>4241.6738939999996</v>
      </c>
      <c r="I28" s="33">
        <f>+SUMIFS('[1]EjeMinTIC-FUTIC'!AA:AA,'[1]EjeMinTIC-FUTIC'!C:C,'Ejecución 4T-2025'!D28)/1000000</f>
        <v>4241.6738939999996</v>
      </c>
      <c r="J28" s="33">
        <f t="shared" si="3"/>
        <v>0</v>
      </c>
      <c r="K28" s="33">
        <f t="shared" si="3"/>
        <v>718.8499980000006</v>
      </c>
      <c r="L28" s="34">
        <f t="shared" si="1"/>
        <v>0.85508587124047253</v>
      </c>
      <c r="M28" s="34">
        <f t="shared" si="2"/>
        <v>3.1518051659042063E-3</v>
      </c>
    </row>
    <row r="29" spans="1:232" s="35" customFormat="1" ht="28.5" customHeight="1" x14ac:dyDescent="0.45">
      <c r="A29" s="31" t="s">
        <v>65</v>
      </c>
      <c r="B29" s="31" t="s">
        <v>74</v>
      </c>
      <c r="C29" s="31" t="s">
        <v>75</v>
      </c>
      <c r="D29" s="31" t="s">
        <v>76</v>
      </c>
      <c r="E29" s="40" t="s">
        <v>77</v>
      </c>
      <c r="F29" s="32">
        <f>+SUMIFS('[1]EjeMinTIC-FUTIC'!T:T,'[1]EjeMinTIC-FUTIC'!C:C,'Ejecución 4T-2025'!D29)/1000000</f>
        <v>5275.2109250000003</v>
      </c>
      <c r="G29" s="32">
        <f>+SUMIFS('[1]EjeMinTIC-FUTIC'!X:X,'[1]EjeMinTIC-FUTIC'!C:C,'Ejecución 4T-2025'!D29)/1000000</f>
        <v>5270.0007109999997</v>
      </c>
      <c r="H29" s="33">
        <f>+SUMIFS('[1]EjeMinTIC-FUTIC'!Y:Y,'[1]EjeMinTIC-FUTIC'!C:C,'Ejecución 4T-2025'!D29)/1000000</f>
        <v>5270.0007109999997</v>
      </c>
      <c r="I29" s="33">
        <f>+SUMIFS('[1]EjeMinTIC-FUTIC'!AA:AA,'[1]EjeMinTIC-FUTIC'!C:C,'Ejecución 4T-2025'!D29)/1000000</f>
        <v>5270.0007109999997</v>
      </c>
      <c r="J29" s="33">
        <f t="shared" si="3"/>
        <v>5.210214000000633</v>
      </c>
      <c r="K29" s="33">
        <f t="shared" si="3"/>
        <v>0</v>
      </c>
      <c r="L29" s="34">
        <f t="shared" si="1"/>
        <v>0.99901232119927019</v>
      </c>
      <c r="M29" s="34">
        <f t="shared" si="2"/>
        <v>3.3517502196619415E-3</v>
      </c>
    </row>
    <row r="30" spans="1:232" s="35" customFormat="1" ht="28.5" customHeight="1" x14ac:dyDescent="0.45">
      <c r="A30" s="31" t="s">
        <v>65</v>
      </c>
      <c r="B30" s="31" t="s">
        <v>40</v>
      </c>
      <c r="C30" s="31" t="s">
        <v>78</v>
      </c>
      <c r="D30" s="38" t="s">
        <v>79</v>
      </c>
      <c r="E30" s="38" t="s">
        <v>80</v>
      </c>
      <c r="F30" s="32">
        <f>+SUMIFS('[1]EjeMinTIC-FUTIC'!T:T,'[1]EjeMinTIC-FUTIC'!C:C,'Ejecución 4T-2025'!D30)/1000000</f>
        <v>38748.125285000002</v>
      </c>
      <c r="G30" s="32">
        <f>+SUMIFS('[1]EjeMinTIC-FUTIC'!X:X,'[1]EjeMinTIC-FUTIC'!C:C,'Ejecución 4T-2025'!D30)/1000000</f>
        <v>38228.170561300001</v>
      </c>
      <c r="H30" s="33">
        <f>+SUMIFS('[1]EjeMinTIC-FUTIC'!Y:Y,'[1]EjeMinTIC-FUTIC'!C:C,'Ejecución 4T-2025'!D30)/1000000</f>
        <v>32072.385870919999</v>
      </c>
      <c r="I30" s="33">
        <f>+SUMIFS('[1]EjeMinTIC-FUTIC'!AA:AA,'[1]EjeMinTIC-FUTIC'!C:C,'Ejecución 4T-2025'!D30)/1000000</f>
        <v>31683.400404580003</v>
      </c>
      <c r="J30" s="33">
        <f t="shared" si="3"/>
        <v>519.95472370000061</v>
      </c>
      <c r="K30" s="33">
        <f t="shared" si="3"/>
        <v>6155.7846903800018</v>
      </c>
      <c r="L30" s="34">
        <f t="shared" si="1"/>
        <v>0.82771451870306911</v>
      </c>
      <c r="M30" s="34">
        <f t="shared" si="2"/>
        <v>2.4619686166480095E-2</v>
      </c>
    </row>
    <row r="31" spans="1:232" s="35" customFormat="1" ht="39" x14ac:dyDescent="0.45">
      <c r="A31" s="31" t="s">
        <v>81</v>
      </c>
      <c r="B31" s="31" t="s">
        <v>40</v>
      </c>
      <c r="C31" s="31" t="s">
        <v>82</v>
      </c>
      <c r="D31" s="38" t="s">
        <v>83</v>
      </c>
      <c r="E31" s="40" t="s">
        <v>84</v>
      </c>
      <c r="F31" s="32">
        <f>+SUMIFS('[1]EjeMinTIC-FUTIC'!T:T,'[1]EjeMinTIC-FUTIC'!C:C,'Ejecución 4T-2025'!D31)/1000000</f>
        <v>54811.249892</v>
      </c>
      <c r="G31" s="32">
        <f>+SUMIFS('[1]EjeMinTIC-FUTIC'!X:X,'[1]EjeMinTIC-FUTIC'!C:C,'Ejecución 4T-2025'!D31)/1000000</f>
        <v>54601.519827249998</v>
      </c>
      <c r="H31" s="33">
        <f>+SUMIFS('[1]EjeMinTIC-FUTIC'!Y:Y,'[1]EjeMinTIC-FUTIC'!C:C,'Ejecución 4T-2025'!D31)/1000000</f>
        <v>37316.978353129998</v>
      </c>
      <c r="I31" s="33">
        <f>+SUMIFS('[1]EjeMinTIC-FUTIC'!AA:AA,'[1]EjeMinTIC-FUTIC'!C:C,'Ejecución 4T-2025'!D31)/1000000</f>
        <v>35995.10062148</v>
      </c>
      <c r="J31" s="33">
        <f t="shared" si="3"/>
        <v>209.73006475000147</v>
      </c>
      <c r="K31" s="33">
        <f t="shared" si="3"/>
        <v>17284.54147412</v>
      </c>
      <c r="L31" s="34">
        <f t="shared" si="1"/>
        <v>0.68082699129575253</v>
      </c>
      <c r="M31" s="34">
        <f t="shared" si="2"/>
        <v>3.4825833787007585E-2</v>
      </c>
    </row>
    <row r="32" spans="1:232" s="35" customFormat="1" ht="30.75" customHeight="1" x14ac:dyDescent="0.45">
      <c r="A32" s="31" t="s">
        <v>65</v>
      </c>
      <c r="B32" s="31" t="s">
        <v>40</v>
      </c>
      <c r="C32" s="31" t="s">
        <v>78</v>
      </c>
      <c r="D32" s="31" t="s">
        <v>85</v>
      </c>
      <c r="E32" s="31" t="s">
        <v>86</v>
      </c>
      <c r="F32" s="32">
        <f>+SUMIFS('[1]EjeMinTIC-FUTIC'!T:T,'[1]EjeMinTIC-FUTIC'!C:C,'Ejecución 4T-2025'!D32)/1000000</f>
        <v>5719.7190540000001</v>
      </c>
      <c r="G32" s="32">
        <f>+SUMIFS('[1]EjeMinTIC-FUTIC'!X:X,'[1]EjeMinTIC-FUTIC'!C:C,'Ejecución 4T-2025'!D32)/1000000</f>
        <v>5719.7190529999998</v>
      </c>
      <c r="H32" s="33">
        <f>+SUMIFS('[1]EjeMinTIC-FUTIC'!Y:Y,'[1]EjeMinTIC-FUTIC'!C:C,'Ejecución 4T-2025'!D32)/1000000</f>
        <v>4566.7168490000004</v>
      </c>
      <c r="I32" s="33">
        <f>+SUMIFS('[1]EjeMinTIC-FUTIC'!AA:AA,'[1]EjeMinTIC-FUTIC'!C:C,'Ejecución 4T-2025'!D32)/1000000</f>
        <v>3997.5809089999998</v>
      </c>
      <c r="J32" s="33">
        <f t="shared" si="3"/>
        <v>1.0000003385357559E-6</v>
      </c>
      <c r="K32" s="33">
        <f t="shared" si="3"/>
        <v>1153.0022039999994</v>
      </c>
      <c r="L32" s="34">
        <f t="shared" si="1"/>
        <v>0.79841628686400867</v>
      </c>
      <c r="M32" s="34">
        <f t="shared" si="2"/>
        <v>3.6341806741403597E-3</v>
      </c>
    </row>
    <row r="33" spans="1:13" s="35" customFormat="1" ht="30.75" customHeight="1" x14ac:dyDescent="0.45">
      <c r="A33" s="31" t="s">
        <v>65</v>
      </c>
      <c r="B33" s="31" t="s">
        <v>74</v>
      </c>
      <c r="C33" s="31" t="s">
        <v>75</v>
      </c>
      <c r="D33" s="31" t="s">
        <v>87</v>
      </c>
      <c r="E33" s="31" t="s">
        <v>88</v>
      </c>
      <c r="F33" s="32">
        <f>+SUMIFS('[1]EjeMinTIC-FUTIC'!T:T,'[1]EjeMinTIC-FUTIC'!C:C,'Ejecución 4T-2025'!D33)/1000000</f>
        <v>12264.972675000001</v>
      </c>
      <c r="G33" s="32">
        <f>+SUMIFS('[1]EjeMinTIC-FUTIC'!X:X,'[1]EjeMinTIC-FUTIC'!C:C,'Ejecución 4T-2025'!D33)/1000000</f>
        <v>11639.096409739999</v>
      </c>
      <c r="H33" s="33">
        <f>+SUMIFS('[1]EjeMinTIC-FUTIC'!Y:Y,'[1]EjeMinTIC-FUTIC'!C:C,'Ejecución 4T-2025'!D33)/1000000</f>
        <v>11170.115786600001</v>
      </c>
      <c r="I33" s="33">
        <f>+SUMIFS('[1]EjeMinTIC-FUTIC'!AA:AA,'[1]EjeMinTIC-FUTIC'!C:C,'Ejecución 4T-2025'!D33)/1000000</f>
        <v>11039.1094736</v>
      </c>
      <c r="J33" s="33">
        <f t="shared" si="3"/>
        <v>625.87626526000167</v>
      </c>
      <c r="K33" s="33">
        <f t="shared" si="3"/>
        <v>468.98062313999799</v>
      </c>
      <c r="L33" s="34">
        <f t="shared" si="1"/>
        <v>0.91073303484550983</v>
      </c>
      <c r="M33" s="34">
        <f t="shared" si="2"/>
        <v>7.7928874204359821E-3</v>
      </c>
    </row>
    <row r="34" spans="1:13" ht="39" x14ac:dyDescent="0.5">
      <c r="B34" s="31" t="s">
        <v>74</v>
      </c>
      <c r="C34" s="31" t="s">
        <v>75</v>
      </c>
      <c r="D34" s="31" t="s">
        <v>89</v>
      </c>
      <c r="E34" s="31" t="s">
        <v>90</v>
      </c>
      <c r="F34" s="32">
        <f>+SUMIFS('[1]EjeMinTIC-FUTIC'!T:T,'[1]EjeMinTIC-FUTIC'!C:C,'Ejecución 4T-2025'!D34)/1000000</f>
        <v>755.74078299999996</v>
      </c>
      <c r="G34" s="32">
        <f>+SUMIFS('[1]EjeMinTIC-FUTIC'!X:X,'[1]EjeMinTIC-FUTIC'!C:C,'Ejecución 4T-2025'!D34)/1000000</f>
        <v>755.74078299999996</v>
      </c>
      <c r="H34" s="33">
        <f>+SUMIFS('[1]EjeMinTIC-FUTIC'!Y:Y,'[1]EjeMinTIC-FUTIC'!C:C,'Ejecución 4T-2025'!D34)/1000000</f>
        <v>110.12061799999999</v>
      </c>
      <c r="I34" s="33">
        <f>+SUMIFS('[1]EjeMinTIC-FUTIC'!AA:AA,'[1]EjeMinTIC-FUTIC'!C:C,'Ejecución 4T-2025'!D34)/1000000</f>
        <v>0</v>
      </c>
      <c r="J34" s="33">
        <f t="shared" si="3"/>
        <v>0</v>
      </c>
      <c r="K34" s="33">
        <f t="shared" si="3"/>
        <v>645.62016499999993</v>
      </c>
      <c r="L34" s="34">
        <f t="shared" si="1"/>
        <v>0.14571215485138109</v>
      </c>
      <c r="M34" s="34">
        <f t="shared" si="2"/>
        <v>4.8018067361500571E-4</v>
      </c>
    </row>
    <row r="35" spans="1:13" x14ac:dyDescent="0.5">
      <c r="G35" s="30"/>
      <c r="L35" s="43"/>
    </row>
    <row r="36" spans="1:13" x14ac:dyDescent="0.5">
      <c r="G36" s="30"/>
      <c r="L36" s="43"/>
    </row>
    <row r="37" spans="1:13" x14ac:dyDescent="0.5">
      <c r="G37" s="30"/>
      <c r="L37" s="43"/>
    </row>
    <row r="38" spans="1:13" x14ac:dyDescent="0.5">
      <c r="G38" s="30"/>
      <c r="L38" s="43"/>
    </row>
    <row r="39" spans="1:13" x14ac:dyDescent="0.5">
      <c r="G39" s="30"/>
      <c r="L39" s="43"/>
    </row>
    <row r="40" spans="1:13" x14ac:dyDescent="0.5">
      <c r="G40" s="30"/>
      <c r="L40" s="43"/>
    </row>
    <row r="41" spans="1:13" x14ac:dyDescent="0.5">
      <c r="G41" s="30"/>
      <c r="L41" s="43"/>
    </row>
    <row r="42" spans="1:13" x14ac:dyDescent="0.5">
      <c r="G42" s="30"/>
      <c r="L42" s="43"/>
    </row>
    <row r="43" spans="1:13" x14ac:dyDescent="0.5">
      <c r="G43" s="30"/>
      <c r="L43" s="43"/>
    </row>
    <row r="44" spans="1:13" x14ac:dyDescent="0.5">
      <c r="G44" s="30"/>
      <c r="L44" s="43"/>
    </row>
    <row r="45" spans="1:13" x14ac:dyDescent="0.5">
      <c r="G45" s="30"/>
      <c r="L45" s="43"/>
    </row>
    <row r="46" spans="1:13" x14ac:dyDescent="0.5">
      <c r="G46" s="30"/>
      <c r="L46" s="43"/>
    </row>
    <row r="47" spans="1:13" x14ac:dyDescent="0.5">
      <c r="G47" s="30"/>
      <c r="L47" s="43"/>
    </row>
    <row r="48" spans="1:13" x14ac:dyDescent="0.5">
      <c r="G48" s="30"/>
      <c r="L48" s="43"/>
    </row>
    <row r="49" spans="7:12" x14ac:dyDescent="0.5">
      <c r="G49" s="30"/>
      <c r="L49" s="43"/>
    </row>
    <row r="50" spans="7:12" x14ac:dyDescent="0.5">
      <c r="G50" s="30"/>
      <c r="L50" s="43"/>
    </row>
    <row r="51" spans="7:12" x14ac:dyDescent="0.5">
      <c r="G51" s="30"/>
      <c r="L51" s="43"/>
    </row>
    <row r="52" spans="7:12" x14ac:dyDescent="0.5">
      <c r="G52" s="30"/>
      <c r="L52" s="43"/>
    </row>
    <row r="53" spans="7:12" x14ac:dyDescent="0.5">
      <c r="G53" s="30"/>
      <c r="L53" s="43"/>
    </row>
    <row r="54" spans="7:12" x14ac:dyDescent="0.5">
      <c r="G54" s="30"/>
      <c r="L54" s="43"/>
    </row>
    <row r="55" spans="7:12" x14ac:dyDescent="0.5">
      <c r="G55" s="30"/>
      <c r="L55" s="43"/>
    </row>
    <row r="56" spans="7:12" x14ac:dyDescent="0.5">
      <c r="G56" s="30"/>
      <c r="L56" s="43"/>
    </row>
    <row r="57" spans="7:12" x14ac:dyDescent="0.5">
      <c r="G57" s="30"/>
      <c r="L57" s="43"/>
    </row>
    <row r="58" spans="7:12" x14ac:dyDescent="0.5">
      <c r="G58" s="30"/>
      <c r="L58" s="43"/>
    </row>
    <row r="59" spans="7:12" x14ac:dyDescent="0.5">
      <c r="G59" s="30"/>
      <c r="L59" s="43"/>
    </row>
    <row r="60" spans="7:12" x14ac:dyDescent="0.5">
      <c r="G60" s="30"/>
      <c r="L60" s="43"/>
    </row>
    <row r="61" spans="7:12" x14ac:dyDescent="0.5">
      <c r="G61" s="30"/>
      <c r="L61" s="43"/>
    </row>
    <row r="62" spans="7:12" x14ac:dyDescent="0.5">
      <c r="G62" s="30"/>
      <c r="L62" s="43"/>
    </row>
    <row r="63" spans="7:12" x14ac:dyDescent="0.5">
      <c r="G63" s="30"/>
      <c r="L63" s="43"/>
    </row>
  </sheetData>
  <autoFilter ref="A8:HX33" xr:uid="{280F91BE-385C-4129-A006-10BC85464A33}"/>
  <dataValidations count="1">
    <dataValidation type="list" allowBlank="1" showInputMessage="1" showErrorMessage="1" sqref="B15:D15 C18:D18 C23:D24 C11:C14 D11:D12 C21 C17 D32:D33 C32 C10:D10 B16:B32" xr:uid="{E4965512-AA93-4BE4-9E70-D9CD027E5875}">
      <formula1>AREASOLICITANTE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4T-2025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Garzon Ramirez</dc:creator>
  <cp:lastModifiedBy>Carlos Andres Garzon Ramirez</cp:lastModifiedBy>
  <dcterms:created xsi:type="dcterms:W3CDTF">2026-01-31T02:00:31Z</dcterms:created>
  <dcterms:modified xsi:type="dcterms:W3CDTF">2026-01-31T02:04:22Z</dcterms:modified>
</cp:coreProperties>
</file>