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LENOVO\Downloads\"/>
    </mc:Choice>
  </mc:AlternateContent>
  <xr:revisionPtr revIDLastSave="0" documentId="13_ncr:1_{A666AA24-0D0D-4B25-877D-2F9C7364868E}" xr6:coauthVersionLast="47" xr6:coauthVersionMax="47" xr10:uidLastSave="{00000000-0000-0000-0000-000000000000}"/>
  <bookViews>
    <workbookView xWindow="-120" yWindow="-120" windowWidth="29040" windowHeight="15720" tabRatio="596" activeTab="2" xr2:uid="{00000000-000D-0000-FFFF-FFFF00000000}"/>
  </bookViews>
  <sheets>
    <sheet name="0" sheetId="8" r:id="rId1"/>
    <sheet name="Explicación Hoja 1" sheetId="21" r:id="rId2"/>
    <sheet name="1. Iniciativas" sheetId="3" r:id="rId3"/>
    <sheet name="Explicación Hoja 2" sheetId="29" r:id="rId4"/>
    <sheet name="2. Proyectos e indicadores " sheetId="32" r:id="rId5"/>
  </sheets>
  <externalReferences>
    <externalReference r:id="rId6"/>
  </externalReferences>
  <definedNames>
    <definedName name="_xlnm._FilterDatabase" localSheetId="2" hidden="1">'1. Iniciativas'!$A$5:$U$5</definedName>
    <definedName name="_xlnm._FilterDatabase" localSheetId="4" hidden="1">'2. Proyectos e indicadores '!$A$4:$P$470</definedName>
    <definedName name="_xlnm.Print_Area" localSheetId="0">'0'!$A$1:$E$108</definedName>
    <definedName name="_xlnm.Print_Area" localSheetId="2">'1. Iniciativas'!$A$1:$U$49</definedName>
    <definedName name="_xlnm.Print_Area" localSheetId="4">'2. Proyectos e indicadores '!$A$1:$P$470</definedName>
    <definedName name="_xlnm.Print_Area" localSheetId="1">'Explicación Hoja 1'!$A$1:$B$63</definedName>
    <definedName name="_xlnm.Print_Area" localSheetId="3">'Explicación Hoja 2'!$A$1:$A$34</definedName>
    <definedName name="in_001" localSheetId="0">#REF!</definedName>
    <definedName name="in_001" localSheetId="2">#REF!</definedName>
    <definedName name="in_001">#REF!</definedName>
    <definedName name="ini_10" localSheetId="0">#REF!</definedName>
    <definedName name="ini_10" localSheetId="2">#REF!</definedName>
    <definedName name="ini_10">#REF!</definedName>
    <definedName name="ini_11" localSheetId="0">#REF!</definedName>
    <definedName name="ini_11" localSheetId="2">#REF!</definedName>
    <definedName name="ini_11">#REF!</definedName>
    <definedName name="ini_12" localSheetId="0">#REF!</definedName>
    <definedName name="ini_12" localSheetId="2">#REF!</definedName>
    <definedName name="ini_12">#REF!</definedName>
    <definedName name="ini_13" localSheetId="0">#REF!</definedName>
    <definedName name="ini_13" localSheetId="2">#REF!</definedName>
    <definedName name="ini_13">#REF!</definedName>
    <definedName name="ini_14" localSheetId="0">#REF!</definedName>
    <definedName name="ini_14" localSheetId="2">#REF!</definedName>
    <definedName name="ini_14">#REF!</definedName>
    <definedName name="ini_15" localSheetId="0">#REF!</definedName>
    <definedName name="ini_15" localSheetId="2">#REF!</definedName>
    <definedName name="ini_15">#REF!</definedName>
    <definedName name="ini_16" localSheetId="0">#REF!</definedName>
    <definedName name="ini_16" localSheetId="2">#REF!</definedName>
    <definedName name="ini_16">#REF!</definedName>
    <definedName name="ini_17" localSheetId="0">#REF!</definedName>
    <definedName name="ini_17" localSheetId="2">#REF!</definedName>
    <definedName name="ini_17">#REF!</definedName>
    <definedName name="ini_18" localSheetId="0">#REF!</definedName>
    <definedName name="ini_18" localSheetId="2">#REF!</definedName>
    <definedName name="ini_18">#REF!</definedName>
    <definedName name="ini_19" localSheetId="0">#REF!</definedName>
    <definedName name="ini_19" localSheetId="2">#REF!</definedName>
    <definedName name="ini_19">#REF!</definedName>
    <definedName name="ini_2" localSheetId="0">#REF!</definedName>
    <definedName name="ini_2" localSheetId="2">#REF!</definedName>
    <definedName name="ini_2">#REF!</definedName>
    <definedName name="ini_20" localSheetId="0">#REF!</definedName>
    <definedName name="ini_20" localSheetId="2">#REF!</definedName>
    <definedName name="ini_20">#REF!</definedName>
    <definedName name="ini_21" localSheetId="0">#REF!</definedName>
    <definedName name="ini_21" localSheetId="2">#REF!</definedName>
    <definedName name="ini_21">#REF!</definedName>
    <definedName name="ini_22" localSheetId="0">#REF!</definedName>
    <definedName name="ini_22" localSheetId="2">#REF!</definedName>
    <definedName name="ini_22">#REF!</definedName>
    <definedName name="ini_23" localSheetId="0">#REF!</definedName>
    <definedName name="ini_23" localSheetId="2">#REF!</definedName>
    <definedName name="ini_23">#REF!</definedName>
    <definedName name="ini_24" localSheetId="0">#REF!</definedName>
    <definedName name="ini_24" localSheetId="2">#REF!</definedName>
    <definedName name="ini_24">#REF!</definedName>
    <definedName name="ini_25" localSheetId="0">#REF!</definedName>
    <definedName name="ini_25" localSheetId="2">#REF!</definedName>
    <definedName name="ini_25">#REF!</definedName>
    <definedName name="ini_26" localSheetId="0">#REF!</definedName>
    <definedName name="ini_26" localSheetId="2">#REF!</definedName>
    <definedName name="ini_26">#REF!</definedName>
    <definedName name="ini_27" localSheetId="0">#REF!</definedName>
    <definedName name="ini_27" localSheetId="2">#REF!</definedName>
    <definedName name="ini_27">#REF!</definedName>
    <definedName name="ini_28" localSheetId="0">#REF!</definedName>
    <definedName name="ini_28" localSheetId="2">#REF!</definedName>
    <definedName name="ini_28">#REF!</definedName>
    <definedName name="ini_29" localSheetId="0">#REF!</definedName>
    <definedName name="ini_29" localSheetId="2">#REF!</definedName>
    <definedName name="ini_29">#REF!</definedName>
    <definedName name="ini_3" localSheetId="0">#REF!</definedName>
    <definedName name="ini_3" localSheetId="2">#REF!</definedName>
    <definedName name="ini_3">#REF!</definedName>
    <definedName name="ini_30" localSheetId="0">#REF!</definedName>
    <definedName name="ini_30" localSheetId="2">#REF!</definedName>
    <definedName name="ini_30">#REF!</definedName>
    <definedName name="ini_31" localSheetId="0">#REF!</definedName>
    <definedName name="ini_31" localSheetId="2">#REF!</definedName>
    <definedName name="ini_31">#REF!</definedName>
    <definedName name="ini_32" localSheetId="0">#REF!</definedName>
    <definedName name="ini_32" localSheetId="2">#REF!</definedName>
    <definedName name="ini_32">#REF!</definedName>
    <definedName name="ini_33" localSheetId="0">#REF!</definedName>
    <definedName name="ini_33" localSheetId="2">#REF!</definedName>
    <definedName name="ini_33">#REF!</definedName>
    <definedName name="ini_34" localSheetId="0">#REF!</definedName>
    <definedName name="ini_34" localSheetId="2">#REF!</definedName>
    <definedName name="ini_34">#REF!</definedName>
    <definedName name="ini_35" localSheetId="0">#REF!</definedName>
    <definedName name="ini_35" localSheetId="2">#REF!</definedName>
    <definedName name="ini_35">#REF!</definedName>
    <definedName name="ini_36" localSheetId="0">#REF!</definedName>
    <definedName name="ini_36" localSheetId="2">#REF!</definedName>
    <definedName name="ini_36">#REF!</definedName>
    <definedName name="ini_37" localSheetId="0">#REF!</definedName>
    <definedName name="ini_37" localSheetId="2">#REF!</definedName>
    <definedName name="ini_37">#REF!</definedName>
    <definedName name="ini_38" localSheetId="0">#REF!</definedName>
    <definedName name="ini_38" localSheetId="2">#REF!</definedName>
    <definedName name="ini_38">#REF!</definedName>
    <definedName name="ini_39" localSheetId="0">#REF!</definedName>
    <definedName name="ini_39" localSheetId="2">#REF!</definedName>
    <definedName name="ini_39">#REF!</definedName>
    <definedName name="ini_4" localSheetId="0">#REF!</definedName>
    <definedName name="ini_4" localSheetId="2">#REF!</definedName>
    <definedName name="ini_4">#REF!</definedName>
    <definedName name="ini_40" localSheetId="0">#REF!</definedName>
    <definedName name="ini_40" localSheetId="2">#REF!</definedName>
    <definedName name="ini_40">#REF!</definedName>
    <definedName name="ini_41" localSheetId="0">#REF!</definedName>
    <definedName name="ini_41" localSheetId="2">#REF!</definedName>
    <definedName name="ini_41">#REF!</definedName>
    <definedName name="ini_42" localSheetId="0">#REF!</definedName>
    <definedName name="ini_42" localSheetId="2">#REF!</definedName>
    <definedName name="ini_42">#REF!</definedName>
    <definedName name="ini_43" localSheetId="0">#REF!</definedName>
    <definedName name="ini_43" localSheetId="2">#REF!</definedName>
    <definedName name="ini_43">#REF!</definedName>
    <definedName name="ini_44" localSheetId="0">#REF!</definedName>
    <definedName name="ini_44" localSheetId="2">#REF!</definedName>
    <definedName name="ini_44">#REF!</definedName>
    <definedName name="ini_45" localSheetId="0">#REF!</definedName>
    <definedName name="ini_45" localSheetId="2">#REF!</definedName>
    <definedName name="ini_45">#REF!</definedName>
    <definedName name="ini_46" localSheetId="0">#REF!</definedName>
    <definedName name="ini_46" localSheetId="2">#REF!</definedName>
    <definedName name="ini_46">#REF!</definedName>
    <definedName name="ini_47" localSheetId="0">#REF!</definedName>
    <definedName name="ini_47" localSheetId="2">#REF!</definedName>
    <definedName name="ini_47">#REF!</definedName>
    <definedName name="ini_48" localSheetId="0">#REF!</definedName>
    <definedName name="ini_48" localSheetId="2">#REF!</definedName>
    <definedName name="ini_48">#REF!</definedName>
    <definedName name="ini_49" localSheetId="0">#REF!</definedName>
    <definedName name="ini_49" localSheetId="2">#REF!</definedName>
    <definedName name="ini_49">#REF!</definedName>
    <definedName name="ini_5" localSheetId="0">#REF!</definedName>
    <definedName name="ini_5" localSheetId="2">#REF!</definedName>
    <definedName name="ini_5">#REF!</definedName>
    <definedName name="ini_50" localSheetId="0">#REF!</definedName>
    <definedName name="ini_50" localSheetId="2">#REF!</definedName>
    <definedName name="ini_50">#REF!</definedName>
    <definedName name="ini_51" localSheetId="0">#REF!</definedName>
    <definedName name="ini_51" localSheetId="2">#REF!</definedName>
    <definedName name="ini_51">#REF!</definedName>
    <definedName name="ini_52" localSheetId="0">#REF!</definedName>
    <definedName name="ini_52" localSheetId="2">#REF!</definedName>
    <definedName name="ini_52">#REF!</definedName>
    <definedName name="ini_53" localSheetId="0">#REF!</definedName>
    <definedName name="ini_53" localSheetId="2">#REF!</definedName>
    <definedName name="ini_53">#REF!</definedName>
    <definedName name="ini_54" localSheetId="0">#REF!</definedName>
    <definedName name="ini_54" localSheetId="2">#REF!</definedName>
    <definedName name="ini_54">#REF!</definedName>
    <definedName name="ini_55" localSheetId="0">#REF!</definedName>
    <definedName name="ini_55" localSheetId="2">#REF!</definedName>
    <definedName name="ini_55">#REF!</definedName>
    <definedName name="ini_56" localSheetId="0">#REF!</definedName>
    <definedName name="ini_56" localSheetId="2">#REF!</definedName>
    <definedName name="ini_56">#REF!</definedName>
    <definedName name="ini_57" localSheetId="0">#REF!</definedName>
    <definedName name="ini_57" localSheetId="2">#REF!</definedName>
    <definedName name="ini_57">#REF!</definedName>
    <definedName name="ini_58" localSheetId="0">#REF!</definedName>
    <definedName name="ini_58" localSheetId="2">#REF!</definedName>
    <definedName name="ini_58">#REF!</definedName>
    <definedName name="ini_59" localSheetId="0">#REF!</definedName>
    <definedName name="ini_59" localSheetId="2">#REF!</definedName>
    <definedName name="ini_59">#REF!</definedName>
    <definedName name="ini_6" localSheetId="0">#REF!</definedName>
    <definedName name="ini_6" localSheetId="2">#REF!</definedName>
    <definedName name="ini_6">#REF!</definedName>
    <definedName name="ini_60" localSheetId="0">#REF!</definedName>
    <definedName name="ini_60" localSheetId="2">#REF!</definedName>
    <definedName name="ini_60">#REF!</definedName>
    <definedName name="ini_61" localSheetId="0">#REF!</definedName>
    <definedName name="ini_61" localSheetId="2">#REF!</definedName>
    <definedName name="ini_61">#REF!</definedName>
    <definedName name="ini_62" localSheetId="0">#REF!</definedName>
    <definedName name="ini_62" localSheetId="2">#REF!</definedName>
    <definedName name="ini_62">#REF!</definedName>
    <definedName name="ini_63" localSheetId="0">#REF!</definedName>
    <definedName name="ini_63" localSheetId="2">#REF!</definedName>
    <definedName name="ini_63">#REF!</definedName>
    <definedName name="ini_64" localSheetId="0">#REF!</definedName>
    <definedName name="ini_64" localSheetId="2">#REF!</definedName>
    <definedName name="ini_64">#REF!</definedName>
    <definedName name="ini_65" localSheetId="0">#REF!</definedName>
    <definedName name="ini_65" localSheetId="2">#REF!</definedName>
    <definedName name="ini_65">#REF!</definedName>
    <definedName name="ini_66" localSheetId="0">#REF!</definedName>
    <definedName name="ini_66" localSheetId="2">#REF!</definedName>
    <definedName name="ini_66">#REF!</definedName>
    <definedName name="ini_67" localSheetId="0">#REF!</definedName>
    <definedName name="ini_67" localSheetId="2">#REF!</definedName>
    <definedName name="ini_67">#REF!</definedName>
    <definedName name="ini_68" localSheetId="0">#REF!</definedName>
    <definedName name="ini_68" localSheetId="2">#REF!</definedName>
    <definedName name="ini_68">#REF!</definedName>
    <definedName name="ini_69" localSheetId="0">#REF!</definedName>
    <definedName name="ini_69" localSheetId="2">#REF!</definedName>
    <definedName name="ini_69">#REF!</definedName>
    <definedName name="ini_7" localSheetId="0">#REF!</definedName>
    <definedName name="ini_7" localSheetId="2">#REF!</definedName>
    <definedName name="ini_7">#REF!</definedName>
    <definedName name="ini_70" localSheetId="0">#REF!</definedName>
    <definedName name="ini_70" localSheetId="2">#REF!</definedName>
    <definedName name="ini_70">#REF!</definedName>
    <definedName name="ini_71" localSheetId="0">#REF!</definedName>
    <definedName name="ini_71" localSheetId="2">#REF!</definedName>
    <definedName name="ini_71">#REF!</definedName>
    <definedName name="ini_72" localSheetId="0">#REF!</definedName>
    <definedName name="ini_72" localSheetId="2">#REF!</definedName>
    <definedName name="ini_72">#REF!</definedName>
    <definedName name="ini_73" localSheetId="0">#REF!</definedName>
    <definedName name="ini_73" localSheetId="2">#REF!</definedName>
    <definedName name="ini_73">#REF!</definedName>
    <definedName name="ini_74" localSheetId="0">#REF!</definedName>
    <definedName name="ini_74" localSheetId="2">#REF!</definedName>
    <definedName name="ini_74">#REF!</definedName>
    <definedName name="ini_75" localSheetId="0">#REF!</definedName>
    <definedName name="ini_75" localSheetId="2">#REF!</definedName>
    <definedName name="ini_75">#REF!</definedName>
    <definedName name="ini_76" localSheetId="0">#REF!</definedName>
    <definedName name="ini_76" localSheetId="2">#REF!</definedName>
    <definedName name="ini_76">#REF!</definedName>
    <definedName name="ini_77" localSheetId="0">#REF!</definedName>
    <definedName name="ini_77" localSheetId="2">#REF!</definedName>
    <definedName name="ini_77">#REF!</definedName>
    <definedName name="ini_78" localSheetId="0">#REF!</definedName>
    <definedName name="ini_78" localSheetId="2">#REF!</definedName>
    <definedName name="ini_78">#REF!</definedName>
    <definedName name="ini_79" localSheetId="0">#REF!</definedName>
    <definedName name="ini_79" localSheetId="2">#REF!</definedName>
    <definedName name="ini_79">#REF!</definedName>
    <definedName name="ini_8" localSheetId="0">#REF!</definedName>
    <definedName name="ini_8" localSheetId="2">#REF!</definedName>
    <definedName name="ini_8">#REF!</definedName>
    <definedName name="ini_80" localSheetId="0">#REF!</definedName>
    <definedName name="ini_80" localSheetId="2">#REF!</definedName>
    <definedName name="ini_80">#REF!</definedName>
    <definedName name="ini_81" localSheetId="0">#REF!</definedName>
    <definedName name="ini_81" localSheetId="2">#REF!</definedName>
    <definedName name="ini_81">#REF!</definedName>
    <definedName name="ini_82" localSheetId="0">#REF!</definedName>
    <definedName name="ini_82" localSheetId="2">#REF!</definedName>
    <definedName name="ini_82">#REF!</definedName>
    <definedName name="ini_83" localSheetId="0">#REF!</definedName>
    <definedName name="ini_83" localSheetId="2">#REF!</definedName>
    <definedName name="ini_83">#REF!</definedName>
    <definedName name="ini_84" localSheetId="0">#REF!</definedName>
    <definedName name="ini_84" localSheetId="2">#REF!</definedName>
    <definedName name="ini_84">#REF!</definedName>
    <definedName name="ini_85" localSheetId="0">#REF!</definedName>
    <definedName name="ini_85" localSheetId="2">#REF!</definedName>
    <definedName name="ini_85">#REF!</definedName>
    <definedName name="ini_86" localSheetId="0">#REF!</definedName>
    <definedName name="ini_86" localSheetId="2">#REF!</definedName>
    <definedName name="ini_86">#REF!</definedName>
    <definedName name="ini_87" localSheetId="0">#REF!</definedName>
    <definedName name="ini_87" localSheetId="2">#REF!</definedName>
    <definedName name="ini_87">#REF!</definedName>
    <definedName name="ini_88" localSheetId="0">#REF!</definedName>
    <definedName name="ini_88" localSheetId="2">#REF!</definedName>
    <definedName name="ini_88">#REF!</definedName>
    <definedName name="ini_89" localSheetId="0">#REF!</definedName>
    <definedName name="ini_89" localSheetId="2">#REF!</definedName>
    <definedName name="ini_89">#REF!</definedName>
    <definedName name="ini_9" localSheetId="0">#REF!</definedName>
    <definedName name="ini_9" localSheetId="2">#REF!</definedName>
    <definedName name="ini_9">#REF!</definedName>
    <definedName name="ini_90" localSheetId="0">#REF!</definedName>
    <definedName name="ini_90" localSheetId="2">#REF!</definedName>
    <definedName name="ini_90">#REF!</definedName>
    <definedName name="ini_91" localSheetId="0">#REF!</definedName>
    <definedName name="ini_91" localSheetId="2">#REF!</definedName>
    <definedName name="ini_91">#REF!</definedName>
    <definedName name="ini_92" localSheetId="0">#REF!</definedName>
    <definedName name="ini_92" localSheetId="2">#REF!</definedName>
    <definedName name="ini_92">#REF!</definedName>
    <definedName name="ini_93" localSheetId="0">#REF!</definedName>
    <definedName name="ini_93" localSheetId="2">#REF!</definedName>
    <definedName name="ini_93">#REF!</definedName>
    <definedName name="inter" localSheetId="0">#REF!</definedName>
    <definedName name="inter" localSheetId="2">#REF!</definedName>
    <definedName name="inter">#REF!</definedName>
    <definedName name="MATRIZ" localSheetId="0">#REF!</definedName>
    <definedName name="MATRIZ" localSheetId="2">#REF!</definedName>
    <definedName name="MATRIZ">#REF!</definedName>
    <definedName name="oficina" localSheetId="0">#REF!</definedName>
    <definedName name="oficina" localSheetId="2">#REF!</definedName>
    <definedName name="oficina">#REF!</definedName>
    <definedName name="prensa" localSheetId="0">#REF!</definedName>
    <definedName name="prensa" localSheetId="2">#REF!</definedName>
    <definedName name="prensa">#REF!</definedName>
    <definedName name="qwer" localSheetId="0">#REF!</definedName>
    <definedName name="qwer" localSheetId="2">#REF!</definedName>
    <definedName name="qwer">#REF!</definedName>
    <definedName name="tipos">[1]Hoja1!$D$7:$D$9</definedName>
    <definedName name="_xlnm.Print_Titles" localSheetId="2">'1. Iniciativas'!$1:$5</definedName>
    <definedName name="_xlnm.Print_Titles" localSheetId="4">'2. Proyectos e indicadores '!$1:$4</definedName>
    <definedName name="_xlnm.Print_Titles" localSheetId="1">'Explicación Hoja 1'!$1:$1</definedName>
    <definedName name="xxxxxxx" localSheetId="0">#REF!</definedName>
    <definedName name="xxxxxxx" localSheetId="2">#REF!</definedName>
    <definedName name="xxxxxxx">#REF!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42" i="32" l="1"/>
  <c r="R48" i="3"/>
  <c r="S49" i="3"/>
  <c r="E442" i="32"/>
  <c r="R46" i="3" l="1"/>
  <c r="R49" i="3" s="1"/>
  <c r="S48" i="3"/>
  <c r="S30" i="3" l="1"/>
  <c r="R30" i="3"/>
  <c r="G11" i="32"/>
  <c r="L44" i="3" l="1"/>
  <c r="O15" i="3"/>
  <c r="L13" i="3" l="1"/>
  <c r="N263" i="32" l="1"/>
  <c r="N6" i="32"/>
  <c r="N7" i="32"/>
  <c r="N8" i="32"/>
  <c r="N9" i="32"/>
  <c r="N10" i="32"/>
  <c r="N11" i="32"/>
  <c r="N12" i="32"/>
  <c r="N13" i="32"/>
  <c r="N14" i="32"/>
  <c r="N15" i="32"/>
  <c r="N16" i="32"/>
  <c r="N17" i="32"/>
  <c r="N18" i="32"/>
  <c r="N19" i="32"/>
  <c r="N20" i="32"/>
  <c r="N21" i="32"/>
  <c r="N22" i="32"/>
  <c r="N23" i="32"/>
  <c r="N24" i="32"/>
  <c r="N25" i="32"/>
  <c r="N26" i="32"/>
  <c r="N27" i="32"/>
  <c r="N28" i="32"/>
  <c r="N29" i="32"/>
  <c r="N30" i="32"/>
  <c r="N31" i="32"/>
  <c r="N32" i="32"/>
  <c r="N33" i="32"/>
  <c r="N34" i="32"/>
  <c r="N35" i="32"/>
  <c r="N36" i="32"/>
  <c r="N37" i="32"/>
  <c r="N38" i="32"/>
  <c r="N39" i="32"/>
  <c r="N40" i="32"/>
  <c r="N41" i="32"/>
  <c r="N42" i="32"/>
  <c r="N43" i="32"/>
  <c r="N44" i="32"/>
  <c r="N45" i="32"/>
  <c r="N46" i="32"/>
  <c r="N47" i="32"/>
  <c r="N48" i="32"/>
  <c r="N49" i="32"/>
  <c r="N50" i="32"/>
  <c r="N51" i="32"/>
  <c r="N52" i="32"/>
  <c r="N53" i="32"/>
  <c r="N54" i="32"/>
  <c r="N55" i="32"/>
  <c r="N56" i="32"/>
  <c r="N57" i="32"/>
  <c r="N58" i="32"/>
  <c r="N59" i="32"/>
  <c r="N60" i="32"/>
  <c r="N61" i="32"/>
  <c r="N62" i="32"/>
  <c r="N63" i="32"/>
  <c r="N64" i="32"/>
  <c r="N65" i="32"/>
  <c r="N66" i="32"/>
  <c r="N67" i="32"/>
  <c r="N68" i="32"/>
  <c r="N69" i="32"/>
  <c r="N70" i="32"/>
  <c r="N71" i="32"/>
  <c r="N72" i="32"/>
  <c r="N73" i="32"/>
  <c r="N74" i="32"/>
  <c r="N75" i="32"/>
  <c r="N76" i="32"/>
  <c r="N77" i="32"/>
  <c r="N78" i="32"/>
  <c r="N79" i="32"/>
  <c r="N80" i="32"/>
  <c r="N81" i="32"/>
  <c r="N82" i="32"/>
  <c r="N83" i="32"/>
  <c r="N84" i="32"/>
  <c r="N85" i="32"/>
  <c r="N86" i="32"/>
  <c r="N87" i="32"/>
  <c r="N88" i="32"/>
  <c r="N89" i="32"/>
  <c r="N90" i="32"/>
  <c r="N91" i="32"/>
  <c r="N92" i="32"/>
  <c r="N93" i="32"/>
  <c r="N94" i="32"/>
  <c r="N95" i="32"/>
  <c r="N96" i="32"/>
  <c r="N97" i="32"/>
  <c r="N98" i="32"/>
  <c r="N99" i="32"/>
  <c r="N100" i="32"/>
  <c r="N101" i="32"/>
  <c r="N102" i="32"/>
  <c r="N103" i="32"/>
  <c r="N104" i="32"/>
  <c r="N105" i="32"/>
  <c r="N106" i="32"/>
  <c r="N107" i="32"/>
  <c r="N108" i="32"/>
  <c r="N109" i="32"/>
  <c r="N110" i="32"/>
  <c r="N111" i="32"/>
  <c r="N112" i="32"/>
  <c r="N113" i="32"/>
  <c r="N114" i="32"/>
  <c r="N115" i="32"/>
  <c r="N116" i="32"/>
  <c r="N117" i="32"/>
  <c r="N118" i="32"/>
  <c r="N119" i="32"/>
  <c r="N120" i="32"/>
  <c r="N121" i="32"/>
  <c r="N122" i="32"/>
  <c r="N123" i="32"/>
  <c r="N124" i="32"/>
  <c r="N125" i="32"/>
  <c r="N126" i="32"/>
  <c r="N127" i="32"/>
  <c r="N128" i="32"/>
  <c r="N129" i="32"/>
  <c r="N130" i="32"/>
  <c r="N131" i="32"/>
  <c r="N132" i="32"/>
  <c r="N133" i="32"/>
  <c r="N134" i="32"/>
  <c r="N135" i="32"/>
  <c r="N136" i="32"/>
  <c r="N137" i="32"/>
  <c r="N138" i="32"/>
  <c r="N139" i="32"/>
  <c r="N140" i="32"/>
  <c r="N141" i="32"/>
  <c r="N142" i="32"/>
  <c r="N143" i="32"/>
  <c r="N144" i="32"/>
  <c r="N145" i="32"/>
  <c r="N146" i="32"/>
  <c r="N147" i="32"/>
  <c r="N148" i="32"/>
  <c r="N149" i="32"/>
  <c r="N150" i="32"/>
  <c r="N151" i="32"/>
  <c r="N152" i="32"/>
  <c r="N153" i="32"/>
  <c r="N154" i="32"/>
  <c r="N155" i="32"/>
  <c r="N156" i="32"/>
  <c r="N157" i="32"/>
  <c r="N158" i="32"/>
  <c r="N159" i="32"/>
  <c r="N160" i="32"/>
  <c r="N161" i="32"/>
  <c r="N162" i="32"/>
  <c r="N163" i="32"/>
  <c r="N164" i="32"/>
  <c r="N165" i="32"/>
  <c r="N166" i="32"/>
  <c r="N167" i="32"/>
  <c r="N168" i="32"/>
  <c r="N169" i="32"/>
  <c r="N170" i="32"/>
  <c r="N171" i="32"/>
  <c r="N172" i="32"/>
  <c r="N173" i="32"/>
  <c r="N174" i="32"/>
  <c r="N175" i="32"/>
  <c r="N176" i="32"/>
  <c r="N177" i="32"/>
  <c r="N178" i="32"/>
  <c r="N179" i="32"/>
  <c r="N180" i="32"/>
  <c r="N181" i="32"/>
  <c r="N182" i="32"/>
  <c r="N183" i="32"/>
  <c r="N184" i="32"/>
  <c r="N185" i="32"/>
  <c r="N186" i="32"/>
  <c r="N187" i="32"/>
  <c r="N188" i="32"/>
  <c r="N189" i="32"/>
  <c r="N190" i="32"/>
  <c r="N191" i="32"/>
  <c r="N192" i="32"/>
  <c r="N193" i="32"/>
  <c r="N194" i="32"/>
  <c r="N195" i="32"/>
  <c r="N196" i="32"/>
  <c r="N197" i="32"/>
  <c r="N198" i="32"/>
  <c r="N199" i="32"/>
  <c r="N200" i="32"/>
  <c r="N201" i="32"/>
  <c r="N202" i="32"/>
  <c r="N203" i="32"/>
  <c r="N204" i="32"/>
  <c r="N205" i="32"/>
  <c r="N206" i="32"/>
  <c r="N207" i="32"/>
  <c r="N208" i="32"/>
  <c r="N209" i="32"/>
  <c r="N210" i="32"/>
  <c r="N211" i="32"/>
  <c r="N212" i="32"/>
  <c r="N213" i="32"/>
  <c r="N214" i="32"/>
  <c r="N215" i="32"/>
  <c r="N216" i="32"/>
  <c r="N217" i="32"/>
  <c r="N218" i="32"/>
  <c r="N219" i="32"/>
  <c r="N220" i="32"/>
  <c r="N221" i="32"/>
  <c r="N222" i="32"/>
  <c r="N223" i="32"/>
  <c r="N224" i="32"/>
  <c r="N225" i="32"/>
  <c r="N226" i="32"/>
  <c r="N227" i="32"/>
  <c r="N228" i="32"/>
  <c r="N229" i="32"/>
  <c r="N230" i="32"/>
  <c r="N231" i="32"/>
  <c r="N232" i="32"/>
  <c r="N233" i="32"/>
  <c r="N234" i="32"/>
  <c r="N235" i="32"/>
  <c r="N236" i="32"/>
  <c r="N237" i="32"/>
  <c r="N238" i="32"/>
  <c r="N239" i="32"/>
  <c r="N240" i="32"/>
  <c r="N241" i="32"/>
  <c r="N242" i="32"/>
  <c r="N243" i="32"/>
  <c r="N244" i="32"/>
  <c r="N245" i="32"/>
  <c r="N246" i="32"/>
  <c r="N247" i="32"/>
  <c r="N248" i="32"/>
  <c r="N249" i="32"/>
  <c r="N250" i="32"/>
  <c r="N251" i="32"/>
  <c r="N252" i="32"/>
  <c r="N253" i="32"/>
  <c r="N254" i="32"/>
  <c r="N255" i="32"/>
  <c r="N256" i="32"/>
  <c r="N257" i="32"/>
  <c r="N258" i="32"/>
  <c r="N259" i="32"/>
  <c r="N260" i="32"/>
  <c r="N261" i="32"/>
  <c r="N262" i="32"/>
  <c r="N264" i="32"/>
  <c r="N265" i="32"/>
  <c r="N266" i="32"/>
  <c r="N267" i="32"/>
  <c r="N268" i="32"/>
  <c r="N269" i="32"/>
  <c r="N270" i="32"/>
  <c r="N271" i="32"/>
  <c r="N272" i="32"/>
  <c r="N273" i="32"/>
  <c r="N274" i="32"/>
  <c r="N275" i="32"/>
  <c r="N276" i="32"/>
  <c r="N277" i="32"/>
  <c r="N278" i="32"/>
  <c r="N279" i="32"/>
  <c r="N280" i="32"/>
  <c r="N281" i="32"/>
  <c r="N282" i="32"/>
  <c r="N283" i="32"/>
  <c r="N284" i="32"/>
  <c r="N285" i="32"/>
  <c r="N286" i="32"/>
  <c r="N287" i="32"/>
  <c r="N288" i="32"/>
  <c r="N289" i="32"/>
  <c r="N290" i="32"/>
  <c r="N291" i="32"/>
  <c r="N292" i="32"/>
  <c r="N293" i="32"/>
  <c r="N294" i="32"/>
  <c r="N295" i="32"/>
  <c r="N296" i="32"/>
  <c r="N297" i="32"/>
  <c r="N298" i="32"/>
  <c r="N299" i="32"/>
  <c r="N300" i="32"/>
  <c r="N301" i="32"/>
  <c r="N302" i="32"/>
  <c r="N303" i="32"/>
  <c r="N304" i="32"/>
  <c r="N305" i="32"/>
  <c r="N306" i="32"/>
  <c r="N307" i="32"/>
  <c r="N308" i="32"/>
  <c r="N309" i="32"/>
  <c r="N310" i="32"/>
  <c r="N311" i="32"/>
  <c r="N312" i="32"/>
  <c r="N313" i="32"/>
  <c r="N314" i="32"/>
  <c r="N315" i="32"/>
  <c r="N316" i="32"/>
  <c r="N317" i="32"/>
  <c r="N318" i="32"/>
  <c r="N319" i="32"/>
  <c r="N320" i="32"/>
  <c r="N321" i="32"/>
  <c r="N322" i="32"/>
  <c r="N323" i="32"/>
  <c r="N324" i="32"/>
  <c r="N325" i="32"/>
  <c r="N326" i="32"/>
  <c r="N327" i="32"/>
  <c r="N328" i="32"/>
  <c r="N329" i="32"/>
  <c r="N330" i="32"/>
  <c r="N331" i="32"/>
  <c r="N332" i="32"/>
  <c r="N333" i="32"/>
  <c r="N334" i="32"/>
  <c r="N335" i="32"/>
  <c r="N336" i="32"/>
  <c r="N337" i="32"/>
  <c r="N338" i="32"/>
  <c r="N339" i="32"/>
  <c r="N340" i="32"/>
  <c r="N341" i="32"/>
  <c r="N342" i="32"/>
  <c r="N343" i="32"/>
  <c r="N344" i="32"/>
  <c r="N345" i="32"/>
  <c r="N346" i="32"/>
  <c r="N347" i="32"/>
  <c r="N348" i="32"/>
  <c r="N349" i="32"/>
  <c r="N350" i="32"/>
  <c r="N351" i="32"/>
  <c r="N352" i="32"/>
  <c r="N353" i="32"/>
  <c r="N354" i="32"/>
  <c r="N355" i="32"/>
  <c r="N356" i="32"/>
  <c r="N357" i="32"/>
  <c r="N358" i="32"/>
  <c r="N359" i="32"/>
  <c r="N360" i="32"/>
  <c r="N361" i="32"/>
  <c r="N362" i="32"/>
  <c r="N363" i="32"/>
  <c r="N364" i="32"/>
  <c r="N365" i="32"/>
  <c r="N366" i="32"/>
  <c r="N367" i="32"/>
  <c r="N368" i="32"/>
  <c r="N369" i="32"/>
  <c r="N370" i="32"/>
  <c r="N371" i="32"/>
  <c r="N372" i="32"/>
  <c r="N373" i="32"/>
  <c r="N374" i="32"/>
  <c r="N375" i="32"/>
  <c r="N376" i="32"/>
  <c r="N377" i="32"/>
  <c r="N378" i="32"/>
  <c r="N379" i="32"/>
  <c r="N380" i="32"/>
  <c r="N381" i="32"/>
  <c r="N382" i="32"/>
  <c r="N383" i="32"/>
  <c r="N384" i="32"/>
  <c r="N385" i="32"/>
  <c r="N386" i="32"/>
  <c r="N387" i="32"/>
  <c r="N388" i="32"/>
  <c r="N389" i="32"/>
  <c r="N390" i="32"/>
  <c r="N391" i="32"/>
  <c r="N392" i="32"/>
  <c r="N393" i="32"/>
  <c r="N394" i="32"/>
  <c r="N395" i="32"/>
  <c r="N396" i="32"/>
  <c r="N397" i="32"/>
  <c r="N398" i="32"/>
  <c r="N399" i="32"/>
  <c r="N400" i="32"/>
  <c r="N401" i="32"/>
  <c r="N402" i="32"/>
  <c r="N403" i="32"/>
  <c r="N404" i="32"/>
  <c r="N405" i="32"/>
  <c r="N406" i="32"/>
  <c r="N407" i="32"/>
  <c r="N408" i="32"/>
  <c r="N409" i="32"/>
  <c r="N410" i="32"/>
  <c r="N411" i="32"/>
  <c r="N412" i="32"/>
  <c r="N413" i="32"/>
  <c r="N414" i="32"/>
  <c r="N415" i="32"/>
  <c r="N416" i="32"/>
  <c r="N417" i="32"/>
  <c r="N418" i="32"/>
  <c r="N419" i="32"/>
  <c r="N420" i="32"/>
  <c r="N421" i="32"/>
  <c r="N422" i="32"/>
  <c r="N423" i="32"/>
  <c r="N424" i="32"/>
  <c r="N425" i="32"/>
  <c r="N426" i="32"/>
  <c r="N427" i="32"/>
  <c r="N428" i="32"/>
  <c r="N429" i="32"/>
  <c r="N430" i="32"/>
  <c r="N431" i="32"/>
  <c r="N432" i="32"/>
  <c r="N433" i="32"/>
  <c r="N434" i="32"/>
  <c r="N435" i="32"/>
  <c r="N436" i="32"/>
  <c r="N437" i="32"/>
  <c r="N438" i="32"/>
  <c r="N439" i="32"/>
  <c r="N440" i="32"/>
  <c r="N441" i="32"/>
  <c r="N442" i="32"/>
  <c r="N443" i="32"/>
  <c r="N444" i="32"/>
  <c r="N445" i="32"/>
  <c r="N446" i="32"/>
  <c r="N447" i="32"/>
  <c r="N448" i="32"/>
  <c r="N449" i="32"/>
  <c r="N450" i="32"/>
  <c r="N451" i="32"/>
  <c r="N452" i="32"/>
  <c r="N453" i="32"/>
  <c r="N454" i="32"/>
  <c r="N455" i="32"/>
  <c r="N456" i="32"/>
  <c r="N457" i="32"/>
  <c r="N458" i="32"/>
  <c r="N459" i="32"/>
  <c r="N460" i="32"/>
  <c r="N461" i="32"/>
  <c r="N462" i="32"/>
  <c r="N463" i="32"/>
  <c r="N464" i="32"/>
  <c r="N465" i="32"/>
  <c r="N466" i="32"/>
  <c r="N467" i="32"/>
  <c r="N468" i="32"/>
  <c r="N469" i="32"/>
  <c r="N470" i="32"/>
  <c r="N5" i="32" l="1"/>
  <c r="L25" i="3" l="1"/>
  <c r="O22" i="3"/>
  <c r="O21" i="3"/>
  <c r="L22" i="3"/>
  <c r="L21" i="3"/>
  <c r="O10" i="3"/>
  <c r="L14" i="3" l="1"/>
  <c r="O40" i="3"/>
  <c r="O38" i="3"/>
  <c r="O37" i="3"/>
  <c r="O26" i="3"/>
  <c r="O25" i="3"/>
  <c r="O24" i="3"/>
  <c r="O19" i="3"/>
  <c r="O18" i="3"/>
  <c r="O17" i="3"/>
  <c r="L15" i="3"/>
  <c r="O13" i="3"/>
  <c r="O11" i="3"/>
  <c r="L12" i="3"/>
  <c r="L24" i="3" l="1"/>
  <c r="L9" i="3" l="1"/>
  <c r="O8" i="3"/>
  <c r="L6" i="3"/>
  <c r="O6" i="3" l="1"/>
  <c r="L10" i="3"/>
  <c r="O48" i="3"/>
  <c r="L48" i="3"/>
  <c r="O47" i="3"/>
  <c r="L47" i="3"/>
  <c r="O46" i="3"/>
  <c r="L46" i="3"/>
  <c r="O45" i="3"/>
  <c r="L45" i="3"/>
  <c r="O44" i="3"/>
  <c r="O43" i="3"/>
  <c r="L43" i="3"/>
  <c r="O42" i="3"/>
  <c r="L42" i="3"/>
  <c r="O41" i="3"/>
  <c r="L41" i="3"/>
  <c r="L40" i="3"/>
  <c r="O39" i="3"/>
  <c r="L39" i="3"/>
  <c r="L38" i="3"/>
  <c r="L37" i="3"/>
  <c r="O36" i="3"/>
  <c r="L36" i="3"/>
  <c r="O35" i="3"/>
  <c r="L35" i="3"/>
  <c r="O34" i="3"/>
  <c r="L34" i="3"/>
  <c r="O33" i="3"/>
  <c r="L33" i="3"/>
  <c r="O32" i="3"/>
  <c r="L32" i="3"/>
  <c r="O31" i="3"/>
  <c r="L31" i="3"/>
  <c r="O30" i="3"/>
  <c r="L30" i="3"/>
  <c r="O29" i="3"/>
  <c r="L29" i="3"/>
  <c r="O28" i="3"/>
  <c r="L28" i="3"/>
  <c r="O27" i="3"/>
  <c r="L27" i="3"/>
  <c r="L26" i="3"/>
  <c r="O23" i="3"/>
  <c r="L23" i="3"/>
  <c r="O20" i="3"/>
  <c r="L20" i="3"/>
  <c r="L19" i="3"/>
  <c r="L18" i="3"/>
  <c r="L17" i="3"/>
  <c r="O16" i="3"/>
  <c r="L16" i="3"/>
  <c r="O14" i="3"/>
  <c r="O12" i="3"/>
  <c r="L11" i="3"/>
  <c r="O9" i="3"/>
  <c r="L8" i="3"/>
  <c r="O7" i="3"/>
  <c r="L7" i="3"/>
</calcChain>
</file>

<file path=xl/sharedStrings.xml><?xml version="1.0" encoding="utf-8"?>
<sst xmlns="http://schemas.openxmlformats.org/spreadsheetml/2006/main" count="1555" uniqueCount="1025">
  <si>
    <t xml:space="preserve">El Plan Nacional de Desarrollo 2022-2026 (PND 2022-2026) Colombia potencia mundial de la vida concreta el inicio de una transición que debe desembocar en la paz total, que no es otra cosa que la búsqueda de una oportunidad para que todos podamos vivir una vida digna, basada en la justicia; es decir, en una cultura de la paz que reconoce el valor excelso de la vida en todas sus formas y que garantiza el cuidado de la casa común.  
El Plan Nacional de Desarrollo 2022-2026 está compuesto por cinco transformaciones: (a) ordenamiento del territorio alrededor del agua, (b) seguridad humana y justicia social, (c) derecho humano a la alimentación, (d) internacionalización, economía productiva para la vida y acción climática, y (e) convergencia regional. </t>
  </si>
  <si>
    <t>Plan Requerido por el Decreto 612</t>
  </si>
  <si>
    <t>Iniciativa del Plan de Acción que lo incluye</t>
  </si>
  <si>
    <t>Enlace Publicación</t>
  </si>
  <si>
    <t>1. Plan Institucional de Archivos de la Entidad ­PINAR</t>
  </si>
  <si>
    <t>E2-D2-5000 - Fortalecimiento de la Gestión Documental en MinTIC</t>
  </si>
  <si>
    <t>https://www.mintic.gov.co/portal/inicio/Atencion-y-Servicio-a-la-Ciudadania/Transparencia/135922:Plan-institucional-de-archivos</t>
  </si>
  <si>
    <t>2. Plan Anual de Adquisiciones</t>
  </si>
  <si>
    <t>E2-D2-6000 / Gestión Contractual del MINTIC para una  Contratación  Pública Eficiente y Transparente</t>
  </si>
  <si>
    <t>https://www.mintic.gov.co/portal/inicio/Presupuesto/Plan-Anual-de-Adquisiciones/195007:Plan-Anual-de-Adquisiciones</t>
  </si>
  <si>
    <t>3. Plan Anual de Vacantes</t>
  </si>
  <si>
    <t>E2-D1-1000 - Gestión adecuada del talento humano dentro del ciclo de vida del servidor público para cumplimiento de las metas establecidas de la entidad.</t>
  </si>
  <si>
    <t>https://www.mintic.gov.co/portal/inicio/Atencion-y-Servicio-a-la-Ciudadania/Transparencia/135689:Gestion-del-Talento-Humano</t>
  </si>
  <si>
    <t>4. Plan de Previsión de Recursos Humanos</t>
  </si>
  <si>
    <t>5. Plan Estratégico de Talento Humano</t>
  </si>
  <si>
    <t>6. Plan Institucional de Capacitación</t>
  </si>
  <si>
    <t>7. Plan de Incentivos Institucionales</t>
  </si>
  <si>
    <t>8. Plan de Trabajo Anual en Seguridad y Salud en el Trabajo</t>
  </si>
  <si>
    <t>9.Programa de Transparencia y Ética.</t>
  </si>
  <si>
    <t>E2-D3-1000 - Fortalecimiento de los mecanismos que generen confianza en la Institucionalidad y permiten la lucha contra la corrupción</t>
  </si>
  <si>
    <t>10. Plan Estratégico de Tecnologías de la Información y las Comunicaciones ­ PETI</t>
  </si>
  <si>
    <t>E2-D2-1000 - Estrategia y operación de tecnología para lograr una transformación  digital con enfoque social y democrático en la entidad</t>
  </si>
  <si>
    <t>https://www.mintic.gov.co/portal/inicio/Planes/Plan-Estrategico-TI/</t>
  </si>
  <si>
    <t>11. Plan de Tratamiento de Riesgos de Seguridad y Privacidad de la Información</t>
  </si>
  <si>
    <t>E2-D5-3000- Fortalecimiento de las capacidades Institucionales para la Seguridad y Privacidad de la Información.</t>
  </si>
  <si>
    <t>https://www.mintic.gov.co/portal/inicio/Atencion-y-Servicio-a-la-Ciudadania/Transparencia/135830:Plan-de-seguridad-y-privacidad-de-la-informacion</t>
  </si>
  <si>
    <t>12. Plan de Seguridad y Privacidad de la Información</t>
  </si>
  <si>
    <t xml:space="preserve"> </t>
  </si>
  <si>
    <t>Bases PND
Transformación</t>
  </si>
  <si>
    <t>Catalizadores-Componentes PND</t>
  </si>
  <si>
    <t>Enfoque</t>
  </si>
  <si>
    <t>Líneas estratégicas / Dimensión MIG</t>
  </si>
  <si>
    <t>Código iniciativa</t>
  </si>
  <si>
    <t>Iniciativa</t>
  </si>
  <si>
    <t>Objetivo Iniciativa</t>
  </si>
  <si>
    <t xml:space="preserve">Política de gestión y Desempeño </t>
  </si>
  <si>
    <t>Metas de los Objetivo de Desarrollo Sostenible (ODS)</t>
  </si>
  <si>
    <t>Proyecto de inversión</t>
  </si>
  <si>
    <t xml:space="preserve">Total Apropiación </t>
  </si>
  <si>
    <t>Dependencia</t>
  </si>
  <si>
    <t>Líder Iniciativa</t>
  </si>
  <si>
    <t>Seguridad Humana y Justicia Social</t>
  </si>
  <si>
    <t>Catalizador: Conectividad digital para cambiar vidas</t>
  </si>
  <si>
    <t>1. Enfoque Estratégico</t>
  </si>
  <si>
    <t>1.1 Conectividad reducción de la Brecha digital y la Pobreza</t>
  </si>
  <si>
    <t>E1-L1-1000</t>
  </si>
  <si>
    <t>Supervisión Inteligente</t>
  </si>
  <si>
    <t>Realizar los ejercicios de verificación de las obligaciones de los operadores de telecomunicaciones y postales bajo una supervisión inteligente basada en ciencias de datos.</t>
  </si>
  <si>
    <t>01. Planeación Institucional.</t>
  </si>
  <si>
    <t>No Aplica</t>
  </si>
  <si>
    <t>Dirección de vigilancia, Inspección y Control</t>
  </si>
  <si>
    <t>E1-L1-2000</t>
  </si>
  <si>
    <t>Ampliación Programa de Telecomunicaciones Sociales Nacional</t>
  </si>
  <si>
    <t>Garantizar la culminación del despliegue de la red de alta velocidad y la oferta de conectividad asociada, conforme lo previsto en el Documento CONPES 3769 de 2013.</t>
  </si>
  <si>
    <t>9.c. Aumentar de forma significativa el acceso a la tecnología de la información y las comunicaciones y esforzarse por facilitar el acceso universal y asequible a Internet en los países menos adelantados a más tardar en 2020 (Mintic-Líder).</t>
  </si>
  <si>
    <t xml:space="preserve"> Dirección de Infraestructura</t>
  </si>
  <si>
    <t>E1-L1-3000</t>
  </si>
  <si>
    <t>Masificación de Accesos</t>
  </si>
  <si>
    <t>Contribuir al cierre de la brecha digital mediante el despliegue de accesos de última milla en condiciones asequibles</t>
  </si>
  <si>
    <t>E1-L1-4000</t>
  </si>
  <si>
    <t>Implementación Soluciones de Acceso Comunitario a las Tecnologías de la Información y las Comunicaciones Nacional</t>
  </si>
  <si>
    <t>Garantizar las condiciones para la universalización del acceso a Internet en Zonas rurales</t>
  </si>
  <si>
    <t>Dirección de Infraestructura</t>
  </si>
  <si>
    <t>E1-L1-5000</t>
  </si>
  <si>
    <t>Gestión integral de espectro para el incremento del bienestar social</t>
  </si>
  <si>
    <t>Implementar las acciones encaminadas a fortalecer la planeación, la alineación internacional, la atribución, la gestión técnica, la vigilancia, inspección y control de este recurso; así como también ejecutar programas de investigación, innovación y divulgación del conocimiento en espectro radioeléctrico para la apropiación por parte de los grupos de valor y partes interesadas para contribuir con el desarrollo de las comunicaciones, la maximización del bienestar y la calidad de vida de los colombianos.</t>
  </si>
  <si>
    <t>*ODS 4: Educación de calidad *ODS 8: Trabajo decente y desarrollo económico *ODS 9: Industria, innovación e infraestructura *ODS 10: Reducción de las desigualdades *ODS 11: Ciudades y comunidades sostenibles *ODS 16: Paz, justicia e instituciones sólidas *ODS 17: Alianza para lograr los objetivos</t>
  </si>
  <si>
    <t>Agencia Nacional del Espectro - ANE</t>
  </si>
  <si>
    <t>Conectividad digital para cambiar vidas</t>
  </si>
  <si>
    <t>E1-L1-6000</t>
  </si>
  <si>
    <t>Acercamiento al usuario y mitigación de incumplimientos de las empresas del sector</t>
  </si>
  <si>
    <t>Realizar las acciones de promoción y prevención para fortalecer el cumplimiento de las obligaciones  de los operadores de telecomunicaciones y servicios postales</t>
  </si>
  <si>
    <t>E1-L1-7000</t>
  </si>
  <si>
    <t>Fortalecimiento del sector TIC y Postal</t>
  </si>
  <si>
    <t>Generar lineamientos de política y estrategias enfocadas a mejorar la competitividad del sector, contribuyendo a la disminución de la brecha digital e implementando planes sectoriales de modernización, simplificación normativa y eliminación de barreras de entrada.</t>
  </si>
  <si>
    <t>Dirección de Industria de Comunicaciones</t>
  </si>
  <si>
    <t>Catalizador:  Conectividad digital para cambiar vidas
Componente: Estrategia de apropiación digital</t>
  </si>
  <si>
    <t>E1-L1-8000</t>
  </si>
  <si>
    <t>Control integral de las decisiones en segunda instancia en los servicios de comunicaciones (Móvil/ no móvil), postal, radiodifusión sonora y televisión.</t>
  </si>
  <si>
    <t xml:space="preserve">Resolver los recursos de apelación presentados por los vigilados. </t>
  </si>
  <si>
    <t>No aplica</t>
  </si>
  <si>
    <t>GIT Especializado de Apelaciones</t>
  </si>
  <si>
    <t>Convergencia regional</t>
  </si>
  <si>
    <t>Catalizador: Fortalecimiento institucional como motor de cambio para recuperar la confianza de la ciudadanía y para el fortalecimiento del vínculo Estado-Ciudadanía
Componente: Gobierno digital para la gente.</t>
  </si>
  <si>
    <t>1.2 Ecosistemas de Innovación</t>
  </si>
  <si>
    <t>E1-L2-1000</t>
  </si>
  <si>
    <t>Transformación Digital para la Productividad del Estado a través de la Política de Gobierno Digital</t>
  </si>
  <si>
    <t>Incrementar el nivel de Transformación Digital del Estado a través de planes, programas y proyectos que impulsen la Política de Gobierno Digital</t>
  </si>
  <si>
    <t>ODS 17. Alianzas para lograr los objetivos</t>
  </si>
  <si>
    <t xml:space="preserve"> Dirección de Gobierno Digital</t>
  </si>
  <si>
    <t>Convergencia Regional</t>
  </si>
  <si>
    <t>Aprovechamiento de la ciudad construida, participativo e incluyente, para el fortalecimiento de los vínculos intraurbanos.</t>
  </si>
  <si>
    <t>E1-L2-10000</t>
  </si>
  <si>
    <t>Fortalecimiento del Operador Postal Oficial</t>
  </si>
  <si>
    <t xml:space="preserve">Desarrollar estrategias que fortalezcan al Operador Postal como prestador de servicios que aporten al desarrollo del sector. </t>
  </si>
  <si>
    <t>8. Trabajo decente y crecimiento económico
9. Industria, innovación e infraestructura
11. Ciudades y comunidades sostenibles</t>
  </si>
  <si>
    <t>Servicios Postales Nacionales - SPN</t>
  </si>
  <si>
    <t>Catalizador:  Conectividad digital para cambiar vidas</t>
  </si>
  <si>
    <t>E1-L2-11000</t>
  </si>
  <si>
    <t>Fortalecimiento del Modelo Convergente de la Televisión Pública Regional y Nacional.</t>
  </si>
  <si>
    <t xml:space="preserve">Implementar  contenidos multiplataforma que fortalezcan la TV pública a través del conocimiento del entorno y análisis de las audiencias </t>
  </si>
  <si>
    <t>Industria, Innovación e Infraestructura</t>
  </si>
  <si>
    <t>GIT de Fortalecimiento al Sistema de Medios Publicos</t>
  </si>
  <si>
    <t>María Cecilia Londoño</t>
  </si>
  <si>
    <t>Catalizador: Fortalecimiento institucional como motor de cambio para recuperar la confianza de la ciudadanía y para el fortalecimiento del vínculo Estado Ciudadanía 
Componente: Gobierno digital para la gente</t>
  </si>
  <si>
    <t>E1-L2-12000</t>
  </si>
  <si>
    <t>Apoyo a operadores públicos del servicio de Televisión a nivel nacional-RTVC</t>
  </si>
  <si>
    <t>Aumentar la capacidad en la prestación del servicio público de televisión.</t>
  </si>
  <si>
    <t>Radio y Televisión de Colombia - RTVC</t>
  </si>
  <si>
    <t>E1-L2-13000</t>
  </si>
  <si>
    <t>Contenidos digitales y/o convergentes en la plataforma RTVCPlay.</t>
  </si>
  <si>
    <t>Aumentar la producción y difusión de contenidos digitales y/o convergentes en la televisión y la radio pública nacional.</t>
  </si>
  <si>
    <t>Catalizador: Desarrollar la sociedad del conocimiento y la tecnología
Componente: Gobierno Digital para la gente</t>
  </si>
  <si>
    <t>E1-L2-2000</t>
  </si>
  <si>
    <t xml:space="preserve"> Contribución a la consolidación digital del estado a través del aumento de las entidades vinculadas al ecosistema de información pública digital</t>
  </si>
  <si>
    <t xml:space="preserve"> Aumentar la vinculación de las entidades públicas al ecosistema de información pública digital</t>
  </si>
  <si>
    <t>Agencia Nacional Digital - AND</t>
  </si>
  <si>
    <t>Catalizador:  Conectividad digital para cambiar vidas
Componente: Estrategia de apropiación digital para la vida</t>
  </si>
  <si>
    <t>E1-L2-3000</t>
  </si>
  <si>
    <t>Capacidades para la resiliencia en Seguridad Digital</t>
  </si>
  <si>
    <t xml:space="preserve">Incrementar el conocimiento en materia de gestión de incidentes de Seguridad Digital en el país. </t>
  </si>
  <si>
    <t>Industria innovación e infraestructura</t>
  </si>
  <si>
    <t>GIT de Respuesta a Emergencias Cibernéticas de Colombia - COLCERT</t>
  </si>
  <si>
    <t>E1-L2-4000</t>
  </si>
  <si>
    <t>Cultura de seguridad digital para prevención y preparación del estado colombiano</t>
  </si>
  <si>
    <t>Apoyar en la implementación del marco de gobernanza en materia de seguridad digital en Colombia</t>
  </si>
  <si>
    <t>E1-L2-5000</t>
  </si>
  <si>
    <t>Fortalecimiento de la radio pública nacional</t>
  </si>
  <si>
    <t>Fortalecer la radio pública, a través del despliegue de nueva infraestructura de estaciones y estudios de la red de la radio pública nacional operada por Radio Televisión Nacional de Colombia - RTVC</t>
  </si>
  <si>
    <t>E1-L2-6000</t>
  </si>
  <si>
    <t>Fortalecimiento integral de los operadores públicos del servicio de televisión nacional</t>
  </si>
  <si>
    <t xml:space="preserve">Fortalecer a los operadores públicos en las condiciones técnicas y operativas de la prestación del servicio de televisión </t>
  </si>
  <si>
    <t>Internacionalización, transformación productiva para la vida y acción climática</t>
  </si>
  <si>
    <t>Catalizador: De una economía extractivista a una sostenible y productiva: Política de Reindustrialización, hacia una economía del conocimiento, incluyente y sostenible	
Componente: Impulso a la industria de las tecnologías de la información (TI)</t>
  </si>
  <si>
    <t>E1-L2-7000</t>
  </si>
  <si>
    <t>Fortalecimiento de la Industria TI para la transformación productiva</t>
  </si>
  <si>
    <t>Fortalecer la Industria Digital Nacional durante el cuatrienio, para que responda a las demandas de adopción de tecnologías digitales por parte de los sectores productivos consolidando a Colombia como un país desarrollador de productos y servicios digitales.</t>
  </si>
  <si>
    <t xml:space="preserve">18. Seguimiento y evaluación del desempeño institucional </t>
  </si>
  <si>
    <t>8.2  Lograr niveles más elevados de productividad económica mediante la diversificación, la modernización tecnológica y la innovación, entre otras cosas centrándose en los sectores con gran valor añadido y un uso intensivo de la mano de obra</t>
  </si>
  <si>
    <t>Dirección de Economía Digital</t>
  </si>
  <si>
    <t>E1-L2-8000</t>
  </si>
  <si>
    <t>Fortalecimiento de los contenidos audiovisuales de la televisión pública.</t>
  </si>
  <si>
    <t>Aumentar la oferta de contenidos audiovisuales con valor público que respondan a la identidad, necesidades y preferencias de los colombianos</t>
  </si>
  <si>
    <t>E1-L2-9000</t>
  </si>
  <si>
    <t>Fortalecimiento de la programación de la radio pública</t>
  </si>
  <si>
    <t>Fortalecer las plataformas de las emisoras de la radio pública nacional a través de la realización de contenidos con valor público que generen identidad y auto representación</t>
  </si>
  <si>
    <t>Industria, innovación e infraestructura
9.c. Aumentar de forma significativa el acceso a la tecnología de la información y las comunicaciones y esforzarse por facilitar el acceso universal y asequible a Internet en los países menos adelantados a más tardar en 2020 (MinTIC-Líder)</t>
  </si>
  <si>
    <t>1.3 Educación Digital</t>
  </si>
  <si>
    <t>E1-L3-2000</t>
  </si>
  <si>
    <t>Facilitar el acceso y uso de las tecnologías de la información y las comunicaciones en todo el territorio nacional Computadores para Educar</t>
  </si>
  <si>
    <t>Incremento en la  dotación de terminales de cómputo y capacitación de docentes en sedes educativas oficiales a nivel nacional y Recuperación de equipos de cómputo obsoletos existentes en las sedes educativas oficiales a nivel nacional</t>
  </si>
  <si>
    <t>Computadores para Educar - CPE</t>
  </si>
  <si>
    <t>Catalizador: Conectividad digital para cambiar vidas
Componente: Estrategia de apropiación digital</t>
  </si>
  <si>
    <t>E1-L3-3000</t>
  </si>
  <si>
    <t>Apropiación TIC para el Cambio</t>
  </si>
  <si>
    <t xml:space="preserve">Promover la apropiación masiva de las TIC a través del diseño e implementación de estrategias incluyentes y con enfoque diferencial que permitan fomentar y fortalecer las habilidades digitales de los colombianos para que logren un mayor nivel de uso de la tecnología. </t>
  </si>
  <si>
    <t>9.c. Aumentar significativamente el acceso a la tecnología de la información y las comunicaciones y esforzarse por proporcionar acceso universal y asequible a Internet en los países menos adelantados de aquí a 2020.
4.4  De aquí a 2030, aumentar considerablemente el número de jóvenes y adultos que tienen las competencias necesarias, en particular técnicas y profesionales, para acceder al empleo, el trabajo decente y el emprendimiento.
5.b  Mejorar el uso de la tecnología instrumental, en particular la tecnología de la información y las comunicaciones, para promover el empoderamiento de las mujeres</t>
  </si>
  <si>
    <t>Dirección de Apropiación de Tecnologías de la Información y las Comunicaciones</t>
  </si>
  <si>
    <t>E1-L3-4000</t>
  </si>
  <si>
    <t>Internet Seguro y Responsable</t>
  </si>
  <si>
    <t>Fomentar el desarrollo de nuevas ciudadanías digitales promoviendo el uso seguro y responsable de las Tecnologías de la Información y Comunicación (TIC), impulsando así la adopción progresiva y efectiva de herramientas digitales para el crecimiento y la evolución en diversos sectores.</t>
  </si>
  <si>
    <t>9.c. Aumentar significativamente el acceso a la tecnología de la información y las comunicaciones y esforzarse por proporcionar acceso universal y asequible a Internet en los países menos adelantados de aquí a 2020.</t>
  </si>
  <si>
    <t xml:space="preserve">Seguridad Humana y justicia social </t>
  </si>
  <si>
    <t>Catalizador:  Conectividad digital para cambiar vidas 
Componente: Estrategia de apropiación digital para la vida</t>
  </si>
  <si>
    <t>E1-L3-5000</t>
  </si>
  <si>
    <t>Desarrollo de habilidades digitales para la vida</t>
  </si>
  <si>
    <t>Aportar a la democratización de las TIC para desarrollar una sociedad del conocimiento y la tecnología durante el cuatrienio, a través de la  transformación digital y la formación de colombianos en habilidades TI para lograr el cambio que el país necesita.</t>
  </si>
  <si>
    <t>4.4  De aquí a 2030, aumentar considerablemente el número de jóvenes y adultos que tienen las competencias necesarias, en particular técnicas y profesionales, para acceder al empleo, el trabajo decente y el emprendimiento
4.b  De aquí a 2020, aumentar considerablemente a nivel mundial el número de becas disponibles para los países en desarrollo, en particular los países menos adelantados, los pequeños Estados insulares en desarrollo y los países africanos, a fin de que sus estudiantes puedan matricularse en programas de enseñanza superior, incluidos programas de formación profesional y programas técnicos, científicos, de ingeniería y de tecnología de la información y las comunicaciones, de países desarrollados y otros países en desarrollo</t>
  </si>
  <si>
    <t>Catalizador: Fortalecimiento institucional como motor de cambio para recuperar la confianza de la ciudadanía y para el fortalecimiento del vínculo Estado Ciudadanía</t>
  </si>
  <si>
    <t>2. Enfoque Transversal</t>
  </si>
  <si>
    <t>2.1 Cultura</t>
  </si>
  <si>
    <t>E2-D1-1000</t>
  </si>
  <si>
    <t>Gestión adecuada del talento humano dentro del ciclo de vida del servidor público para cumplimiento de las metas establecidas de la entidad.</t>
  </si>
  <si>
    <t>Implementar el Plan Estratégico de Talento Humano para el fortalecimiento de la cultura organizacional del Ministerio para las Tecnologías, Información y las Comunicaciones en el marco del ciclo de vida del servidor público.</t>
  </si>
  <si>
    <t>04. Talento Humano.
05. Integridad</t>
  </si>
  <si>
    <t>Subdirección para la Gestión del Talento Humano</t>
  </si>
  <si>
    <t>2.2 Arquitectura Institucional</t>
  </si>
  <si>
    <t>E2-D2-1000</t>
  </si>
  <si>
    <t>Estrategia y operación de tecnología para lograr una transformación digital con enfoque social y democrático en la entidad</t>
  </si>
  <si>
    <t>Definir e implementar una arquitectura tecnológica que permita optimizar, disponer y mantener los servicios de tecnología que apoyan la operación del ministerio, apropiando modelos y tecnologías de nueva generación dentro de las vigencias de 2023 a 2026</t>
  </si>
  <si>
    <t xml:space="preserve">01.Planeación Institucional 
11.Gobierno digital 
12. Seguridad digital </t>
  </si>
  <si>
    <t>Oficina de Tecnologías de la Información</t>
  </si>
  <si>
    <t>Programación y seguimiento de ingresos, así como el monitoreo continuo de la ejecución presupuestal y contractual del Fondo Único de TIC</t>
  </si>
  <si>
    <t>Fortalecer el seguimiento de los ingresos y gastos del Fondo Único de TIC en el marco de la integridad y pertinencia requerida</t>
  </si>
  <si>
    <t>02. Gestión presupuestal y eficiencia del gasto público.</t>
  </si>
  <si>
    <t>Oficina para la Gestión de Ingresos del Fondo</t>
  </si>
  <si>
    <t>Gina del Rosario Nuñez</t>
  </si>
  <si>
    <t>E2-D2-3000</t>
  </si>
  <si>
    <t>Gestión adecuada de los recursos financieros Ministerio de TIC</t>
  </si>
  <si>
    <t>Garantizar el financiamiento y cumplimiento de los objetivos misionales, estratégicos y legales.</t>
  </si>
  <si>
    <t>Subdirección Financiera</t>
  </si>
  <si>
    <t>Flor Angela Castro</t>
  </si>
  <si>
    <t>E2-D2-4000</t>
  </si>
  <si>
    <t>Gestión adecuada de los recursos Fondo Único de TIC</t>
  </si>
  <si>
    <t xml:space="preserve">02. Gestión presupuestal y eficiencia del gasto público.
</t>
  </si>
  <si>
    <t>E2-D2-5000</t>
  </si>
  <si>
    <t>Fortalecimiento de la Gestión Documental en MinTIC</t>
  </si>
  <si>
    <t>Generar estrategias para consolidar la gestión documental con fines de conservación y preservación de los documentos producidos en el MINTIC.</t>
  </si>
  <si>
    <t xml:space="preserve">16. Gestión documental
</t>
  </si>
  <si>
    <t>Subdirección Administrativa</t>
  </si>
  <si>
    <t>E2-D2-6000</t>
  </si>
  <si>
    <t>Gestión Contractual del MINTIC para una Contratación Pública Eficiente y Transparente</t>
  </si>
  <si>
    <t>Brindar a la entidad un soporte para los diferentes tramites en etapas del proceso de contratación</t>
  </si>
  <si>
    <t xml:space="preserve">03. Política de Compras y Contratación Pública </t>
  </si>
  <si>
    <t xml:space="preserve"> Subdirección de Gestión Contractual</t>
  </si>
  <si>
    <t>2.3 Relación con los Grupos de Interés</t>
  </si>
  <si>
    <t>E2-D3-1000</t>
  </si>
  <si>
    <t>Fortalecimiento de los mecanismos que generen confianza en la Institucionalidad y permiten la lucha contra la corrupción</t>
  </si>
  <si>
    <t>Fortalecer los mecanismos de lucha contra la corrupción a través de la divulgación activa de la información pública sin que medie solicitud alguna, respondiendo de buena fe, de manera adecuada, veraz, oportuna en lenguaje claro y gratuita a las solicitudes de acceso a la información pública</t>
  </si>
  <si>
    <t xml:space="preserve">06. Transparencia, acceso a la información pública y lucha contra la corrupción.
</t>
  </si>
  <si>
    <t>Oficina Asesora de Planeación y Estudios Sectoriales</t>
  </si>
  <si>
    <t>Juddy Alexandra Amado Sierra</t>
  </si>
  <si>
    <t>E2-D3-2000</t>
  </si>
  <si>
    <t>Estrategia de divulgación y comunicaciones del MinTIC</t>
  </si>
  <si>
    <t>Diseñar e implementar la estrategia de comunicaciones que permitirá a la entidad informar e interactuar sobre los planes, programas, proyectos, y servicios a la ciudadanía.</t>
  </si>
  <si>
    <t>06. Transparencia, acceso a la información pública y lucha contra la corrupción.</t>
  </si>
  <si>
    <t>Oficina Asesora de Prensa</t>
  </si>
  <si>
    <t>E2-D3-3000</t>
  </si>
  <si>
    <t>Fortalecimiento en la gestión internacional, según las necesidades que tengan de MINTIC</t>
  </si>
  <si>
    <t>Incentivar la cooperación internacional en apoyo a las iniciativas del Plan Estratégico, posicionando al Ministerio como líder regional en materia TIC</t>
  </si>
  <si>
    <t>15. Gestión del conocimiento y la innovación.</t>
  </si>
  <si>
    <t xml:space="preserve"> Oficina Internacional</t>
  </si>
  <si>
    <t>E2-D3-4000</t>
  </si>
  <si>
    <t>Fortalecimiento de capacidades de los grupos con interés en temas TIC del país, orientado hacia el cierre de brecha digital regional.</t>
  </si>
  <si>
    <t>Fortalecer a través de asistencias técnicas, socializaciones, mesas de trabajo y atenciones en temas TIC, a los grupos de interés, para disminuir la brecha digital regional</t>
  </si>
  <si>
    <t xml:space="preserve"> Oficina de Fomento Regional de Tecnologías de la Información y las Comunicaciones</t>
  </si>
  <si>
    <t>E2-D3-5000</t>
  </si>
  <si>
    <t>Fortalecimiento de acciones institucionales diferenciadas para fomentar el uso y la apropiación de las TIC en comunidades étnicas, grupos comunitarios, victimas y/o colectivos sociales</t>
  </si>
  <si>
    <t>Promover la articulación y desarrollo de acciones institucionales que fomenten el uso y la apropiación de las TIC en grupos de especial protección tales como comunidades étnicas, grupos comunitarios, victimas y /o colectivos sociales</t>
  </si>
  <si>
    <t>GIT de Consenso Social</t>
  </si>
  <si>
    <t>E2-D3-6000</t>
  </si>
  <si>
    <t>Gestión Jurídica integral para el cumplimiento de objetivos y funciones del MinTIC/Fondo Único TIC</t>
  </si>
  <si>
    <t>Definición de parámetros para la implementación de prácticas de mejora normativa en todos nuestros proyectos normativos y Propender por la unidad de criterio jurídico del Ministerio/Fondo Único de TIC y representar sus intereses judicial y extrajudicialmente.</t>
  </si>
  <si>
    <t>13. Defensa jurídica.
17. Mejora Normativa.</t>
  </si>
  <si>
    <t>Dirección Jurídica</t>
  </si>
  <si>
    <t>E2-D3-7000</t>
  </si>
  <si>
    <t>Fortalecimiento del relacionamiento con los grupos de interés</t>
  </si>
  <si>
    <t>5. Integridad 
8. Servicio al ciudadano 
09. Participación ciudadana en la gestión pública.</t>
  </si>
  <si>
    <t>2.4 Seguimiento Análisis y Mejora</t>
  </si>
  <si>
    <t>E2-D4-1000</t>
  </si>
  <si>
    <t>Aseguramiento, asesoría y análisis basados en riesgos, con el fin de mejorar y proteger el valor de la Entidad</t>
  </si>
  <si>
    <t>Evaluar el cumplimiento de las metas, actividades y objetivos estratégicos de la entidad, el cumplimiento normativo, así como a los riesgos institucionales</t>
  </si>
  <si>
    <t>19. Control Interno.</t>
  </si>
  <si>
    <t xml:space="preserve"> Oficina de Control Interno</t>
  </si>
  <si>
    <t>2.5 Liderazgo, Innovación y Gestión del Conocimiento</t>
  </si>
  <si>
    <t>E2-D5-1000</t>
  </si>
  <si>
    <t>Fortalecimiento de las Capacidades Institucionales para Generar Valor Público</t>
  </si>
  <si>
    <t>Establecer lineamientos y estrategias para transformar continuamente la gestión institucional</t>
  </si>
  <si>
    <t xml:space="preserve">01. Planeación Institucional.
02. Gestión presupuestal y eficiencia del gasto público.
07. Fortalecimiento organizacional y simplificación de procesos. 
10. Racionalización de
 trámites 
11.Gobierno digital 
12. Seguridad Digital.
15. Gestión del conocimiento y la innovación.
15. Control Interno.
17.Gestión de la información estadística 
18. Seguimiento y evaluación del desempeño institucional.  </t>
  </si>
  <si>
    <t xml:space="preserve"> Oficina Asesora de Planeación y Estudios Sectoriales</t>
  </si>
  <si>
    <t>E2-D5-2000</t>
  </si>
  <si>
    <t>Liderazgo en la generación de estadísticas y estudios del sector TIC</t>
  </si>
  <si>
    <t>Desarrollar proyectos que permitan la generación de estadísticas y el desarrollo de estudios del sector TIC</t>
  </si>
  <si>
    <t>06. Transparencia, acceso a la información pública y lucha contra la corrupción.
17.Gestión de la información estadística</t>
  </si>
  <si>
    <t>E2-D5-3000</t>
  </si>
  <si>
    <t>Fortalecimiento de las capacidades Institucionales para la Seguridad y Privacidad de la Información.</t>
  </si>
  <si>
    <t>Establecer lineamientos y estrategias para fortalecer la confidencialidad, integridad, disponibilidad, autenticidad, privacidad y no repudio de la información que circula en el mapa de operación por procesos de la entidad.</t>
  </si>
  <si>
    <t>07. Fortalecimiento organizacional y simplificación de procesos.
11.Gobierno digital  
12. Seguridad Digital.
15. Gestión del conocimiento y la innovación.</t>
  </si>
  <si>
    <t>GIT de Seguridad y Privacidad de la Informacion</t>
  </si>
  <si>
    <t>Angela Janeth Cortes Hernandez</t>
  </si>
  <si>
    <t>Línea Estratégica / Dimensión MIG</t>
  </si>
  <si>
    <t>Proyecto</t>
  </si>
  <si>
    <t>Meta</t>
  </si>
  <si>
    <t>Rezago indicadores Acumulado</t>
  </si>
  <si>
    <t>Dependencia Responsable</t>
  </si>
  <si>
    <t>Lider Iniciativa</t>
  </si>
  <si>
    <t>Desarrollar estrategias que fortalezcan al Operador Postal como prestador de servicios que aporten al desarrollo del sector.</t>
  </si>
  <si>
    <t>Implementar contenidos multiplataforma que fortalezcan la TV pública a través del conocimiento del entorno y análisis de las audiencias</t>
  </si>
  <si>
    <t>Incrementar el conocimiento en materia de gestión de incidentes de Seguridad Digital en el país.</t>
  </si>
  <si>
    <t>Fortalecer a los operadores públicos en las condiciones técnicas y operativas de la prestación del servicio de televisión</t>
  </si>
  <si>
    <t>Ejecución presupuestal acumulada (Obligaciones)</t>
  </si>
  <si>
    <t xml:space="preserve">Hollman Morris </t>
  </si>
  <si>
    <t>Andres Diaz Molina</t>
  </si>
  <si>
    <t>N/A</t>
  </si>
  <si>
    <t xml:space="preserve">Apropiación Proyecto </t>
  </si>
  <si>
    <t xml:space="preserve">Obligaciones Proyecto </t>
  </si>
  <si>
    <t>% Ejecución Presupuestal Proyecto PA</t>
  </si>
  <si>
    <t>Indicadores</t>
  </si>
  <si>
    <t>E2-D2-2000</t>
  </si>
  <si>
    <t>Juan Diego Toro Bautista</t>
  </si>
  <si>
    <t>Observaciones</t>
  </si>
  <si>
    <t>Conforme lo programado</t>
  </si>
  <si>
    <t>z</t>
  </si>
  <si>
    <t>Para el primer semestre de 2019 se integraron los planes institucionales y estratégicos al Plan de Acción dando cumplimiento a lo estipulado en el Decreto 612 de 2018, en el ámbito de aplicación del Modelo Integrado de Planeación y Gestión, al Plan de Acción de que trata el artículo 74 de la Ley 1474 de 2011, a continuación se presenta la relación de planes con las iniciativas del plan de acción para la vigencia 2025</t>
  </si>
  <si>
    <t>Sergio Sotomayor</t>
  </si>
  <si>
    <t>C-2301-0400-27-20204A - TRANSFORMACIÓN DEL MODELO DE VIGILANCIA, INSPECCIÓN Y CONTROL DEL SECTOR TIC NACIONAL</t>
  </si>
  <si>
    <t>C-2301-0400-21-20204A - DESARROLLO MASIFICACIÓN ACCESO A INTERNET  NACIONAL
C-2301-0400-20-20204A - IMPLEMENTACIÓN SOLUCIONES DE ACCESO COMUNITARIO A LAS TECNOLOGÍAS DE LA INFORMACIÓN Y LAS COMUNICACIONES  NACIONAL</t>
  </si>
  <si>
    <t>C-2301-0400-21-20204A - DESARROLLO MASIFICACIÓN ACCESO A INTERNET  NACIONAL</t>
  </si>
  <si>
    <t>C-2301-0400-20-20204A - IMPLEMENTACIÓN SOLUCIONES DE ACCESO COMUNITARIO A LAS TECNOLOGÍAS DE LA INFORMACIÓN Y LAS COMUNICACIONES  NACIONAL</t>
  </si>
  <si>
    <t>C-2301-0400-31-20204A - FORTALECIMIENTO DE POLÍTICAS SECTORIALES PARA EL DESARROLLO DE LA INDUSTRIA DE COMUNICACIONES NACIONAL</t>
  </si>
  <si>
    <t>C-2302-0400-25-53105B - FORTALECIMIENTO DE LAS TECNOLOGÍAS DE LA INFORMACIÓN Y LAS COMUNICACIONES EN LAS ENTIDADES DEL ESTADO PARA LA TRANSFORMACIÓN DIGITAL DEL SECTOR PÚBLICO A NIVEL NACIONAL</t>
  </si>
  <si>
    <t>C-2302-0400-14-20204A - FORTALECIMIENTO DEL MODELO CONVERGENTE DE LA TELEVISIÓN PÚBLICA REGIONAL Y  NACIONAL</t>
  </si>
  <si>
    <t>C-2302-0400-24-20108B - FORTALECIMIENTO DE LAS CAPACIDADES DE PREVENCION, DETECCION Y RECUPERACION DE INCIDENTES DE SEGURIDAD DIGITAL DE LOS CIUDADANOS, DEL SECTOR PUBLICO Y DEL SE</t>
  </si>
  <si>
    <t>Angela Janeth Cortés Hernandez</t>
  </si>
  <si>
    <t>C-2301-0400-30-20204A - FORTALECIMIENTO DE LA RADIO PÚBLICA EN EL TERRITORIO NACIONAL</t>
  </si>
  <si>
    <t>C-2301-0400-29-20204A - FORTALECIMIENTO INTEGRAL DE LOS OPERADORES PÚBLICOS DEL SERVICIO DE TELEVISIÓN  NACIONAL</t>
  </si>
  <si>
    <t>C-2302-0400-18-40402B - FORTALECIMIENTO DE LA INDUSTRIA DE TI  NACIONAL</t>
  </si>
  <si>
    <t>Oscar Gustavo Sanchez Jaramillo</t>
  </si>
  <si>
    <t>C-2302-0400-19-20204B - SERVICIO DE ASISTENCIA, CAPACITACIÓN Y APOYO PARA EL USO Y APROPIACIÓN DE LAS TIC, CON ENFOQUE DIFERENCIAL</t>
  </si>
  <si>
    <t>Oscar Alexander Ballen Cifuentes</t>
  </si>
  <si>
    <t>C-2302-0400-28-20204B - SERVICIO DE ASISTENCIA, CAPACITACIÓN Y APOYO PARA EL USO Y APROPIACIÓN DE LAS TIC, CON ENFOQUE DIFERENCIAL Y EN BENEFICIO DE LA COMUNIDAD PARA PARTICIPAR EN LA ECONOMÍA DIGITAL.  NACIONAL</t>
  </si>
  <si>
    <t>C-2399-0400-14-53105B - MODERNIZACIÓN DE LA GESTIÓN INSTITUCIONAL DEL MINISTERIO TIC BOGOTÁ</t>
  </si>
  <si>
    <t>C-2399-0400-15-53105D - FORTALECIMIENTO DEL PORTAFOLIO DE SERVICIOS DE TECNOLOGÍAS DE INFORMACIÓN PARA LA TRANSFORMACIÓN DIGITAL EN EL MINISTERIO DE TECNOLOGÍAS DE LA INFORMACIÓN Y LAS COMUNICACIONES</t>
  </si>
  <si>
    <t>C-2302-0400-27-53105B - FORTALECIMIENTO DE LAS ESTRATEGIAS DE COMUNICACIÓN QUE INCENTIVEN EL USO Y APROPIACIÓN DE LAS TIC A LO LARGO DEL TERRITORIO  NACIONAL</t>
  </si>
  <si>
    <t>C-2301-0400-32-20204A - AMPLIACIÓN DEL ACCESO A LA OFERTA INSTITUCIONAL DEL SECTOR TIC PARA LOS GRUPOS DE INTERÉS Y ENTIDADES TERRITORIALES A NIVEL  NACIONAL</t>
  </si>
  <si>
    <t>C-2301-0400-32-20204A - AMPLIACIÓN DEL ACCESO A LA OFERTA INSTITUCIONAL DEL SECTOR TIC PARA LOS GRUPOS DE INTERÉS Y ENTIDADES TERRITORIALES A NIVEL NACIONAL
C-2302-0400-29 - FORTALECER EL ACCESO, USO Y APROPIACIÓN DE LAS TECNOLOGÍAS DE LA INFORMACIÓN Y COMUNICACIONES DE LOS PUEBLOS INDÍGENAS VINCULADOS A LA MESA PERMANENTE DE CONCERTACIÓN (MPC)</t>
  </si>
  <si>
    <t>C-2399-0400-17-53105B - FORTALECIMIENTO DE ACCIONES PARA MEJORAR LA ENTREGA DE INFORMACIÓN A LOS GRUPOS DE VALOR</t>
  </si>
  <si>
    <t>1. Verificaciones a los operadores de servicios de Telecomunicaciones y Postales</t>
  </si>
  <si>
    <t>2. Gestionar las Actuaciones Administrativas</t>
  </si>
  <si>
    <t>3. Proyectos de fortalecimiento de supervisión inteligente</t>
  </si>
  <si>
    <t>2.1 Trámites realizados que impactan la gestión de las actuaciones administrativas.</t>
  </si>
  <si>
    <t>3.2 Estudios previos radicados</t>
  </si>
  <si>
    <t>3.3 Estudios previos aprobados</t>
  </si>
  <si>
    <t>3.4 Contratos firmados</t>
  </si>
  <si>
    <t>1. Espectro para el desarrollo del país</t>
  </si>
  <si>
    <t>1.2 Número de resoluciones expedidas</t>
  </si>
  <si>
    <t>1.1 Porcentaje de avance del proyecto</t>
  </si>
  <si>
    <t>2. Implementación y ejecución del Modelo de Vigilancia, Inspección y Control del Espectro Radioeléctrico</t>
  </si>
  <si>
    <t>2.1 Porcentaje de ejecución del Plan de Monitoreo de Espectro</t>
  </si>
  <si>
    <t>3. Gestión de la investigación, innovación y divulgación del conocimiento en espectro radioeléctrico</t>
  </si>
  <si>
    <t>1. Fortalecimiento de las acciones de promoción y prevención a los operadores</t>
  </si>
  <si>
    <t>1.2 Informe generado de vigilancia y control</t>
  </si>
  <si>
    <t>1.1 Acciones desarrolladas de promoción y prevención.</t>
  </si>
  <si>
    <t>01.Actualización Normativa</t>
  </si>
  <si>
    <t>1.01.Proyectos de actualización normativa elaborados</t>
  </si>
  <si>
    <t>02.Fortalecimiento del Sector Postal</t>
  </si>
  <si>
    <t>2.GCI01 Estudio previo radicado</t>
  </si>
  <si>
    <t>2.GCI02 Estudio previo aprobado</t>
  </si>
  <si>
    <t>2.GCI03 Contrato firmado</t>
  </si>
  <si>
    <t>2.01.Porcentaje de avance del avalúo de la colección filatélica certificado</t>
  </si>
  <si>
    <t>2.04.Porcentaje de cumplimiento de obligaciones del OPO</t>
  </si>
  <si>
    <t>2.05.Porcentaje de avance de la apropiación y difusión de código postal</t>
  </si>
  <si>
    <t>03.Fortalecimiento de la Industria de Telecomunicaciones (CONPES 3983-4129)</t>
  </si>
  <si>
    <t>3.GCI01 Estudio previo radicado</t>
  </si>
  <si>
    <t>3.GCI02 Estudio previo aprobado</t>
  </si>
  <si>
    <t>3.GCI03 Contrato firmado</t>
  </si>
  <si>
    <t>3.01.Porcentaje de avance del proceso de selección objetiva por demanda</t>
  </si>
  <si>
    <t>3.05.Porcentaje de avance del análisis de mercado de televisión abierta (Rezago 2024)</t>
  </si>
  <si>
    <t>3.07.Porcentaje de avance del plan de salvaguarda con comunidades indígenas</t>
  </si>
  <si>
    <t>3.08.Porcentaje de avance de la Convocatoria Emisoras Comunitarias</t>
  </si>
  <si>
    <t>3.09.Porcentaje de avance para la realización del acuerdo interadministrativo</t>
  </si>
  <si>
    <t>3.10.Porcentaje de avance de la estrategia regional de formalización de ISP</t>
  </si>
  <si>
    <t>1. Decisiones en segunda instancia</t>
  </si>
  <si>
    <t>1. PotencIA - Gobierno Inteligente</t>
  </si>
  <si>
    <t>1.17 Estudio previo radicado</t>
  </si>
  <si>
    <t>1.18 Estudio previo aprobado en comité de contratación</t>
  </si>
  <si>
    <t>1.19 Contrato firmado</t>
  </si>
  <si>
    <t>1.11. Entidades que implementan la hoja de ruta del PNID</t>
  </si>
  <si>
    <t>1.03. Índice de gobierno digital en entidades del Orden Territorial (PND-PES)</t>
  </si>
  <si>
    <t>1.02. Índice de gobierno digital en entidades del Orden nacional (PND-PES)</t>
  </si>
  <si>
    <t>1.05. Entidades del orden nacional que participan en espacios de inmersión digital</t>
  </si>
  <si>
    <t>1.15. VF Recursos de Vigencias Futuras Comprometido (135501-2024 / 135564-2024)</t>
  </si>
  <si>
    <t>1.16. VF Recursos de Vigencias Futuras Obligaciones (135501-2024 / 135564-2024)</t>
  </si>
  <si>
    <t>1.08. Entidades del orden territorial que participan en espacios de inmersión digital</t>
  </si>
  <si>
    <t>1.13. Funcionarios públicos formados en programas de Alta Gerencia TIC</t>
  </si>
  <si>
    <t>2. Proyecto Transformación Digital País</t>
  </si>
  <si>
    <t>2.04  Estudio previo radicado</t>
  </si>
  <si>
    <t>2.05 Estudio previo aprobado en comité de contratación</t>
  </si>
  <si>
    <t>2.06 Contrato firmado</t>
  </si>
  <si>
    <t>3. IA para la Productividad del Pais</t>
  </si>
  <si>
    <t>3.02. Modelos de IA para retos pais</t>
  </si>
  <si>
    <t>3.04 Estudio previo radicado</t>
  </si>
  <si>
    <t>3.05 Estudio previo aprobado en comité de contratación</t>
  </si>
  <si>
    <t>3.06 Contrato firmado</t>
  </si>
  <si>
    <t>3.03. Modelos de IA para retos regiones</t>
  </si>
  <si>
    <t>1. Estrategia para optimizar los servicios del OPO</t>
  </si>
  <si>
    <t>1.1 Número de oficinas donde prestamos el servicio</t>
  </si>
  <si>
    <t>P1. Monitoreo y seguimiento del comportamiento de las audiencias</t>
  </si>
  <si>
    <t>1.1 Informes de medición de audiencias e impacto de contenidos divulgados</t>
  </si>
  <si>
    <t>1.2 Estudios previos radicados</t>
  </si>
  <si>
    <t>1.3 Estudios previos aprobados</t>
  </si>
  <si>
    <t>1.4 Contratos firmados</t>
  </si>
  <si>
    <t>P4. Producción de contenidos convergentes y Multiplataforma</t>
  </si>
  <si>
    <t>4.7 Proyectos de propuesta aprobados</t>
  </si>
  <si>
    <t>4.8 Resoluciones firmadas</t>
  </si>
  <si>
    <t>4.9 Desembolsos realizados</t>
  </si>
  <si>
    <t>4.3 Contenidos multiplataforma producidos regionales</t>
  </si>
  <si>
    <t>4.2 Estímulos entregados en convocatorias</t>
  </si>
  <si>
    <t>4.1 Contenidos multiplataforma producidos - Convocatoria</t>
  </si>
  <si>
    <t>1.1 Número de productos digitales desarrollados</t>
  </si>
  <si>
    <t>1. Productos digitales desarrollados</t>
  </si>
  <si>
    <t>1. Contenidos RTVCPlay en funcionamiento</t>
  </si>
  <si>
    <t>1.1 Número de contenidos en plataforma RTVCPlay en funcionamiento</t>
  </si>
  <si>
    <t xml:space="preserve">1. Prestación de los Servicios Ciudadanos Digitales Base cumpliendo estándares de seguridad, privacidad, acceso, </t>
  </si>
  <si>
    <t>1.3 Modelo operativo-financiero elaborado e implementado</t>
  </si>
  <si>
    <t xml:space="preserve">1.2 Infraestructura de interoperabilidad, autenticación digital y carpeta ciudadana </t>
  </si>
  <si>
    <t>1.1 Entidades asistidas técnicamente</t>
  </si>
  <si>
    <t xml:space="preserve">2. Desarrollar soluciones integrales de ciencia, innovación y tecnologías emergentes que fortalezcan la transformación </t>
  </si>
  <si>
    <t>2.2 Red de alianzas para generación de productos y servicios conformada</t>
  </si>
  <si>
    <t>2.1 Productos Digitales Desarrollados</t>
  </si>
  <si>
    <t>1.9. Operación del SOC</t>
  </si>
  <si>
    <t>1.6. Estudio previo radicado en comité de contratación</t>
  </si>
  <si>
    <t>1.7. Estudio previo aprobado en comité de contratación</t>
  </si>
  <si>
    <t>1.8. Contrato firmado y legalizado</t>
  </si>
  <si>
    <t>1.4 Informe de servicios de monitoreo realizados (Conpes 3995)</t>
  </si>
  <si>
    <t>1.1. Porcentaje de Incidentes reportados, atendidos por el ColCERT</t>
  </si>
  <si>
    <t>1.2. Porcentaje de análisis de vulnerabilidades realizados</t>
  </si>
  <si>
    <t>1.5. Personas sensibilizadas en seguridad digital</t>
  </si>
  <si>
    <t>1.1 Estudio previo radicado en comité de contratación</t>
  </si>
  <si>
    <t>1.2 Estudio previo aprobado en comité de contratación</t>
  </si>
  <si>
    <t>1.3 Contrato firmado y legalizado</t>
  </si>
  <si>
    <t>1.4 Personas formadas en seguridad digital</t>
  </si>
  <si>
    <t>1. Fortalecimiento de la Radio Publica en el territorio nacional</t>
  </si>
  <si>
    <t>1. 01 Proyecto de propuesta aprobado</t>
  </si>
  <si>
    <t>1.02 Resolución firmada</t>
  </si>
  <si>
    <t>1.03 Desembolso realizado</t>
  </si>
  <si>
    <t>1.06 Nuevos estudios de radio instalados (Rezago 2024)</t>
  </si>
  <si>
    <t>1.08 Nuevos estudios de radio instalados</t>
  </si>
  <si>
    <t>P1. Financiación a operadores - proyectos de Ley</t>
  </si>
  <si>
    <t>1.2 Operadores financiados Nacionales</t>
  </si>
  <si>
    <t>1.1 Operadores financiados - Regionales</t>
  </si>
  <si>
    <t>1.4 Proyectos de resolución aprobados</t>
  </si>
  <si>
    <t>1.5 Resoluciones firmadas</t>
  </si>
  <si>
    <t>1.6 Desembolsos realizados</t>
  </si>
  <si>
    <t>1.3 Visitas de mantenimiento realizadas a estaciones de la Red Digital</t>
  </si>
  <si>
    <t>P2. Financiación operadores - proyectos adicionales contenidos</t>
  </si>
  <si>
    <t>2.4 Proyectos de propuesta aprobados</t>
  </si>
  <si>
    <t>2.5 Resoluciones firmadas</t>
  </si>
  <si>
    <t>2.6 Desembolsos realizados</t>
  </si>
  <si>
    <t>2.3 Contenidos multiplataforma producidos regionales</t>
  </si>
  <si>
    <t>2.1 Contenidos multiplataforma producidos - Nacionales</t>
  </si>
  <si>
    <t>2.2 Horas de contenido al aire para la construcción de paz</t>
  </si>
  <si>
    <t>P3. Financiación operadores - proyectos adicionales infraestructura</t>
  </si>
  <si>
    <t>3.1 Operadores financiados Infraestructura Nacionales</t>
  </si>
  <si>
    <t>3.2 Operadores financiado infraestructura regionales</t>
  </si>
  <si>
    <t>3.3 Proyectos de propuesta aprobados</t>
  </si>
  <si>
    <t>3.4 Resoluciones firmadas</t>
  </si>
  <si>
    <t>3.5 Desembolsos realizados</t>
  </si>
  <si>
    <t>P6. Convocatoria Historias urbanas y rurales desde las regiones</t>
  </si>
  <si>
    <t>6.3 Proyectos de propuesta aprobados</t>
  </si>
  <si>
    <t>6.4 Resoluciones firmadas</t>
  </si>
  <si>
    <t>6.5 Desembolsos realizados</t>
  </si>
  <si>
    <t>6.1 estímulos - Convocatoria</t>
  </si>
  <si>
    <t>6.2 Contenidos multiplataforma producidos - Convocatoria</t>
  </si>
  <si>
    <t>P8. Formación y actualización del talento humano de creadores, productores y realizadores audiovisuales</t>
  </si>
  <si>
    <t>8.3 Proyectos de propuesta aprobados</t>
  </si>
  <si>
    <t>8.4 Resoluciones firmadas</t>
  </si>
  <si>
    <t>8.5 Desembolsos realizados</t>
  </si>
  <si>
    <t>8.1 Actividades para la industria Audiovisual</t>
  </si>
  <si>
    <t>8.2 Agentes de la industria con actividades de formación</t>
  </si>
  <si>
    <t>1.Colombia 4.0 - Conpes 4090</t>
  </si>
  <si>
    <t>1.2. Número de eventos realizados</t>
  </si>
  <si>
    <t>1.3. Estudio previo radicado en comité de contratación</t>
  </si>
  <si>
    <t>1.4. Estudio previo aprobado en comité de contratación</t>
  </si>
  <si>
    <t>1.5.. Contrato firmado y legalizado</t>
  </si>
  <si>
    <t>1.1. Número de empresas de la industria digital beneficiadas</t>
  </si>
  <si>
    <t>2.3 Estudio previo radicado en comité de contratación</t>
  </si>
  <si>
    <t>2.4 Estudio previo aprobado en comité de contratación</t>
  </si>
  <si>
    <t>2.5. Contrato firmado y legalizado</t>
  </si>
  <si>
    <t>2.1. Número de personas de la industria digital beneficiadas</t>
  </si>
  <si>
    <t>5.3. Estudio previo radicado en comité de contratación</t>
  </si>
  <si>
    <t>5.4 Estudio previo aprobado en comité de contratación</t>
  </si>
  <si>
    <t>5.5. Contrato firmado y legalizado</t>
  </si>
  <si>
    <t>5.2. Número de empresas de la industria digital beneficiados</t>
  </si>
  <si>
    <t>5.1. Número de personas de la industria digital beneficiadas</t>
  </si>
  <si>
    <t>6.3. Estudio previo radicado en comité de contratación</t>
  </si>
  <si>
    <t>6.4. Estudio previo aprobado en comité de contratación</t>
  </si>
  <si>
    <t>6.5. Contrato firmado y legalizado</t>
  </si>
  <si>
    <t>6.2 Numero de estrategias comunicativas implementadas</t>
  </si>
  <si>
    <t>11. Tu Negocio en Línea - Conpes 4129</t>
  </si>
  <si>
    <t>William Alexander Sanchez Martinez</t>
  </si>
  <si>
    <t>Lucy Elena Uron Rincon</t>
  </si>
  <si>
    <t>1. Contenidos audiovisuales televisión pública nacional</t>
  </si>
  <si>
    <t>1. Contenidos al aire y especiales, nacionales y descentralizados generados</t>
  </si>
  <si>
    <t>2. Contenidos de radio producidos y emitidos</t>
  </si>
  <si>
    <t>3. Contenidos digitales generados</t>
  </si>
  <si>
    <t>4. Cobertura Poblacional</t>
  </si>
  <si>
    <t>2.1 Nuevos contenidos de radio producidos y emitidos</t>
  </si>
  <si>
    <t>3.1 Número de contenidos digitales generados</t>
  </si>
  <si>
    <t xml:space="preserve">4.1 Porcentaje de cobertura poblacional de emisoras del sistema de medios públicos </t>
  </si>
  <si>
    <t xml:space="preserve">1. Incremento en la  dotación de terminales de cómputo y capacitación de docentes en sedes educativas oficiales a nivel </t>
  </si>
  <si>
    <t>1.7 Requerimientos técnicos atendidos 2025</t>
  </si>
  <si>
    <t xml:space="preserve">1.8 Sedes educativas oficiales con acceso a terminales de cómputo y contenidos digitales </t>
  </si>
  <si>
    <t>1.16 Personas capacitadas en temas TIC 2025</t>
  </si>
  <si>
    <t>1.2 Terminales de cómputo con contenidos digitales entregadas a sedes educativas 2025</t>
  </si>
  <si>
    <t>2. Recuperación de equipos de cómputo obsoletos existentes en las sedes educativas oficiales a nivel nacional</t>
  </si>
  <si>
    <t>2.5 Realizar eventos de difusión con la comunidad 2025</t>
  </si>
  <si>
    <t>2.1 Residuos electrónicos dispuestos correctamente (Demanufactura) 2025</t>
  </si>
  <si>
    <t xml:space="preserve">2.4 Personas de la comunidad capacitadas en la correcta disposición de residuos </t>
  </si>
  <si>
    <t>2.2 Equipos obsoletos retomados 2025</t>
  </si>
  <si>
    <t>3.2. Entrega de Terminales de cómputo - Directa 2025</t>
  </si>
  <si>
    <t>3.1. Entrega de Terminales de cómputo - Entrega Directa (Rezago 2024)</t>
  </si>
  <si>
    <t>1. Ciber Paz Formaciones [CNP#4040, CNP#4080]</t>
  </si>
  <si>
    <t>1.5 B.138 - Indicador PMI Política Construcción de PAZ</t>
  </si>
  <si>
    <t>1.2 Estudio previo radicado</t>
  </si>
  <si>
    <t>1.3. Estudio previo aprobado</t>
  </si>
  <si>
    <t>1.4 Contrato firmado</t>
  </si>
  <si>
    <t>1.1 Formaciones finalizadas en Habilidades digitales</t>
  </si>
  <si>
    <t>2.4 Contrato firmado</t>
  </si>
  <si>
    <t>2.3  Estudio previo aprobado</t>
  </si>
  <si>
    <t>2.2  Estudio previo radicado</t>
  </si>
  <si>
    <t>3. SmartFilms</t>
  </si>
  <si>
    <t>3.4 Contrato firmado</t>
  </si>
  <si>
    <t>3.3 Estudio previo aprobado</t>
  </si>
  <si>
    <t>3.2 Estudio previo radicado</t>
  </si>
  <si>
    <t>4..Legado de Gabo</t>
  </si>
  <si>
    <t>4.2  Estudio previo radicado</t>
  </si>
  <si>
    <t>4.3  Estudio previo aprobado</t>
  </si>
  <si>
    <t>4.4 Contrato firmado</t>
  </si>
  <si>
    <t>4.1 Estrategias de difusión para promover el Legado de Gabo</t>
  </si>
  <si>
    <t>5. Colombia Programa</t>
  </si>
  <si>
    <t>5.2 % de recursos de vigencias futuras comprometido</t>
  </si>
  <si>
    <t>5.3  % de recursos de vigencias futuras obligados</t>
  </si>
  <si>
    <t>5.1 Estudiantes beneficiados en Pensamiento Computacional</t>
  </si>
  <si>
    <t>1. Ciber Paz Sensibilizaciones [CNP#4040, CNP#4080, CNP#4086]</t>
  </si>
  <si>
    <t>1.4. Contrato firmado</t>
  </si>
  <si>
    <t>1.1 Personas sensibilizadas en el Uso Seguro y Responsable de las TIC</t>
  </si>
  <si>
    <t>1. Talento Tech - Bootcamps - CP 4040 y 4069</t>
  </si>
  <si>
    <t>1.5  Recursos de vigencias futuras comprometidos</t>
  </si>
  <si>
    <t>1.7 Estudio previo radicado en comité de contratación</t>
  </si>
  <si>
    <t>1.8  Estudio previo aprobado en comité de contratación</t>
  </si>
  <si>
    <t>1.9 Contrato firmado y legalizado</t>
  </si>
  <si>
    <t>1.4 Número informes de seguimiento de la interventoría entregados (Rezago)</t>
  </si>
  <si>
    <t>1.3 Número informes de seguimiento de la interventoría entregados</t>
  </si>
  <si>
    <t>1.6  Recursos de vigencias futuras obligados</t>
  </si>
  <si>
    <t>1.2 Número de personas formadas en habilidades digitales (Rezago 2024)</t>
  </si>
  <si>
    <t>1.1 Número de personas formadas en habilidades digitales</t>
  </si>
  <si>
    <t>2. SenaTIC  - Conpes 4040, 4069 y 4129</t>
  </si>
  <si>
    <t>2.5 Recursos de vigencias futuras comprometidos</t>
  </si>
  <si>
    <t>2.7  Recursos de vigencias futuras obligados (Rezago 2024)</t>
  </si>
  <si>
    <t>2.6 Recursos de vigencias futuras obligados</t>
  </si>
  <si>
    <t>2.4 Número de colombianos formados (Rezago 2024)</t>
  </si>
  <si>
    <t>2.2 Número de técnicos formados en articulación con la media</t>
  </si>
  <si>
    <t>2.1 Número de colombianos formados</t>
  </si>
  <si>
    <t>3. AvanzaTEC</t>
  </si>
  <si>
    <t>3.2 Número de certificaciones en habilidades digitales (Rezago 2024)</t>
  </si>
  <si>
    <t>3.1 Número de certificaciones en habilidades digitales</t>
  </si>
  <si>
    <t>6.2 Estudio previo radicado en comité de contratación</t>
  </si>
  <si>
    <t>6.3 Estudio previo aprobado en comité de contratación</t>
  </si>
  <si>
    <t>6.4  Contrato firmado y legalizado</t>
  </si>
  <si>
    <t>1. Plan Estratégico del Talento Humano</t>
  </si>
  <si>
    <t>1.1. Plan Estratégico de Talento Humano realizado y publicado</t>
  </si>
  <si>
    <t>1.2. Seguimiento al Cumplimiento al Plan Estrategico de Talento Humano</t>
  </si>
  <si>
    <t>2. Gestión del ingreso del talento humano</t>
  </si>
  <si>
    <t>2.1. Plan de Vacantes elaborado y publicado</t>
  </si>
  <si>
    <t>3. Gestión del desarrollo del Talento Humano</t>
  </si>
  <si>
    <t>3.1. Plan de Bienestar e Incentivos elaborado y publicado</t>
  </si>
  <si>
    <t>3.3. Plan Institucional de Capacitación elaborado y publicado</t>
  </si>
  <si>
    <t>3.5. Plan de Seguridad y Salud en el Trabajo elaborado y publicado</t>
  </si>
  <si>
    <t>3.2. Ejecución del Plan de Bienestar e Incentivos</t>
  </si>
  <si>
    <t>3.4. Ejecución del Plan Institucional de Capacitación</t>
  </si>
  <si>
    <t>3.6. Ejecución del plan de seguridad y salud en el trabajo</t>
  </si>
  <si>
    <t>3.7. Porcentaje de cumplimiento del Plan de Cultura</t>
  </si>
  <si>
    <t>4. Gestión del Retiro del Talento Humano</t>
  </si>
  <si>
    <t>4.2. Porcentaje en retiros gestionados por periodo</t>
  </si>
  <si>
    <t>1. Gestión de TI</t>
  </si>
  <si>
    <t>1.4 Convenios/contratos firmados</t>
  </si>
  <si>
    <t>1.1 Índice de Cumplimiento del MGGTI en la Alineación Estratégica</t>
  </si>
  <si>
    <t>2. Licenciamiento y soporte de Sistemas de Información</t>
  </si>
  <si>
    <t>2.2 Estudios previos radicados</t>
  </si>
  <si>
    <t>2.3 Estudios aprobados</t>
  </si>
  <si>
    <t>2.4 Convenios/contratos firmados</t>
  </si>
  <si>
    <t>2.1 Indice de versionamiento de aplicativos actualizados</t>
  </si>
  <si>
    <t>3. Operación de Servicios Tecnológicos</t>
  </si>
  <si>
    <t>3.4 Convenios/contratos firmados</t>
  </si>
  <si>
    <t>3.1 Índice Integral de Servicios Tecnológicos</t>
  </si>
  <si>
    <t>3.5 Recursos de vigencias futuras comprometidos</t>
  </si>
  <si>
    <t>3.6 Recursos de vigencias futuras obligados</t>
  </si>
  <si>
    <t>4.1 Porcentaje de cumplimiento de actividades programadas</t>
  </si>
  <si>
    <t>4.3 Recursos de vigencias futuras obligados</t>
  </si>
  <si>
    <t>4.2 Recursos de vigencias futuras comprometidos</t>
  </si>
  <si>
    <t>1.4 Oportunidad en la elaboración de la proyección de ingresos del Fondo Único de TIC.</t>
  </si>
  <si>
    <t>1.1 Número de informes correspondientes a los procesos judiciales</t>
  </si>
  <si>
    <t>1.2 Número de informes de recaudo del Fondo Único de TIC</t>
  </si>
  <si>
    <t>1.5. Número de informes de flujo de caja</t>
  </si>
  <si>
    <t>2. Seguimiento a la ejecución presupuestal y contractual del Fondo Único de TIC</t>
  </si>
  <si>
    <t>2.1 Número de Informes de Ejecución Presupuestal</t>
  </si>
  <si>
    <t>2.2 Informes de Ejecución contractual</t>
  </si>
  <si>
    <t>2.3  Porcentaje de conceptos de viabilidad económica expedidos</t>
  </si>
  <si>
    <t>3.1. Informe trimestral consolidado de ingresos y gastos del Fondo Único de TIC.</t>
  </si>
  <si>
    <t>3.2 Actualizaciones en la herramienta</t>
  </si>
  <si>
    <t>P1. Apoyo permanente a las áreas ejecutoras en temas de orden financiero MinTIC</t>
  </si>
  <si>
    <t>1.2 Informes del seguimiento a la ejecución del PAC del Ministerio de TIC.</t>
  </si>
  <si>
    <t>1. Apoyo permanente a las áreas ejecutoras en temas de orden financiero - Fondo Único de TIC.</t>
  </si>
  <si>
    <t>1.2 Informes del seguimiento a la ejecución del PAC del Fondo Único de TIC.</t>
  </si>
  <si>
    <t>1.4 Informes del Estado de la Cartera en etapa persuasiva.</t>
  </si>
  <si>
    <t>1. Intervención de los fondos acumulados de los archivos de las extintas entidades del sector TIC</t>
  </si>
  <si>
    <t>Contratar al proveedor para la administración integral de los archivos</t>
  </si>
  <si>
    <t>Recursos de vigencias futuras comprometidos</t>
  </si>
  <si>
    <t>Recursos de vigencias futuras obligados</t>
  </si>
  <si>
    <t>Metros lineales intervenidos</t>
  </si>
  <si>
    <t>2. Implementación del PINAR, PGD y SIC</t>
  </si>
  <si>
    <t>PINAR actualizado e implementado</t>
  </si>
  <si>
    <t>1. Implementación de herramientas para la expedición de certificaciones en línea</t>
  </si>
  <si>
    <t>2. Implementación de herramienta para el manejo de bases de información de contratos</t>
  </si>
  <si>
    <t>2.1.Porcentaje de Implementación de una base de datos de contratos de la entidad</t>
  </si>
  <si>
    <t>3. Seguimiento a la ejecución contractual</t>
  </si>
  <si>
    <t>3.1. Porcentaje de Procesos contractuales gestionados</t>
  </si>
  <si>
    <t>3.2 Porcentaje del seguimiento al plan anual de adquisiciones</t>
  </si>
  <si>
    <t>1. Alineación de las Políticas MIPG con la gestión institucional</t>
  </si>
  <si>
    <t>4. Reportes de información oficiales respecto a la gestión y el desempeño de la entidad</t>
  </si>
  <si>
    <t>2. Implementación de la política de Transparencia, Acceso a la Información y lucha contra la corrupción</t>
  </si>
  <si>
    <t>3.  Fortalecimiento y apropiación de los lineamientos riesgos de gestión y corrupción</t>
  </si>
  <si>
    <t>3.1 Actividades de Formacion y Apropiacion en temas de riesgos</t>
  </si>
  <si>
    <t>4.1. Información de seguimiento consolidada y entregada</t>
  </si>
  <si>
    <t>1. Comunicación Externa</t>
  </si>
  <si>
    <t>1.3 Estrategias de Audiencia Pública de rendición de cuentas implementadas</t>
  </si>
  <si>
    <t>1.5 Número de Estudios Previos Radicados</t>
  </si>
  <si>
    <t>1.6 Número de Estudios Previos Aprobado</t>
  </si>
  <si>
    <t>1.7 Número de Contratos Firmados</t>
  </si>
  <si>
    <t>1.1 Campañas de divulgación diseñadas e implementadas</t>
  </si>
  <si>
    <t>1.4 Productos audiovisuales producidos</t>
  </si>
  <si>
    <t>1.2 Comunicados elaborados</t>
  </si>
  <si>
    <t>2. Comunicación Interna</t>
  </si>
  <si>
    <t>2.3 Campañas Internas diseñadas</t>
  </si>
  <si>
    <t>2.1 Contenidos actualizados en intranet</t>
  </si>
  <si>
    <t>2.2. Boletines internos enviados</t>
  </si>
  <si>
    <t>3. Comunicación Digital</t>
  </si>
  <si>
    <t>3.3 Micrositios desarrollados</t>
  </si>
  <si>
    <t>3.4 Correos masivos de divulgación enviados</t>
  </si>
  <si>
    <t>3.2 Interacciones en redes sociales registradas</t>
  </si>
  <si>
    <t>3.1 Sesiones registradas en las páginas internas del website del MinTIC</t>
  </si>
  <si>
    <t>1. Fortalecimiento de la cooperación y la participación internacional</t>
  </si>
  <si>
    <t>1.1. Participaciones del sector TIC en organismos e instancias internacionales</t>
  </si>
  <si>
    <t>1. Servicio de Asistencia técnica en la formulación y presentación de proyectos TIC</t>
  </si>
  <si>
    <t>2. Incremento del valor total de proyectos aprobados en materia TIC financiados por SGR, obras por impuestos, entre otras.</t>
  </si>
  <si>
    <t>3. Eliminación de barreras para el despliegue de infraestructura</t>
  </si>
  <si>
    <t>4. Fortalecimiento de la Institucionalidad TIC en las Entidades Territoriales</t>
  </si>
  <si>
    <t>5. Socializaciones y/o atenciones a los grupos con intereses TIC en los procesos y procedimientos estratégicos del sector.</t>
  </si>
  <si>
    <t>7 Digital - IA: Educomunicación para la paz</t>
  </si>
  <si>
    <t xml:space="preserve">1. Espacios de diálogo y/o concertación e implementación de acciones con enfoque diferencial con comunidades </t>
  </si>
  <si>
    <t>2. Adopción e Implementación de la Política Pública de Comunicaciones de y para los Pueblos Indígenas</t>
  </si>
  <si>
    <t>4. Acciones y seguimientos orientados a garantizar el cumplimiento del Acuerdo de Paz.</t>
  </si>
  <si>
    <t>1. Fortalecimiento del proceso de producción normativa</t>
  </si>
  <si>
    <t>1.2 Porcentaje avance en la emisión de conceptos competencia de la Dirección Jurídica</t>
  </si>
  <si>
    <t>2. Fortalecimiento del Servicio al Ciudadano</t>
  </si>
  <si>
    <t>Informe de acciones de fortalecimiento con los Grupos de Interés</t>
  </si>
  <si>
    <t>3. Fortalecimiento de la Gestión Ambiental en MinTIC</t>
  </si>
  <si>
    <t>Informe de gestión ambiental</t>
  </si>
  <si>
    <t>3. Defensa Jurídica</t>
  </si>
  <si>
    <t>3.1 Porcentaje en la implementación de la política de prevención del daño antijurídico</t>
  </si>
  <si>
    <t>1. Fortalecimiento de la Responsabilidad Social Institucional</t>
  </si>
  <si>
    <t>Informe de acciones de Responsabilidad social</t>
  </si>
  <si>
    <t>1. Desarrollo de las actividades definidas en el Programa Anual de Auditorías Internas</t>
  </si>
  <si>
    <t>1. Diseño y Rediseño de Procesos</t>
  </si>
  <si>
    <t>2. Articulación de las normas técnicas y lineamientos obligatorios al Sistema Integrado de Gestión</t>
  </si>
  <si>
    <t>2.2. Estudio previo radicado</t>
  </si>
  <si>
    <t>2.3. Estudios previos aprobados</t>
  </si>
  <si>
    <t>2.4. Contrato firmado</t>
  </si>
  <si>
    <t>2.1. Actividades de los planes de mejoramiento a las auditorías gestionados</t>
  </si>
  <si>
    <t>3.Implementación del Marco de Referencia de Arquitectura Empresarial en la entidad</t>
  </si>
  <si>
    <t>3.1. Porcentaje de ejecución de la hoja de ruta de arquitectura empresarial</t>
  </si>
  <si>
    <t>4. Formulación de estrategias y mecanismos para la gestión del conocimiento</t>
  </si>
  <si>
    <t>4.2.  Estudio previo radicado</t>
  </si>
  <si>
    <t>4.3. Estudio previo aprobado</t>
  </si>
  <si>
    <t>4.4. Contrato firmado</t>
  </si>
  <si>
    <t>4.1. Impacto identificado de la gestión del conocimiento en la entidad.</t>
  </si>
  <si>
    <t>5. Apropiación de los lineamientos para la gestión y mejoramiento Institucional</t>
  </si>
  <si>
    <t>6.Fortalecimiento de la planeación y seguimiento a la estrategia y el presupuesto</t>
  </si>
  <si>
    <t>6.1 Número de Actas de Comité Sectorial de Gestión y Desempeño elaboradas</t>
  </si>
  <si>
    <t>6.2 Número de cronogramas de actividades socializado con las dependencias</t>
  </si>
  <si>
    <t>6.8 Número de capacitaciones en viernes del conocimiento realizadas</t>
  </si>
  <si>
    <t>6.5. Número de Documentos de programación presupuestal elaborados</t>
  </si>
  <si>
    <t>6.3 Número de informes sectoriales mensuales de avance en planes y presupuesto elaborados</t>
  </si>
  <si>
    <t>6.7. Número de Informes mensuales elaborados</t>
  </si>
  <si>
    <t>6.6. Informes semanales elaborados</t>
  </si>
  <si>
    <t>1. Fortalecimiento del Modelo de gestión de seguridad y privacidad de la información</t>
  </si>
  <si>
    <t>1.1. Matriz de activos de información actualizada y publicada</t>
  </si>
  <si>
    <t>2. Fortalecimiento del plan de Continuidad de la operación de los servicios de la entidad</t>
  </si>
  <si>
    <t>3. Fortalecimiento del Programa Integral de Gestión de Datos Personales</t>
  </si>
  <si>
    <t>3.1. Número de constancias emitidas por el Registro Nacional de Bases de Datos</t>
  </si>
  <si>
    <t>Evaluar el cumplimiento de las metas, actividades y objetivos estratégicos de la entidad, el cumplimiento normativo, así como a los riesgos institucionales </t>
  </si>
  <si>
    <t xml:space="preserve">Adriana Garces Ruiz </t>
  </si>
  <si>
    <t>Gysell Esther Sanz Gonzalez</t>
  </si>
  <si>
    <t>Gina del Rosario Nuñez Polo</t>
  </si>
  <si>
    <t>Flor Angela Castro Rodriguez</t>
  </si>
  <si>
    <t>Nestor Alonso Jimenez Estrada</t>
  </si>
  <si>
    <t xml:space="preserve">1. Fortalecimiento de la operación del Equipo de Respuesta a Emergencias Cibernéticas de Colombia </t>
  </si>
  <si>
    <t xml:space="preserve">1.1 Número de contenidos audiovisuales producidos, transmitidos </t>
  </si>
  <si>
    <t xml:space="preserve">1.1 Número de Horas de contenidos al aire y especiales, nacionales y descentralizados </t>
  </si>
  <si>
    <t xml:space="preserve">1.15 Estudiantes acompañados en procesos educativos con tecnologías digitales </t>
  </si>
  <si>
    <t xml:space="preserve">1.14 Estudiantes acompañados en procesos educativos con tecnologías digitales </t>
  </si>
  <si>
    <t xml:space="preserve">1.1 Terminales de cómputo con contenidos digitales entregadas a sedes educativas </t>
  </si>
  <si>
    <t xml:space="preserve">1.6 Estudiantes de sedes educativas oficiales beneficiados con el servicio de apoyo </t>
  </si>
  <si>
    <t xml:space="preserve">1.5 Estudiantes de sedes educativas oficiales beneficiados con el servicio de apoyo </t>
  </si>
  <si>
    <t xml:space="preserve">6. Caracterizaciones  para la implementación de la iniciativa CDC - Comunidades de Conectividad y/o proyectos de </t>
  </si>
  <si>
    <t>25_E2-D3-5000_I.2.1 Estudios previos radicados</t>
  </si>
  <si>
    <t>25_E2-D3-5000_I.2.2 Estudios previos aprobados</t>
  </si>
  <si>
    <t>25_E2-D3-5000_I.2.3 Contratos y/o convenios firmados</t>
  </si>
  <si>
    <t>3. Evaluación de políticas, programas y/o proyectos</t>
  </si>
  <si>
    <t>3.1  Visualizador de la oferta institucional realizado</t>
  </si>
  <si>
    <t>1. Gestión estratégica de la información sectorial</t>
  </si>
  <si>
    <t>2. Fortalecimiento de las Operaciones Estadísticas y los Registros Administrativos del MINTIC</t>
  </si>
  <si>
    <t>2.2 Evaluaciones de las Operaciones estadísticas realizadas.</t>
  </si>
  <si>
    <t>2.3 Número de auditorías internas a las operaciones estadísticas realizadas</t>
  </si>
  <si>
    <t>2.1 Porcentaje de contratación de personal idóneo ejecutada frente a lo programado</t>
  </si>
  <si>
    <t>1. Plan Nacional de Conectividad de Alta Velocidad  [CNP3805]</t>
  </si>
  <si>
    <t>1.1 Municipios/Áreas no municipalizadas (AMN) en operación (PMI) - rezago 2024 (1 de 37)</t>
  </si>
  <si>
    <t>3.2. VF Recursos de vigencias futuras comprometidos Interventoría</t>
  </si>
  <si>
    <t>1.2. GA Estudio previo aprobado</t>
  </si>
  <si>
    <t>1.3. GA Estudio previo radicado</t>
  </si>
  <si>
    <t>1.4. GA Contrato Firmado</t>
  </si>
  <si>
    <t>1. Proyectos de conectividad con Entes Territoriales - hogares</t>
  </si>
  <si>
    <t>2. Proyecto Lineas de Fomento 1.0</t>
  </si>
  <si>
    <t>3.1. Instalación y operación accesos en hogares reportados</t>
  </si>
  <si>
    <t>3.3. VF Recursos de vigencias futuras obligados interventoría</t>
  </si>
  <si>
    <t>4. Proyecto Comunidades de conectividad Hogares</t>
  </si>
  <si>
    <t>4.1. Instalación y operación accesos en hogares reportados</t>
  </si>
  <si>
    <t>4.2 Informes de Interventoría entregados</t>
  </si>
  <si>
    <t>5.1 Informes de Interventoría entregados</t>
  </si>
  <si>
    <t>5.2 Instalación y operación accesos en hogares reportados AE2 Y AE4</t>
  </si>
  <si>
    <t>5. Proyecto Conectividad para Cambiar Vidas AE2 y AE4</t>
  </si>
  <si>
    <t>6.1. Plan Nacional de Conectividad para Indigenas</t>
  </si>
  <si>
    <t>2.3. VF Recursos de vigencias futuras comprometidos Región B</t>
  </si>
  <si>
    <t>2.4. VF Recursos de vigencias futuras obligados Región B</t>
  </si>
  <si>
    <t>2.5. VF Recursos de vigencias futuras comprometidos Región A</t>
  </si>
  <si>
    <t>2.6. VF Recursos de vigencias futuras obligados Región A</t>
  </si>
  <si>
    <t>2.7. VF Recursos de vigencias futuras comprometidos Interventoría</t>
  </si>
  <si>
    <t>2.8. VF Recursos de vigencias futuras obligados Interventoría</t>
  </si>
  <si>
    <t>3.1. Zonas Comunitarias para la Paz instaladas y en operación -rezago 2024 (82 de 1262)</t>
  </si>
  <si>
    <t>3.2. VF Recursos de vigencias futuras comprometidos</t>
  </si>
  <si>
    <t>3.3. VF Recursos de vigencias futuras obligados</t>
  </si>
  <si>
    <t>4.1. Informes de Interventoría Obligaciones de Hacer</t>
  </si>
  <si>
    <t>6.1. Zonas Wi-Fi en operación</t>
  </si>
  <si>
    <t>Yohana Paola Yepes Nunez</t>
  </si>
  <si>
    <t>2025_E1-L1-1000 Supervisión Inteligente</t>
  </si>
  <si>
    <t xml:space="preserve">Realizar los ejercicios de verificación de las obligaciones de los operadores de telecomunicaciones y postales bajo una supervisión inteligente basada en </t>
  </si>
  <si>
    <t>2025_E1-L1-2000 Ampliación Programa de Telecomunicaciones Sociales Nacional</t>
  </si>
  <si>
    <t xml:space="preserve">Garantizar la culminación del despliegue de la red de alta velocidad y la oferta de conectividad asociada, conforme lo previsto en el Documento </t>
  </si>
  <si>
    <t>1.2. VF Recursos de vigencias futuras comprometidos Interventoría</t>
  </si>
  <si>
    <t>1.3. VF Recursos de vigencias futuras obligados Interventoría</t>
  </si>
  <si>
    <t>2.  Plan Nacional de Fibra Optica [CNP 3805 y 3797]</t>
  </si>
  <si>
    <t>2.2. VF Recursos de vigencias futuras comprometidos Interventoría</t>
  </si>
  <si>
    <t>2.3. VF Recursos de vigencias futuras obligados interventoría</t>
  </si>
  <si>
    <t>2.1. Municipios en Operación Proyecto Fibra Óptica (PMI)</t>
  </si>
  <si>
    <t>2025_E1-L1-3000 Masificación de Accesos</t>
  </si>
  <si>
    <t>4.3. Instalación y operación accesos en hogares reportados- Catatumbo</t>
  </si>
  <si>
    <t>6. Plan Nacional de Conectividad Indígenas</t>
  </si>
  <si>
    <t>1.1. Instalación y operación accesos en hogares reportados</t>
  </si>
  <si>
    <t>2.1 Informes de asistencia técnica entregados</t>
  </si>
  <si>
    <t>2025_E1-L1-4000 Implementación Soluciones de Acceso Comunitario a las Tecnologías de la Información y las Comunicaciones Nacional</t>
  </si>
  <si>
    <t>1. Entes territoriales Escuelas</t>
  </si>
  <si>
    <t>1.1. Escuelas Entregadas</t>
  </si>
  <si>
    <t>2. Centros Digitales [CNP 4001]</t>
  </si>
  <si>
    <t>3. Zonas Comunitarias para la Paz</t>
  </si>
  <si>
    <t>4. Obligaciones de Hacer</t>
  </si>
  <si>
    <t>5.  Centros IA</t>
  </si>
  <si>
    <t>5.1 Centros IA entregados</t>
  </si>
  <si>
    <t>6. Entes San Andrés y Providencia</t>
  </si>
  <si>
    <t>6.2. GA Estudio previo aprobado</t>
  </si>
  <si>
    <t>6.3. GA Estudio previo radicado</t>
  </si>
  <si>
    <t>6.4. GA Contrato Firmado</t>
  </si>
  <si>
    <t>7.  Proyectos de conectividad con Entes Territoriales - Zonas WIFI</t>
  </si>
  <si>
    <t>7.2. GA Estudio previo aprobado</t>
  </si>
  <si>
    <t>7.3. GA Estudio previo radicado</t>
  </si>
  <si>
    <t>7.4. GA Contrato Firmado</t>
  </si>
  <si>
    <t>7.5 Instalación y operación accesos en zonas - Región Catatumbo</t>
  </si>
  <si>
    <t>2025_E1-L1-5000 Gestión Integral del espectro para el incremento del bienestar social</t>
  </si>
  <si>
    <t xml:space="preserve">Implementar las acciones encaminadas a fortalecer la planeación, la alineación internacional, la atribución, la gestión técnica, la vigilancia, inspección y </t>
  </si>
  <si>
    <t>2025_E1-L1-6000 Acercamiento al usuario y mitigación de incumplimientos de las empresas del sector</t>
  </si>
  <si>
    <t xml:space="preserve">Realizar las acciones de promoción y prevención para fortalecer el cumplimiento de las obligaciones  de los operadores de telecomunicaciones y </t>
  </si>
  <si>
    <t>2025_E1-L1-7000 Fortalecimiento del sector TIC y Postal</t>
  </si>
  <si>
    <t xml:space="preserve">Generar lineamientos de política y estrategias enfocadas a mejorar la competitividad del sector, contribuyendo a la disminución de la brecha digital e </t>
  </si>
  <si>
    <t>2025_E1-L1-8000 Control integral de las decisiones en segunda instancia en los servicios de comunicaciones (móvil/ no móvil), postal, radiodifusión sonora y televisión.</t>
  </si>
  <si>
    <t>Resolver los recursos de apelación presentados por los vigilados dentro de los términos de ley.</t>
  </si>
  <si>
    <t>2025_E1-L2-1000 Transformación Digital para la Productividad del Estado a través de la Política de Gobierno Digital</t>
  </si>
  <si>
    <t>2025_E1-L2-10000 Fortalecimiento del Operador Postal Oficial</t>
  </si>
  <si>
    <t>2025_E1-L2-11000 Fortalecimiento del modelo convergente de la televisión pública regional y nacional</t>
  </si>
  <si>
    <t>4.10 Contenidos multiplataforma producidos nacionales</t>
  </si>
  <si>
    <t>2025_E1-L2-12000 Apoyo a operadores públicos del servicio de televisión a nivel nacional-RTVC</t>
  </si>
  <si>
    <t>2025_E1-L2-13000 Contenidos digitales y/o convergentes en la plataforma RTVCPlay.</t>
  </si>
  <si>
    <t>2025_E1-L2-2000 Contribución a la consolidación digital del estado a través del aumento de las entidades vinculadas al ecosistema de información pública digital</t>
  </si>
  <si>
    <t>Aumentar la vinculación de las entidades públicas al ecosistema de información pública digital</t>
  </si>
  <si>
    <t>2025_E1-L2-3000 Capacidades para la resiliencia en seguridad digital</t>
  </si>
  <si>
    <t>2025_E1-L2-4000 Cultura de seguridad digital para prevención y preparación del estado colombiano</t>
  </si>
  <si>
    <t>1. Ciberseguridad 360</t>
  </si>
  <si>
    <t>2025_E1-L2-5000 Fortalecimiento de la radio pública nacional</t>
  </si>
  <si>
    <t xml:space="preserve">Fortalecer la radio pública, a través del despliegue de nueva infraestructura de estaciones y estudios de la red de la radio pública nacional operada por </t>
  </si>
  <si>
    <t>2025_E1-L2-6000 Fortalecimiento integral de los operadores públicos del servicio de televisión nacional</t>
  </si>
  <si>
    <t>2025_E1-L2-7000 Fortalecimiento de la Industria TI para la transformación productiva</t>
  </si>
  <si>
    <t xml:space="preserve">Fortalecer la Industria Digital Nacional durante el cuatrienio, para que responda a las demandas de adopción de tecnologías digitales por parte de los </t>
  </si>
  <si>
    <t>2. Emprendimiento Digital - Conpes 4011 y 4129</t>
  </si>
  <si>
    <t>5. Crea Digital - Conpes 4090</t>
  </si>
  <si>
    <t>6. Medios en Red</t>
  </si>
  <si>
    <t>6.6 Número de beneficiarios capacitados a través de la Escuela Digital</t>
  </si>
  <si>
    <t>11.3. Convocatoria Nacional de Tu Negocio en Linea 2025 - 2026</t>
  </si>
  <si>
    <t>11.4. Estudio previo radicado en comité de contratación</t>
  </si>
  <si>
    <t>11.5. Estudio previo aprobado en comité de contratación</t>
  </si>
  <si>
    <t>11.6. Contrato firmado y legalizado</t>
  </si>
  <si>
    <t>12. Internacionalización</t>
  </si>
  <si>
    <t>12.2. Estudio previo radicado en comité de contratación</t>
  </si>
  <si>
    <t>12.3. Estudio previo aprobado en comité de contratación</t>
  </si>
  <si>
    <t>12.4. Contrato firmado y legalizado</t>
  </si>
  <si>
    <t>12.1. Número de empresas de la industria digital beneficiadas</t>
  </si>
  <si>
    <t>13. Conecta Caribe - Conpes 4129</t>
  </si>
  <si>
    <t>13.2. Estudio previo radicado en comité de contratación</t>
  </si>
  <si>
    <t>13.3. Estudio previo aprobado en comité de contratación</t>
  </si>
  <si>
    <t>13.4. Contrato firmado y legalizado</t>
  </si>
  <si>
    <t>13.1 . Número de personas beneficiadas</t>
  </si>
  <si>
    <t>14. Licencia Observatorio Comercio Electrónico</t>
  </si>
  <si>
    <t>14.1. Licencia de plataforma de información adquirida</t>
  </si>
  <si>
    <t>14.2. Estudio previo radicado en comité de contratación</t>
  </si>
  <si>
    <t>14.3. Estudio previo aprobado en comité de contratación</t>
  </si>
  <si>
    <t>14.4. Contrato firmado y legalizado</t>
  </si>
  <si>
    <t>2025_E1-L2-8000 Fortalecimiento de los contenidos audiovisuales de la televisión pública.</t>
  </si>
  <si>
    <t>Aumentar la oferta de contenidos audiovisuales con valor público que respondan a la identidad, necesidades y preferencias de los colombianos.</t>
  </si>
  <si>
    <t>2025_E1-L2-9000 Fortalecimiento de la programación de la radio pública</t>
  </si>
  <si>
    <t xml:space="preserve">Fortalecer las plataformas de las emisoras de la radio pública nacional a través de la realización de contenidos con valor público que generen identidad </t>
  </si>
  <si>
    <t>2025_E1-L3-2000 Facilitar el acceso y uso de las tecnologías de la información y las comunicaciones en todo el territorio nacional Computadores para Educar</t>
  </si>
  <si>
    <t xml:space="preserve">Incremento en la  dotación de terminales de cómputo y capacitación de docentes en sedes educativas oficiales a nivel nacional,  Recuperación </t>
  </si>
  <si>
    <t xml:space="preserve">2.3 Producción de KIT con elementos aprovechados de residuos eléctricos y </t>
  </si>
  <si>
    <t xml:space="preserve">3. Incremento de la dotación directa de soluciones tecnológicas para estudiantes, menores de edad ubicados en </t>
  </si>
  <si>
    <t>2025_E1-L3-3000 Apropiación TIC para el Cambio</t>
  </si>
  <si>
    <t xml:space="preserve">Promover la apropiación masiva de las TIC a través del diseño e implementación de estrategias incluyentes y con enfoque diferencial </t>
  </si>
  <si>
    <t>2. Servicio de Apoyo Tecnológico a la Inclusión Digital - Signos en Red</t>
  </si>
  <si>
    <t>6. Misión de Transformación Digital</t>
  </si>
  <si>
    <t>6.2 Estudio previo radicado</t>
  </si>
  <si>
    <t>6.3 Estudio previo aprobado</t>
  </si>
  <si>
    <t>6.4 Contrato firmado</t>
  </si>
  <si>
    <t>2025_E1-L3-4000 Internet Seguro y Responsable</t>
  </si>
  <si>
    <t xml:space="preserve">Fomentar el desarrollo de nuevas ciudadanías digitales promoviendo el uso seguro y responsable de las Tecnologías de la Información y </t>
  </si>
  <si>
    <t>2025_E1-L3-5000 Desarrollo de habilidades digitales para la vida</t>
  </si>
  <si>
    <t xml:space="preserve">Aportar a la democratización de las TIC para desarrollar una sociedad del conocimiento y la tecnología durante el cuatrienio, a través de la  </t>
  </si>
  <si>
    <t>6. Estudio de Empleabilidad y Talento Digital</t>
  </si>
  <si>
    <t>7. Social Tech</t>
  </si>
  <si>
    <t>7.2 Estudio previo radicado en comité de contratación</t>
  </si>
  <si>
    <t>7.3 Estudio previo aprobado en comité de contratación</t>
  </si>
  <si>
    <t>7.4 Contrato firmado y legalizado</t>
  </si>
  <si>
    <t>7.1 Ciudadanos formados</t>
  </si>
  <si>
    <t>2025_E2-D1-1000 Gestión adecuada del talento humano dentro del ciclo de vida del servidor público para cumplimiento de las metas establecidas de la entidad.</t>
  </si>
  <si>
    <t xml:space="preserve">Implementar el Plan Estratégico de Talento Humano para el fortalecimiento de la cultura organizacional del Ministerio de Tecnologías de la </t>
  </si>
  <si>
    <t>2025_E2-D2-1000 Estrategia y operación de tecnología para lograr una transformación digital con enfoque social y democrático en la entidad</t>
  </si>
  <si>
    <t xml:space="preserve">Definir e implementar una arquitectura tecnológica que permita optimizar, disponer y mantener los servicios de tecnología que apoyan la operación del </t>
  </si>
  <si>
    <t>4. Proyecto de Fábricas de Software y Datos</t>
  </si>
  <si>
    <t>2025_E2-D2-2000 Programación y seguimiento de ingresos, así como el monitoreo continuo de la ejecución presupuestal y contractual del Fondo Único de TIC</t>
  </si>
  <si>
    <t>Fortalecer el seguimiento de los ingresos y gastos del Fondo Único de TIC en el marco de la integralidad y pertinencia requerida.</t>
  </si>
  <si>
    <t xml:space="preserve">1. Diseño, proyección y seguimiento de los ingresos del Fondo Único de TIC, mediante la aplicación de criterios de </t>
  </si>
  <si>
    <t>2025_E2-D2-3000 Gestión adecuada de los recursos financieros ministerio TIC</t>
  </si>
  <si>
    <t xml:space="preserve">2. Simplificación y/o actualización de la base documental, soporte del Proceso de Gestión Financiera - Subdirección </t>
  </si>
  <si>
    <t>2025_E2-D2-4000 Gestión adecuada de los recursos Fondo Único de TIC</t>
  </si>
  <si>
    <t>Gestionar los recursos financieros para atender las actividades misionales, estratégicas y legales del Fondo Único de TIC.</t>
  </si>
  <si>
    <t xml:space="preserve">2. Simplificación y/o Actualización de la Documentación Soporte del Proceso de Gestión Financiera - </t>
  </si>
  <si>
    <t>2025_E2-D2-5000 Fortalecimiento de la Gestión documental en MINTIC</t>
  </si>
  <si>
    <t>2025_E2-D2-6000 Gestión Contractual del MINTIC para una  Contratación  Pública Eficiente y Transparente</t>
  </si>
  <si>
    <t>2025_E2-D3-1000 Fortalecimiento de los mecanismos que generen confianza en la Institucionalidad y permiten la lucha contra la corrupción</t>
  </si>
  <si>
    <t xml:space="preserve">Fortalecer los mecanismos de lucha contra la corrupción a través de la divulgación activa de la información pública sin que medie solicitud alguna, </t>
  </si>
  <si>
    <t>2025_E2-D3-2000 Estrategia de divulgación y comunicaciones del MINTIC</t>
  </si>
  <si>
    <t xml:space="preserve">Diseñar e implementar la estrategia de comunicaciones que permitirá a la entidad informar e interactuar sobre los planes, programas, proyectos, y </t>
  </si>
  <si>
    <t>2025_E2-D3-3000 Fortalecimiento en la Gestión Internacional, según las necesidades que tengan de MINTIC</t>
  </si>
  <si>
    <t>2025_E2-D3-4000 Fortalecimiento de capacidades de los grupos con interés en temas TIC del país, orientado hacia el cierre de brecha digital regional</t>
  </si>
  <si>
    <t xml:space="preserve">Fortalecer a través de asistencias técnicas, socializaciones, mesas de trabajo y atenciones en temas TIC, a los grupos de interés, para disminuir la </t>
  </si>
  <si>
    <t>7.1 25_E2-D3-4000_I7.1 Estudio previos radicados</t>
  </si>
  <si>
    <t>7.2 25_E2-D3-4000_I7.2 Estudios previos aprobados</t>
  </si>
  <si>
    <t>7.3 25_E2-D3-4000_I7.3 Convenios firmados</t>
  </si>
  <si>
    <t xml:space="preserve">Promover la articulación y desarrollo de acciones institucionales que fomenten el uso y la apropiación de las TIC en grupos de especial protección tales </t>
  </si>
  <si>
    <t>25_E2-D3-5000_I.1.1  Radicar documentos para revisión en GIT contratación y OGIF</t>
  </si>
  <si>
    <t>25_E2-D3-5000_I.1.2 Solicitar comité de contratación</t>
  </si>
  <si>
    <t>25_E2-D3-5000_I.1.3 Elaboración de pliego o minuta</t>
  </si>
  <si>
    <t xml:space="preserve">3. Seguimiento a acciones en el marco de políticas, programas y/o planes para la atención a comunidades étnicas, grupos </t>
  </si>
  <si>
    <t>2025_E2-D3-6000 Gestión jurídica integral para el cumplimiento de objetivos y funciones del MINTIC/Fondo Único TIC</t>
  </si>
  <si>
    <t xml:space="preserve">Definición de parámetros para la implementación de prácticas de mejora normativa en todos nuestros proyectos normativos. Propender por  la unidad de </t>
  </si>
  <si>
    <t>2. Fortalecimiento del conocimiento por parte de los deudores</t>
  </si>
  <si>
    <t>2025_E2-D3-7000 Fortalecimiento del relacionamiento con los grupos de interés</t>
  </si>
  <si>
    <t xml:space="preserve">Realizar la gestión de la relación con los grupos de interés del Ministerio TIC, mediante el diseño y desarrollo de instrumentos y estrategias de servicio al </t>
  </si>
  <si>
    <t>2025_E2-D4-1000 Aseguramiento, asesoría y análisis basados en riesgos, con el fin de mejorar y proteger el valor de la Entidad</t>
  </si>
  <si>
    <t>2025_E2-D5-1000 Fortalecimiento de las Capacidades Institucionales para Generar Valor Público</t>
  </si>
  <si>
    <t>2025_E2-D5-2000 Liderazgo en la generación de estadísticas y estudios del sector TIC</t>
  </si>
  <si>
    <t>Generación de información estadística y desarrollo de estudios del Sector TIC</t>
  </si>
  <si>
    <t>1.4 Número de productos estadísticos en el sitio web publicados</t>
  </si>
  <si>
    <t>1.2 Documentos sectoriales publicados</t>
  </si>
  <si>
    <t>2025_E2-D5-3000 Fortalecimiento de las capacidades Institucionales para la Seguridad y Privacidad de la Información</t>
  </si>
  <si>
    <t xml:space="preserve">Establecer lineamientos y estrategias para fortalecer la confidencialidad, integridad, disponibilidad, autenticidad, privacidad y no repudio de la </t>
  </si>
  <si>
    <t>3.1 Herramientas tecnológicas mejoradas, desarrolladas y/o actualizadas para la verificación y control del cumplimiento de obligaciones a cargo de los PRST.</t>
  </si>
  <si>
    <t>2,2 Instalación y operación accesos en hogares reportados - Líneas de Fomento 1.0 - (Rezago 2024 - 13486 de 21417)</t>
  </si>
  <si>
    <t>2.02.Porcentaje de avance de la convocatoria de operadores postales en programas de integración al comercio electrónico (Líneas de Acción No 10 y 15 PMSP) (Rezago 2024)</t>
  </si>
  <si>
    <t>3.02.Porcentaje de avance en la actualización de herramientas tecnológicas y automatización de procesos</t>
  </si>
  <si>
    <t>3.04.Porcentaje de avance en el fortalecimiento del Sistema Nacional de Gestión del Riesgo de Desastres en materia de TIC (UNGRD)</t>
  </si>
  <si>
    <t>3.06.Porcentaje de avance de la estrategia para el desarrollo de los Servicios Satelitales en Colombia (Rezago 2024)</t>
  </si>
  <si>
    <t>1.1 Porcentaje de recursos resueltos en los términos de ley respecto a los interpuestos por los vigilados</t>
  </si>
  <si>
    <t>4.4 IT2-37 - Contenidos financiados para promover y fomentar la apropiación cultural y educativa que permita recuperar y difundir el patrimonio y la memoria de la población indígena</t>
  </si>
  <si>
    <t>4.5 NT4-147 - Contenidos financiados para promover y fomentar la apropiación cultural y educativa que permita recuperar y difundir el patrimonio y la memoria de la población negra, afrocolombiana, raizal y palenquera</t>
  </si>
  <si>
    <t>4.6 B141 - Estímulos asignados a la financiación para la producción y divulgación de contenidos orientados a fomentar la cultura de paz con justicia social y reconciliación por parte de los medios de interés público y comunitarios</t>
  </si>
  <si>
    <t>1.3 Documentos desarrollados como habilitadores en la implementación de la Política de Seguridad Digital</t>
  </si>
  <si>
    <t>1.04 Porcentaje de avance en el seguimiento a la ejecución de la resolución</t>
  </si>
  <si>
    <t>1.13 Eventos de socialización de experiencias exitosas en el uso práctico de las tecnologías de la información en la educación 2025</t>
  </si>
  <si>
    <t>3.1 Cortometrajes realizados por mujeres, personas con discapacidad y personas de comunidades étnicas con dispositivos móviles.</t>
  </si>
  <si>
    <t>6.1 informe de seguimiento a la implementación de la Misión de Transformación Digital.</t>
  </si>
  <si>
    <t>6.1 Informe de brecha a 2025 y del sistema de información BI dinámico y con visualizaciones de datos del mercado de talento digital a cierre 2025 entregado</t>
  </si>
  <si>
    <t>3. Seguimiento mediante documentos e instrumentos derivados de la inteligencia empresarial (informe trimestral y tableros)</t>
  </si>
  <si>
    <t>1.1 Informes de Ejecución de Gastos MinTIC publicados en la pagina WEB del Ministerio</t>
  </si>
  <si>
    <t>2.1 Avance en la Simplificación y /o Actualización de la Documentación - GIT Contabilidad</t>
  </si>
  <si>
    <t>2.2 Avance en la Simplificación y/o Actualización de la Documentación - GIT Presupuesto.</t>
  </si>
  <si>
    <t>2.3 Avance en la Simplificación y/o Actualización de la Documentación - GIT Tesorería.</t>
  </si>
  <si>
    <t>1.3 Estados Financieros y notas contables del Fondo Único de TIC, publicados en la pagina WEB del Ministerio de TIC.</t>
  </si>
  <si>
    <t>2.1 Avance en la Simplificación y/o Actualización de la Documentación - GIT Cartera</t>
  </si>
  <si>
    <t>1.1. Porcentaje de cumplimiento de los planes establecidos para implementar las políticas de gestión y desempeño</t>
  </si>
  <si>
    <t>1.2. Alianzas, convenios y gestiones en materia TIC con países estratégicos y/o entidades internacionales que aporten a la ejecucion del PND 2022-2026</t>
  </si>
  <si>
    <t>1.1 Número de asistencias técnicas en la formulación y presentación de proyectos de inversión del sector  TIC</t>
  </si>
  <si>
    <t>2.1 Miles de millones aprobados en la formulación y presentación de proyectos en el sector TIC</t>
  </si>
  <si>
    <t>3.2 Número de asesoría técnica a municipios acreditados por la CRC para acompañar la revisión de los procedimientos administrativos</t>
  </si>
  <si>
    <t>3.1 Número de asesoría técnica a municipios NO acreditados para la adopción de normas que reglamenten las condiciones del despliegue de infraestructura TIC.</t>
  </si>
  <si>
    <t>5.1 Número de socializaciones y/o atenciones a los grupos con intereses TIC en los procesos y procedimientos estratégicos del sector</t>
  </si>
  <si>
    <t>6.1 Número de caracterizaciones para la implementación de la iniciativa CDC - Comunidades de Conectividad y/o proyectos de última milla en todo el territorio nacional.</t>
  </si>
  <si>
    <t>7.4 Número de ciudadanos formados y certificados en habilidades digitales, ética ciudadana de tecnologías emergentes para el prosumo informativo</t>
  </si>
  <si>
    <t>25_E2-D3-5000_I.2.5 Número de programas atendidos en cumplimiento al plan cuatrienal suscrito con el Consejo Regional Indígena del Cauca - CRIC el marco del Decreto 1811 de 2017</t>
  </si>
  <si>
    <t>25_E2-D3-5000_I.2.4 Número de acciones desarrolladas con la Comisión Nacional de Comunicaciones de y para los Pueblos Indígenas - CONCIP en el marco de la Política Pública de Comunicaciones de y para los Pueblos Indígenas.</t>
  </si>
  <si>
    <t>25_E2-D3-5000_I.3.2 Porcentaje de avance en el cumplimiento a las políticas, programas y/o planes para la atención a comunidades étnicas, grupos comunitarios, víctimas y/o colectivos sociales</t>
  </si>
  <si>
    <t>25_E2-D3-5000_I.3.1 Número de espacios interinstitucionales y/o de Gobierno atendidos, para el seguimiento a políticas, programas y/o planes para la atención a comunidades étnicas, grupos comunitarios, víctimas y/o colectivos sociales</t>
  </si>
  <si>
    <t>25_E2-D3-5000_I.4.1 Número de seguimientos realizados para el cumplimiento de los indicadores del Plan Marco de Implementación del Acuerdo de Paz</t>
  </si>
  <si>
    <t>25_E2-D3-5000_I.4.2 Número de boletines publicados relacionados al cumplimiento de los indicadores del Plan Marco de Implementación del Acuerdo de Paz</t>
  </si>
  <si>
    <t>25_E2-D3-5000_I.4.3 Avance en las acciones realizadas en cumplimiento a los indicadores B.E.7, B.E.10 y B.E.11 del PMI</t>
  </si>
  <si>
    <t>1.1 Porcentaje de proyectos normativos que en su ejecución implementaron practicas de mejora normativa</t>
  </si>
  <si>
    <t>3.2 Porcentaje de intervención en los procesos judiciales en los que sea parte el Ministerio/Fondo Único de Tecnologías de la Información y las Comunicaciones.</t>
  </si>
  <si>
    <t>3.4 Porcentaje de avance en el plan de acción 2024 del comité de conciliación y defensa judicial a la Oficina de Planeación y Control Interno</t>
  </si>
  <si>
    <t>1.1. Porcentaje de avance en la ejecución de las actividades definidas en el Programa Anual de Auditorías Internas de la vigencia a cargo de la Oficina de Control Interno</t>
  </si>
  <si>
    <t>1.1. Porcentaje de aplicación de la metodología de sistematización y automatización</t>
  </si>
  <si>
    <t>6.4. Documentos anuales publicados (PA, PES, PEI, Agenda de Inv., informe gestión, informe al congreso, Avance ejecución pptal)</t>
  </si>
  <si>
    <t>4. Fortalecimiento de las estrategias de Cambio, Cultura y Apropiación del Sistema de Gestión de Seguridad y Privacidad de la Información.</t>
  </si>
  <si>
    <t>4.1. Nivel de apropiación institucional en Seguridad y Privacidad de la Información</t>
  </si>
  <si>
    <t>3.2. Programa Integral de Protección de Datos Personales implementado y con seguimiento</t>
  </si>
  <si>
    <t>2.1. Porcentaje de avance en la documentación y apropiación del Plan de Continuidad de la Operación (BCP) en los Procesos</t>
  </si>
  <si>
    <t>1.3. Porcentaje de eventos e incidentes de Seguridad y Privacidad de la Información monitoreados</t>
  </si>
  <si>
    <t>1.2. Porcentaje de cumplimiento del plan de tratamiento de riesgos de seguridad y privacidad de la información</t>
  </si>
  <si>
    <t>2.7 Porcentaje de cumplimiento de actividades del plan de implementación y mantenimiento del Marco de Aseguramiento de la Calidad</t>
  </si>
  <si>
    <t>2.4 Número de documentos de caracterización y priorización de necesidades de fortalecimiento de registros administrativos elaborados</t>
  </si>
  <si>
    <t>1.1 Porcentaje de ejecución del proyecto de inversión 'Fortalecimiento de la Información Estadística del Sector TIC Nacional'</t>
  </si>
  <si>
    <t>1.3 Documento estadístico de Uso y Tenencia de TIC con enfoque diferencial e interseccional elaborado</t>
  </si>
  <si>
    <t>2.01. Vinculaciones a los Servicios Ciudadanos Digitales realizadas por las entidades públicas del orden nacional y territorial</t>
  </si>
  <si>
    <t>2.02. Porcentaje de avance en el mantenimiento, actualización y operación de la solución tecnológica del Registro de Deudores Alimentarios Morosos (REDAM)</t>
  </si>
  <si>
    <t>1.12. Número de participantes en espacios de transferencia de conocimiento para la generación de competencias digitales (PES)</t>
  </si>
  <si>
    <t>1.06. Entidades del orden nacional y territorial que aperturen, actualicen o usen los datos abiertos (PND-PES)</t>
  </si>
  <si>
    <t>1.10. Entidades públicas del orden territorial que implementan los lineamientos y estándares expedidos en el marco de la Política de Gobierno Digital</t>
  </si>
  <si>
    <t>1.07. Entidades del orden nacional y territorial que apliquen la implementación del modelo de seguridad y privacidad de la información vigente</t>
  </si>
  <si>
    <t>1.01. Equipos IoT, cuentas redes sociales, sistemas de información, soluciones de ciudad, otras plataformas, integrados a la plataforma Convergente de Ciudades y Territorios Inteligentes</t>
  </si>
  <si>
    <t>1.14. Porcentaje de avance de la implementación de mecanismos exploratorios de regulación (Conpes 4129- 2023)</t>
  </si>
  <si>
    <t>1.09. Entidades públicas del orden nacional que implementan los lineamientos y estándares expedidos en el marco de la Política de Gobierno Digital</t>
  </si>
  <si>
    <t>3.3  Número de memorandos de entendimiento y/o acuerdos de confidencialidad firmados. (Rezago 2024)</t>
  </si>
  <si>
    <t>1.10 Docentes formados en uso pedagógico de tecnologías de la información y las comunicaciones 2025</t>
  </si>
  <si>
    <t>1.12 Docentes acompañados en procesos educativos con tecnologías digitales 2025</t>
  </si>
  <si>
    <t>1.9 Docentes formados en uso pedagógico de tecnologías de la información y las comunicaciones (Rezago 2024)</t>
  </si>
  <si>
    <t>1.11 Docentes acompañados en uso pedagógico de tecnologías de la información y las comunicaciones (Rezago 2024)</t>
  </si>
  <si>
    <t>25_E2-D3-5000_I.1.4 Número de espacios de diálogo y/o concertación desarrollados y/o atendidos con comunidades étnicas, grupos comunitarios, víctimas y/o colectivos sociales.</t>
  </si>
  <si>
    <t xml:space="preserve">Programado actividades acumulado 4T </t>
  </si>
  <si>
    <t>Avance actividades acumulado 4T</t>
  </si>
  <si>
    <t xml:space="preserve">Desviación actividades 4T </t>
  </si>
  <si>
    <t xml:space="preserve">Programado indicadores acumulado 4T </t>
  </si>
  <si>
    <t>Avance indicadores acumulado 4T</t>
  </si>
  <si>
    <t>Desviación indicadores 4T</t>
  </si>
  <si>
    <t>Programado 4T Acumulado (Unidades)</t>
  </si>
  <si>
    <t>Programado 4T Acumulado (Porcentaje)</t>
  </si>
  <si>
    <t>Avance 4T Acumulado (Unidades)</t>
  </si>
  <si>
    <t>Avance 4T Acumulado (Porcentaje)</t>
  </si>
  <si>
    <t>1.2 Verificaciones realizadas bajo el enfoque de riesgo a los PRST y Operadores Postales. (Rezago 2024)</t>
  </si>
  <si>
    <t>1.1 Verificaciones realizadas bajo el enfoque de riesgo a los PRST y Operadores Postales.</t>
  </si>
  <si>
    <t>3. Proyecto Lineas de Fomento 2.0</t>
  </si>
  <si>
    <t>7.1 Informes de Interventoría  entregados</t>
  </si>
  <si>
    <t>7.2 Instalación y operación accesos en hogares reportados - Líneas de Fomento 3.0</t>
  </si>
  <si>
    <t>7. Proyecto Lineas de Fomento 3.0</t>
  </si>
  <si>
    <t>2.2. Centros Digitales en operación con cumplimiento de requisitos Región B (PMI)- -rezago (2024) (580 de 6589)</t>
  </si>
  <si>
    <t>2.1. Centros Digitales en operación con cumplimiento de requisitos Región A (PMI)</t>
  </si>
  <si>
    <t>7.1. Instalación y operación accesos en zonas -  (vigencia 2025 (68)+recursos rezago 2024( 10 de 14)</t>
  </si>
  <si>
    <t>2.03.Operadores Postales de Mensajería Expresa capacitados en programas de talento TI y estrategias de apropiación digital (Línea de acción No 16 PMSP) (Rezago 2024)</t>
  </si>
  <si>
    <t>3.03.Porcentaje de atención de los trámites y servicios de la Dirección de Industria de Comunicaciones</t>
  </si>
  <si>
    <t>2.03. Número de personas naturales o jurídicas beneficiadas por los servicios ciudadanos digitales</t>
  </si>
  <si>
    <t>2.2. Número de empresas y equipos emprendedores de la industria digital beneficiados</t>
  </si>
  <si>
    <t>6.1 Numero de convocatorias diseñadas e implementadas para el fortalecimiento de los medios de comunicación por la producción de contenidos realizadas</t>
  </si>
  <si>
    <t>11.2. Número de Empresas y/o empresarios que adoptan tecnologías para la transformación digital</t>
  </si>
  <si>
    <t>11.1. Número de Empresas y/o empresarios que adoptan tecnologías para la transformación digital (Rezago)</t>
  </si>
  <si>
    <t>2.1 Comunicaciones relevadas entre personas sordas y oyentes</t>
  </si>
  <si>
    <t>2.3. Número de ciudadanos con vocación formadora formados  (Rezago 2024)</t>
  </si>
  <si>
    <t>4.1. Cuentas de cobro por concepto de cuotas partes pensionales asociados a las nóminas reportadas por FOPEP generadas</t>
  </si>
  <si>
    <t>1.3 Número de análisis prospectivos y de sensibilidad de los ingresos del Fondo Único de TIC</t>
  </si>
  <si>
    <t>1.3 Estados Financieros y notas contables del Ministerio de TIC, publicados en la pagina WEB del Ministerio de TIC.</t>
  </si>
  <si>
    <t>1.1 Informes del seguimiento a la ejecución presupuestal de gastos del Fondo Único de TIC.</t>
  </si>
  <si>
    <t>1.1. Porcentaje de implementación de la herramienta de expedición de certificaciones</t>
  </si>
  <si>
    <t>2.1. Porcentaje Cumplimiento del Programa de Transparencia y Ética Pública</t>
  </si>
  <si>
    <t>4.1 Número de sensibilización y /o seguimiento a las entidades territoriales que faltan por la creación de una dependencia TIC o creación de funciones TIC</t>
  </si>
  <si>
    <t>25_E2-D3-5000_I.1.5 Número de espacios de cualificación y/o contenidos multiformato realizados en cumplimiento a los compromisos y/o acciones concertadas con comunidades étnicas, grupos comunitarios, víctimas y/o colectivos sociales</t>
  </si>
  <si>
    <t>25_E2-D3-5000_I.2.6 Número de planes de acción implementados con la Mesa Regional Amazónica en el marco de la Política Pública de Comunicaciones de y para los Pueblos Indígenas.</t>
  </si>
  <si>
    <t>2.1 Porcentaje de avance en el suministro de información sobre facilidades y beneficios del pronto pago.</t>
  </si>
  <si>
    <t>2.2 Porcentaje de avance en la Terminación de procedimientos coactivos por remisión y/o prescripción</t>
  </si>
  <si>
    <t>3.3 Reporte integral de la información litigiosa en le Sistema Único de Gestión e información Litigiosa del Estado (E-KOGUI).</t>
  </si>
  <si>
    <t>5.1. Información reportada para el proyecto Modernización de la gestión institucional en la PIIP</t>
  </si>
  <si>
    <t>2.6  Documento  de diagnóstico de oferta y demanda de información estadística con priorización de necesidades actualizado</t>
  </si>
  <si>
    <t>2.8 Número de piezas de comunicación sobre la información estadística del MINTIC divulgadas</t>
  </si>
  <si>
    <t>2.5 Porcentaje de actividades del Plan de Entrenamiento y Capacitación ejecutadas frente a las programadas</t>
  </si>
  <si>
    <t>1.3 Número de documentos con propuestas para definición de posiciones de Colombia</t>
  </si>
  <si>
    <t>2.2 Porcentaje de ejecución del Plan de Gestión del Conocimiento del Espectro</t>
  </si>
  <si>
    <t>Servicios Postales Nacionales -SPN</t>
  </si>
  <si>
    <t>Fuad Abdala Salaiman Verbel </t>
  </si>
  <si>
    <t>Adriana Garcés Ruiz</t>
  </si>
  <si>
    <t>2025_E2-D3-5000 Fortalecimiento de acciones institucionales diferenciadas para fomentar el uso y la apropiación de las TIC en comunidades étnicas, grupos comunitarios, víctimas y/o colectivos sociales</t>
  </si>
  <si>
    <t>Ruby Ruth Ramirez Medina</t>
  </si>
  <si>
    <t>Maria Andrea Giraldo Leal</t>
  </si>
  <si>
    <t>Lorena Paola Fortich Tulena</t>
  </si>
  <si>
    <t>Jeimmy Ximena Simbaqueva Ramos</t>
  </si>
  <si>
    <t>Lisset Brigitte Gutierrez Suarez</t>
  </si>
  <si>
    <t>Paola Elvira Thiriat Tovar</t>
  </si>
  <si>
    <t>Maria Carolina Zuniga Hernandez</t>
  </si>
  <si>
    <t>1.3 Terminales de cómputo con contenidos digitales entregadas a sedes educativas para uso de docentes (Rezago 2024)</t>
  </si>
  <si>
    <t>1.4 Terminales de cómputo con contenidos digitales entregadas a sedes educativas para uso de docentes 2025</t>
  </si>
  <si>
    <t>Lucas Javier Rodriguez Osorio</t>
  </si>
  <si>
    <t>Andrea Milena Gonzalez Charria</t>
  </si>
  <si>
    <t>Maria Andrea Giraldo</t>
  </si>
  <si>
    <t>C-2399-0400-16-53105B - GENERACIÓN DE INFORMACIÓN ESTADÍSTICA DEL SECTOR TIC  NACIONAL</t>
  </si>
  <si>
    <t>N.A.</t>
  </si>
  <si>
    <t>https://www.mintic.gov.co/portal/inicio/Planes/Programas-de-Transparencia-y-Etica-Publica-PTEP/</t>
  </si>
  <si>
    <r>
      <t xml:space="preserve">Presenta una desviación (sobrecumplimiento) en el avance de los indicadores del 3% esto conforme lo programado.
</t>
    </r>
    <r>
      <rPr>
        <b/>
        <sz val="12"/>
        <color theme="2" tint="-0.499984740745262"/>
        <rFont val="Arial"/>
        <family val="2"/>
      </rPr>
      <t xml:space="preserve">Justificación: </t>
    </r>
    <r>
      <rPr>
        <sz val="12"/>
        <color theme="2" tint="-0.499984740745262"/>
        <rFont val="Arial"/>
        <family val="2"/>
      </rPr>
      <t>Se desarrollo una estrategia de Marketing y Comunicaciones con el fin de avanzar en el fortalecimiento de la red de puntos de venta y mejorar la experiencia del usuario. Se implementaron acciones clave como: Actualización de visibilidad digital mediante mejoras en Google Maps y el mapa interactivo de la web, facilitando la ubicación y contacto de los puntos de venta. Renovación de material físico (guía del usuario, afiches tarifarios y volantes) estandarizando la imagen de marca en los puntos de atención. Ejecución de campañas digitales enfocadas en destacar la red de atención nacional, generando cercanía y recordación de marca. Análisis geográfico con mapas de calor, permitiendo reubicación de puntos estratégicos en ciudades clave como Cartagena, Montería, Santa Marta y Tunja, optimizando cobertura y captación de usuarios. Definición de perfil y rol de vendedores zonales, con enfoque comercial, territorial y en servicio. Capacitación del personal y cronograma de intervención por zonas para garantizar coherencia y seguimiento operativo.
Dicha estrategia se desarrolló durante toda la vigencia de 2025</t>
    </r>
  </si>
  <si>
    <r>
      <t xml:space="preserve">Presenta una desviación (rezago) en indicadores del 67,20% , esto conforme lo programado.
</t>
    </r>
    <r>
      <rPr>
        <b/>
        <sz val="12"/>
        <color theme="2" tint="-0.499984740745262"/>
        <rFont val="Arial"/>
        <family val="2"/>
      </rPr>
      <t xml:space="preserve">Justificación: </t>
    </r>
    <r>
      <rPr>
        <sz val="12"/>
        <color theme="2" tint="-0.499984740745262"/>
        <rFont val="Arial"/>
        <family val="2"/>
      </rPr>
      <t>Se realizaron todos los procesos administrativos corresppndientes para garantizar la ejecución del proceso, sin embargo, el aliado en su coyuntura particular (cambio de rector Universidad del Atlantico) decidió no firmar el acta de inicio y tras la entrada en vigor de la ley de garantias no se pudo ejecutar el proyecto, quedando un resago de formación de 4200 personas parara la vigencia 2026</t>
    </r>
  </si>
  <si>
    <r>
      <t xml:space="preserve">Presenta una desviación (sobrecumplimiento) en el avance de los indicadores del 13,10%  esto conforme lo programado.
</t>
    </r>
    <r>
      <rPr>
        <b/>
        <sz val="12"/>
        <color theme="2" tint="-0.499984740745262"/>
        <rFont val="Arial"/>
        <family val="2"/>
      </rPr>
      <t xml:space="preserve">Justificación: </t>
    </r>
    <r>
      <rPr>
        <sz val="12"/>
        <color theme="2" tint="-0.499984740745262"/>
        <rFont val="Arial"/>
        <family val="2"/>
      </rPr>
      <t>Los indicadores 4.4, 4.5 y 4.6 registraron un sobrecumplimiento gracias a la optimización de los recursos en las convocatorias audiovisuales, lo que permitió una mayor participación de propuestas y, a su vez, una ampliación en la entrega de estímulos.</t>
    </r>
  </si>
  <si>
    <r>
      <t xml:space="preserve">Presenta una desviacion (Rezago) en el avance de los indicadores del 9,58%  esto conforme lo programado.
</t>
    </r>
    <r>
      <rPr>
        <b/>
        <sz val="12"/>
        <color theme="2" tint="-0.499984740745262"/>
        <rFont val="Arial"/>
        <family val="2"/>
      </rPr>
      <t xml:space="preserve">Justificación: </t>
    </r>
    <r>
      <rPr>
        <sz val="12"/>
        <color theme="2" tint="-0.499984740745262"/>
        <rFont val="Arial"/>
        <family val="2"/>
      </rPr>
      <t>Con respecto al indicador 1.3 Visitas de mantenimiento realizadas a estaciones de la Red Digital, el incumplimiento parcial del indicador se presentó debido a que este aspecto no estaba contemplado de manera específica dentro de los indicadores definidos en el proyecto. No obstante, el proyecto se ejecutó en su totalidad y cumplió satisfactoriamente con los demás indicadores establecidos, garantizando el logro de los objetivos previstos.</t>
    </r>
  </si>
  <si>
    <r>
      <t xml:space="preserve">Presenta una desviación (rezago) en el avance de los indicadores del 1,05% esto conforme lo planeado.
</t>
    </r>
    <r>
      <rPr>
        <b/>
        <sz val="12"/>
        <color theme="2" tint="-0.499984740745262"/>
        <rFont val="Arial"/>
        <family val="2"/>
      </rPr>
      <t>Justificación:</t>
    </r>
    <r>
      <rPr>
        <sz val="12"/>
        <color theme="2" tint="-0.499984740745262"/>
        <rFont val="Arial"/>
        <family val="2"/>
      </rPr>
      <t xml:space="preserve"> Se logró la ejecución de 936 ml, cumpliendo con los lineamientos dados por el Archivo General de la Nación (AGN). Se presentó un rezago de 99ml que quedaron pendientes de intervención dado que no estaban cubiertos por el contrato en ejecución.</t>
    </r>
  </si>
  <si>
    <t>C-2399-0400-13-53105B - CONSERVACION DE LA INFORMACION HISTORICA DEL SECTOR TIC. BOGOTA
C-2399-0400-18-53105B - CONSERVACIÓN DE LA DOCUMENTACIÓN HISTÓRICA Y EL PATRIMONIO DOCUMENTAL DEL MINISTERIO DE CORREOS, TELÉGRAFOS, MINISTERIO DE COMUNICACIONES Y RECEPCIÓN DEL FONDO DOCUMENTAL PAR TELECOM BOGOTÁ D.C</t>
  </si>
  <si>
    <t>Rodrigo Jose Gomez Ocampo</t>
  </si>
  <si>
    <t>Realizar la gestión de la relación con los grupos de interés del Ministerio TIC, mediante el diseño y desarrollo de instrumentos y estrategias de servicio al ciudadano, la atención de sus requerimientos y la complementación de los cuatro ámbitos de la Estrategia de Responsabilidad Social Institucional - RSI, con el propósito de contribuir a la generación de valor público en el MinTIC.</t>
  </si>
  <si>
    <t xml:space="preserve">Rodrigo Jose Gomez Ocampo </t>
  </si>
  <si>
    <r>
      <t xml:space="preserve">Presenta una desviacion (sobrecumplimiento) en el avance de los indicadores del 34%  esto conforme lo programado.
</t>
    </r>
    <r>
      <rPr>
        <b/>
        <sz val="12"/>
        <color theme="2" tint="-0.499984740745262"/>
        <rFont val="Arial"/>
        <family val="2"/>
      </rPr>
      <t xml:space="preserve">Justificación: </t>
    </r>
    <r>
      <rPr>
        <sz val="12"/>
        <color theme="2" tint="-0.499984740745262"/>
        <rFont val="Arial"/>
        <family val="2"/>
      </rPr>
      <t xml:space="preserve">El sobrecumplimiento en las metas establecidas para la iniciativa, está representado en la gestión realizada desde RTVC y la Subgerencia de Radio, en el fortalecimiento de los equipos que conforman los estudios descentralizados de las emisoras del Sistema de Medios Públicos, así como los equipos para la generación de contenidos digitales y para la creación de nuevos contenidos de radio producidos y emitidos.
</t>
    </r>
  </si>
  <si>
    <r>
      <t xml:space="preserve">Presenta una desviación (sobrecumplimiento) en el avance de indicadores del 0,65%  esto conforme lo programado.
</t>
    </r>
    <r>
      <rPr>
        <b/>
        <sz val="12"/>
        <color theme="2" tint="-0.499984740745262"/>
        <rFont val="Arial"/>
        <family val="2"/>
      </rPr>
      <t xml:space="preserve">Justificación: </t>
    </r>
    <r>
      <rPr>
        <sz val="12"/>
        <color theme="2" tint="-0.499984740745262"/>
        <rFont val="Arial"/>
        <family val="2"/>
      </rPr>
      <t xml:space="preserve">
Se presenta sobrecumplimiento de la meta teniendo en cuenta que se fortalecieron los equipos encargados de realizar las publicaciones de contenidos en la OTT.</t>
    </r>
  </si>
  <si>
    <r>
      <t xml:space="preserve">Presenta una desviación (sobrecumplimiento) en el avance de indicadores del 21,43%  esto conforme lo programado.
</t>
    </r>
    <r>
      <rPr>
        <b/>
        <sz val="12"/>
        <color theme="2" tint="-0.499984740745262"/>
        <rFont val="Arial"/>
        <family val="2"/>
      </rPr>
      <t xml:space="preserve">Justificación: </t>
    </r>
    <r>
      <rPr>
        <sz val="12"/>
        <color theme="2" tint="-0.499984740745262"/>
        <rFont val="Arial"/>
        <family val="2"/>
      </rPr>
      <t xml:space="preserve">
El sobrecumplimiento en la meta establecida está representado en la gestión realizada desde RTVC y la Coordinación de Tecnologías de la Infromación, en el fortalecimiento de los equipos que conformaron el desarrollo de productos digitlaes de acuerdo con los requerimientos de las áreas internas</t>
    </r>
  </si>
  <si>
    <r>
      <t xml:space="preserve">Presenta una desviación (rezago) en el avance de indicadores del 24,09%  esto conforme lo programado.
</t>
    </r>
    <r>
      <rPr>
        <b/>
        <sz val="12"/>
        <color theme="2" tint="-0.499984740745262"/>
        <rFont val="Arial"/>
        <family val="2"/>
      </rPr>
      <t xml:space="preserve">Justificación: </t>
    </r>
    <r>
      <rPr>
        <sz val="12"/>
        <color theme="2" tint="-0.499984740745262"/>
        <rFont val="Arial"/>
        <family val="2"/>
      </rPr>
      <t xml:space="preserve"> Los sobrecumplimientos reportados en la vigencia están en línea con la adopción de la nueva estrategia de la entidad, la cual permitió fortalecer la línea de formación y acompañamiento a la comunidad educativa ampliando el alcance de los beneficiarios. En consecuencia, las metas relacionadas con formación, acompañamiento y realización de eventos dirigidos a docentes, estudiantes y comunidad educativa presentaron sobrecumplimiento.
En cuanto a las metas con rezago, este se explica principalmente porque la nueva metodología implicó la actualización de la focalización y la definición de beneficiarios que incluyeron criterios de equidad, transparencia y objetividad, proceso que en esta vigencia se realizó mediante convocatorias cuyo ciclo de implementación culmina en 2026. Así mismo, se fortalecieron los mecanismos de pruebas para la recepción de los equipos de cómputo adquiridos; con el fin de garantizar su funcionalidad y calidad, esto genero retrasos en la entrega de la dotación adquirida debido a los tiempos de importanción.</t>
    </r>
  </si>
  <si>
    <r>
      <t xml:space="preserve">Presenta una desviación (rezago) en indicadores del 5,72%, esto conforme lo planeado.
</t>
    </r>
    <r>
      <rPr>
        <b/>
        <sz val="12"/>
        <color theme="2" tint="-0.499984740745262"/>
        <rFont val="Arial"/>
        <family val="2"/>
      </rPr>
      <t>Justificación:</t>
    </r>
    <r>
      <rPr>
        <sz val="12"/>
        <color theme="2" tint="-0.499984740745262"/>
        <rFont val="Arial"/>
        <family val="2"/>
      </rPr>
      <t xml:space="preserve"> La Subdirección de Gestión Contractual, con aportes del PNUD y de la Subdirección de Radiodifusión Sonora, elaboró la minuta final del convenio de Cooperación Internacional con el Programa de las Naciones Unidas para el Desarrollo (PNUD), la cual fue remitida para concepto de la Cancillería. No obstante, a cierre de la vigencia 2025 no se recibió respuesta por parte de dicha entidad. En consecuencia, al no obtener respuesta, la Dirección de Industria de Comunicaciones solicitó a la Subdirección Financiera la anulación del CDP por valor de $2.340.000.000. Por lo anterior, no fue posible dar continuidad al proceso ni cumplir con el indicador contractual “Contrato firmado”, asociado al proyecto “3. Fortalecimiento de la Industria de Telecomunicaciones (CONPES 3983-4129)”.</t>
    </r>
  </si>
  <si>
    <r>
      <t xml:space="preserve">Presenta una desviación (rezago) en indicadores del 2,14% esto conforme lo programado.
</t>
    </r>
    <r>
      <rPr>
        <b/>
        <sz val="12"/>
        <color theme="2" tint="-0.499984740745262"/>
        <rFont val="Arial"/>
        <family val="2"/>
      </rPr>
      <t xml:space="preserve">Justificación:  </t>
    </r>
    <r>
      <rPr>
        <sz val="12"/>
        <color theme="2" tint="-0.499984740745262"/>
        <rFont val="Arial"/>
        <family val="2"/>
      </rPr>
      <t>. 
*En la vigencia 2025 se obligó únicamente el 47% de los recursos de Vigencias Futuras asociados a servicios de Nube, debido a situaciones operativas y procedimentales identificadas al corte del 15 de diciembre de 2025, fecha de cierre del plan de acción en la plataforma Clarity, en la cual solo dicho porcentaje de trámites se encontraba gestionado en debida forma por la Dirección de Gobierno y Presupuesto. No obstante, posterior a este corte se adelantaron gestiones adicionales con los proveedores y la Dirección de Gobierno Digital, lo que permitió la radicación de documentos en fechas posteriores, alcanzando un 67% de cumplimiento en la Orden de Compra de Amazon y un 81% de radicación de obligaciones en la Orden de Compra de Azure. El rezago presentado en ambas órdenes se explica principalmente por la liberación automática de recursos, derivada del modelo de facturación por consumo bajo demanda de los servicios de Nube; adicionalmente, para la vigencia 2026 la responsabilidad de la ejecución de las órdenes de compra continuará bajo otra dependencia.
*En la vigencia 2025, la Dirección de Gobierno Digital tenía prevista la suscripción de cinco (5) procesos contractuales; sin embargo, se lograron formalizar tres (3) contratos del Proyecto 3: IA para la Productividad del País. Al cierre de la vigencia se contaba con cuatro (4) estudios previos aprobados en Comité de Contratación, incluidos los asociados a la dotación y operación del Datacenter del Centro de IA en Zipaquirá y a intervenciones en Mariquita – Tolima y Chinácota – Santander; no obstante, ajustes en la priorización y destinación de los recursos contractuales impidieron la suscripción de los procesos restantes durante la vigencia.</t>
    </r>
  </si>
  <si>
    <r>
      <t xml:space="preserve">Presenta una desviación (rezago) en el avance de los indicadores de 5,86%, esto conforme lo planeado.
</t>
    </r>
    <r>
      <rPr>
        <b/>
        <sz val="12"/>
        <color theme="2" tint="-0.499984740745262"/>
        <rFont val="Arial"/>
        <family val="2"/>
      </rPr>
      <t xml:space="preserve">Justificación:  </t>
    </r>
    <r>
      <rPr>
        <sz val="12"/>
        <color theme="2" tint="-0.499984740745262"/>
        <rFont val="Arial"/>
        <family val="2"/>
      </rPr>
      <t>El rezago del indicador  se debe a que la estimación de la meta de estudiantes beneficiados se realizó a partir de una proyección de la matrícula SIMAT del año 2023, al ser la matrícula una variable no controlable era previsible que el reporte no fuera exacto.</t>
    </r>
  </si>
  <si>
    <r>
      <t xml:space="preserve">Presenta una desviación (sobrecumplimiento) en el avance de los indicadores del 4,61% esto conforme lo planeado.
</t>
    </r>
    <r>
      <rPr>
        <b/>
        <sz val="12"/>
        <color theme="2" tint="-0.499984740745262"/>
        <rFont val="Arial"/>
        <family val="2"/>
      </rPr>
      <t xml:space="preserve">Justificación: </t>
    </r>
    <r>
      <rPr>
        <sz val="12"/>
        <color theme="2" tint="-0.499984740745262"/>
        <rFont val="Arial"/>
        <family val="2"/>
      </rPr>
      <t>Este desempeño estuvo asociado a la ampliación de la cobertura territorial y al fortalecimiento del enfoque diferencial, lo que facilitó una mayor participación de poblaciones priorizadas y una presencia sostenida en múltiples territorios del país. En conjunto, estos factores permitieron incrementar el impacto de las acciones desarrolladas y consolidar resultados por encima de lo programado.</t>
    </r>
  </si>
  <si>
    <t xml:space="preserve">Presenta una desviación (Sobrecumplimiento) en el avance de los indicadores del 9,06% conforme lo programado.
Justificación:  El sobrecumplimiento en la iniciativa es impulsado por los indicadores:
a) 1.1 Número de asistencias técnicas en la formulación y presentación de proyectos de inversión del sector TICel cual tenía programados 166 espacios para la vigencia; sin embargo, dado que esta actividad es realizada con base en los requerimientos y a demanda de las comunidades, al cierre fueron desarrollados 183 mesas de trabajo de acompañamiento a las entidades territoriales para la formulación de proyectos y presentación de proyectos del sector, cerrando con un avance del 110%. 
b) Los indicadores 3.1 y 3.2 correspondientes a asesorías técnicas a municipios acreditados por la CRC y NO acreditados para la adopción de normas que reglamenten las condiciones del despliegue de infraestructura TIC, los cuales tenían 100 y 150 asesorías programadas respectivamente, y en desarrollo de la actividades superó sus expectativas realizando 102 y  152, cerrando con un avance del 102% y 101%, respectivamente.
c) Respecto al indicador 5.1 Número de socializaciones y/o atenciones a los grupos con intereses TIC en los procesos y procedimientos estratégicos del sector, el cual tenía programadas 4.500 socalizaciones y que terminó vigencia con 9.450,  esto gracias a la gestión y eficiencia del equipo técnico de la Oficina de Fomento Regional, logrando programar mayor número de atenciones en función de las necesidades de las comunidades.
d) En cuanto al indicador 6.1 Número de caracterizaciones para la implementación de la iniciativa CDC - Comunidades de Conectividad y/o proyectos de última milla en todo el territorio nacional, que tenía una protgramación de 1.500 caracterizaciones, finaliza la vigencia con un total acumulado de 6.553 caracterizaciones, efectuada la revisión de la herramienta del programa, logrando un evidente sobrecumplimiento e incluso impactando a la meta programada en el PES.
d) Por último, el indicador 7.4 Número de ciudadanos formados y certificados en habilidades digitales, ética ciudadana de tecnologías emergentes para el prosumo informativo terminó vigencia con reporte de 15.540 ciudadanos formados en cursos Crossmedia, Multimedia y Transmedia, contenidos que tuvieron gran acogida entre el público objetivo, dando como resultado un cumplimiento del 194%, superando las expectativas del MinTIC.
</t>
  </si>
  <si>
    <r>
      <t xml:space="preserve">Presenta una desviación (rezago) en indicadores del 14,39%, esto conforme lo programado.
</t>
    </r>
    <r>
      <rPr>
        <b/>
        <sz val="12"/>
        <color theme="2" tint="-0.499984740745262"/>
        <rFont val="Arial"/>
        <family val="2"/>
      </rPr>
      <t xml:space="preserve">Justificación:  </t>
    </r>
    <r>
      <rPr>
        <sz val="12"/>
        <color theme="2" tint="-0.499984740745262"/>
        <rFont val="Arial"/>
        <family val="2"/>
      </rPr>
      <t>El rezago evidenciado obedece a factores asociados a la dinámica contractual y operativa de los proyectos Tu Negocio en Línea y Conecta Caribe.
En el caso del proyecto Tu Negocio en Línea, el contrato No. 1996-2025 fue suscrito el 22 de diciembre de 2025, como resultado de la licitación FTIC-LP-003_2025 con la Unión Temporal Estrategia 3P. En razón a la fecha de suscripción del contrato, no se contó con el tiempo suficiente para adelantar las actividades propias del proyecto, particularmente la estructuración y ejecución de la convocatoria, así como la atención a los empresarios beneficiarios. En consecuencia, el indicador correspondiente se registrará como rezago y su cumplimiento se proyecta para la vigencia 2026.
Por su parte, en el proyecto Conecta Caribe no fue posible completar la implementación de las 5.650 vitrinas comerciales dentro del plazo inicialmente previsto, lo que motivó la suscripción de una prórroga del plazo contractual hasta el 15 de junio de 2026. En este contexto, el indicador será registrado como rezago y la meta será alcanzada durante la vigencia 2026</t>
    </r>
  </si>
  <si>
    <t>Presenta una desviación (rezago) en el avance los indicadores del 18,30% esto conforme lo planeado.
Justificación:
El rezago evidenciado obedece a factores asociados a la dinámica contractual y operativa de los proyectos SENATIC y Social Terch:
En el marco del programa SENATIC, durante el mes de diciembre se reportó el avance de 13.419 personas certificadas en habilidades digitales, mientras que 27.488 jóvenes culminaron su proceso de formación y se encuentran en fase de validación. El reporte final de certificados depende de los procedimientos de verificación y consolidación académica a cargo del SENA, los cuales coinciden con los cierres de la oferta regular de formación, generando una alta carga operativa que ha limitado el cierre simultáneo de los procesos dentro de la vigencia 2025. En consecuencia, el proceso de certificación se extenderá hasta el primer trimestre de 2026, cuando se consolide la información definitiva.
Adicionalmente, en el proyecto Social Tech se reportaron 2.762 personas formadas; sin embargo, factores no previsibles, como contingencias tecnológicas, situaciones de orden público y limitaciones operativas derivadas del periodo vacacional de las instituciones educativas, impactaron la ejecución de las actividades de promoción e inscripción. En este contexto, fue necesario tramitar el Otrosí de prórroga del Convenio 1572-2025 hasta el 15 de junio de 2026, con el fin de garantizar el cumplimiento de las metas previstas.</t>
  </si>
  <si>
    <r>
      <t xml:space="preserve">Presenta una desviación (sobrecumplimiento) en el avance de los indicadores del 9,29%, esto conforme a lo programado.
</t>
    </r>
    <r>
      <rPr>
        <b/>
        <sz val="12"/>
        <color theme="2" tint="-0.499984740745262"/>
        <rFont val="Arial"/>
        <family val="2"/>
      </rPr>
      <t>Justificación:</t>
    </r>
    <r>
      <rPr>
        <sz val="12"/>
        <color theme="2" tint="-0.499984740745262"/>
        <rFont val="Arial"/>
        <family val="2"/>
      </rPr>
      <t xml:space="preserve"> El sobrecumplimiento de la iniciativa atiende a la priorizacion de investigaciones con caducidad cercana, por lo cual se incrementó el número de actuaciones administrativas. </t>
    </r>
  </si>
  <si>
    <r>
      <t xml:space="preserve">Presenta una desviación (sobrecumplimiento) en el avance de los indicadores del 10,65% esto conforme lo programado.
</t>
    </r>
    <r>
      <rPr>
        <b/>
        <sz val="12"/>
        <color theme="2" tint="-0.499984740745262"/>
        <rFont val="Arial"/>
        <family val="2"/>
      </rPr>
      <t>Justificación:</t>
    </r>
    <r>
      <rPr>
        <sz val="12"/>
        <color theme="2" tint="-0.499984740745262"/>
        <rFont val="Arial"/>
        <family val="2"/>
      </rPr>
      <t xml:space="preserve"> Este sobrecumplimiento atiende a actividades adicionales como resultado de solicitudes recibidas por parte de otras áreas y a través de PQRSD, lo cual no estaba incluido dentro de la programación inicial por ser solicitudes a demanda y no programadas</t>
    </r>
  </si>
  <si>
    <r>
      <t xml:space="preserve">Presenta una desviación (rezago) en el avance de los indicadores del 5,23% esto conforme lo planeado.
</t>
    </r>
    <r>
      <rPr>
        <b/>
        <sz val="12"/>
        <color theme="2" tint="-0.499984740745262"/>
        <rFont val="Arial"/>
        <family val="2"/>
      </rPr>
      <t>Justificación:</t>
    </r>
    <r>
      <rPr>
        <sz val="12"/>
        <color theme="2" tint="-0.499984740745262"/>
        <rFont val="Arial"/>
        <family val="2"/>
      </rPr>
      <t xml:space="preserve"> obedece principalmente a la reprogramación de actividades operativas y contractuales asociadas a la implementación de campañas y eventos territoriales, así como a ajustes técnicos y administrativos requeridos durante el periodo para optimizar los procesos de ejecución.
Adicionalmente, la concentración de obligaciones y pagos hacia el cierre de la vigencia fiscal generó un desfase temporal entre la programación inicial y la ejecución efectiva de algunas metas físicas, impactando transitoriamente los indicadores reportados. No obstante, la OAP ha fortalecido los mecanismos de seguimiento y control, y adelantó acciones de priorización, para el trámite de pagos cuando se requirió (reserva presupuestal).</t>
    </r>
  </si>
  <si>
    <r>
      <t>Presenta una desviación</t>
    </r>
    <r>
      <rPr>
        <b/>
        <sz val="12"/>
        <color theme="2" tint="-0.499984740745262"/>
        <rFont val="Arial"/>
        <family val="2"/>
      </rPr>
      <t xml:space="preserve"> (Sobrecumplimiento)</t>
    </r>
    <r>
      <rPr>
        <sz val="12"/>
        <color theme="2" tint="-0.499984740745262"/>
        <rFont val="Arial"/>
        <family val="2"/>
      </rPr>
      <t xml:space="preserve"> en el avance de los indicadores del 6,08% conforme lo programado.
</t>
    </r>
    <r>
      <rPr>
        <b/>
        <sz val="12"/>
        <color theme="2" tint="-0.499984740745262"/>
        <rFont val="Arial"/>
        <family val="2"/>
      </rPr>
      <t xml:space="preserve">Justificación: </t>
    </r>
    <r>
      <rPr>
        <sz val="12"/>
        <color theme="2" tint="-0.499984740745262"/>
        <rFont val="Arial"/>
        <family val="2"/>
      </rPr>
      <t xml:space="preserve">El sobrecumplimiento en la iniciativa es impulsado por el indicador 1.4 Número de espacios de diálogo y/o concertación desarrollados y/o atendidos con comunidades étnicas, grupos comunitarios, víctimas y/o colectivos sociales, el cual tenía programados 30 espacios para la vigencia; sin embargo, dado que esta actividad es realizada con base en la demanda de las comunidades, al cierre fueron desarrollados 100, cerrando con un avance del 333%. Se destacan sesiones de la CONCIP, Protocolización y seguimiento a compromisos de planes estratégicos con comunidades y jornadas SNARIV, entre otros. 
De otra parte, se presentó un cumplimiento del 90% en el indicador denominado 1.5 Número de espacios de cualificación y/o contenidos multiformato realizados en cumplimiento a los compromisos y/o acciones concertadas con comunidades étnicas, grupos comunitarios, víctimas y/o colectivos sociales. Este resultado se debe a que, durante la vigencia, fueron realizados 90 contenidos multiformato de los 100 programados inicialmente, dado que, en el marco del convenio con Canal Tro, los contenidos son realizados corresponden a la demanda y necesidades de las comunidades dentro de la vigencia.
</t>
    </r>
  </si>
  <si>
    <r>
      <t xml:space="preserve">Presenta una desviación (rezago) en el avance de actividades del 40% y en indicadores del 72% , esto conforme lo programado.
</t>
    </r>
    <r>
      <rPr>
        <b/>
        <sz val="12"/>
        <color theme="2" tint="-0.499984740745262"/>
        <rFont val="Arial"/>
        <family val="2"/>
      </rPr>
      <t xml:space="preserve">Justificación: </t>
    </r>
    <r>
      <rPr>
        <sz val="12"/>
        <color theme="2" tint="-0.499984740745262"/>
        <rFont val="Arial"/>
        <family val="2"/>
      </rPr>
      <t>No se avanzó en el cumplimiento de la meta de 2025 teniendo en cuenta que RTVC ajustó en agosto el proyecto de $ 11.687 a $ 9.343 millones y ajustó las metas de 4 estaciones, 4 estudios y 1 estudio mejorado a 5 estudios. RTVC en diciembre, de los $9.343 millones solo aceptó recibir $1.931 millones para 1 estudio, desistió de recibir el resto. En diciembre se ajustó RP a $1931 millones. MINTIC desembolsará los $1.931 millones en 2026, a falta de recursos. La Subdirección de radidifusión sonora y la Dirección de Industria de Comunicaciones gestionó todo lo pertinente, hizo seguimiento, escaló la situación, sin embargo, RTVC por razones propias que se escapan a la acción de MINTIC y en su propia autonomía realizó varios cambios al proyecto a lo largo del año que impactaron el avance y resultados</t>
    </r>
  </si>
  <si>
    <r>
      <t xml:space="preserve">Presenta una desviación (rezago) en el avance de los indicadores del 3,07%, esto conforme a lo programado.
</t>
    </r>
    <r>
      <rPr>
        <b/>
        <sz val="12"/>
        <color theme="2" tint="-0.499984740745262"/>
        <rFont val="Arial"/>
        <family val="2"/>
      </rPr>
      <t>Justificación:</t>
    </r>
    <r>
      <rPr>
        <sz val="12"/>
        <color theme="2" tint="-0.499984740745262"/>
        <rFont val="Arial"/>
        <family val="2"/>
      </rPr>
      <t xml:space="preserve"> El rezago se debe principalmente a la situación contractual del proyecto Plan Nacional de Conectividad de Alta Velocidad (PNCAV), ejecutado en el marco del Contrato de Aporte No. 875 de 2013. Este proyecto logró la instalación en 36 de las 37 áreas programadas; sin embargo, en el área pendiente se encuentra instalada pero debido al inicio del Proceso Administrativo Sancionatorio bajo el expediente No. 17 de 2024 y presunto incumplimiento, se detuvieron las acciones de aprobación de la misma.</t>
    </r>
  </si>
  <si>
    <r>
      <t xml:space="preserve">Presenta una desviación (Rezago) en el avance de los indicadores del 41,82% esto conforme a lo programado.
</t>
    </r>
    <r>
      <rPr>
        <b/>
        <sz val="12"/>
        <color theme="2" tint="-0.499984740745262"/>
        <rFont val="Arial"/>
        <family val="2"/>
      </rPr>
      <t xml:space="preserve">Justificación: </t>
    </r>
    <r>
      <rPr>
        <sz val="12"/>
        <color theme="2" tint="-0.499984740745262"/>
        <rFont val="Arial"/>
        <family val="2"/>
      </rPr>
      <t>El rezago se atribuye principalmente a los convenios con entes territoriales, donde se presentaron retrasos en la instalación de los hogares por demoras contractuales, junto con eventos de fuerza mayor que modificaron cronogramas de instalación. En el proyecto Líneas de Fomento 1, Findeter declaro el incumplimiento a IDEALOGIC finalizando anticipadamente la ejecución del contrato derivado sin la instalación de 2.010 hogares; mientras que Comunidades de Conectividad mostró avances menores por factores externos como clima, orden público, cortes de energía, modificaciones de Juntas de Internet y nacionalización de equipos.</t>
    </r>
  </si>
  <si>
    <r>
      <t xml:space="preserve">Presenta una desviación (Rezago) en el avance de los indicadores del 33,20% esto conforme a lo programado.
</t>
    </r>
    <r>
      <rPr>
        <b/>
        <sz val="12"/>
        <color theme="2" tint="-0.499984740745262"/>
        <rFont val="Arial"/>
        <family val="2"/>
      </rPr>
      <t>Justificación:</t>
    </r>
    <r>
      <rPr>
        <sz val="12"/>
        <color theme="2" tint="-0.499984740745262"/>
        <rFont val="Arial"/>
        <family val="2"/>
      </rPr>
      <t xml:space="preserve"> El rezago en la ejecución de los indicadores se debe principalmente a demoras en procesos contractuales y situaciones propias de los contratistas, como eventos de fuerza mayor. Lo anterior permitio solo instalar 1 de 63 centros de IA (con 60 centros Potencia en viabilidad técnica/jurídica, y avances del 22,3% en Facultad Zipaquirá y 28% en Caldas); 324 de 647 zonas WiFi en entes territoriales; y 0 de 587 instituciones educativas, ya que los contratos con Meta, Córdoba y Santander se suscribieron hasta el tercer trimestre de 2025, mientras que el de Tolima no se firmó por incumplimiento departamental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</si>
</sst>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 #,##0.00_-;\-&quot;$&quot;\ * #,##0.00_-;_-&quot;$&quot;\ * &quot;-&quot;??_-;_-@_-"/>
    <numFmt numFmtId="43" formatCode="_-* #,##0.00_-;\-* #,##0.00_-;_-* &quot;-&quot;??_-;_-@_-"/>
    <numFmt numFmtId="164" formatCode="_-&quot;$&quot;* #,##0_-;\-&quot;$&quot;* #,##0_-;_-&quot;$&quot;* &quot;-&quot;_-;_-@_-"/>
    <numFmt numFmtId="165" formatCode="#,##0.00,,"/>
    <numFmt numFmtId="166" formatCode="0.0%"/>
    <numFmt numFmtId="167" formatCode="#,##0.00_ ;\-#,##0.00\ "/>
    <numFmt numFmtId="168" formatCode="#,##0.0,,"/>
  </numFmts>
  <fonts count="26" x14ac:knownFonts="1">
    <font>
      <sz val="11"/>
      <color theme="1"/>
      <name val="Calibri"/>
      <family val="2"/>
      <scheme val="minor"/>
    </font>
    <font>
      <sz val="11"/>
      <color theme="1"/>
      <name val="Calibri"/>
      <family val="2"/>
      <scheme val="minor"/>
    </font>
    <font>
      <sz val="11"/>
      <color theme="0"/>
      <name val="Calibri"/>
      <family val="2"/>
      <scheme val="minor"/>
    </font>
    <font>
      <sz val="11"/>
      <name val="Arial"/>
      <family val="2"/>
    </font>
    <font>
      <b/>
      <u/>
      <sz val="11"/>
      <color rgb="FFFFFFFF"/>
      <name val="Calibri"/>
      <family val="2"/>
      <scheme val="minor"/>
    </font>
    <font>
      <u/>
      <sz val="11"/>
      <color theme="10"/>
      <name val="Calibri"/>
      <family val="2"/>
      <scheme val="minor"/>
    </font>
    <font>
      <b/>
      <sz val="11"/>
      <name val="Calibri"/>
      <family val="2"/>
      <scheme val="minor"/>
    </font>
    <font>
      <u/>
      <sz val="9"/>
      <color theme="10"/>
      <name val="Calibri"/>
      <family val="2"/>
      <scheme val="minor"/>
    </font>
    <font>
      <sz val="9"/>
      <name val="Arial"/>
      <family val="2"/>
    </font>
    <font>
      <sz val="12"/>
      <name val="Arial"/>
      <family val="2"/>
    </font>
    <font>
      <sz val="10"/>
      <name val="Arial"/>
      <family val="2"/>
    </font>
    <font>
      <sz val="14"/>
      <color theme="1"/>
      <name val="Calibri"/>
      <family val="2"/>
      <scheme val="minor"/>
    </font>
    <font>
      <b/>
      <sz val="12"/>
      <color rgb="FF666666"/>
      <name val="Arial"/>
      <family val="2"/>
    </font>
    <font>
      <sz val="12"/>
      <color rgb="FF666666"/>
      <name val="Arial"/>
      <family val="2"/>
    </font>
    <font>
      <sz val="12"/>
      <color theme="2" tint="-0.499984740745262"/>
      <name val="Arial"/>
      <family val="2"/>
    </font>
    <font>
      <sz val="11"/>
      <color theme="2" tint="-0.499984740745262"/>
      <name val="Arial"/>
      <family val="2"/>
    </font>
    <font>
      <b/>
      <sz val="11"/>
      <color theme="2" tint="-0.499984740745262"/>
      <name val="Arial"/>
      <family val="2"/>
    </font>
    <font>
      <sz val="9"/>
      <color theme="2" tint="-0.499984740745262"/>
      <name val="Arial"/>
      <family val="2"/>
    </font>
    <font>
      <b/>
      <sz val="11"/>
      <color theme="2" tint="-0.499984740745262"/>
      <name val="Calibri"/>
      <family val="2"/>
      <scheme val="minor"/>
    </font>
    <font>
      <sz val="12"/>
      <color theme="1"/>
      <name val="Arial"/>
      <family val="2"/>
    </font>
    <font>
      <sz val="11"/>
      <color rgb="FF666666"/>
      <name val="Arial"/>
      <family val="2"/>
    </font>
    <font>
      <b/>
      <sz val="12"/>
      <color theme="2" tint="-0.499984740745262"/>
      <name val="Arial"/>
      <family val="2"/>
    </font>
    <font>
      <sz val="12"/>
      <color theme="3"/>
      <name val="Arial"/>
      <family val="2"/>
    </font>
    <font>
      <sz val="12"/>
      <color rgb="FF666666"/>
      <name val="Arial"/>
      <family val="2"/>
    </font>
    <font>
      <sz val="11"/>
      <color rgb="FFFF0000"/>
      <name val="Arial"/>
      <family val="2"/>
    </font>
    <font>
      <u/>
      <sz val="11"/>
      <name val="Arial"/>
      <family val="2"/>
    </font>
  </fonts>
  <fills count="6">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rgb="FFFF4F4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top style="thin">
        <color theme="2" tint="-9.9978637043366805E-2"/>
      </top>
      <bottom style="thin">
        <color theme="2" tint="-9.9978637043366805E-2"/>
      </bottom>
      <diagonal/>
    </border>
    <border>
      <left style="thin">
        <color theme="2" tint="-0.249977111117893"/>
      </left>
      <right/>
      <top style="thin">
        <color theme="2" tint="-0.249977111117893"/>
      </top>
      <bottom style="thin">
        <color theme="2" tint="-0.249977111117893"/>
      </bottom>
      <diagonal/>
    </border>
    <border>
      <left style="thin">
        <color theme="2" tint="-0.249977111117893"/>
      </left>
      <right/>
      <top style="thin">
        <color theme="2" tint="-0.249977111117893"/>
      </top>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s>
  <cellStyleXfs count="25">
    <xf numFmtId="0" fontId="0" fillId="0" borderId="0"/>
    <xf numFmtId="0" fontId="1" fillId="0" borderId="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5" fillId="0" borderId="0" applyNumberForma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28">
    <xf numFmtId="0" fontId="0" fillId="0" borderId="0" xfId="0"/>
    <xf numFmtId="0" fontId="0" fillId="2" borderId="0" xfId="0" applyFill="1"/>
    <xf numFmtId="0" fontId="2" fillId="2" borderId="0" xfId="0" applyFont="1" applyFill="1"/>
    <xf numFmtId="0" fontId="3" fillId="2" borderId="0" xfId="0" applyFont="1" applyFill="1" applyAlignment="1">
      <alignment horizontal="center" vertical="center"/>
    </xf>
    <xf numFmtId="0" fontId="3" fillId="2" borderId="0" xfId="0" applyFont="1" applyFill="1"/>
    <xf numFmtId="0" fontId="4" fillId="0" borderId="0" xfId="0" applyFont="1"/>
    <xf numFmtId="0" fontId="0" fillId="0" borderId="0" xfId="0" applyAlignment="1">
      <alignment horizontal="left"/>
    </xf>
    <xf numFmtId="0" fontId="6" fillId="0" borderId="0" xfId="0" applyFont="1" applyAlignment="1">
      <alignment horizontal="center" vertical="center" wrapText="1"/>
    </xf>
    <xf numFmtId="0" fontId="5" fillId="0" borderId="0" xfId="6" applyFill="1" applyBorder="1" applyAlignment="1">
      <alignment horizontal="center" vertical="center" wrapText="1"/>
    </xf>
    <xf numFmtId="0" fontId="7" fillId="0" borderId="1" xfId="6" applyFont="1" applyFill="1" applyBorder="1" applyAlignment="1">
      <alignment horizontal="center" vertical="center" wrapText="1"/>
    </xf>
    <xf numFmtId="0" fontId="10" fillId="2" borderId="0" xfId="0" applyFont="1" applyFill="1" applyAlignment="1">
      <alignment horizontal="center" vertical="center"/>
    </xf>
    <xf numFmtId="0" fontId="2" fillId="0" borderId="0" xfId="0" applyFont="1"/>
    <xf numFmtId="44" fontId="8" fillId="2" borderId="0" xfId="4" applyFont="1" applyFill="1" applyAlignment="1">
      <alignment horizontal="center" vertical="center"/>
    </xf>
    <xf numFmtId="0" fontId="9" fillId="2" borderId="0" xfId="0" applyFont="1" applyFill="1" applyAlignment="1">
      <alignment horizontal="center" vertical="center"/>
    </xf>
    <xf numFmtId="0" fontId="3" fillId="0" borderId="0" xfId="0" applyFont="1"/>
    <xf numFmtId="0" fontId="0" fillId="0" borderId="0" xfId="0" applyAlignment="1">
      <alignment vertical="center" wrapText="1"/>
    </xf>
    <xf numFmtId="0" fontId="3" fillId="2" borderId="0" xfId="0" applyFont="1" applyFill="1" applyAlignment="1">
      <alignment horizontal="center" wrapText="1"/>
    </xf>
    <xf numFmtId="0" fontId="17" fillId="0" borderId="1" xfId="0" applyFont="1" applyBorder="1" applyAlignment="1">
      <alignment horizontal="center" vertical="center" wrapText="1"/>
    </xf>
    <xf numFmtId="0" fontId="0" fillId="0" borderId="0" xfId="0" applyAlignment="1">
      <alignment horizontal="center" wrapText="1"/>
    </xf>
    <xf numFmtId="0" fontId="3" fillId="2" borderId="0" xfId="0" applyFont="1" applyFill="1" applyAlignment="1">
      <alignment vertical="center"/>
    </xf>
    <xf numFmtId="10" fontId="14" fillId="2" borderId="4" xfId="0" applyNumberFormat="1" applyFont="1" applyFill="1" applyBorder="1" applyAlignment="1">
      <alignment horizontal="center" vertical="center" wrapText="1"/>
    </xf>
    <xf numFmtId="0" fontId="18" fillId="3" borderId="1"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3" fillId="4" borderId="0" xfId="0" applyFont="1" applyFill="1"/>
    <xf numFmtId="165" fontId="9" fillId="4" borderId="0" xfId="0" applyNumberFormat="1" applyFont="1" applyFill="1"/>
    <xf numFmtId="44" fontId="9" fillId="2" borderId="0" xfId="4" applyFont="1" applyFill="1"/>
    <xf numFmtId="44" fontId="3" fillId="2" borderId="0" xfId="0" applyNumberFormat="1" applyFont="1" applyFill="1" applyAlignment="1">
      <alignment vertical="center"/>
    </xf>
    <xf numFmtId="10" fontId="8" fillId="2" borderId="0" xfId="4" applyNumberFormat="1" applyFont="1" applyFill="1" applyAlignment="1">
      <alignment horizontal="center" vertical="center"/>
    </xf>
    <xf numFmtId="10" fontId="12" fillId="3" borderId="2" xfId="0" applyNumberFormat="1" applyFont="1" applyFill="1" applyBorder="1" applyAlignment="1">
      <alignment horizontal="center" vertical="center" wrapText="1"/>
    </xf>
    <xf numFmtId="10" fontId="3" fillId="2" borderId="0" xfId="0" applyNumberFormat="1" applyFont="1" applyFill="1" applyAlignment="1">
      <alignment vertical="center"/>
    </xf>
    <xf numFmtId="0" fontId="14" fillId="2" borderId="4" xfId="0" applyFont="1" applyFill="1" applyBorder="1" applyAlignment="1">
      <alignment horizontal="center" vertical="center" wrapText="1"/>
    </xf>
    <xf numFmtId="0" fontId="21" fillId="2" borderId="4" xfId="0" applyFont="1" applyFill="1" applyBorder="1" applyAlignment="1">
      <alignment horizontal="center" vertical="center" wrapText="1"/>
    </xf>
    <xf numFmtId="44" fontId="14" fillId="2" borderId="4" xfId="4" applyFont="1" applyFill="1" applyBorder="1" applyAlignment="1">
      <alignment horizontal="center" vertical="center" wrapText="1"/>
    </xf>
    <xf numFmtId="166" fontId="14" fillId="2" borderId="4" xfId="0" applyNumberFormat="1" applyFont="1" applyFill="1" applyBorder="1" applyAlignment="1">
      <alignment horizontal="center" vertical="center" wrapText="1"/>
    </xf>
    <xf numFmtId="0" fontId="14" fillId="2" borderId="3" xfId="0" applyFont="1" applyFill="1" applyBorder="1" applyAlignment="1">
      <alignment horizontal="center" vertical="center" wrapText="1"/>
    </xf>
    <xf numFmtId="0" fontId="21" fillId="2" borderId="3" xfId="0" applyFont="1" applyFill="1" applyBorder="1" applyAlignment="1">
      <alignment horizontal="center" vertical="center" wrapText="1"/>
    </xf>
    <xf numFmtId="10" fontId="14" fillId="2" borderId="3" xfId="0" applyNumberFormat="1" applyFont="1" applyFill="1" applyBorder="1" applyAlignment="1">
      <alignment horizontal="center" vertical="center" wrapText="1"/>
    </xf>
    <xf numFmtId="44" fontId="14" fillId="2" borderId="3" xfId="4" applyFont="1" applyFill="1" applyBorder="1" applyAlignment="1">
      <alignment horizontal="center" vertical="center" wrapText="1"/>
    </xf>
    <xf numFmtId="44" fontId="14" fillId="2" borderId="4" xfId="4" applyFont="1" applyFill="1" applyBorder="1" applyAlignment="1">
      <alignment horizontal="center" vertical="center"/>
    </xf>
    <xf numFmtId="0" fontId="14" fillId="5" borderId="4" xfId="0" applyFont="1" applyFill="1" applyBorder="1" applyAlignment="1">
      <alignment horizontal="center" vertical="center" wrapText="1"/>
    </xf>
    <xf numFmtId="0" fontId="21" fillId="5" borderId="4" xfId="0" applyFont="1" applyFill="1" applyBorder="1" applyAlignment="1">
      <alignment horizontal="center" vertical="center" wrapText="1"/>
    </xf>
    <xf numFmtId="10" fontId="14" fillId="5" borderId="4" xfId="0" applyNumberFormat="1" applyFont="1" applyFill="1" applyBorder="1" applyAlignment="1">
      <alignment horizontal="center" vertical="center" wrapText="1"/>
    </xf>
    <xf numFmtId="166" fontId="14" fillId="5" borderId="4" xfId="0" applyNumberFormat="1" applyFont="1" applyFill="1" applyBorder="1" applyAlignment="1">
      <alignment horizontal="center" vertical="center" wrapText="1"/>
    </xf>
    <xf numFmtId="44" fontId="14" fillId="5" borderId="4" xfId="4" applyFont="1" applyFill="1" applyBorder="1" applyAlignment="1">
      <alignment horizontal="center" vertical="center" wrapText="1"/>
    </xf>
    <xf numFmtId="0" fontId="14" fillId="2" borderId="4" xfId="0" applyFont="1" applyFill="1" applyBorder="1" applyAlignment="1">
      <alignment horizontal="left" vertical="top" wrapText="1"/>
    </xf>
    <xf numFmtId="0" fontId="3" fillId="0" borderId="0" xfId="0" applyFont="1" applyFill="1"/>
    <xf numFmtId="165" fontId="9" fillId="0" borderId="0" xfId="0" applyNumberFormat="1" applyFont="1" applyFill="1"/>
    <xf numFmtId="4" fontId="9" fillId="0" borderId="0" xfId="0" applyNumberFormat="1" applyFont="1" applyFill="1"/>
    <xf numFmtId="0" fontId="3" fillId="0" borderId="0" xfId="0" applyFont="1" applyFill="1" applyAlignment="1">
      <alignment horizontal="center" vertical="center"/>
    </xf>
    <xf numFmtId="0" fontId="10" fillId="0" borderId="0" xfId="0" applyFont="1" applyFill="1" applyAlignment="1">
      <alignment horizontal="center" vertical="center"/>
    </xf>
    <xf numFmtId="44" fontId="8" fillId="0" borderId="0" xfId="4" applyFont="1" applyFill="1" applyAlignment="1">
      <alignment horizontal="center" vertical="center"/>
    </xf>
    <xf numFmtId="10" fontId="8" fillId="0" borderId="0" xfId="4" applyNumberFormat="1" applyFont="1" applyFill="1" applyAlignment="1">
      <alignment horizontal="center" vertical="center"/>
    </xf>
    <xf numFmtId="0" fontId="9" fillId="0" borderId="0" xfId="0" applyFont="1" applyFill="1" applyAlignment="1">
      <alignment horizontal="center" vertical="center"/>
    </xf>
    <xf numFmtId="0" fontId="3" fillId="0" borderId="0" xfId="0" applyFont="1" applyFill="1" applyAlignment="1">
      <alignment horizontal="center" wrapText="1"/>
    </xf>
    <xf numFmtId="44" fontId="14" fillId="0" borderId="4" xfId="4" applyFont="1" applyFill="1" applyBorder="1" applyAlignment="1">
      <alignment horizontal="center" vertical="center" wrapText="1"/>
    </xf>
    <xf numFmtId="167" fontId="9" fillId="0" borderId="0" xfId="24" applyNumberFormat="1" applyFont="1" applyFill="1"/>
    <xf numFmtId="0" fontId="12" fillId="3" borderId="6"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3" fillId="0" borderId="0" xfId="0" applyFont="1" applyFill="1" applyBorder="1"/>
    <xf numFmtId="0" fontId="3" fillId="2" borderId="0" xfId="0" applyFont="1" applyFill="1" applyBorder="1"/>
    <xf numFmtId="0" fontId="25" fillId="0" borderId="0" xfId="0" applyFont="1" applyFill="1" applyBorder="1"/>
    <xf numFmtId="0" fontId="3" fillId="0" borderId="0" xfId="0" applyFont="1" applyBorder="1"/>
    <xf numFmtId="0" fontId="24" fillId="0" borderId="0" xfId="0" applyFont="1" applyFill="1" applyBorder="1"/>
    <xf numFmtId="0" fontId="3" fillId="0" borderId="0" xfId="0" applyFont="1" applyFill="1" applyBorder="1" applyAlignment="1">
      <alignment vertical="center" wrapText="1"/>
    </xf>
    <xf numFmtId="44" fontId="3" fillId="0" borderId="0" xfId="0" applyNumberFormat="1" applyFont="1" applyFill="1" applyBorder="1"/>
    <xf numFmtId="44" fontId="14" fillId="0" borderId="0" xfId="4" applyFont="1" applyFill="1" applyBorder="1" applyAlignment="1">
      <alignment horizontal="center" vertical="center" wrapText="1"/>
    </xf>
    <xf numFmtId="0" fontId="0" fillId="0" borderId="0" xfId="0" applyBorder="1"/>
    <xf numFmtId="0" fontId="0" fillId="0" borderId="0" xfId="0" applyBorder="1" applyAlignment="1">
      <alignment horizontal="center" vertical="center"/>
    </xf>
    <xf numFmtId="0" fontId="0" fillId="2" borderId="0" xfId="0" applyFill="1" applyBorder="1" applyAlignment="1">
      <alignment horizontal="center" vertical="center"/>
    </xf>
    <xf numFmtId="44" fontId="0" fillId="0" borderId="0" xfId="4" applyFont="1" applyBorder="1" applyAlignment="1">
      <alignment horizontal="center" vertical="center"/>
    </xf>
    <xf numFmtId="9" fontId="0" fillId="0" borderId="0" xfId="12" applyFont="1" applyBorder="1" applyAlignment="1">
      <alignment horizontal="center" vertical="center"/>
    </xf>
    <xf numFmtId="0" fontId="0" fillId="2" borderId="0" xfId="0" applyFill="1" applyBorder="1"/>
    <xf numFmtId="44" fontId="0" fillId="2" borderId="0" xfId="0" applyNumberFormat="1" applyFill="1" applyBorder="1" applyAlignment="1">
      <alignment horizontal="center" vertical="center"/>
    </xf>
    <xf numFmtId="44" fontId="0" fillId="0" borderId="0" xfId="0" applyNumberFormat="1" applyBorder="1" applyAlignment="1">
      <alignment horizontal="center" vertical="center"/>
    </xf>
    <xf numFmtId="2" fontId="0" fillId="2" borderId="0" xfId="0" applyNumberFormat="1" applyFill="1" applyBorder="1" applyAlignment="1">
      <alignment horizontal="center" vertical="center"/>
    </xf>
    <xf numFmtId="9" fontId="19" fillId="2" borderId="0" xfId="12" applyFont="1" applyFill="1" applyBorder="1" applyAlignment="1">
      <alignment horizontal="center" vertical="center"/>
    </xf>
    <xf numFmtId="168" fontId="0" fillId="0" borderId="0" xfId="0" applyNumberFormat="1" applyBorder="1" applyAlignment="1">
      <alignment horizontal="center" vertical="center"/>
    </xf>
    <xf numFmtId="165" fontId="0" fillId="0" borderId="0" xfId="0" applyNumberFormat="1" applyBorder="1" applyAlignment="1">
      <alignment horizontal="center" vertical="center"/>
    </xf>
    <xf numFmtId="0" fontId="12" fillId="3" borderId="8" xfId="0" applyFont="1" applyFill="1" applyBorder="1" applyAlignment="1">
      <alignment horizontal="center" vertical="center" wrapText="1"/>
    </xf>
    <xf numFmtId="165" fontId="12" fillId="3" borderId="8" xfId="0" applyNumberFormat="1" applyFont="1" applyFill="1" applyBorder="1" applyAlignment="1">
      <alignment horizontal="center" vertical="center" wrapText="1"/>
    </xf>
    <xf numFmtId="44" fontId="12" fillId="3" borderId="8" xfId="4" applyFont="1" applyFill="1" applyBorder="1" applyAlignment="1">
      <alignment horizontal="center" vertical="center" wrapText="1"/>
    </xf>
    <xf numFmtId="9" fontId="12" fillId="3" borderId="8" xfId="12" applyFont="1" applyFill="1" applyBorder="1" applyAlignment="1">
      <alignment horizontal="center" vertical="center" wrapText="1"/>
    </xf>
    <xf numFmtId="10" fontId="12" fillId="3" borderId="8" xfId="12" applyNumberFormat="1" applyFont="1" applyFill="1" applyBorder="1" applyAlignment="1">
      <alignment horizontal="center" vertical="center" wrapText="1"/>
    </xf>
    <xf numFmtId="0" fontId="13" fillId="2" borderId="8" xfId="0" applyFont="1" applyFill="1" applyBorder="1" applyAlignment="1">
      <alignment vertical="center" wrapText="1"/>
    </xf>
    <xf numFmtId="0" fontId="13" fillId="2" borderId="8" xfId="0" applyFont="1" applyFill="1" applyBorder="1" applyAlignment="1">
      <alignment horizontal="center" vertical="center" wrapText="1"/>
    </xf>
    <xf numFmtId="1" fontId="13" fillId="2" borderId="8" xfId="0" applyNumberFormat="1" applyFont="1" applyFill="1" applyBorder="1" applyAlignment="1">
      <alignment horizontal="center" vertical="center" wrapText="1"/>
    </xf>
    <xf numFmtId="9" fontId="13" fillId="2" borderId="8" xfId="12" applyFont="1" applyFill="1" applyBorder="1" applyAlignment="1">
      <alignment horizontal="center" vertical="center" wrapText="1"/>
    </xf>
    <xf numFmtId="9" fontId="13" fillId="2" borderId="8" xfId="0" applyNumberFormat="1" applyFont="1" applyFill="1" applyBorder="1" applyAlignment="1">
      <alignment horizontal="center" vertical="center" wrapText="1"/>
    </xf>
    <xf numFmtId="44" fontId="13" fillId="2" borderId="8" xfId="4" applyFont="1" applyFill="1" applyBorder="1" applyAlignment="1">
      <alignment horizontal="center" vertical="center" wrapText="1"/>
    </xf>
    <xf numFmtId="9" fontId="20" fillId="2" borderId="8" xfId="12" applyFont="1" applyFill="1" applyBorder="1" applyAlignment="1">
      <alignment horizontal="center" vertical="center" wrapText="1"/>
    </xf>
    <xf numFmtId="44" fontId="13" fillId="2" borderId="8" xfId="4" applyFont="1" applyFill="1" applyBorder="1" applyAlignment="1">
      <alignment vertical="center" wrapText="1"/>
    </xf>
    <xf numFmtId="9" fontId="13" fillId="2" borderId="8" xfId="12" applyFont="1" applyFill="1" applyBorder="1" applyAlignment="1">
      <alignment vertical="center" wrapText="1"/>
    </xf>
    <xf numFmtId="0" fontId="14" fillId="2" borderId="8" xfId="0" applyFont="1" applyFill="1" applyBorder="1" applyAlignment="1">
      <alignment vertical="center" wrapText="1"/>
    </xf>
    <xf numFmtId="0" fontId="14" fillId="2" borderId="8" xfId="0" applyFont="1" applyFill="1" applyBorder="1" applyAlignment="1">
      <alignment horizontal="center" vertical="center" wrapText="1"/>
    </xf>
    <xf numFmtId="2" fontId="14" fillId="2" borderId="8" xfId="0" applyNumberFormat="1" applyFont="1" applyFill="1" applyBorder="1" applyAlignment="1">
      <alignment horizontal="center" vertical="center" wrapText="1"/>
    </xf>
    <xf numFmtId="9" fontId="14" fillId="2" borderId="8" xfId="12" applyFont="1" applyFill="1" applyBorder="1" applyAlignment="1">
      <alignment horizontal="center" vertical="center" wrapText="1"/>
    </xf>
    <xf numFmtId="9" fontId="15" fillId="2" borderId="8" xfId="12" applyFont="1" applyFill="1" applyBorder="1" applyAlignment="1">
      <alignment horizontal="center" vertical="center" wrapText="1"/>
    </xf>
    <xf numFmtId="1" fontId="14" fillId="2" borderId="8" xfId="0" applyNumberFormat="1" applyFont="1" applyFill="1" applyBorder="1" applyAlignment="1">
      <alignment horizontal="center" vertical="center" wrapText="1"/>
    </xf>
    <xf numFmtId="166" fontId="20" fillId="2" borderId="8" xfId="12" applyNumberFormat="1" applyFont="1" applyFill="1" applyBorder="1" applyAlignment="1">
      <alignment horizontal="center" vertical="center" wrapText="1"/>
    </xf>
    <xf numFmtId="166" fontId="13" fillId="2" borderId="8" xfId="12" applyNumberFormat="1" applyFont="1" applyFill="1" applyBorder="1" applyAlignment="1">
      <alignment horizontal="center" vertical="center" wrapText="1"/>
    </xf>
    <xf numFmtId="0" fontId="12" fillId="2" borderId="8" xfId="0" applyFont="1" applyFill="1" applyBorder="1" applyAlignment="1">
      <alignment vertical="center" wrapText="1"/>
    </xf>
    <xf numFmtId="0" fontId="21" fillId="2" borderId="8" xfId="0" applyFont="1" applyFill="1" applyBorder="1" applyAlignment="1">
      <alignment vertical="center" wrapText="1"/>
    </xf>
    <xf numFmtId="0" fontId="22" fillId="2" borderId="8" xfId="0" applyFont="1" applyFill="1" applyBorder="1" applyAlignment="1">
      <alignment horizontal="center" vertical="center" wrapText="1"/>
    </xf>
    <xf numFmtId="1" fontId="22" fillId="2" borderId="8" xfId="0" applyNumberFormat="1" applyFont="1" applyFill="1" applyBorder="1" applyAlignment="1">
      <alignment horizontal="center" vertical="center" wrapText="1"/>
    </xf>
    <xf numFmtId="9" fontId="22" fillId="2" borderId="8" xfId="12" applyFont="1" applyFill="1" applyBorder="1" applyAlignment="1">
      <alignment horizontal="center" vertical="center" wrapText="1"/>
    </xf>
    <xf numFmtId="166" fontId="22" fillId="2" borderId="8" xfId="12" applyNumberFormat="1" applyFont="1" applyFill="1" applyBorder="1" applyAlignment="1">
      <alignment horizontal="center" vertical="center" wrapText="1"/>
    </xf>
    <xf numFmtId="44" fontId="14" fillId="2" borderId="8" xfId="4" applyFont="1" applyFill="1" applyBorder="1" applyAlignment="1">
      <alignment horizontal="center" vertical="center" wrapText="1"/>
    </xf>
    <xf numFmtId="166" fontId="14" fillId="2" borderId="8" xfId="12" applyNumberFormat="1" applyFont="1" applyFill="1" applyBorder="1" applyAlignment="1">
      <alignment horizontal="center" vertical="center" wrapText="1"/>
    </xf>
    <xf numFmtId="44" fontId="13" fillId="0" borderId="8" xfId="4" applyFont="1" applyFill="1" applyBorder="1" applyAlignment="1">
      <alignment horizontal="center" vertical="center" wrapText="1"/>
    </xf>
    <xf numFmtId="0" fontId="11" fillId="2" borderId="0" xfId="0" applyFont="1" applyFill="1" applyAlignment="1">
      <alignment horizontal="center" vertical="center" wrapText="1"/>
    </xf>
    <xf numFmtId="0" fontId="16" fillId="2" borderId="0" xfId="0" applyFont="1" applyFill="1" applyAlignment="1">
      <alignment horizontal="center" vertical="center" wrapText="1"/>
    </xf>
    <xf numFmtId="0" fontId="15" fillId="2" borderId="0" xfId="0" applyFont="1" applyFill="1" applyAlignment="1">
      <alignment horizontal="center" vertical="center" wrapText="1"/>
    </xf>
    <xf numFmtId="0" fontId="14" fillId="0" borderId="0" xfId="0" applyFont="1" applyAlignment="1">
      <alignment horizontal="center" wrapText="1"/>
    </xf>
    <xf numFmtId="0" fontId="0" fillId="0" borderId="0" xfId="0" applyAlignment="1">
      <alignment horizontal="center" wrapText="1"/>
    </xf>
    <xf numFmtId="0" fontId="13" fillId="2" borderId="8" xfId="0" applyFont="1" applyFill="1" applyBorder="1" applyAlignment="1">
      <alignment horizontal="center" vertical="center" wrapText="1"/>
    </xf>
    <xf numFmtId="0" fontId="12" fillId="2" borderId="8" xfId="0" applyFont="1" applyFill="1" applyBorder="1" applyAlignment="1">
      <alignment horizontal="center" vertical="center" wrapText="1"/>
    </xf>
    <xf numFmtId="44" fontId="13" fillId="2" borderId="8" xfId="4" applyFont="1" applyFill="1" applyBorder="1" applyAlignment="1">
      <alignment horizontal="center" vertical="center" wrapText="1"/>
    </xf>
    <xf numFmtId="9" fontId="13" fillId="2" borderId="8" xfId="12" applyFont="1" applyFill="1" applyBorder="1" applyAlignment="1">
      <alignment horizontal="center" vertical="center" wrapText="1"/>
    </xf>
    <xf numFmtId="0" fontId="14" fillId="2" borderId="8" xfId="0" applyFont="1" applyFill="1" applyBorder="1" applyAlignment="1">
      <alignment horizontal="center" vertical="center" wrapText="1"/>
    </xf>
    <xf numFmtId="0" fontId="21" fillId="2" borderId="8" xfId="0" applyFont="1" applyFill="1" applyBorder="1" applyAlignment="1">
      <alignment horizontal="center" vertical="center" wrapText="1"/>
    </xf>
    <xf numFmtId="44" fontId="13" fillId="0" borderId="8" xfId="4" applyFont="1" applyFill="1" applyBorder="1" applyAlignment="1">
      <alignment horizontal="center" vertical="center" wrapText="1"/>
    </xf>
    <xf numFmtId="44" fontId="23" fillId="2" borderId="8" xfId="4" applyFont="1" applyFill="1" applyBorder="1" applyAlignment="1">
      <alignment horizontal="center" vertical="center" wrapText="1"/>
    </xf>
    <xf numFmtId="44" fontId="14" fillId="2" borderId="8" xfId="4" applyFont="1" applyFill="1" applyBorder="1" applyAlignment="1">
      <alignment horizontal="center" vertical="center" wrapText="1"/>
    </xf>
    <xf numFmtId="9" fontId="14" fillId="2" borderId="8" xfId="12" applyFont="1" applyFill="1" applyBorder="1" applyAlignment="1">
      <alignment horizontal="center" vertical="center" wrapText="1"/>
    </xf>
    <xf numFmtId="10" fontId="12" fillId="2" borderId="8" xfId="12" applyNumberFormat="1" applyFont="1" applyFill="1" applyBorder="1" applyAlignment="1">
      <alignment horizontal="center" vertical="center" wrapText="1"/>
    </xf>
    <xf numFmtId="10" fontId="13" fillId="2" borderId="8" xfId="12" applyNumberFormat="1" applyFont="1" applyFill="1" applyBorder="1" applyAlignment="1">
      <alignment horizontal="center" vertical="center" wrapText="1"/>
    </xf>
  </cellXfs>
  <cellStyles count="25">
    <cellStyle name="Hipervínculo" xfId="6" builtinId="8"/>
    <cellStyle name="Millares" xfId="24" builtinId="3"/>
    <cellStyle name="Millares 2" xfId="10" xr:uid="{670F9159-FCBC-42A0-A3B7-C3F110C7E4FC}"/>
    <cellStyle name="Millares 2 2" xfId="13" xr:uid="{8266FC2B-F6F3-4DBF-895C-457C03A6EB32}"/>
    <cellStyle name="Millares 3" xfId="14" xr:uid="{0276C187-98F0-40F7-A63A-7AD87D3BC533}"/>
    <cellStyle name="Moneda" xfId="4" builtinId="4"/>
    <cellStyle name="Moneda [0] 2" xfId="2" xr:uid="{72125FE6-D2FB-47E9-9A0D-952CEFB9474C}"/>
    <cellStyle name="Moneda 2" xfId="8" xr:uid="{925AF30A-288F-479E-BE41-D74DAD4EEF2C}"/>
    <cellStyle name="Moneda 2 2" xfId="15" xr:uid="{C7D409FA-CE75-4143-A968-276988DAF128}"/>
    <cellStyle name="Moneda 3" xfId="3" xr:uid="{EE18F052-AE9A-40CF-A049-B18B39255A68}"/>
    <cellStyle name="Moneda 3 2" xfId="5" xr:uid="{5A422D53-C7C6-4F31-9CB2-209EF024E3D9}"/>
    <cellStyle name="Moneda 3 2 2" xfId="9" xr:uid="{F123ECB7-A313-4062-9635-3E7B47354EAF}"/>
    <cellStyle name="Moneda 3 2 2 2" xfId="16" xr:uid="{11BF1E76-8B91-4405-92CE-08A40238D9D9}"/>
    <cellStyle name="Moneda 3 2 3" xfId="17" xr:uid="{E985A3DC-96D6-470B-9D68-6F0E841990EB}"/>
    <cellStyle name="Moneda 3 3" xfId="7" xr:uid="{CC5015B6-C4F6-43B8-9A05-5116CB93819F}"/>
    <cellStyle name="Moneda 3 3 2" xfId="18" xr:uid="{0C111964-0AD9-4C6D-8B82-86BDEBDE4F3C}"/>
    <cellStyle name="Moneda 3 4" xfId="19" xr:uid="{BBFFA1BF-69E4-4147-9B54-629EF0601EA5}"/>
    <cellStyle name="Moneda 4" xfId="11" xr:uid="{180790AE-D332-4519-8505-2B987208F931}"/>
    <cellStyle name="Moneda 4 2" xfId="20" xr:uid="{CC128537-7350-4DF0-87B3-ED2A90CE4883}"/>
    <cellStyle name="Moneda 5" xfId="21" xr:uid="{3DB6A861-329C-4F46-B293-9FA388FE0E6F}"/>
    <cellStyle name="Moneda 6" xfId="22" xr:uid="{CBF1E1B6-E554-4B42-97C6-A29DEB996AE8}"/>
    <cellStyle name="Moneda 7" xfId="23" xr:uid="{168240C1-C2CA-4BFA-89CC-B6D8302E0384}"/>
    <cellStyle name="Normal" xfId="0" builtinId="0"/>
    <cellStyle name="Normal 6 2" xfId="1" xr:uid="{00000000-0005-0000-0000-000001000000}"/>
    <cellStyle name="Porcentaje" xfId="12" builtinId="5"/>
  </cellStyles>
  <dxfs count="0"/>
  <tableStyles count="0" defaultTableStyle="TableStyleMedium2" defaultPivotStyle="PivotStyleLight16"/>
  <colors>
    <mruColors>
      <color rgb="FFFFFF99"/>
      <color rgb="FFFF4F4F"/>
      <color rgb="FFFF2F2F"/>
      <color rgb="FFFF7171"/>
      <color rgb="FFFF3300"/>
      <color rgb="FFFF0000"/>
      <color rgb="FFFFFF66"/>
      <color rgb="FF000099"/>
      <color rgb="FF00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hyperlink" Target="https://aspa.mintic.gov.co/index.asp?vigencia=2023" TargetMode="External"/></Relationships>
</file>

<file path=xl/drawings/drawing1.xml><?xml version="1.0" encoding="utf-8"?>
<xdr:wsDr xmlns:xdr="http://schemas.openxmlformats.org/drawingml/2006/spreadsheetDrawing" xmlns:a="http://schemas.openxmlformats.org/drawingml/2006/main">
  <xdr:twoCellAnchor>
    <xdr:from>
      <xdr:col>0</xdr:col>
      <xdr:colOff>217817</xdr:colOff>
      <xdr:row>0</xdr:row>
      <xdr:rowOff>65974</xdr:rowOff>
    </xdr:from>
    <xdr:to>
      <xdr:col>4</xdr:col>
      <xdr:colOff>540368</xdr:colOff>
      <xdr:row>0</xdr:row>
      <xdr:rowOff>643247</xdr:rowOff>
    </xdr:to>
    <xdr:sp macro="" textlink="">
      <xdr:nvSpPr>
        <xdr:cNvPr id="2" name="Rectángulo redondeado 8">
          <a:extLst>
            <a:ext uri="{FF2B5EF4-FFF2-40B4-BE49-F238E27FC236}">
              <a16:creationId xmlns:a16="http://schemas.microsoft.com/office/drawing/2014/main" id="{9B45EA68-0A27-4223-9085-F657424C321A}"/>
            </a:ext>
          </a:extLst>
        </xdr:cNvPr>
        <xdr:cNvSpPr/>
      </xdr:nvSpPr>
      <xdr:spPr>
        <a:xfrm>
          <a:off x="217817" y="65974"/>
          <a:ext cx="12338070" cy="577273"/>
        </a:xfrm>
        <a:prstGeom prst="roundRect">
          <a:avLst/>
        </a:prstGeom>
        <a:ln>
          <a:solidFill>
            <a:srgbClr val="0070C0"/>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endParaRPr lang="es-CO" sz="1100"/>
        </a:p>
      </xdr:txBody>
    </xdr:sp>
    <xdr:clientData/>
  </xdr:twoCellAnchor>
  <xdr:oneCellAnchor>
    <xdr:from>
      <xdr:col>0</xdr:col>
      <xdr:colOff>294292</xdr:colOff>
      <xdr:row>0</xdr:row>
      <xdr:rowOff>73802</xdr:rowOff>
    </xdr:from>
    <xdr:ext cx="11811000" cy="515017"/>
    <xdr:sp macro="" textlink="">
      <xdr:nvSpPr>
        <xdr:cNvPr id="3" name="1 Rectángulo">
          <a:extLst>
            <a:ext uri="{FF2B5EF4-FFF2-40B4-BE49-F238E27FC236}">
              <a16:creationId xmlns:a16="http://schemas.microsoft.com/office/drawing/2014/main" id="{B049F362-09E7-43E7-AA64-D16B7ED1772C}"/>
            </a:ext>
          </a:extLst>
        </xdr:cNvPr>
        <xdr:cNvSpPr/>
      </xdr:nvSpPr>
      <xdr:spPr>
        <a:xfrm>
          <a:off x="294292" y="73802"/>
          <a:ext cx="11811000" cy="515017"/>
        </a:xfrm>
        <a:prstGeom prst="rect">
          <a:avLst/>
        </a:prstGeom>
        <a:noFill/>
      </xdr:spPr>
      <xdr:txBody>
        <a:bodyPr wrap="square" lIns="91440" tIns="45720" rIns="91440" bIns="45720">
          <a:noAutofit/>
        </a:bodyPr>
        <a:lstStyle/>
        <a:p>
          <a:pPr algn="ctr"/>
          <a:r>
            <a:rPr lang="es-ES" sz="3200" b="1" baseline="0">
              <a:solidFill>
                <a:schemeClr val="bg2">
                  <a:lumMod val="50000"/>
                </a:schemeClr>
              </a:solidFill>
              <a:latin typeface="+mn-lt"/>
              <a:ea typeface="+mn-ea"/>
              <a:cs typeface="+mn-cs"/>
            </a:rPr>
            <a:t>PLAN DE ACCIÓN 2025 - CUARTO TRIMESTRE</a:t>
          </a:r>
        </a:p>
      </xdr:txBody>
    </xdr:sp>
    <xdr:clientData/>
  </xdr:oneCellAnchor>
  <xdr:oneCellAnchor>
    <xdr:from>
      <xdr:col>0</xdr:col>
      <xdr:colOff>199108</xdr:colOff>
      <xdr:row>0</xdr:row>
      <xdr:rowOff>733634</xdr:rowOff>
    </xdr:from>
    <xdr:ext cx="12290600" cy="5571009"/>
    <xdr:sp macro="" textlink="">
      <xdr:nvSpPr>
        <xdr:cNvPr id="11" name="TextBox 2">
          <a:extLst>
            <a:ext uri="{FF2B5EF4-FFF2-40B4-BE49-F238E27FC236}">
              <a16:creationId xmlns:a16="http://schemas.microsoft.com/office/drawing/2014/main" id="{991785D6-FFE7-4363-B8C0-E981AC9704A2}"/>
            </a:ext>
          </a:extLst>
        </xdr:cNvPr>
        <xdr:cNvSpPr txBox="1">
          <a:spLocks noChangeArrowheads="1"/>
        </xdr:cNvSpPr>
      </xdr:nvSpPr>
      <xdr:spPr bwMode="auto">
        <a:xfrm>
          <a:off x="199108" y="733634"/>
          <a:ext cx="12290600" cy="5571009"/>
        </a:xfrm>
        <a:prstGeom prst="rect">
          <a:avLst/>
        </a:prstGeom>
        <a:solidFill>
          <a:srgbClr val="FFFFFF"/>
        </a:solidFill>
        <a:ln w="9525">
          <a:noFill/>
          <a:miter lim="800000"/>
          <a:headEnd/>
          <a:tailEnd/>
        </a:ln>
      </xdr:spPr>
      <xdr:txBody>
        <a:bodyPr vertOverflow="clip" wrap="square" lIns="91440" tIns="45720" rIns="91440" bIns="45720" anchor="ctr" upright="1"/>
        <a:lstStyle/>
        <a:p>
          <a:pPr marL="0" indent="0"/>
          <a:r>
            <a:rPr lang="es-CO"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La formulación del Plan de Acción del Ministerio / Fondo Único de Tecnologías de Información y Comunicaciones, es un proceso de planeación participativa, orientado al cumplimiento de las iniciativas alineadas con el Plan Estratégico Sectorial e Institucional y en concordancia con las políticas del Gobierno Nacional.</a:t>
          </a:r>
        </a:p>
        <a:p>
          <a:pPr marL="0" indent="0"/>
          <a:r>
            <a:rPr lang="es-CO"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La Ley 152 de 1994, la Ley 1474 de 2011 y el Decreto 1083 de 2015 determinan las directrices en materia de planeación de actividades, ejecución y resultados de gestión, la publicación del plan de acción en la pagina web de la entidad (Artículo 74), y la integración de los sistemas de gestión.  Para cumplir con tales disposiciones, el Ministerio / Fondo Único de Tecnologías de la Información y las Comunicaciones pone a disposición de sus grupos de interés este documento como guía para conocer el Plan de Acción</a:t>
          </a:r>
          <a:r>
            <a:rPr lang="es-CO" sz="11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del cuarto trimestre del </a:t>
          </a:r>
          <a:r>
            <a:rPr lang="es-CO"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2025 a nivel de iniciativas, proyectos e indicadores, que corresponden al Plan Estratégico 2022-2026 en dicha vigencia. </a:t>
          </a:r>
        </a:p>
        <a:p>
          <a:pPr marL="0" indent="0"/>
          <a:endParaRPr lang="es-CO"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r>
            <a:rPr lang="es-CO"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Este plan se define formalmente a partir del Plan Estratégico y el Plan Nacional de Desarrollo "Colombia potencia mundial de la vida".</a:t>
          </a:r>
        </a:p>
        <a:p>
          <a:pPr marL="0" indent="0"/>
          <a:endParaRPr lang="es-CO"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s-CO"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De acuerdo con el Decreto 1299 de 2018 por el cual se incluye la política de Mejora Normativa dentro del MIPG y  Decreto 1499 de 2017  que en su capítulo 2  relaciona lo siguiente "Políticas de Gestión y desempeño institucional  Artículo 2.2.22.2.1 Políticas de Gestión y Desempeño Institucional. Las políticas de Desarrollo Administrativo de que trata la Ley 489 de 1998, formuladas por el Departamento Administrativo de 1;3 Función Pública y los demás líderes, se denominarán políticas de Gestión y Desempeño Institucional y comprenderán, entre otras, las siguientes: </a:t>
          </a:r>
        </a:p>
        <a:p>
          <a:pPr marL="0" marR="0" indent="0" defTabSz="914400" eaLnBrk="1" fontAlgn="auto" latinLnBrk="0" hangingPunct="1">
            <a:lnSpc>
              <a:spcPct val="100000"/>
            </a:lnSpc>
            <a:spcBef>
              <a:spcPts val="0"/>
            </a:spcBef>
            <a:spcAft>
              <a:spcPts val="0"/>
            </a:spcAft>
            <a:buClrTx/>
            <a:buSzTx/>
            <a:buFontTx/>
            <a:buNone/>
            <a:tabLst/>
            <a:defRPr/>
          </a:pPr>
          <a:endParaRPr lang="es-CO"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 Planeación Institucional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2. Gestión presupuestal y eficiencia del gasto público</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3. Compras y Contratación Pública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4. Talento humano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5. Integridad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6. Transparencia, acceso a la información pública y lucha contra la corrupción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7. Fortalecimiento organizacional y simplificación de procesos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8. Servicio al ciudadano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9. Participación ciudadana en la gestión pública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10. Racionalización de trámites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11.Gobierno digital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12. Seguridad digital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13.Defensa jurídica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14. Mejora normativa</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15.Gestión del conocimiento y la innovación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16.Gestión documental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17.Gestión de la información estadística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18. Seguimiento y evaluación del desempeño institucional </a:t>
          </a:r>
        </a:p>
        <a:p>
          <a:pPr marL="0" indent="0"/>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19. Control interno</a:t>
          </a:r>
        </a:p>
      </xdr:txBody>
    </xdr:sp>
    <xdr:clientData/>
  </xdr:oneCellAnchor>
  <xdr:twoCellAnchor editAs="oneCell">
    <xdr:from>
      <xdr:col>0</xdr:col>
      <xdr:colOff>0</xdr:colOff>
      <xdr:row>104</xdr:row>
      <xdr:rowOff>0</xdr:rowOff>
    </xdr:from>
    <xdr:to>
      <xdr:col>0</xdr:col>
      <xdr:colOff>304800</xdr:colOff>
      <xdr:row>104</xdr:row>
      <xdr:rowOff>294218</xdr:rowOff>
    </xdr:to>
    <xdr:sp macro="" textlink="">
      <xdr:nvSpPr>
        <xdr:cNvPr id="5" name="AutoShape 4" descr="Resultado de imagen para todos por un nuevo pais logo">
          <a:extLst>
            <a:ext uri="{FF2B5EF4-FFF2-40B4-BE49-F238E27FC236}">
              <a16:creationId xmlns:a16="http://schemas.microsoft.com/office/drawing/2014/main" id="{F067C7E9-DE49-4293-B222-B630A7369377}"/>
            </a:ext>
          </a:extLst>
        </xdr:cNvPr>
        <xdr:cNvSpPr>
          <a:spLocks noChangeAspect="1" noChangeArrowheads="1"/>
        </xdr:cNvSpPr>
      </xdr:nvSpPr>
      <xdr:spPr bwMode="auto">
        <a:xfrm>
          <a:off x="0" y="3304222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13607</xdr:colOff>
      <xdr:row>68</xdr:row>
      <xdr:rowOff>21029</xdr:rowOff>
    </xdr:from>
    <xdr:to>
      <xdr:col>4</xdr:col>
      <xdr:colOff>728382</xdr:colOff>
      <xdr:row>69</xdr:row>
      <xdr:rowOff>275029</xdr:rowOff>
    </xdr:to>
    <xdr:sp macro="" textlink="">
      <xdr:nvSpPr>
        <xdr:cNvPr id="6" name="9 CuadroTexto">
          <a:extLst>
            <a:ext uri="{FF2B5EF4-FFF2-40B4-BE49-F238E27FC236}">
              <a16:creationId xmlns:a16="http://schemas.microsoft.com/office/drawing/2014/main" id="{7CD039FE-042D-4756-80ED-F848C2C93058}"/>
            </a:ext>
          </a:extLst>
        </xdr:cNvPr>
        <xdr:cNvSpPr txBox="1"/>
      </xdr:nvSpPr>
      <xdr:spPr>
        <a:xfrm>
          <a:off x="13607" y="25439488"/>
          <a:ext cx="12178002" cy="575192"/>
        </a:xfrm>
        <a:prstGeom prst="rect">
          <a:avLst/>
        </a:prstGeom>
        <a:solidFill>
          <a:schemeClr val="accent1">
            <a:lumMod val="60000"/>
            <a:lumOff val="40000"/>
          </a:schemeClr>
        </a:solidFill>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ctr"/>
        <a:lstStyle/>
        <a:p>
          <a:pPr algn="ctr"/>
          <a:r>
            <a:rPr lang="es-ES" sz="1800" b="1" baseline="0">
              <a:solidFill>
                <a:schemeClr val="bg2">
                  <a:lumMod val="50000"/>
                </a:schemeClr>
              </a:solidFill>
              <a:latin typeface="+mn-lt"/>
              <a:ea typeface="+mn-ea"/>
              <a:cs typeface="+mn-cs"/>
            </a:rPr>
            <a:t>Implementación Decreto 612 de 2018 en el Plan de Acción 2025</a:t>
          </a:r>
        </a:p>
      </xdr:txBody>
    </xdr:sp>
    <xdr:clientData/>
  </xdr:twoCellAnchor>
  <xdr:twoCellAnchor>
    <xdr:from>
      <xdr:col>0</xdr:col>
      <xdr:colOff>9072</xdr:colOff>
      <xdr:row>47</xdr:row>
      <xdr:rowOff>21029</xdr:rowOff>
    </xdr:from>
    <xdr:to>
      <xdr:col>5</xdr:col>
      <xdr:colOff>0</xdr:colOff>
      <xdr:row>48</xdr:row>
      <xdr:rowOff>21029</xdr:rowOff>
    </xdr:to>
    <xdr:sp macro="" textlink="">
      <xdr:nvSpPr>
        <xdr:cNvPr id="8" name="9 CuadroTexto">
          <a:extLst>
            <a:ext uri="{FF2B5EF4-FFF2-40B4-BE49-F238E27FC236}">
              <a16:creationId xmlns:a16="http://schemas.microsoft.com/office/drawing/2014/main" id="{C1738AE1-34FA-4A03-B415-8B3CBF95299F}"/>
            </a:ext>
          </a:extLst>
        </xdr:cNvPr>
        <xdr:cNvSpPr txBox="1"/>
      </xdr:nvSpPr>
      <xdr:spPr>
        <a:xfrm>
          <a:off x="9072" y="12022529"/>
          <a:ext cx="12210142" cy="367393"/>
        </a:xfrm>
        <a:prstGeom prst="rect">
          <a:avLst/>
        </a:prstGeom>
        <a:solidFill>
          <a:schemeClr val="accent1">
            <a:lumMod val="60000"/>
            <a:lumOff val="40000"/>
          </a:schemeClr>
        </a:solidFill>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ctr"/>
        <a:lstStyle/>
        <a:p>
          <a:pPr algn="ctr"/>
          <a:r>
            <a:rPr lang="es-ES" sz="1800" b="1" baseline="0">
              <a:solidFill>
                <a:schemeClr val="bg2">
                  <a:lumMod val="50000"/>
                </a:schemeClr>
              </a:solidFill>
              <a:latin typeface="+mn-lt"/>
              <a:ea typeface="+mn-ea"/>
              <a:cs typeface="+mn-cs"/>
            </a:rPr>
            <a:t>Plan Nacional de Desarrollo 2022-2026 "Colombia Potencia mundial de la vida"</a:t>
          </a:r>
        </a:p>
      </xdr:txBody>
    </xdr:sp>
    <xdr:clientData/>
  </xdr:twoCellAnchor>
  <xdr:twoCellAnchor>
    <xdr:from>
      <xdr:col>0</xdr:col>
      <xdr:colOff>0</xdr:colOff>
      <xdr:row>85</xdr:row>
      <xdr:rowOff>161109</xdr:rowOff>
    </xdr:from>
    <xdr:to>
      <xdr:col>5</xdr:col>
      <xdr:colOff>0</xdr:colOff>
      <xdr:row>87</xdr:row>
      <xdr:rowOff>136072</xdr:rowOff>
    </xdr:to>
    <xdr:sp macro="" textlink="">
      <xdr:nvSpPr>
        <xdr:cNvPr id="9" name="9 CuadroTexto">
          <a:extLst>
            <a:ext uri="{FF2B5EF4-FFF2-40B4-BE49-F238E27FC236}">
              <a16:creationId xmlns:a16="http://schemas.microsoft.com/office/drawing/2014/main" id="{336E8569-7B66-48E3-B272-B99233B8F263}"/>
            </a:ext>
          </a:extLst>
        </xdr:cNvPr>
        <xdr:cNvSpPr txBox="1"/>
      </xdr:nvSpPr>
      <xdr:spPr>
        <a:xfrm>
          <a:off x="0" y="31430323"/>
          <a:ext cx="12192000" cy="655320"/>
        </a:xfrm>
        <a:prstGeom prst="rect">
          <a:avLst/>
        </a:prstGeom>
        <a:solidFill>
          <a:schemeClr val="accent1">
            <a:lumMod val="60000"/>
            <a:lumOff val="40000"/>
          </a:schemeClr>
        </a:solidFill>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ctr"/>
        <a:lstStyle/>
        <a:p>
          <a:pPr algn="ctr"/>
          <a:r>
            <a:rPr lang="es-ES" sz="1800" b="1" baseline="0">
              <a:solidFill>
                <a:schemeClr val="bg2">
                  <a:lumMod val="50000"/>
                </a:schemeClr>
              </a:solidFill>
              <a:latin typeface="+mn-lt"/>
              <a:ea typeface="+mn-ea"/>
              <a:cs typeface="+mn-cs"/>
            </a:rPr>
            <a:t>Programa de Transparencia y Ética</a:t>
          </a:r>
        </a:p>
      </xdr:txBody>
    </xdr:sp>
    <xdr:clientData/>
  </xdr:twoCellAnchor>
  <xdr:twoCellAnchor>
    <xdr:from>
      <xdr:col>0</xdr:col>
      <xdr:colOff>9072</xdr:colOff>
      <xdr:row>58</xdr:row>
      <xdr:rowOff>13607</xdr:rowOff>
    </xdr:from>
    <xdr:to>
      <xdr:col>5</xdr:col>
      <xdr:colOff>0</xdr:colOff>
      <xdr:row>59</xdr:row>
      <xdr:rowOff>13607</xdr:rowOff>
    </xdr:to>
    <xdr:sp macro="" textlink="">
      <xdr:nvSpPr>
        <xdr:cNvPr id="20" name="9 CuadroTexto">
          <a:extLst>
            <a:ext uri="{FF2B5EF4-FFF2-40B4-BE49-F238E27FC236}">
              <a16:creationId xmlns:a16="http://schemas.microsoft.com/office/drawing/2014/main" id="{7CD8893A-2E9A-4EF2-87E2-7C17BA4BE0D9}"/>
            </a:ext>
          </a:extLst>
        </xdr:cNvPr>
        <xdr:cNvSpPr txBox="1"/>
      </xdr:nvSpPr>
      <xdr:spPr>
        <a:xfrm>
          <a:off x="9072" y="17417143"/>
          <a:ext cx="12182928" cy="503464"/>
        </a:xfrm>
        <a:prstGeom prst="rect">
          <a:avLst/>
        </a:prstGeom>
        <a:solidFill>
          <a:schemeClr val="accent1">
            <a:lumMod val="60000"/>
            <a:lumOff val="40000"/>
          </a:schemeClr>
        </a:solidFill>
        <a:ln/>
      </xdr:spPr>
      <xdr:style>
        <a:lnRef idx="0">
          <a:schemeClr val="accent1"/>
        </a:lnRef>
        <a:fillRef idx="3">
          <a:schemeClr val="accent1"/>
        </a:fillRef>
        <a:effectRef idx="3">
          <a:schemeClr val="accent1"/>
        </a:effectRef>
        <a:fontRef idx="minor">
          <a:schemeClr val="lt1"/>
        </a:fontRef>
      </xdr:style>
      <xdr:txBody>
        <a:bodyPr vertOverflow="clip" horzOverflow="clip" wrap="square" rtlCol="0" anchor="t"/>
        <a:lstStyle/>
        <a:p>
          <a:pPr algn="ctr"/>
          <a:r>
            <a:rPr lang="es-ES" sz="1800" b="1" baseline="0">
              <a:solidFill>
                <a:schemeClr val="bg2">
                  <a:lumMod val="50000"/>
                </a:schemeClr>
              </a:solidFill>
              <a:latin typeface="+mn-lt"/>
              <a:ea typeface="+mn-ea"/>
              <a:cs typeface="+mn-cs"/>
            </a:rPr>
            <a:t>Plan Estratégico "Conectividad y Tecnología para cambiar la vida"</a:t>
          </a:r>
        </a:p>
      </xdr:txBody>
    </xdr:sp>
    <xdr:clientData/>
  </xdr:twoCellAnchor>
  <xdr:twoCellAnchor>
    <xdr:from>
      <xdr:col>0</xdr:col>
      <xdr:colOff>0</xdr:colOff>
      <xdr:row>88</xdr:row>
      <xdr:rowOff>37847</xdr:rowOff>
    </xdr:from>
    <xdr:to>
      <xdr:col>4</xdr:col>
      <xdr:colOff>700975</xdr:colOff>
      <xdr:row>102</xdr:row>
      <xdr:rowOff>1</xdr:rowOff>
    </xdr:to>
    <xdr:sp macro="" textlink="">
      <xdr:nvSpPr>
        <xdr:cNvPr id="460" name="TextBox 2">
          <a:extLst>
            <a:ext uri="{FF2B5EF4-FFF2-40B4-BE49-F238E27FC236}">
              <a16:creationId xmlns:a16="http://schemas.microsoft.com/office/drawing/2014/main" id="{E80D0D7D-A5D5-4196-BD31-69DDC22B1F82}"/>
            </a:ext>
          </a:extLst>
        </xdr:cNvPr>
        <xdr:cNvSpPr txBox="1">
          <a:spLocks noChangeArrowheads="1"/>
        </xdr:cNvSpPr>
      </xdr:nvSpPr>
      <xdr:spPr bwMode="auto">
        <a:xfrm>
          <a:off x="0" y="31293042"/>
          <a:ext cx="12716494" cy="2502154"/>
        </a:xfrm>
        <a:prstGeom prst="rect">
          <a:avLst/>
        </a:prstGeom>
        <a:solidFill>
          <a:srgbClr val="FFFFFF"/>
        </a:solidFill>
        <a:ln w="9525">
          <a:noFill/>
          <a:miter lim="800000"/>
          <a:headEnd/>
          <a:tailEnd/>
        </a:ln>
      </xdr:spPr>
      <xdr:txBody>
        <a:bodyPr wrap="square" lIns="91440" tIns="45720" rIns="91440" bIns="45720" anchor="ctr" upright="1"/>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just" defTabSz="914400" rtl="0" eaLnBrk="1" latinLnBrk="0" hangingPunct="1"/>
          <a:r>
            <a:rPr lang="es-CO" sz="1050" b="0" kern="1200">
              <a:solidFill>
                <a:schemeClr val="bg2">
                  <a:lumMod val="50000"/>
                </a:schemeClr>
              </a:solidFill>
              <a:effectLst/>
              <a:latin typeface="Arial" panose="020B0604020202020204" pitchFamily="34" charset="0"/>
              <a:ea typeface="+mn-ea"/>
              <a:cs typeface="Arial" panose="020B0604020202020204" pitchFamily="34" charset="0"/>
            </a:rPr>
            <a:t>El programa de Transparencia y Ética tiene como fin promover la cultura de la legalidad e identificar, medir, controlar y monitorear constantemente el riesgo de corrupción en el desarrollo de su misionalidad. </a:t>
          </a:r>
        </a:p>
        <a:p>
          <a:pPr marL="0" indent="0" algn="just" defTabSz="914400" rtl="0" eaLnBrk="1" latinLnBrk="0" hangingPunct="1"/>
          <a:endParaRPr lang="es-CO" sz="1050" b="0" kern="1200">
            <a:solidFill>
              <a:schemeClr val="bg2">
                <a:lumMod val="50000"/>
              </a:schemeClr>
            </a:solidFill>
            <a:effectLst/>
            <a:latin typeface="Arial" panose="020B0604020202020204" pitchFamily="34" charset="0"/>
            <a:ea typeface="+mn-ea"/>
            <a:cs typeface="Arial" panose="020B0604020202020204" pitchFamily="34" charset="0"/>
          </a:endParaRPr>
        </a:p>
        <a:p>
          <a:pPr marL="0" indent="0" algn="just" defTabSz="914400" rtl="0" eaLnBrk="1" latinLnBrk="0" hangingPunct="1"/>
          <a:r>
            <a:rPr lang="es-CO" sz="1050" b="0" kern="1200">
              <a:solidFill>
                <a:schemeClr val="bg2">
                  <a:lumMod val="50000"/>
                </a:schemeClr>
              </a:solidFill>
              <a:effectLst/>
              <a:latin typeface="Arial" panose="020B0604020202020204" pitchFamily="34" charset="0"/>
              <a:ea typeface="+mn-ea"/>
              <a:cs typeface="Arial" panose="020B0604020202020204" pitchFamily="34" charset="0"/>
            </a:rPr>
            <a:t>Este programa contemplará, entre otras cosas :</a:t>
          </a:r>
        </a:p>
        <a:p>
          <a:pPr marL="0" indent="0" algn="just" defTabSz="914400" rtl="0" eaLnBrk="1" latinLnBrk="0" hangingPunct="1"/>
          <a:endParaRPr lang="es-CO" sz="1050" b="0" kern="1200">
            <a:solidFill>
              <a:schemeClr val="bg2">
                <a:lumMod val="50000"/>
              </a:schemeClr>
            </a:solidFill>
            <a:effectLst/>
            <a:latin typeface="Arial" panose="020B0604020202020204" pitchFamily="34" charset="0"/>
            <a:ea typeface="+mn-ea"/>
            <a:cs typeface="Arial" panose="020B0604020202020204" pitchFamily="34" charset="0"/>
          </a:endParaRPr>
        </a:p>
        <a:p>
          <a:pPr marL="0" indent="0" algn="just" defTabSz="914400" rtl="0" eaLnBrk="1" latinLnBrk="0" hangingPunct="1"/>
          <a:r>
            <a:rPr lang="es-CO" sz="1050" b="0" kern="1200">
              <a:solidFill>
                <a:schemeClr val="bg2">
                  <a:lumMod val="50000"/>
                </a:schemeClr>
              </a:solidFill>
              <a:effectLst/>
              <a:latin typeface="Arial" panose="020B0604020202020204" pitchFamily="34" charset="0"/>
              <a:ea typeface="+mn-ea"/>
              <a:cs typeface="Arial" panose="020B0604020202020204" pitchFamily="34" charset="0"/>
            </a:rPr>
            <a:t>A.  Medidas de debida diligencia en las entidades del sector público, </a:t>
          </a:r>
        </a:p>
        <a:p>
          <a:pPr marL="0" indent="0" algn="just" defTabSz="914400" rtl="0" eaLnBrk="1" latinLnBrk="0" hangingPunct="1"/>
          <a:r>
            <a:rPr lang="es-CO" sz="1050" b="0" kern="1200">
              <a:solidFill>
                <a:schemeClr val="bg2">
                  <a:lumMod val="50000"/>
                </a:schemeClr>
              </a:solidFill>
              <a:effectLst/>
              <a:latin typeface="Arial" panose="020B0604020202020204" pitchFamily="34" charset="0"/>
              <a:ea typeface="+mn-ea"/>
              <a:cs typeface="Arial" panose="020B0604020202020204" pitchFamily="34" charset="0"/>
            </a:rPr>
            <a:t>B.  Prevención, gestión y administración de riesgos de lavado de activos, financiación del terrorismo y proliferación de armas y riesgos de corrupción, incluidos los reportes de operaciones sospechosas a la UIAF, consultas en las listas restrictivas y otras medidas específicas que defina el Gobierno Nacional dentro del año siguiente a la expedición de esta norma; </a:t>
          </a:r>
        </a:p>
        <a:p>
          <a:pPr marL="0" indent="0" algn="just" defTabSz="914400" rtl="0" eaLnBrk="1" latinLnBrk="0" hangingPunct="1"/>
          <a:r>
            <a:rPr lang="es-CO" sz="1050" b="0" kern="1200">
              <a:solidFill>
                <a:schemeClr val="bg2">
                  <a:lumMod val="50000"/>
                </a:schemeClr>
              </a:solidFill>
              <a:effectLst/>
              <a:latin typeface="Arial" panose="020B0604020202020204" pitchFamily="34" charset="0"/>
              <a:ea typeface="+mn-ea"/>
              <a:cs typeface="Arial" panose="020B0604020202020204" pitchFamily="34" charset="0"/>
            </a:rPr>
            <a:t>C. Redes interinstitucionales para el fortalecimiento de prevención de actos de corrupción, transparencia y legalidad; </a:t>
          </a:r>
        </a:p>
        <a:p>
          <a:pPr marL="0" indent="0" algn="just" defTabSz="914400" rtl="0" eaLnBrk="1" latinLnBrk="0" hangingPunct="1"/>
          <a:r>
            <a:rPr lang="es-CO" sz="1050" b="0" kern="1200">
              <a:solidFill>
                <a:schemeClr val="bg2">
                  <a:lumMod val="50000"/>
                </a:schemeClr>
              </a:solidFill>
              <a:effectLst/>
              <a:latin typeface="Arial" panose="020B0604020202020204" pitchFamily="34" charset="0"/>
              <a:ea typeface="+mn-ea"/>
              <a:cs typeface="Arial" panose="020B0604020202020204" pitchFamily="34" charset="0"/>
            </a:rPr>
            <a:t>D. Canales de denuncia conforme lo establecido en el Artículo 76 de la Ley 1474 de 2011; </a:t>
          </a:r>
        </a:p>
        <a:p>
          <a:pPr marL="0" indent="0" algn="just" defTabSz="914400" rtl="0" eaLnBrk="1" latinLnBrk="0" hangingPunct="1"/>
          <a:r>
            <a:rPr lang="es-CO" sz="1050" b="0" kern="1200">
              <a:solidFill>
                <a:schemeClr val="bg2">
                  <a:lumMod val="50000"/>
                </a:schemeClr>
              </a:solidFill>
              <a:effectLst/>
              <a:latin typeface="Arial" panose="020B0604020202020204" pitchFamily="34" charset="0"/>
              <a:ea typeface="+mn-ea"/>
              <a:cs typeface="Arial" panose="020B0604020202020204" pitchFamily="34" charset="0"/>
            </a:rPr>
            <a:t>E.  Estrategias de transparencia, Estado abierto, acceso a la información publica y cultura de legalidad; </a:t>
          </a:r>
        </a:p>
        <a:p>
          <a:pPr marL="0" indent="0" algn="just" defTabSz="914400" rtl="0" eaLnBrk="1" latinLnBrk="0" hangingPunct="1"/>
          <a:r>
            <a:rPr lang="es-CO" sz="1050" b="0" kern="1200">
              <a:solidFill>
                <a:schemeClr val="bg2">
                  <a:lumMod val="50000"/>
                </a:schemeClr>
              </a:solidFill>
              <a:effectLst/>
              <a:latin typeface="Arial" panose="020B0604020202020204" pitchFamily="34" charset="0"/>
              <a:ea typeface="+mn-ea"/>
              <a:cs typeface="Arial" panose="020B0604020202020204" pitchFamily="34" charset="0"/>
            </a:rPr>
            <a:t>F.Todas aquellas iniciativas adicionales que la Entidad considere necesario incluir para prevenir y combatir la corrupción.     </a:t>
          </a:r>
        </a:p>
        <a:p>
          <a:pPr marL="0" indent="0" algn="just" defTabSz="914400" rtl="0" eaLnBrk="1" latinLnBrk="0" hangingPunct="1"/>
          <a:endParaRPr lang="es-CO" sz="1050" b="0" kern="1200">
            <a:solidFill>
              <a:schemeClr val="bg2">
                <a:lumMod val="50000"/>
              </a:schemeClr>
            </a:solidFill>
            <a:effectLst/>
            <a:latin typeface="Arial" panose="020B0604020202020204" pitchFamily="34" charset="0"/>
            <a:ea typeface="+mn-ea"/>
            <a:cs typeface="Arial" panose="020B0604020202020204" pitchFamily="34" charset="0"/>
          </a:endParaRPr>
        </a:p>
        <a:p>
          <a:pPr marL="0" indent="0" algn="just" defTabSz="914400" rtl="0" eaLnBrk="1" latinLnBrk="0" hangingPunct="1"/>
          <a:r>
            <a:rPr lang="es-CO" sz="1050" b="0" kern="1200">
              <a:solidFill>
                <a:schemeClr val="bg2">
                  <a:lumMod val="50000"/>
                </a:schemeClr>
              </a:solidFill>
              <a:effectLst/>
              <a:latin typeface="Arial" panose="020B0604020202020204" pitchFamily="34" charset="0"/>
              <a:ea typeface="+mn-ea"/>
              <a:cs typeface="Arial" panose="020B0604020202020204" pitchFamily="34" charset="0"/>
            </a:rPr>
            <a:t>Nota:    Este programa de transparencia y ética remplaza el Plan Anticorrupción y de Atención al Ciudadano  de acuerdo a lo establecido en el artículo 31 de la ley 2195 del 2022.                </a:t>
          </a:r>
        </a:p>
      </xdr:txBody>
    </xdr:sp>
    <xdr:clientData/>
  </xdr:twoCellAnchor>
  <xdr:oneCellAnchor>
    <xdr:from>
      <xdr:col>0</xdr:col>
      <xdr:colOff>0</xdr:colOff>
      <xdr:row>108</xdr:row>
      <xdr:rowOff>0</xdr:rowOff>
    </xdr:from>
    <xdr:ext cx="304800" cy="185553"/>
    <xdr:sp macro="" textlink="">
      <xdr:nvSpPr>
        <xdr:cNvPr id="506" name="AutoShape 4" descr="Resultado de imagen para todos por un nuevo pais logo">
          <a:extLst>
            <a:ext uri="{FF2B5EF4-FFF2-40B4-BE49-F238E27FC236}">
              <a16:creationId xmlns:a16="http://schemas.microsoft.com/office/drawing/2014/main" id="{B203CA39-B705-467E-8B90-6A0BD93D7D39}"/>
            </a:ext>
          </a:extLst>
        </xdr:cNvPr>
        <xdr:cNvSpPr>
          <a:spLocks noChangeAspect="1" noChangeArrowheads="1"/>
        </xdr:cNvSpPr>
      </xdr:nvSpPr>
      <xdr:spPr bwMode="auto">
        <a:xfrm>
          <a:off x="0" y="73818750"/>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0</xdr:col>
      <xdr:colOff>0</xdr:colOff>
      <xdr:row>101</xdr:row>
      <xdr:rowOff>168754</xdr:rowOff>
    </xdr:from>
    <xdr:to>
      <xdr:col>4</xdr:col>
      <xdr:colOff>711785</xdr:colOff>
      <xdr:row>104</xdr:row>
      <xdr:rowOff>210436</xdr:rowOff>
    </xdr:to>
    <xdr:sp macro="" textlink="">
      <xdr:nvSpPr>
        <xdr:cNvPr id="589" name="9 CuadroTexto">
          <a:extLst>
            <a:ext uri="{FF2B5EF4-FFF2-40B4-BE49-F238E27FC236}">
              <a16:creationId xmlns:a16="http://schemas.microsoft.com/office/drawing/2014/main" id="{C6E5E8E3-4575-4861-923B-D453521A794C}"/>
            </a:ext>
          </a:extLst>
        </xdr:cNvPr>
        <xdr:cNvSpPr txBox="1"/>
      </xdr:nvSpPr>
      <xdr:spPr>
        <a:xfrm>
          <a:off x="0" y="35599539"/>
          <a:ext cx="12175012" cy="573310"/>
        </a:xfrm>
        <a:prstGeom prst="rect">
          <a:avLst/>
        </a:prstGeom>
        <a:solidFill>
          <a:schemeClr val="accent1">
            <a:lumMod val="60000"/>
            <a:lumOff val="40000"/>
          </a:schemeClr>
        </a:solidFill>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ES" sz="1800" b="1" baseline="0">
              <a:solidFill>
                <a:schemeClr val="bg2">
                  <a:lumMod val="50000"/>
                </a:schemeClr>
              </a:solidFill>
              <a:latin typeface="+mn-lt"/>
              <a:ea typeface="+mn-ea"/>
              <a:cs typeface="+mn-cs"/>
            </a:rPr>
            <a:t>Artículo 147 de la Ley 955 de 2019</a:t>
          </a:r>
          <a:endParaRPr lang="es-419" sz="1800" b="1" baseline="0">
            <a:solidFill>
              <a:schemeClr val="bg2">
                <a:lumMod val="50000"/>
              </a:schemeClr>
            </a:solidFill>
            <a:latin typeface="+mn-lt"/>
            <a:ea typeface="+mn-ea"/>
            <a:cs typeface="+mn-cs"/>
          </a:endParaRPr>
        </a:p>
        <a:p>
          <a:pPr algn="ctr"/>
          <a:endParaRPr lang="es-ES" sz="1800" b="0" i="0" u="none" strike="noStrike" baseline="0">
            <a:solidFill>
              <a:schemeClr val="bg1"/>
            </a:solidFill>
            <a:effectLst/>
            <a:latin typeface="+mn-lt"/>
            <a:ea typeface="+mn-ea"/>
            <a:cs typeface="+mn-cs"/>
          </a:endParaRPr>
        </a:p>
      </xdr:txBody>
    </xdr:sp>
    <xdr:clientData/>
  </xdr:twoCellAnchor>
  <xdr:twoCellAnchor>
    <xdr:from>
      <xdr:col>0</xdr:col>
      <xdr:colOff>11808</xdr:colOff>
      <xdr:row>25</xdr:row>
      <xdr:rowOff>158323</xdr:rowOff>
    </xdr:from>
    <xdr:to>
      <xdr:col>4</xdr:col>
      <xdr:colOff>890650</xdr:colOff>
      <xdr:row>47</xdr:row>
      <xdr:rowOff>0</xdr:rowOff>
    </xdr:to>
    <xdr:sp macro="" textlink="">
      <xdr:nvSpPr>
        <xdr:cNvPr id="10" name="TextBox 2">
          <a:extLst>
            <a:ext uri="{FF2B5EF4-FFF2-40B4-BE49-F238E27FC236}">
              <a16:creationId xmlns:a16="http://schemas.microsoft.com/office/drawing/2014/main" id="{EA50224A-E013-49FF-A5CC-D0F2971F850F}"/>
            </a:ext>
          </a:extLst>
        </xdr:cNvPr>
        <xdr:cNvSpPr txBox="1">
          <a:spLocks noChangeArrowheads="1"/>
        </xdr:cNvSpPr>
      </xdr:nvSpPr>
      <xdr:spPr bwMode="auto">
        <a:xfrm>
          <a:off x="11808" y="6838193"/>
          <a:ext cx="12333582" cy="4727878"/>
        </a:xfrm>
        <a:prstGeom prst="rect">
          <a:avLst/>
        </a:prstGeom>
        <a:solidFill>
          <a:srgbClr val="FFFFFF"/>
        </a:solidFill>
        <a:ln w="9525">
          <a:noFill/>
          <a:miter lim="800000"/>
          <a:headEnd/>
          <a:tailEnd/>
        </a:ln>
      </xdr:spPr>
      <xdr:txBody>
        <a:bodyPr wrap="square" lIns="91440" tIns="45720" rIns="91440" bIns="45720" anchor="ctr" upright="1"/>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just"/>
          <a:r>
            <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Las Políticas de Gestión y Desempeño Institucional se regirán por las normas que las regulan o reglamentan y se implementarán a través de planes, programas, proyectos, metodologías y estrategias, para el caso del Plan de acción se establece la asociación a nivel de indicador para cada una de las políticas de Gestión y desempeño Institucional.</a:t>
          </a:r>
        </a:p>
        <a:p>
          <a:pPr marL="0" indent="0" algn="just"/>
          <a:endPar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just"/>
          <a:endParaRPr lang="es-ES"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just"/>
          <a:r>
            <a:rPr lang="es-ES"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Alcance: </a:t>
          </a:r>
        </a:p>
        <a:p>
          <a:pPr marL="0" indent="0" algn="just"/>
          <a:endPar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just"/>
          <a:r>
            <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A través de este documento se presenta el avance del cuarto trimestre del Plan de accion 2025 del Ministerio / Fondo de Tecnologías de la Información y las Comunicaciones.  En concordancia con los lineamientos de planeación estratégica de esta entidad y con el Plan Estratégico "Conectividad y Tecnología para cambiar la vida".</a:t>
          </a:r>
        </a:p>
        <a:p>
          <a:pPr marL="0" indent="0" algn="just"/>
          <a:endPar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just"/>
          <a:r>
            <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El Plan de Acción 2025 consta de 43 iniciativas, que a su vez se relacionan con cada una de las Políticas de Desarrollo Administrativo; además, se señalan los responsables de cada una de ellas. De igual forma, se presentan los objetivos de cada iniciativa, sus proyectos, indicadores y meta.  </a:t>
          </a:r>
        </a:p>
        <a:p>
          <a:pPr marL="0" indent="0" algn="just"/>
          <a:endPar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just"/>
          <a:r>
            <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a:t>
          </a:r>
          <a:r>
            <a:rPr lang="es-ES"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Nota. Este documento no hace parte del seguimiento interno a iniciativas del Plan de Acción del Ministerio TIC y entidades del Sector, sino que comprende un instrumento informativo con el propósito de garantizar la transparencia a los grupos de interés de la entidad y sector.</a:t>
          </a:r>
        </a:p>
        <a:p>
          <a:pPr marL="0" indent="0" algn="just"/>
          <a:endParaRPr lang="es-CO"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just"/>
          <a:r>
            <a:rPr lang="es-ES"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Objetivo: </a:t>
          </a:r>
        </a:p>
        <a:p>
          <a:pPr marL="0" indent="0" algn="just"/>
          <a:endPar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just"/>
          <a:r>
            <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El documento de Plan de Acción se presenta con el objetivo de informar a los grupos de interés la forma como se desagregan los Planes Estratégicos sectorial e Institucional en lo correspondiente al avance del Plan de Acción 2025 cuarto trimestre.</a:t>
          </a:r>
        </a:p>
        <a:p>
          <a:pPr marL="0" indent="0" algn="just"/>
          <a:endPar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just"/>
          <a:r>
            <a:rPr lang="es-ES"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Se presentan las iniciativas que harán parte de las vigencias, los proyectos  a cada una cuyo avance en gestión de actividades, indicadores y ejecución presupuestal nos dan luz de que el cumplimiento propuesto de la iniciativa va por buen camino, y que puede medirse su evolución a nivel unitario y porcentual comparando la programación inicial versus el porcentaje de avance a cierre de cada trimestre.</a:t>
          </a:r>
        </a:p>
        <a:p>
          <a:pPr algn="just"/>
          <a:endParaRPr lang="es-ES" sz="1000" b="0">
            <a:solidFill>
              <a:schemeClr val="bg2">
                <a:lumMod val="50000"/>
              </a:schemeClr>
            </a:solidFill>
            <a:effectLst/>
            <a:latin typeface="Arial" panose="020B0604020202020204" pitchFamily="34" charset="0"/>
            <a:ea typeface="+mn-ea"/>
            <a:cs typeface="Arial" panose="020B0604020202020204" pitchFamily="34" charset="0"/>
          </a:endParaRPr>
        </a:p>
      </xdr:txBody>
    </xdr:sp>
    <xdr:clientData/>
  </xdr:twoCellAnchor>
  <xdr:oneCellAnchor>
    <xdr:from>
      <xdr:col>0</xdr:col>
      <xdr:colOff>0</xdr:colOff>
      <xdr:row>108</xdr:row>
      <xdr:rowOff>0</xdr:rowOff>
    </xdr:from>
    <xdr:ext cx="304800" cy="190501"/>
    <xdr:sp macro="" textlink="">
      <xdr:nvSpPr>
        <xdr:cNvPr id="507" name="AutoShape 4" descr="Resultado de imagen para todos por un nuevo pais logo">
          <a:extLst>
            <a:ext uri="{FF2B5EF4-FFF2-40B4-BE49-F238E27FC236}">
              <a16:creationId xmlns:a16="http://schemas.microsoft.com/office/drawing/2014/main" id="{B54B1ED5-1BA1-423E-9144-5BC16EAA0835}"/>
            </a:ext>
          </a:extLst>
        </xdr:cNvPr>
        <xdr:cNvSpPr>
          <a:spLocks noChangeAspect="1" noChangeArrowheads="1"/>
        </xdr:cNvSpPr>
      </xdr:nvSpPr>
      <xdr:spPr bwMode="auto">
        <a:xfrm>
          <a:off x="0" y="43681650"/>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08" name="AutoShape 4" descr="Resultado de imagen para todos por un nuevo pais logo">
          <a:extLst>
            <a:ext uri="{FF2B5EF4-FFF2-40B4-BE49-F238E27FC236}">
              <a16:creationId xmlns:a16="http://schemas.microsoft.com/office/drawing/2014/main" id="{EDA12018-879F-4C03-A993-9E0F3907333F}"/>
            </a:ext>
          </a:extLst>
        </xdr:cNvPr>
        <xdr:cNvSpPr>
          <a:spLocks noChangeAspect="1" noChangeArrowheads="1"/>
        </xdr:cNvSpPr>
      </xdr:nvSpPr>
      <xdr:spPr bwMode="auto">
        <a:xfrm>
          <a:off x="0" y="5696902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09" name="AutoShape 4" descr="Resultado de imagen para todos por un nuevo pais logo">
          <a:extLst>
            <a:ext uri="{FF2B5EF4-FFF2-40B4-BE49-F238E27FC236}">
              <a16:creationId xmlns:a16="http://schemas.microsoft.com/office/drawing/2014/main" id="{917E9255-147C-4700-A532-2CCB5320B9AF}"/>
            </a:ext>
          </a:extLst>
        </xdr:cNvPr>
        <xdr:cNvSpPr>
          <a:spLocks noChangeAspect="1" noChangeArrowheads="1"/>
        </xdr:cNvSpPr>
      </xdr:nvSpPr>
      <xdr:spPr bwMode="auto">
        <a:xfrm>
          <a:off x="0" y="3439477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10" name="AutoShape 4" descr="Resultado de imagen para todos por un nuevo pais logo">
          <a:extLst>
            <a:ext uri="{FF2B5EF4-FFF2-40B4-BE49-F238E27FC236}">
              <a16:creationId xmlns:a16="http://schemas.microsoft.com/office/drawing/2014/main" id="{7B0DF4D6-C73B-42B4-A200-71D6C3523EA2}"/>
            </a:ext>
          </a:extLst>
        </xdr:cNvPr>
        <xdr:cNvSpPr>
          <a:spLocks noChangeAspect="1" noChangeArrowheads="1"/>
        </xdr:cNvSpPr>
      </xdr:nvSpPr>
      <xdr:spPr bwMode="auto">
        <a:xfrm>
          <a:off x="0" y="3439477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11" name="AutoShape 4" descr="Resultado de imagen para todos por un nuevo pais logo">
          <a:extLst>
            <a:ext uri="{FF2B5EF4-FFF2-40B4-BE49-F238E27FC236}">
              <a16:creationId xmlns:a16="http://schemas.microsoft.com/office/drawing/2014/main" id="{152DE72D-C5BC-4737-A719-ADBDA2EE53DD}"/>
            </a:ext>
          </a:extLst>
        </xdr:cNvPr>
        <xdr:cNvSpPr>
          <a:spLocks noChangeAspect="1" noChangeArrowheads="1"/>
        </xdr:cNvSpPr>
      </xdr:nvSpPr>
      <xdr:spPr bwMode="auto">
        <a:xfrm>
          <a:off x="0" y="73818750"/>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12" name="AutoShape 4" descr="Resultado de imagen para todos por un nuevo pais logo">
          <a:extLst>
            <a:ext uri="{FF2B5EF4-FFF2-40B4-BE49-F238E27FC236}">
              <a16:creationId xmlns:a16="http://schemas.microsoft.com/office/drawing/2014/main" id="{218B5D99-E73C-4845-9C2E-E8C8464DAB41}"/>
            </a:ext>
          </a:extLst>
        </xdr:cNvPr>
        <xdr:cNvSpPr>
          <a:spLocks noChangeAspect="1" noChangeArrowheads="1"/>
        </xdr:cNvSpPr>
      </xdr:nvSpPr>
      <xdr:spPr bwMode="auto">
        <a:xfrm>
          <a:off x="0" y="73818750"/>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13" name="AutoShape 4" descr="Resultado de imagen para todos por un nuevo pais logo">
          <a:extLst>
            <a:ext uri="{FF2B5EF4-FFF2-40B4-BE49-F238E27FC236}">
              <a16:creationId xmlns:a16="http://schemas.microsoft.com/office/drawing/2014/main" id="{06133153-BB61-40F8-8BD6-4334B7C7BB54}"/>
            </a:ext>
          </a:extLst>
        </xdr:cNvPr>
        <xdr:cNvSpPr>
          <a:spLocks noChangeAspect="1" noChangeArrowheads="1"/>
        </xdr:cNvSpPr>
      </xdr:nvSpPr>
      <xdr:spPr bwMode="auto">
        <a:xfrm>
          <a:off x="0" y="69494400"/>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14" name="AutoShape 4" descr="Resultado de imagen para todos por un nuevo pais logo">
          <a:extLst>
            <a:ext uri="{FF2B5EF4-FFF2-40B4-BE49-F238E27FC236}">
              <a16:creationId xmlns:a16="http://schemas.microsoft.com/office/drawing/2014/main" id="{6064E9A3-257B-4103-8BAA-5E7A215FC172}"/>
            </a:ext>
          </a:extLst>
        </xdr:cNvPr>
        <xdr:cNvSpPr>
          <a:spLocks noChangeAspect="1" noChangeArrowheads="1"/>
        </xdr:cNvSpPr>
      </xdr:nvSpPr>
      <xdr:spPr bwMode="auto">
        <a:xfrm>
          <a:off x="0" y="4039552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15" name="AutoShape 4" descr="Resultado de imagen para todos por un nuevo pais logo">
          <a:extLst>
            <a:ext uri="{FF2B5EF4-FFF2-40B4-BE49-F238E27FC236}">
              <a16:creationId xmlns:a16="http://schemas.microsoft.com/office/drawing/2014/main" id="{8DC9D2CC-DEA1-4691-B9AF-B16764503F71}"/>
            </a:ext>
          </a:extLst>
        </xdr:cNvPr>
        <xdr:cNvSpPr>
          <a:spLocks noChangeAspect="1" noChangeArrowheads="1"/>
        </xdr:cNvSpPr>
      </xdr:nvSpPr>
      <xdr:spPr bwMode="auto">
        <a:xfrm>
          <a:off x="0" y="4039552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16" name="AutoShape 4" descr="Resultado de imagen para todos por un nuevo pais logo">
          <a:extLst>
            <a:ext uri="{FF2B5EF4-FFF2-40B4-BE49-F238E27FC236}">
              <a16:creationId xmlns:a16="http://schemas.microsoft.com/office/drawing/2014/main" id="{D4283773-8B4D-4D25-B947-35BB6D35D7D8}"/>
            </a:ext>
          </a:extLst>
        </xdr:cNvPr>
        <xdr:cNvSpPr>
          <a:spLocks noChangeAspect="1" noChangeArrowheads="1"/>
        </xdr:cNvSpPr>
      </xdr:nvSpPr>
      <xdr:spPr bwMode="auto">
        <a:xfrm>
          <a:off x="0" y="4767262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17" name="AutoShape 4" descr="Resultado de imagen para todos por un nuevo pais logo">
          <a:extLst>
            <a:ext uri="{FF2B5EF4-FFF2-40B4-BE49-F238E27FC236}">
              <a16:creationId xmlns:a16="http://schemas.microsoft.com/office/drawing/2014/main" id="{FC5BEA20-1EFF-488E-B6C1-5A264AC9F585}"/>
            </a:ext>
          </a:extLst>
        </xdr:cNvPr>
        <xdr:cNvSpPr>
          <a:spLocks noChangeAspect="1" noChangeArrowheads="1"/>
        </xdr:cNvSpPr>
      </xdr:nvSpPr>
      <xdr:spPr bwMode="auto">
        <a:xfrm>
          <a:off x="0" y="4767262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18" name="AutoShape 4" descr="Resultado de imagen para todos por un nuevo pais logo">
          <a:extLst>
            <a:ext uri="{FF2B5EF4-FFF2-40B4-BE49-F238E27FC236}">
              <a16:creationId xmlns:a16="http://schemas.microsoft.com/office/drawing/2014/main" id="{CDEF3ED3-5E59-423E-8D31-460C52ADC8C3}"/>
            </a:ext>
          </a:extLst>
        </xdr:cNvPr>
        <xdr:cNvSpPr>
          <a:spLocks noChangeAspect="1" noChangeArrowheads="1"/>
        </xdr:cNvSpPr>
      </xdr:nvSpPr>
      <xdr:spPr bwMode="auto">
        <a:xfrm>
          <a:off x="0" y="54044850"/>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19" name="AutoShape 4" descr="Resultado de imagen para todos por un nuevo pais logo">
          <a:extLst>
            <a:ext uri="{FF2B5EF4-FFF2-40B4-BE49-F238E27FC236}">
              <a16:creationId xmlns:a16="http://schemas.microsoft.com/office/drawing/2014/main" id="{E00E9117-6D77-4D5D-9FDE-8D42A59C2701}"/>
            </a:ext>
          </a:extLst>
        </xdr:cNvPr>
        <xdr:cNvSpPr>
          <a:spLocks noChangeAspect="1" noChangeArrowheads="1"/>
        </xdr:cNvSpPr>
      </xdr:nvSpPr>
      <xdr:spPr bwMode="auto">
        <a:xfrm>
          <a:off x="0" y="54044850"/>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20" name="AutoShape 4" descr="Resultado de imagen para todos por un nuevo pais logo">
          <a:extLst>
            <a:ext uri="{FF2B5EF4-FFF2-40B4-BE49-F238E27FC236}">
              <a16:creationId xmlns:a16="http://schemas.microsoft.com/office/drawing/2014/main" id="{68D90C35-3A87-46C0-9688-DA3136EBF7C0}"/>
            </a:ext>
          </a:extLst>
        </xdr:cNvPr>
        <xdr:cNvSpPr>
          <a:spLocks noChangeAspect="1" noChangeArrowheads="1"/>
        </xdr:cNvSpPr>
      </xdr:nvSpPr>
      <xdr:spPr bwMode="auto">
        <a:xfrm>
          <a:off x="0" y="60198000"/>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21" name="AutoShape 4" descr="Resultado de imagen para todos por un nuevo pais logo">
          <a:extLst>
            <a:ext uri="{FF2B5EF4-FFF2-40B4-BE49-F238E27FC236}">
              <a16:creationId xmlns:a16="http://schemas.microsoft.com/office/drawing/2014/main" id="{E33C1395-189E-4504-81B4-EC439C380726}"/>
            </a:ext>
          </a:extLst>
        </xdr:cNvPr>
        <xdr:cNvSpPr>
          <a:spLocks noChangeAspect="1" noChangeArrowheads="1"/>
        </xdr:cNvSpPr>
      </xdr:nvSpPr>
      <xdr:spPr bwMode="auto">
        <a:xfrm>
          <a:off x="0" y="60198000"/>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22" name="AutoShape 4" descr="Resultado de imagen para todos por un nuevo pais logo">
          <a:extLst>
            <a:ext uri="{FF2B5EF4-FFF2-40B4-BE49-F238E27FC236}">
              <a16:creationId xmlns:a16="http://schemas.microsoft.com/office/drawing/2014/main" id="{7AEF4892-2904-4AC7-A288-FA1027163640}"/>
            </a:ext>
          </a:extLst>
        </xdr:cNvPr>
        <xdr:cNvSpPr>
          <a:spLocks noChangeAspect="1" noChangeArrowheads="1"/>
        </xdr:cNvSpPr>
      </xdr:nvSpPr>
      <xdr:spPr bwMode="auto">
        <a:xfrm>
          <a:off x="0" y="6693217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23" name="AutoShape 4" descr="Resultado de imagen para todos por un nuevo pais logo">
          <a:extLst>
            <a:ext uri="{FF2B5EF4-FFF2-40B4-BE49-F238E27FC236}">
              <a16:creationId xmlns:a16="http://schemas.microsoft.com/office/drawing/2014/main" id="{A6A50444-9201-4C2D-9932-9265E838D51C}"/>
            </a:ext>
          </a:extLst>
        </xdr:cNvPr>
        <xdr:cNvSpPr>
          <a:spLocks noChangeAspect="1" noChangeArrowheads="1"/>
        </xdr:cNvSpPr>
      </xdr:nvSpPr>
      <xdr:spPr bwMode="auto">
        <a:xfrm>
          <a:off x="0" y="6693217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166688</xdr:colOff>
      <xdr:row>48</xdr:row>
      <xdr:rowOff>190500</xdr:rowOff>
    </xdr:from>
    <xdr:to>
      <xdr:col>3</xdr:col>
      <xdr:colOff>1452562</xdr:colOff>
      <xdr:row>53</xdr:row>
      <xdr:rowOff>429928</xdr:rowOff>
    </xdr:to>
    <xdr:pic>
      <xdr:nvPicPr>
        <xdr:cNvPr id="35" name="Imagen 34">
          <a:extLst>
            <a:ext uri="{FF2B5EF4-FFF2-40B4-BE49-F238E27FC236}">
              <a16:creationId xmlns:a16="http://schemas.microsoft.com/office/drawing/2014/main" id="{86A815D4-80DE-42F0-2594-23767017446C}"/>
            </a:ext>
          </a:extLst>
        </xdr:cNvPr>
        <xdr:cNvPicPr>
          <a:picLocks noChangeAspect="1"/>
        </xdr:cNvPicPr>
      </xdr:nvPicPr>
      <xdr:blipFill>
        <a:blip xmlns:r="http://schemas.openxmlformats.org/officeDocument/2006/relationships" r:embed="rId1"/>
        <a:stretch>
          <a:fillRect/>
        </a:stretch>
      </xdr:blipFill>
      <xdr:spPr>
        <a:xfrm>
          <a:off x="3738563" y="12549188"/>
          <a:ext cx="4429124" cy="2739740"/>
        </a:xfrm>
        <a:prstGeom prst="rect">
          <a:avLst/>
        </a:prstGeom>
      </xdr:spPr>
    </xdr:pic>
    <xdr:clientData/>
  </xdr:twoCellAnchor>
  <xdr:twoCellAnchor editAs="oneCell">
    <xdr:from>
      <xdr:col>0</xdr:col>
      <xdr:colOff>166689</xdr:colOff>
      <xdr:row>54</xdr:row>
      <xdr:rowOff>215083</xdr:rowOff>
    </xdr:from>
    <xdr:to>
      <xdr:col>1</xdr:col>
      <xdr:colOff>1976439</xdr:colOff>
      <xdr:row>55</xdr:row>
      <xdr:rowOff>295277</xdr:rowOff>
    </xdr:to>
    <xdr:pic>
      <xdr:nvPicPr>
        <xdr:cNvPr id="37" name="Imagen 36">
          <a:extLst>
            <a:ext uri="{FF2B5EF4-FFF2-40B4-BE49-F238E27FC236}">
              <a16:creationId xmlns:a16="http://schemas.microsoft.com/office/drawing/2014/main" id="{19A5B949-FD14-C585-A21E-7C35D9FF9114}"/>
            </a:ext>
          </a:extLst>
        </xdr:cNvPr>
        <xdr:cNvPicPr>
          <a:picLocks noChangeAspect="1"/>
        </xdr:cNvPicPr>
      </xdr:nvPicPr>
      <xdr:blipFill>
        <a:blip xmlns:r="http://schemas.openxmlformats.org/officeDocument/2006/relationships" r:embed="rId2"/>
        <a:stretch>
          <a:fillRect/>
        </a:stretch>
      </xdr:blipFill>
      <xdr:spPr>
        <a:xfrm>
          <a:off x="166689" y="15604762"/>
          <a:ext cx="2571750" cy="583658"/>
        </a:xfrm>
        <a:prstGeom prst="rect">
          <a:avLst/>
        </a:prstGeom>
      </xdr:spPr>
    </xdr:pic>
    <xdr:clientData/>
  </xdr:twoCellAnchor>
  <xdr:twoCellAnchor editAs="oneCell">
    <xdr:from>
      <xdr:col>1</xdr:col>
      <xdr:colOff>2272396</xdr:colOff>
      <xdr:row>54</xdr:row>
      <xdr:rowOff>243413</xdr:rowOff>
    </xdr:from>
    <xdr:to>
      <xdr:col>2</xdr:col>
      <xdr:colOff>1115787</xdr:colOff>
      <xdr:row>55</xdr:row>
      <xdr:rowOff>259895</xdr:rowOff>
    </xdr:to>
    <xdr:pic>
      <xdr:nvPicPr>
        <xdr:cNvPr id="39" name="Imagen 38">
          <a:extLst>
            <a:ext uri="{FF2B5EF4-FFF2-40B4-BE49-F238E27FC236}">
              <a16:creationId xmlns:a16="http://schemas.microsoft.com/office/drawing/2014/main" id="{1E9A1D33-87C3-6506-51FE-AFA8C08687E6}"/>
            </a:ext>
          </a:extLst>
        </xdr:cNvPr>
        <xdr:cNvPicPr>
          <a:picLocks noChangeAspect="1"/>
        </xdr:cNvPicPr>
      </xdr:nvPicPr>
      <xdr:blipFill>
        <a:blip xmlns:r="http://schemas.openxmlformats.org/officeDocument/2006/relationships" r:embed="rId3"/>
        <a:stretch>
          <a:fillRect/>
        </a:stretch>
      </xdr:blipFill>
      <xdr:spPr>
        <a:xfrm>
          <a:off x="3034396" y="15633092"/>
          <a:ext cx="1660070" cy="519946"/>
        </a:xfrm>
        <a:prstGeom prst="rect">
          <a:avLst/>
        </a:prstGeom>
      </xdr:spPr>
    </xdr:pic>
    <xdr:clientData/>
  </xdr:twoCellAnchor>
  <xdr:twoCellAnchor editAs="oneCell">
    <xdr:from>
      <xdr:col>2</xdr:col>
      <xdr:colOff>1415143</xdr:colOff>
      <xdr:row>54</xdr:row>
      <xdr:rowOff>261966</xdr:rowOff>
    </xdr:from>
    <xdr:to>
      <xdr:col>3</xdr:col>
      <xdr:colOff>693964</xdr:colOff>
      <xdr:row>55</xdr:row>
      <xdr:rowOff>263978</xdr:rowOff>
    </xdr:to>
    <xdr:pic>
      <xdr:nvPicPr>
        <xdr:cNvPr id="42" name="Imagen 41">
          <a:extLst>
            <a:ext uri="{FF2B5EF4-FFF2-40B4-BE49-F238E27FC236}">
              <a16:creationId xmlns:a16="http://schemas.microsoft.com/office/drawing/2014/main" id="{13375651-2217-9320-F569-759760773704}"/>
            </a:ext>
          </a:extLst>
        </xdr:cNvPr>
        <xdr:cNvPicPr>
          <a:picLocks noChangeAspect="1"/>
        </xdr:cNvPicPr>
      </xdr:nvPicPr>
      <xdr:blipFill>
        <a:blip xmlns:r="http://schemas.openxmlformats.org/officeDocument/2006/relationships" r:embed="rId4"/>
        <a:stretch>
          <a:fillRect/>
        </a:stretch>
      </xdr:blipFill>
      <xdr:spPr>
        <a:xfrm>
          <a:off x="4993822" y="15651645"/>
          <a:ext cx="2422071" cy="505476"/>
        </a:xfrm>
        <a:prstGeom prst="rect">
          <a:avLst/>
        </a:prstGeom>
      </xdr:spPr>
    </xdr:pic>
    <xdr:clientData/>
  </xdr:twoCellAnchor>
  <xdr:twoCellAnchor editAs="oneCell">
    <xdr:from>
      <xdr:col>3</xdr:col>
      <xdr:colOff>1238250</xdr:colOff>
      <xdr:row>54</xdr:row>
      <xdr:rowOff>267542</xdr:rowOff>
    </xdr:from>
    <xdr:to>
      <xdr:col>3</xdr:col>
      <xdr:colOff>2857500</xdr:colOff>
      <xdr:row>55</xdr:row>
      <xdr:rowOff>287110</xdr:rowOff>
    </xdr:to>
    <xdr:pic>
      <xdr:nvPicPr>
        <xdr:cNvPr id="43" name="Imagen 42">
          <a:extLst>
            <a:ext uri="{FF2B5EF4-FFF2-40B4-BE49-F238E27FC236}">
              <a16:creationId xmlns:a16="http://schemas.microsoft.com/office/drawing/2014/main" id="{1B97BCF6-D44A-0E2F-0F11-366690874D0C}"/>
            </a:ext>
          </a:extLst>
        </xdr:cNvPr>
        <xdr:cNvPicPr>
          <a:picLocks noChangeAspect="1"/>
        </xdr:cNvPicPr>
      </xdr:nvPicPr>
      <xdr:blipFill>
        <a:blip xmlns:r="http://schemas.openxmlformats.org/officeDocument/2006/relationships" r:embed="rId5"/>
        <a:stretch>
          <a:fillRect/>
        </a:stretch>
      </xdr:blipFill>
      <xdr:spPr>
        <a:xfrm>
          <a:off x="7960179" y="15657221"/>
          <a:ext cx="1619250" cy="523032"/>
        </a:xfrm>
        <a:prstGeom prst="rect">
          <a:avLst/>
        </a:prstGeom>
      </xdr:spPr>
    </xdr:pic>
    <xdr:clientData/>
  </xdr:twoCellAnchor>
  <xdr:twoCellAnchor editAs="oneCell">
    <xdr:from>
      <xdr:col>3</xdr:col>
      <xdr:colOff>3292929</xdr:colOff>
      <xdr:row>54</xdr:row>
      <xdr:rowOff>283279</xdr:rowOff>
    </xdr:from>
    <xdr:to>
      <xdr:col>4</xdr:col>
      <xdr:colOff>340179</xdr:colOff>
      <xdr:row>55</xdr:row>
      <xdr:rowOff>189140</xdr:rowOff>
    </xdr:to>
    <xdr:pic>
      <xdr:nvPicPr>
        <xdr:cNvPr id="44" name="Imagen 43">
          <a:extLst>
            <a:ext uri="{FF2B5EF4-FFF2-40B4-BE49-F238E27FC236}">
              <a16:creationId xmlns:a16="http://schemas.microsoft.com/office/drawing/2014/main" id="{E02236E0-B77F-B53F-DD60-2EB5F58894FE}"/>
            </a:ext>
          </a:extLst>
        </xdr:cNvPr>
        <xdr:cNvPicPr>
          <a:picLocks noChangeAspect="1"/>
        </xdr:cNvPicPr>
      </xdr:nvPicPr>
      <xdr:blipFill>
        <a:blip xmlns:r="http://schemas.openxmlformats.org/officeDocument/2006/relationships" r:embed="rId6"/>
        <a:stretch>
          <a:fillRect/>
        </a:stretch>
      </xdr:blipFill>
      <xdr:spPr>
        <a:xfrm>
          <a:off x="10014858" y="15672958"/>
          <a:ext cx="1796142" cy="409325"/>
        </a:xfrm>
        <a:prstGeom prst="rect">
          <a:avLst/>
        </a:prstGeom>
      </xdr:spPr>
    </xdr:pic>
    <xdr:clientData/>
  </xdr:twoCellAnchor>
  <xdr:oneCellAnchor>
    <xdr:from>
      <xdr:col>0</xdr:col>
      <xdr:colOff>0</xdr:colOff>
      <xdr:row>108</xdr:row>
      <xdr:rowOff>0</xdr:rowOff>
    </xdr:from>
    <xdr:ext cx="304800" cy="294218"/>
    <xdr:sp macro="" textlink="">
      <xdr:nvSpPr>
        <xdr:cNvPr id="524" name="AutoShape 4" descr="Resultado de imagen para todos por un nuevo pais logo">
          <a:extLst>
            <a:ext uri="{FF2B5EF4-FFF2-40B4-BE49-F238E27FC236}">
              <a16:creationId xmlns:a16="http://schemas.microsoft.com/office/drawing/2014/main" id="{D5EE62E8-9472-4175-ADE6-1830C8217E12}"/>
            </a:ext>
          </a:extLst>
        </xdr:cNvPr>
        <xdr:cNvSpPr>
          <a:spLocks noChangeAspect="1" noChangeArrowheads="1"/>
        </xdr:cNvSpPr>
      </xdr:nvSpPr>
      <xdr:spPr bwMode="auto">
        <a:xfrm>
          <a:off x="0" y="3511867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25" name="AutoShape 4" descr="Resultado de imagen para todos por un nuevo pais logo">
          <a:extLst>
            <a:ext uri="{FF2B5EF4-FFF2-40B4-BE49-F238E27FC236}">
              <a16:creationId xmlns:a16="http://schemas.microsoft.com/office/drawing/2014/main" id="{ACF69911-FFB8-47C0-BF76-345BEF0B30EC}"/>
            </a:ext>
          </a:extLst>
        </xdr:cNvPr>
        <xdr:cNvSpPr>
          <a:spLocks noChangeAspect="1" noChangeArrowheads="1"/>
        </xdr:cNvSpPr>
      </xdr:nvSpPr>
      <xdr:spPr bwMode="auto">
        <a:xfrm>
          <a:off x="0" y="3511867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0</xdr:col>
      <xdr:colOff>14883</xdr:colOff>
      <xdr:row>104</xdr:row>
      <xdr:rowOff>180723</xdr:rowOff>
    </xdr:from>
    <xdr:to>
      <xdr:col>4</xdr:col>
      <xdr:colOff>722455</xdr:colOff>
      <xdr:row>107</xdr:row>
      <xdr:rowOff>223242</xdr:rowOff>
    </xdr:to>
    <xdr:sp macro="" textlink="">
      <xdr:nvSpPr>
        <xdr:cNvPr id="586" name="TextBox 2">
          <a:extLst>
            <a:ext uri="{FF2B5EF4-FFF2-40B4-BE49-F238E27FC236}">
              <a16:creationId xmlns:a16="http://schemas.microsoft.com/office/drawing/2014/main" id="{0C6D8979-92C4-4DB9-A38A-55271F7E2517}"/>
            </a:ext>
          </a:extLst>
        </xdr:cNvPr>
        <xdr:cNvSpPr txBox="1">
          <a:spLocks noChangeArrowheads="1"/>
        </xdr:cNvSpPr>
      </xdr:nvSpPr>
      <xdr:spPr bwMode="auto">
        <a:xfrm>
          <a:off x="14883" y="34338775"/>
          <a:ext cx="12723091" cy="1065116"/>
        </a:xfrm>
        <a:prstGeom prst="rect">
          <a:avLst/>
        </a:prstGeom>
        <a:solidFill>
          <a:srgbClr val="FFFFFF"/>
        </a:solidFill>
        <a:ln w="9525">
          <a:noFill/>
          <a:miter lim="800000"/>
          <a:headEnd/>
          <a:tailEnd/>
        </a:ln>
      </xdr:spPr>
      <xdr:txBody>
        <a:bodyPr wrap="square" lIns="91440" tIns="45720" rIns="91440" bIns="45720" anchor="t" upright="1"/>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just" defTabSz="914400" rtl="0" eaLnBrk="1" fontAlgn="auto" latinLnBrk="0" hangingPunct="1">
            <a:lnSpc>
              <a:spcPct val="100000"/>
            </a:lnSpc>
            <a:spcBef>
              <a:spcPts val="0"/>
            </a:spcBef>
            <a:spcAft>
              <a:spcPts val="0"/>
            </a:spcAft>
            <a:buClrTx/>
            <a:buSzTx/>
            <a:buFontTx/>
            <a:buNone/>
            <a:tabLst/>
            <a:defRPr/>
          </a:pPr>
          <a:endParaRPr lang="es-419" sz="1100" u="none" kern="1200">
            <a:solidFill>
              <a:schemeClr val="tx1"/>
            </a:solidFill>
            <a:effectLst/>
            <a:latin typeface="+mn-lt"/>
            <a:ea typeface="+mn-ea"/>
            <a:cs typeface="+mn-cs"/>
          </a:endParaRPr>
        </a:p>
        <a:p>
          <a:pPr marL="0" marR="0" lvl="0" indent="0" algn="just" defTabSz="914400" rtl="0" eaLnBrk="1" fontAlgn="auto" latinLnBrk="0" hangingPunct="1">
            <a:lnSpc>
              <a:spcPct val="100000"/>
            </a:lnSpc>
            <a:spcBef>
              <a:spcPts val="0"/>
            </a:spcBef>
            <a:spcAft>
              <a:spcPts val="0"/>
            </a:spcAft>
            <a:buClrTx/>
            <a:buSzTx/>
            <a:buFontTx/>
            <a:buNone/>
            <a:tabLst/>
            <a:defRPr/>
          </a:pPr>
          <a:endParaRPr lang="es-419" sz="1100" u="none" kern="1200">
            <a:solidFill>
              <a:schemeClr val="tx1"/>
            </a:solidFill>
            <a:effectLst/>
            <a:latin typeface="+mn-lt"/>
            <a:ea typeface="+mn-ea"/>
            <a:cs typeface="+mn-cs"/>
          </a:endParaRPr>
        </a:p>
        <a:p>
          <a:pPr marL="0" marR="0" lvl="0" indent="0" algn="just" defTabSz="914400" rtl="0" eaLnBrk="1" fontAlgn="auto" latinLnBrk="0" hangingPunct="1">
            <a:lnSpc>
              <a:spcPct val="100000"/>
            </a:lnSpc>
            <a:spcBef>
              <a:spcPts val="0"/>
            </a:spcBef>
            <a:spcAft>
              <a:spcPts val="0"/>
            </a:spcAft>
            <a:buClrTx/>
            <a:buSzTx/>
            <a:buFontTx/>
            <a:buNone/>
            <a:tabLst/>
            <a:defRPr/>
          </a:pPr>
          <a:r>
            <a:rPr lang="es-419" sz="1050" b="0" kern="1200">
              <a:solidFill>
                <a:schemeClr val="bg2">
                  <a:lumMod val="50000"/>
                </a:schemeClr>
              </a:solidFill>
              <a:effectLst/>
              <a:latin typeface="Arial" panose="020B0604020202020204" pitchFamily="34" charset="0"/>
              <a:ea typeface="+mn-ea"/>
              <a:cs typeface="Arial" panose="020B0604020202020204" pitchFamily="34" charset="0"/>
            </a:rPr>
            <a:t>A través de la iniciativa "Fortalecimiento en la Calidad y disponibilidad de la Información para la toma de decisiones del sector TIC y los Ciudadanos" de la Oficina de Tecnologías de la Información se incorpora en el Plan de Acción el proyecto "Evolucionar el Plan Estratégico de TI PETI", el cual desarrollará temas de transformación digital incorporando algunos componentes asociados a tecnologías emergentes.</a:t>
          </a:r>
        </a:p>
        <a:p>
          <a:pPr algn="just"/>
          <a:endParaRPr lang="es-CO" sz="1100" u="none">
            <a:effectLst/>
            <a:latin typeface="+mn-lt"/>
            <a:ea typeface="+mn-ea"/>
            <a:cs typeface="+mn-cs"/>
          </a:endParaRPr>
        </a:p>
      </xdr:txBody>
    </xdr:sp>
    <xdr:clientData/>
  </xdr:twoCellAnchor>
  <xdr:oneCellAnchor>
    <xdr:from>
      <xdr:col>0</xdr:col>
      <xdr:colOff>0</xdr:colOff>
      <xdr:row>108</xdr:row>
      <xdr:rowOff>0</xdr:rowOff>
    </xdr:from>
    <xdr:ext cx="304800" cy="185553"/>
    <xdr:sp macro="" textlink="">
      <xdr:nvSpPr>
        <xdr:cNvPr id="532" name="AutoShape 4" descr="Resultado de imagen para todos por un nuevo pais logo">
          <a:extLst>
            <a:ext uri="{FF2B5EF4-FFF2-40B4-BE49-F238E27FC236}">
              <a16:creationId xmlns:a16="http://schemas.microsoft.com/office/drawing/2014/main" id="{4C0D4557-5187-4939-8B2E-59A49472FE2B}"/>
            </a:ext>
          </a:extLst>
        </xdr:cNvPr>
        <xdr:cNvSpPr>
          <a:spLocks noChangeAspect="1" noChangeArrowheads="1"/>
        </xdr:cNvSpPr>
      </xdr:nvSpPr>
      <xdr:spPr bwMode="auto">
        <a:xfrm>
          <a:off x="0" y="39213312"/>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33" name="AutoShape 4" descr="Resultado de imagen para todos por un nuevo pais logo">
          <a:extLst>
            <a:ext uri="{FF2B5EF4-FFF2-40B4-BE49-F238E27FC236}">
              <a16:creationId xmlns:a16="http://schemas.microsoft.com/office/drawing/2014/main" id="{2AD90EDB-8D1A-4D13-AFE1-3B8F29EFE876}"/>
            </a:ext>
          </a:extLst>
        </xdr:cNvPr>
        <xdr:cNvSpPr>
          <a:spLocks noChangeAspect="1" noChangeArrowheads="1"/>
        </xdr:cNvSpPr>
      </xdr:nvSpPr>
      <xdr:spPr bwMode="auto">
        <a:xfrm>
          <a:off x="0" y="39213312"/>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34" name="AutoShape 4" descr="Resultado de imagen para todos por un nuevo pais logo">
          <a:extLst>
            <a:ext uri="{FF2B5EF4-FFF2-40B4-BE49-F238E27FC236}">
              <a16:creationId xmlns:a16="http://schemas.microsoft.com/office/drawing/2014/main" id="{BB6DBD93-D994-4295-B71B-9050776507C2}"/>
            </a:ext>
          </a:extLst>
        </xdr:cNvPr>
        <xdr:cNvSpPr>
          <a:spLocks noChangeAspect="1" noChangeArrowheads="1"/>
        </xdr:cNvSpPr>
      </xdr:nvSpPr>
      <xdr:spPr bwMode="auto">
        <a:xfrm>
          <a:off x="0" y="39213312"/>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35" name="AutoShape 4" descr="Resultado de imagen para todos por un nuevo pais logo">
          <a:extLst>
            <a:ext uri="{FF2B5EF4-FFF2-40B4-BE49-F238E27FC236}">
              <a16:creationId xmlns:a16="http://schemas.microsoft.com/office/drawing/2014/main" id="{4C931FC9-5579-416C-AD40-4A1D61611826}"/>
            </a:ext>
          </a:extLst>
        </xdr:cNvPr>
        <xdr:cNvSpPr>
          <a:spLocks noChangeAspect="1" noChangeArrowheads="1"/>
        </xdr:cNvSpPr>
      </xdr:nvSpPr>
      <xdr:spPr bwMode="auto">
        <a:xfrm>
          <a:off x="0" y="3921331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36" name="AutoShape 4" descr="Resultado de imagen para todos por un nuevo pais logo">
          <a:extLst>
            <a:ext uri="{FF2B5EF4-FFF2-40B4-BE49-F238E27FC236}">
              <a16:creationId xmlns:a16="http://schemas.microsoft.com/office/drawing/2014/main" id="{DB41E23B-23DE-4FF6-AF5D-11DCCCAEBF76}"/>
            </a:ext>
          </a:extLst>
        </xdr:cNvPr>
        <xdr:cNvSpPr>
          <a:spLocks noChangeAspect="1" noChangeArrowheads="1"/>
        </xdr:cNvSpPr>
      </xdr:nvSpPr>
      <xdr:spPr bwMode="auto">
        <a:xfrm>
          <a:off x="0" y="3921331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37" name="AutoShape 4" descr="Resultado de imagen para todos por un nuevo pais logo">
          <a:extLst>
            <a:ext uri="{FF2B5EF4-FFF2-40B4-BE49-F238E27FC236}">
              <a16:creationId xmlns:a16="http://schemas.microsoft.com/office/drawing/2014/main" id="{28A0F9A1-E848-4BAF-988A-5F84CC94AD70}"/>
            </a:ext>
          </a:extLst>
        </xdr:cNvPr>
        <xdr:cNvSpPr>
          <a:spLocks noChangeAspect="1" noChangeArrowheads="1"/>
        </xdr:cNvSpPr>
      </xdr:nvSpPr>
      <xdr:spPr bwMode="auto">
        <a:xfrm>
          <a:off x="0" y="39213312"/>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38" name="AutoShape 4" descr="Resultado de imagen para todos por un nuevo pais logo">
          <a:extLst>
            <a:ext uri="{FF2B5EF4-FFF2-40B4-BE49-F238E27FC236}">
              <a16:creationId xmlns:a16="http://schemas.microsoft.com/office/drawing/2014/main" id="{64A6D172-9E3C-4757-B709-AEDCA1D53C7E}"/>
            </a:ext>
          </a:extLst>
        </xdr:cNvPr>
        <xdr:cNvSpPr>
          <a:spLocks noChangeAspect="1" noChangeArrowheads="1"/>
        </xdr:cNvSpPr>
      </xdr:nvSpPr>
      <xdr:spPr bwMode="auto">
        <a:xfrm>
          <a:off x="0" y="39213312"/>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39" name="AutoShape 4" descr="Resultado de imagen para todos por un nuevo pais logo">
          <a:extLst>
            <a:ext uri="{FF2B5EF4-FFF2-40B4-BE49-F238E27FC236}">
              <a16:creationId xmlns:a16="http://schemas.microsoft.com/office/drawing/2014/main" id="{F9EC3F83-39F8-453E-9ED3-4FB4617FAD6C}"/>
            </a:ext>
          </a:extLst>
        </xdr:cNvPr>
        <xdr:cNvSpPr>
          <a:spLocks noChangeAspect="1" noChangeArrowheads="1"/>
        </xdr:cNvSpPr>
      </xdr:nvSpPr>
      <xdr:spPr bwMode="auto">
        <a:xfrm>
          <a:off x="0" y="39213312"/>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40" name="AutoShape 4" descr="Resultado de imagen para todos por un nuevo pais logo">
          <a:extLst>
            <a:ext uri="{FF2B5EF4-FFF2-40B4-BE49-F238E27FC236}">
              <a16:creationId xmlns:a16="http://schemas.microsoft.com/office/drawing/2014/main" id="{2E2C45C3-D3D4-4F5A-9C9F-8B7021313633}"/>
            </a:ext>
          </a:extLst>
        </xdr:cNvPr>
        <xdr:cNvSpPr>
          <a:spLocks noChangeAspect="1" noChangeArrowheads="1"/>
        </xdr:cNvSpPr>
      </xdr:nvSpPr>
      <xdr:spPr bwMode="auto">
        <a:xfrm>
          <a:off x="0" y="3921331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41" name="AutoShape 4" descr="Resultado de imagen para todos por un nuevo pais logo">
          <a:extLst>
            <a:ext uri="{FF2B5EF4-FFF2-40B4-BE49-F238E27FC236}">
              <a16:creationId xmlns:a16="http://schemas.microsoft.com/office/drawing/2014/main" id="{DAC912E1-0A1A-405E-A431-BE79924157A4}"/>
            </a:ext>
          </a:extLst>
        </xdr:cNvPr>
        <xdr:cNvSpPr>
          <a:spLocks noChangeAspect="1" noChangeArrowheads="1"/>
        </xdr:cNvSpPr>
      </xdr:nvSpPr>
      <xdr:spPr bwMode="auto">
        <a:xfrm>
          <a:off x="0" y="3921331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42" name="AutoShape 4" descr="Resultado de imagen para todos por un nuevo pais logo">
          <a:extLst>
            <a:ext uri="{FF2B5EF4-FFF2-40B4-BE49-F238E27FC236}">
              <a16:creationId xmlns:a16="http://schemas.microsoft.com/office/drawing/2014/main" id="{CEDC02D8-77B7-4F4C-AB86-F1F6C539554B}"/>
            </a:ext>
          </a:extLst>
        </xdr:cNvPr>
        <xdr:cNvSpPr>
          <a:spLocks noChangeAspect="1" noChangeArrowheads="1"/>
        </xdr:cNvSpPr>
      </xdr:nvSpPr>
      <xdr:spPr bwMode="auto">
        <a:xfrm>
          <a:off x="0" y="3921331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43" name="AutoShape 4" descr="Resultado de imagen para todos por un nuevo pais logo">
          <a:extLst>
            <a:ext uri="{FF2B5EF4-FFF2-40B4-BE49-F238E27FC236}">
              <a16:creationId xmlns:a16="http://schemas.microsoft.com/office/drawing/2014/main" id="{69CAD159-5C87-405C-995C-BE6FFF07375D}"/>
            </a:ext>
          </a:extLst>
        </xdr:cNvPr>
        <xdr:cNvSpPr>
          <a:spLocks noChangeAspect="1" noChangeArrowheads="1"/>
        </xdr:cNvSpPr>
      </xdr:nvSpPr>
      <xdr:spPr bwMode="auto">
        <a:xfrm>
          <a:off x="0" y="3921331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44" name="AutoShape 4" descr="Resultado de imagen para todos por un nuevo pais logo">
          <a:extLst>
            <a:ext uri="{FF2B5EF4-FFF2-40B4-BE49-F238E27FC236}">
              <a16:creationId xmlns:a16="http://schemas.microsoft.com/office/drawing/2014/main" id="{43AA92E3-D814-485F-B69E-64AAD4CF38D2}"/>
            </a:ext>
          </a:extLst>
        </xdr:cNvPr>
        <xdr:cNvSpPr>
          <a:spLocks noChangeAspect="1" noChangeArrowheads="1"/>
        </xdr:cNvSpPr>
      </xdr:nvSpPr>
      <xdr:spPr bwMode="auto">
        <a:xfrm>
          <a:off x="0" y="3921331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45" name="AutoShape 4" descr="Resultado de imagen para todos por un nuevo pais logo">
          <a:extLst>
            <a:ext uri="{FF2B5EF4-FFF2-40B4-BE49-F238E27FC236}">
              <a16:creationId xmlns:a16="http://schemas.microsoft.com/office/drawing/2014/main" id="{3AA51824-98DF-43FA-BD38-CD9B533C3C19}"/>
            </a:ext>
          </a:extLst>
        </xdr:cNvPr>
        <xdr:cNvSpPr>
          <a:spLocks noChangeAspect="1" noChangeArrowheads="1"/>
        </xdr:cNvSpPr>
      </xdr:nvSpPr>
      <xdr:spPr bwMode="auto">
        <a:xfrm>
          <a:off x="0" y="3921331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46" name="AutoShape 4" descr="Resultado de imagen para todos por un nuevo pais logo">
          <a:extLst>
            <a:ext uri="{FF2B5EF4-FFF2-40B4-BE49-F238E27FC236}">
              <a16:creationId xmlns:a16="http://schemas.microsoft.com/office/drawing/2014/main" id="{ACC734FD-0148-45D3-B03C-8B0398286F7B}"/>
            </a:ext>
          </a:extLst>
        </xdr:cNvPr>
        <xdr:cNvSpPr>
          <a:spLocks noChangeAspect="1" noChangeArrowheads="1"/>
        </xdr:cNvSpPr>
      </xdr:nvSpPr>
      <xdr:spPr bwMode="auto">
        <a:xfrm>
          <a:off x="0" y="3921331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47" name="AutoShape 4" descr="Resultado de imagen para todos por un nuevo pais logo">
          <a:extLst>
            <a:ext uri="{FF2B5EF4-FFF2-40B4-BE49-F238E27FC236}">
              <a16:creationId xmlns:a16="http://schemas.microsoft.com/office/drawing/2014/main" id="{CDFF1B83-2764-4F95-A4B8-6F7221039F7B}"/>
            </a:ext>
          </a:extLst>
        </xdr:cNvPr>
        <xdr:cNvSpPr>
          <a:spLocks noChangeAspect="1" noChangeArrowheads="1"/>
        </xdr:cNvSpPr>
      </xdr:nvSpPr>
      <xdr:spPr bwMode="auto">
        <a:xfrm>
          <a:off x="0" y="3921331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48" name="AutoShape 4" descr="Resultado de imagen para todos por un nuevo pais logo">
          <a:extLst>
            <a:ext uri="{FF2B5EF4-FFF2-40B4-BE49-F238E27FC236}">
              <a16:creationId xmlns:a16="http://schemas.microsoft.com/office/drawing/2014/main" id="{A9D9B375-53B6-49B8-AD38-050F8038CF97}"/>
            </a:ext>
          </a:extLst>
        </xdr:cNvPr>
        <xdr:cNvSpPr>
          <a:spLocks noChangeAspect="1" noChangeArrowheads="1"/>
        </xdr:cNvSpPr>
      </xdr:nvSpPr>
      <xdr:spPr bwMode="auto">
        <a:xfrm>
          <a:off x="0" y="3921331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49" name="AutoShape 4" descr="Resultado de imagen para todos por un nuevo pais logo">
          <a:extLst>
            <a:ext uri="{FF2B5EF4-FFF2-40B4-BE49-F238E27FC236}">
              <a16:creationId xmlns:a16="http://schemas.microsoft.com/office/drawing/2014/main" id="{7F9984E2-2B35-4164-88C1-A60EE4FFD778}"/>
            </a:ext>
          </a:extLst>
        </xdr:cNvPr>
        <xdr:cNvSpPr>
          <a:spLocks noChangeAspect="1" noChangeArrowheads="1"/>
        </xdr:cNvSpPr>
      </xdr:nvSpPr>
      <xdr:spPr bwMode="auto">
        <a:xfrm>
          <a:off x="0" y="3921331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50" name="AutoShape 4" descr="Resultado de imagen para todos por un nuevo pais logo">
          <a:extLst>
            <a:ext uri="{FF2B5EF4-FFF2-40B4-BE49-F238E27FC236}">
              <a16:creationId xmlns:a16="http://schemas.microsoft.com/office/drawing/2014/main" id="{02E73702-3008-43DC-AAB3-ECEC1C6682C9}"/>
            </a:ext>
          </a:extLst>
        </xdr:cNvPr>
        <xdr:cNvSpPr>
          <a:spLocks noChangeAspect="1" noChangeArrowheads="1"/>
        </xdr:cNvSpPr>
      </xdr:nvSpPr>
      <xdr:spPr bwMode="auto">
        <a:xfrm>
          <a:off x="0" y="3921331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734786</xdr:colOff>
      <xdr:row>108</xdr:row>
      <xdr:rowOff>0</xdr:rowOff>
    </xdr:from>
    <xdr:ext cx="304800" cy="299029"/>
    <xdr:sp macro="" textlink="">
      <xdr:nvSpPr>
        <xdr:cNvPr id="551" name="AutoShape 4" descr="Resultado de imagen para todos por un nuevo pais logo">
          <a:extLst>
            <a:ext uri="{FF2B5EF4-FFF2-40B4-BE49-F238E27FC236}">
              <a16:creationId xmlns:a16="http://schemas.microsoft.com/office/drawing/2014/main" id="{062416E1-8742-4388-945F-17EC879F5CBB}"/>
            </a:ext>
          </a:extLst>
        </xdr:cNvPr>
        <xdr:cNvSpPr>
          <a:spLocks noChangeAspect="1" noChangeArrowheads="1"/>
        </xdr:cNvSpPr>
      </xdr:nvSpPr>
      <xdr:spPr bwMode="auto">
        <a:xfrm>
          <a:off x="734786" y="50945143"/>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557" name="AutoShape 4" descr="Resultado de imagen para todos por un nuevo pais logo">
          <a:extLst>
            <a:ext uri="{FF2B5EF4-FFF2-40B4-BE49-F238E27FC236}">
              <a16:creationId xmlns:a16="http://schemas.microsoft.com/office/drawing/2014/main" id="{7E009A6A-8FF3-44D3-9244-200A212E8E40}"/>
            </a:ext>
          </a:extLst>
        </xdr:cNvPr>
        <xdr:cNvSpPr>
          <a:spLocks noChangeAspect="1" noChangeArrowheads="1"/>
        </xdr:cNvSpPr>
      </xdr:nvSpPr>
      <xdr:spPr bwMode="auto">
        <a:xfrm>
          <a:off x="0" y="4633019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58" name="AutoShape 4" descr="Resultado de imagen para todos por un nuevo pais logo">
          <a:extLst>
            <a:ext uri="{FF2B5EF4-FFF2-40B4-BE49-F238E27FC236}">
              <a16:creationId xmlns:a16="http://schemas.microsoft.com/office/drawing/2014/main" id="{F6C60FBC-3537-4CED-96D6-A2392EE35540}"/>
            </a:ext>
          </a:extLst>
        </xdr:cNvPr>
        <xdr:cNvSpPr>
          <a:spLocks noChangeAspect="1" noChangeArrowheads="1"/>
        </xdr:cNvSpPr>
      </xdr:nvSpPr>
      <xdr:spPr bwMode="auto">
        <a:xfrm>
          <a:off x="0" y="4633019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59" name="AutoShape 4" descr="Resultado de imagen para todos por un nuevo pais logo">
          <a:extLst>
            <a:ext uri="{FF2B5EF4-FFF2-40B4-BE49-F238E27FC236}">
              <a16:creationId xmlns:a16="http://schemas.microsoft.com/office/drawing/2014/main" id="{5C6FBBC1-8A58-447D-B88D-F0CF822A60C7}"/>
            </a:ext>
          </a:extLst>
        </xdr:cNvPr>
        <xdr:cNvSpPr>
          <a:spLocks noChangeAspect="1" noChangeArrowheads="1"/>
        </xdr:cNvSpPr>
      </xdr:nvSpPr>
      <xdr:spPr bwMode="auto">
        <a:xfrm>
          <a:off x="0" y="4633019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60" name="AutoShape 4" descr="Resultado de imagen para todos por un nuevo pais logo">
          <a:extLst>
            <a:ext uri="{FF2B5EF4-FFF2-40B4-BE49-F238E27FC236}">
              <a16:creationId xmlns:a16="http://schemas.microsoft.com/office/drawing/2014/main" id="{FAFEF722-9928-4B11-A08B-4F7A21410480}"/>
            </a:ext>
          </a:extLst>
        </xdr:cNvPr>
        <xdr:cNvSpPr>
          <a:spLocks noChangeAspect="1" noChangeArrowheads="1"/>
        </xdr:cNvSpPr>
      </xdr:nvSpPr>
      <xdr:spPr bwMode="auto">
        <a:xfrm>
          <a:off x="0" y="4633019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61" name="AutoShape 4" descr="Resultado de imagen para todos por un nuevo pais logo">
          <a:extLst>
            <a:ext uri="{FF2B5EF4-FFF2-40B4-BE49-F238E27FC236}">
              <a16:creationId xmlns:a16="http://schemas.microsoft.com/office/drawing/2014/main" id="{481E9598-1518-4E1C-98F9-05FDD64C2E1C}"/>
            </a:ext>
          </a:extLst>
        </xdr:cNvPr>
        <xdr:cNvSpPr>
          <a:spLocks noChangeAspect="1" noChangeArrowheads="1"/>
        </xdr:cNvSpPr>
      </xdr:nvSpPr>
      <xdr:spPr bwMode="auto">
        <a:xfrm>
          <a:off x="0" y="4633019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62" name="AutoShape 4" descr="Resultado de imagen para todos por un nuevo pais logo">
          <a:extLst>
            <a:ext uri="{FF2B5EF4-FFF2-40B4-BE49-F238E27FC236}">
              <a16:creationId xmlns:a16="http://schemas.microsoft.com/office/drawing/2014/main" id="{9CB4C33E-3A27-489F-93BB-E4952FAE8D6B}"/>
            </a:ext>
          </a:extLst>
        </xdr:cNvPr>
        <xdr:cNvSpPr>
          <a:spLocks noChangeAspect="1" noChangeArrowheads="1"/>
        </xdr:cNvSpPr>
      </xdr:nvSpPr>
      <xdr:spPr bwMode="auto">
        <a:xfrm>
          <a:off x="0" y="4633019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63" name="AutoShape 4" descr="Resultado de imagen para todos por un nuevo pais logo">
          <a:extLst>
            <a:ext uri="{FF2B5EF4-FFF2-40B4-BE49-F238E27FC236}">
              <a16:creationId xmlns:a16="http://schemas.microsoft.com/office/drawing/2014/main" id="{98F7A685-1011-4D28-8E8D-1E4A7FAA850B}"/>
            </a:ext>
          </a:extLst>
        </xdr:cNvPr>
        <xdr:cNvSpPr>
          <a:spLocks noChangeAspect="1" noChangeArrowheads="1"/>
        </xdr:cNvSpPr>
      </xdr:nvSpPr>
      <xdr:spPr bwMode="auto">
        <a:xfrm>
          <a:off x="0" y="4633019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64" name="AutoShape 4" descr="Resultado de imagen para todos por un nuevo pais logo">
          <a:extLst>
            <a:ext uri="{FF2B5EF4-FFF2-40B4-BE49-F238E27FC236}">
              <a16:creationId xmlns:a16="http://schemas.microsoft.com/office/drawing/2014/main" id="{81C4FB4C-E0D8-48E7-8C90-1B9E2C1F7725}"/>
            </a:ext>
          </a:extLst>
        </xdr:cNvPr>
        <xdr:cNvSpPr>
          <a:spLocks noChangeAspect="1" noChangeArrowheads="1"/>
        </xdr:cNvSpPr>
      </xdr:nvSpPr>
      <xdr:spPr bwMode="auto">
        <a:xfrm>
          <a:off x="0" y="4633019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65" name="AutoShape 4" descr="Resultado de imagen para todos por un nuevo pais logo">
          <a:extLst>
            <a:ext uri="{FF2B5EF4-FFF2-40B4-BE49-F238E27FC236}">
              <a16:creationId xmlns:a16="http://schemas.microsoft.com/office/drawing/2014/main" id="{DCC2DC74-DBBD-472E-BD9C-34AE3BFFBA77}"/>
            </a:ext>
          </a:extLst>
        </xdr:cNvPr>
        <xdr:cNvSpPr>
          <a:spLocks noChangeAspect="1" noChangeArrowheads="1"/>
        </xdr:cNvSpPr>
      </xdr:nvSpPr>
      <xdr:spPr bwMode="auto">
        <a:xfrm>
          <a:off x="0" y="4633019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66" name="AutoShape 4" descr="Resultado de imagen para todos por un nuevo pais logo">
          <a:extLst>
            <a:ext uri="{FF2B5EF4-FFF2-40B4-BE49-F238E27FC236}">
              <a16:creationId xmlns:a16="http://schemas.microsoft.com/office/drawing/2014/main" id="{9BBCC6E0-E77D-435D-A936-2A7E63CB147D}"/>
            </a:ext>
          </a:extLst>
        </xdr:cNvPr>
        <xdr:cNvSpPr>
          <a:spLocks noChangeAspect="1" noChangeArrowheads="1"/>
        </xdr:cNvSpPr>
      </xdr:nvSpPr>
      <xdr:spPr bwMode="auto">
        <a:xfrm>
          <a:off x="0" y="4633019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67" name="AutoShape 4" descr="Resultado de imagen para todos por un nuevo pais logo">
          <a:extLst>
            <a:ext uri="{FF2B5EF4-FFF2-40B4-BE49-F238E27FC236}">
              <a16:creationId xmlns:a16="http://schemas.microsoft.com/office/drawing/2014/main" id="{856ECE6C-89B2-4FDB-ADC9-43C3494BD642}"/>
            </a:ext>
          </a:extLst>
        </xdr:cNvPr>
        <xdr:cNvSpPr>
          <a:spLocks noChangeAspect="1" noChangeArrowheads="1"/>
        </xdr:cNvSpPr>
      </xdr:nvSpPr>
      <xdr:spPr bwMode="auto">
        <a:xfrm>
          <a:off x="0" y="4633019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68" name="AutoShape 4" descr="Resultado de imagen para todos por un nuevo pais logo">
          <a:extLst>
            <a:ext uri="{FF2B5EF4-FFF2-40B4-BE49-F238E27FC236}">
              <a16:creationId xmlns:a16="http://schemas.microsoft.com/office/drawing/2014/main" id="{61A2A20D-2BB3-446B-A4EB-6AA20FF66FCC}"/>
            </a:ext>
          </a:extLst>
        </xdr:cNvPr>
        <xdr:cNvSpPr>
          <a:spLocks noChangeAspect="1" noChangeArrowheads="1"/>
        </xdr:cNvSpPr>
      </xdr:nvSpPr>
      <xdr:spPr bwMode="auto">
        <a:xfrm>
          <a:off x="0" y="4633019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69" name="AutoShape 4" descr="Resultado de imagen para todos por un nuevo pais logo">
          <a:extLst>
            <a:ext uri="{FF2B5EF4-FFF2-40B4-BE49-F238E27FC236}">
              <a16:creationId xmlns:a16="http://schemas.microsoft.com/office/drawing/2014/main" id="{99B20951-FFEA-4432-8581-B9D03C56CC03}"/>
            </a:ext>
          </a:extLst>
        </xdr:cNvPr>
        <xdr:cNvSpPr>
          <a:spLocks noChangeAspect="1" noChangeArrowheads="1"/>
        </xdr:cNvSpPr>
      </xdr:nvSpPr>
      <xdr:spPr bwMode="auto">
        <a:xfrm>
          <a:off x="0" y="4633019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70" name="AutoShape 4" descr="Resultado de imagen para todos por un nuevo pais logo">
          <a:extLst>
            <a:ext uri="{FF2B5EF4-FFF2-40B4-BE49-F238E27FC236}">
              <a16:creationId xmlns:a16="http://schemas.microsoft.com/office/drawing/2014/main" id="{FF9B4B3E-6F79-4099-90F5-797ECD2CC855}"/>
            </a:ext>
          </a:extLst>
        </xdr:cNvPr>
        <xdr:cNvSpPr>
          <a:spLocks noChangeAspect="1" noChangeArrowheads="1"/>
        </xdr:cNvSpPr>
      </xdr:nvSpPr>
      <xdr:spPr bwMode="auto">
        <a:xfrm>
          <a:off x="0" y="4633019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71" name="AutoShape 4" descr="Resultado de imagen para todos por un nuevo pais logo">
          <a:extLst>
            <a:ext uri="{FF2B5EF4-FFF2-40B4-BE49-F238E27FC236}">
              <a16:creationId xmlns:a16="http://schemas.microsoft.com/office/drawing/2014/main" id="{AD9386B2-1381-47B1-B06E-05FFDACF35DA}"/>
            </a:ext>
          </a:extLst>
        </xdr:cNvPr>
        <xdr:cNvSpPr>
          <a:spLocks noChangeAspect="1" noChangeArrowheads="1"/>
        </xdr:cNvSpPr>
      </xdr:nvSpPr>
      <xdr:spPr bwMode="auto">
        <a:xfrm>
          <a:off x="0" y="4633019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72" name="AutoShape 4" descr="Resultado de imagen para todos por un nuevo pais logo">
          <a:extLst>
            <a:ext uri="{FF2B5EF4-FFF2-40B4-BE49-F238E27FC236}">
              <a16:creationId xmlns:a16="http://schemas.microsoft.com/office/drawing/2014/main" id="{759DBCB2-38B4-4E10-9B77-9B811A12FFDD}"/>
            </a:ext>
          </a:extLst>
        </xdr:cNvPr>
        <xdr:cNvSpPr>
          <a:spLocks noChangeAspect="1" noChangeArrowheads="1"/>
        </xdr:cNvSpPr>
      </xdr:nvSpPr>
      <xdr:spPr bwMode="auto">
        <a:xfrm>
          <a:off x="0" y="4633019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73" name="AutoShape 4" descr="Resultado de imagen para todos por un nuevo pais logo">
          <a:extLst>
            <a:ext uri="{FF2B5EF4-FFF2-40B4-BE49-F238E27FC236}">
              <a16:creationId xmlns:a16="http://schemas.microsoft.com/office/drawing/2014/main" id="{69BBDAD6-5674-46A3-8979-0912629BF4DA}"/>
            </a:ext>
          </a:extLst>
        </xdr:cNvPr>
        <xdr:cNvSpPr>
          <a:spLocks noChangeAspect="1" noChangeArrowheads="1"/>
        </xdr:cNvSpPr>
      </xdr:nvSpPr>
      <xdr:spPr bwMode="auto">
        <a:xfrm>
          <a:off x="0" y="4633019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74" name="AutoShape 4" descr="Resultado de imagen para todos por un nuevo pais logo">
          <a:extLst>
            <a:ext uri="{FF2B5EF4-FFF2-40B4-BE49-F238E27FC236}">
              <a16:creationId xmlns:a16="http://schemas.microsoft.com/office/drawing/2014/main" id="{291104E4-6E9B-42E1-BCC3-90B4169745F0}"/>
            </a:ext>
          </a:extLst>
        </xdr:cNvPr>
        <xdr:cNvSpPr>
          <a:spLocks noChangeAspect="1" noChangeArrowheads="1"/>
        </xdr:cNvSpPr>
      </xdr:nvSpPr>
      <xdr:spPr bwMode="auto">
        <a:xfrm>
          <a:off x="0" y="4633019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75" name="AutoShape 4" descr="Resultado de imagen para todos por un nuevo pais logo">
          <a:extLst>
            <a:ext uri="{FF2B5EF4-FFF2-40B4-BE49-F238E27FC236}">
              <a16:creationId xmlns:a16="http://schemas.microsoft.com/office/drawing/2014/main" id="{42C130C1-9EB6-4CB7-8150-16E8D137821D}"/>
            </a:ext>
          </a:extLst>
        </xdr:cNvPr>
        <xdr:cNvSpPr>
          <a:spLocks noChangeAspect="1" noChangeArrowheads="1"/>
        </xdr:cNvSpPr>
      </xdr:nvSpPr>
      <xdr:spPr bwMode="auto">
        <a:xfrm>
          <a:off x="0" y="4633019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51955</xdr:colOff>
      <xdr:row>108</xdr:row>
      <xdr:rowOff>0</xdr:rowOff>
    </xdr:from>
    <xdr:ext cx="304800" cy="299029"/>
    <xdr:sp macro="" textlink="">
      <xdr:nvSpPr>
        <xdr:cNvPr id="576" name="AutoShape 4" descr="Resultado de imagen para todos por un nuevo pais logo">
          <a:extLst>
            <a:ext uri="{FF2B5EF4-FFF2-40B4-BE49-F238E27FC236}">
              <a16:creationId xmlns:a16="http://schemas.microsoft.com/office/drawing/2014/main" id="{B578E527-A457-4F16-94BE-17CE1DC0F2FD}"/>
            </a:ext>
          </a:extLst>
        </xdr:cNvPr>
        <xdr:cNvSpPr>
          <a:spLocks noChangeAspect="1" noChangeArrowheads="1"/>
        </xdr:cNvSpPr>
      </xdr:nvSpPr>
      <xdr:spPr bwMode="auto">
        <a:xfrm>
          <a:off x="51955" y="5713268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381" name="AutoShape 4" descr="Resultado de imagen para todos por un nuevo pais logo">
          <a:extLst>
            <a:ext uri="{FF2B5EF4-FFF2-40B4-BE49-F238E27FC236}">
              <a16:creationId xmlns:a16="http://schemas.microsoft.com/office/drawing/2014/main" id="{201BFBC6-A11D-4D07-9B8D-65BABB06886A}"/>
            </a:ext>
          </a:extLst>
        </xdr:cNvPr>
        <xdr:cNvSpPr>
          <a:spLocks noChangeAspect="1" noChangeArrowheads="1"/>
        </xdr:cNvSpPr>
      </xdr:nvSpPr>
      <xdr:spPr bwMode="auto">
        <a:xfrm>
          <a:off x="759023" y="53488828"/>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80" name="AutoShape 4" descr="Resultado de imagen para todos por un nuevo pais logo">
          <a:extLst>
            <a:ext uri="{FF2B5EF4-FFF2-40B4-BE49-F238E27FC236}">
              <a16:creationId xmlns:a16="http://schemas.microsoft.com/office/drawing/2014/main" id="{34AFABDA-B913-4601-BF63-A64148726653}"/>
            </a:ext>
          </a:extLst>
        </xdr:cNvPr>
        <xdr:cNvSpPr>
          <a:spLocks noChangeAspect="1" noChangeArrowheads="1"/>
        </xdr:cNvSpPr>
      </xdr:nvSpPr>
      <xdr:spPr bwMode="auto">
        <a:xfrm>
          <a:off x="759023" y="53488828"/>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84" name="AutoShape 4" descr="Resultado de imagen para todos por un nuevo pais logo">
          <a:extLst>
            <a:ext uri="{FF2B5EF4-FFF2-40B4-BE49-F238E27FC236}">
              <a16:creationId xmlns:a16="http://schemas.microsoft.com/office/drawing/2014/main" id="{13012C4F-3AFA-4101-9EAA-1AA63B5D7AED}"/>
            </a:ext>
          </a:extLst>
        </xdr:cNvPr>
        <xdr:cNvSpPr>
          <a:spLocks noChangeAspect="1" noChangeArrowheads="1"/>
        </xdr:cNvSpPr>
      </xdr:nvSpPr>
      <xdr:spPr bwMode="auto">
        <a:xfrm>
          <a:off x="759023" y="53488828"/>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78" name="AutoShape 4" descr="Resultado de imagen para todos por un nuevo pais logo">
          <a:extLst>
            <a:ext uri="{FF2B5EF4-FFF2-40B4-BE49-F238E27FC236}">
              <a16:creationId xmlns:a16="http://schemas.microsoft.com/office/drawing/2014/main" id="{5F69E7F5-2483-4FB9-8250-09E979EDE174}"/>
            </a:ext>
          </a:extLst>
        </xdr:cNvPr>
        <xdr:cNvSpPr>
          <a:spLocks noChangeAspect="1" noChangeArrowheads="1"/>
        </xdr:cNvSpPr>
      </xdr:nvSpPr>
      <xdr:spPr bwMode="auto">
        <a:xfrm>
          <a:off x="759023" y="53488828"/>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74" name="AutoShape 4" descr="Resultado de imagen para todos por un nuevo pais logo">
          <a:extLst>
            <a:ext uri="{FF2B5EF4-FFF2-40B4-BE49-F238E27FC236}">
              <a16:creationId xmlns:a16="http://schemas.microsoft.com/office/drawing/2014/main" id="{B18CBCDB-8278-4279-8CDD-06C7B607AE02}"/>
            </a:ext>
          </a:extLst>
        </xdr:cNvPr>
        <xdr:cNvSpPr>
          <a:spLocks noChangeAspect="1" noChangeArrowheads="1"/>
        </xdr:cNvSpPr>
      </xdr:nvSpPr>
      <xdr:spPr bwMode="auto">
        <a:xfrm>
          <a:off x="759023" y="53488828"/>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82" name="AutoShape 4" descr="Resultado de imagen para todos por un nuevo pais logo">
          <a:extLst>
            <a:ext uri="{FF2B5EF4-FFF2-40B4-BE49-F238E27FC236}">
              <a16:creationId xmlns:a16="http://schemas.microsoft.com/office/drawing/2014/main" id="{C61F4BCE-1507-4B90-B939-0824D5FE2AEA}"/>
            </a:ext>
          </a:extLst>
        </xdr:cNvPr>
        <xdr:cNvSpPr>
          <a:spLocks noChangeAspect="1" noChangeArrowheads="1"/>
        </xdr:cNvSpPr>
      </xdr:nvSpPr>
      <xdr:spPr bwMode="auto">
        <a:xfrm>
          <a:off x="759023" y="53488828"/>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77" name="AutoShape 4" descr="Resultado de imagen para todos por un nuevo pais logo">
          <a:extLst>
            <a:ext uri="{FF2B5EF4-FFF2-40B4-BE49-F238E27FC236}">
              <a16:creationId xmlns:a16="http://schemas.microsoft.com/office/drawing/2014/main" id="{CA9A49BA-3E38-4615-9726-3A4033B45C98}"/>
            </a:ext>
          </a:extLst>
        </xdr:cNvPr>
        <xdr:cNvSpPr>
          <a:spLocks noChangeAspect="1" noChangeArrowheads="1"/>
        </xdr:cNvSpPr>
      </xdr:nvSpPr>
      <xdr:spPr bwMode="auto">
        <a:xfrm>
          <a:off x="759023" y="53488828"/>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89" name="AutoShape 4" descr="Resultado de imagen para todos por un nuevo pais logo">
          <a:extLst>
            <a:ext uri="{FF2B5EF4-FFF2-40B4-BE49-F238E27FC236}">
              <a16:creationId xmlns:a16="http://schemas.microsoft.com/office/drawing/2014/main" id="{04A0EDB0-F15B-466B-8149-59DBC2F6D3DF}"/>
            </a:ext>
          </a:extLst>
        </xdr:cNvPr>
        <xdr:cNvSpPr>
          <a:spLocks noChangeAspect="1" noChangeArrowheads="1"/>
        </xdr:cNvSpPr>
      </xdr:nvSpPr>
      <xdr:spPr bwMode="auto">
        <a:xfrm>
          <a:off x="759023" y="53488828"/>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85" name="AutoShape 4" descr="Resultado de imagen para todos por un nuevo pais logo">
          <a:extLst>
            <a:ext uri="{FF2B5EF4-FFF2-40B4-BE49-F238E27FC236}">
              <a16:creationId xmlns:a16="http://schemas.microsoft.com/office/drawing/2014/main" id="{831D9969-4047-4C27-9F60-66C88160226A}"/>
            </a:ext>
          </a:extLst>
        </xdr:cNvPr>
        <xdr:cNvSpPr>
          <a:spLocks noChangeAspect="1" noChangeArrowheads="1"/>
        </xdr:cNvSpPr>
      </xdr:nvSpPr>
      <xdr:spPr bwMode="auto">
        <a:xfrm>
          <a:off x="759023" y="53488828"/>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79" name="AutoShape 4" descr="Resultado de imagen para todos por un nuevo pais logo">
          <a:extLst>
            <a:ext uri="{FF2B5EF4-FFF2-40B4-BE49-F238E27FC236}">
              <a16:creationId xmlns:a16="http://schemas.microsoft.com/office/drawing/2014/main" id="{9EF6D33F-9F64-4DBA-BDD5-9EB6B5B7286D}"/>
            </a:ext>
          </a:extLst>
        </xdr:cNvPr>
        <xdr:cNvSpPr>
          <a:spLocks noChangeAspect="1" noChangeArrowheads="1"/>
        </xdr:cNvSpPr>
      </xdr:nvSpPr>
      <xdr:spPr bwMode="auto">
        <a:xfrm>
          <a:off x="759023" y="53488828"/>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75" name="AutoShape 4" descr="Resultado de imagen para todos por un nuevo pais logo">
          <a:extLst>
            <a:ext uri="{FF2B5EF4-FFF2-40B4-BE49-F238E27FC236}">
              <a16:creationId xmlns:a16="http://schemas.microsoft.com/office/drawing/2014/main" id="{F998A685-EF0F-421E-A211-1E738D4D1770}"/>
            </a:ext>
          </a:extLst>
        </xdr:cNvPr>
        <xdr:cNvSpPr>
          <a:spLocks noChangeAspect="1" noChangeArrowheads="1"/>
        </xdr:cNvSpPr>
      </xdr:nvSpPr>
      <xdr:spPr bwMode="auto">
        <a:xfrm>
          <a:off x="759023" y="53488828"/>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83" name="AutoShape 4" descr="Resultado de imagen para todos por un nuevo pais logo">
          <a:extLst>
            <a:ext uri="{FF2B5EF4-FFF2-40B4-BE49-F238E27FC236}">
              <a16:creationId xmlns:a16="http://schemas.microsoft.com/office/drawing/2014/main" id="{4F845AC3-1635-417E-90D2-B576F8513B71}"/>
            </a:ext>
          </a:extLst>
        </xdr:cNvPr>
        <xdr:cNvSpPr>
          <a:spLocks noChangeAspect="1" noChangeArrowheads="1"/>
        </xdr:cNvSpPr>
      </xdr:nvSpPr>
      <xdr:spPr bwMode="auto">
        <a:xfrm>
          <a:off x="759023" y="53488828"/>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91" name="AutoShape 4" descr="Resultado de imagen para todos por un nuevo pais logo">
          <a:extLst>
            <a:ext uri="{FF2B5EF4-FFF2-40B4-BE49-F238E27FC236}">
              <a16:creationId xmlns:a16="http://schemas.microsoft.com/office/drawing/2014/main" id="{0D60D965-7DB1-4009-A35D-C7B9CBA4A393}"/>
            </a:ext>
          </a:extLst>
        </xdr:cNvPr>
        <xdr:cNvSpPr>
          <a:spLocks noChangeAspect="1" noChangeArrowheads="1"/>
        </xdr:cNvSpPr>
      </xdr:nvSpPr>
      <xdr:spPr bwMode="auto">
        <a:xfrm>
          <a:off x="759023" y="53488828"/>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72" name="AutoShape 4" descr="Resultado de imagen para todos por un nuevo pais logo">
          <a:extLst>
            <a:ext uri="{FF2B5EF4-FFF2-40B4-BE49-F238E27FC236}">
              <a16:creationId xmlns:a16="http://schemas.microsoft.com/office/drawing/2014/main" id="{5ABB4DCE-AF3B-4471-ADA1-664F19823C9C}"/>
            </a:ext>
          </a:extLst>
        </xdr:cNvPr>
        <xdr:cNvSpPr>
          <a:spLocks noChangeAspect="1" noChangeArrowheads="1"/>
        </xdr:cNvSpPr>
      </xdr:nvSpPr>
      <xdr:spPr bwMode="auto">
        <a:xfrm>
          <a:off x="759023" y="53488828"/>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73" name="AutoShape 4" descr="Resultado de imagen para todos por un nuevo pais logo">
          <a:extLst>
            <a:ext uri="{FF2B5EF4-FFF2-40B4-BE49-F238E27FC236}">
              <a16:creationId xmlns:a16="http://schemas.microsoft.com/office/drawing/2014/main" id="{13936D14-78DD-4894-91C1-3B6E725E21AE}"/>
            </a:ext>
          </a:extLst>
        </xdr:cNvPr>
        <xdr:cNvSpPr>
          <a:spLocks noChangeAspect="1" noChangeArrowheads="1"/>
        </xdr:cNvSpPr>
      </xdr:nvSpPr>
      <xdr:spPr bwMode="auto">
        <a:xfrm>
          <a:off x="759023" y="53488828"/>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90" name="AutoShape 4" descr="Resultado de imagen para todos por un nuevo pais logo">
          <a:extLst>
            <a:ext uri="{FF2B5EF4-FFF2-40B4-BE49-F238E27FC236}">
              <a16:creationId xmlns:a16="http://schemas.microsoft.com/office/drawing/2014/main" id="{39933F00-590D-4A14-8023-5BD8777AD9FF}"/>
            </a:ext>
          </a:extLst>
        </xdr:cNvPr>
        <xdr:cNvSpPr>
          <a:spLocks noChangeAspect="1" noChangeArrowheads="1"/>
        </xdr:cNvSpPr>
      </xdr:nvSpPr>
      <xdr:spPr bwMode="auto">
        <a:xfrm>
          <a:off x="759023" y="53488828"/>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76" name="AutoShape 4" descr="Resultado de imagen para todos por un nuevo pais logo">
          <a:extLst>
            <a:ext uri="{FF2B5EF4-FFF2-40B4-BE49-F238E27FC236}">
              <a16:creationId xmlns:a16="http://schemas.microsoft.com/office/drawing/2014/main" id="{06F83C19-23A9-4AF1-AD6F-B3E3DC4C55B1}"/>
            </a:ext>
          </a:extLst>
        </xdr:cNvPr>
        <xdr:cNvSpPr>
          <a:spLocks noChangeAspect="1" noChangeArrowheads="1"/>
        </xdr:cNvSpPr>
      </xdr:nvSpPr>
      <xdr:spPr bwMode="auto">
        <a:xfrm>
          <a:off x="759023" y="53488828"/>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88" name="AutoShape 4" descr="Resultado de imagen para todos por un nuevo pais logo">
          <a:extLst>
            <a:ext uri="{FF2B5EF4-FFF2-40B4-BE49-F238E27FC236}">
              <a16:creationId xmlns:a16="http://schemas.microsoft.com/office/drawing/2014/main" id="{54B3EC74-1B35-44C7-96C8-2641DA70B222}"/>
            </a:ext>
          </a:extLst>
        </xdr:cNvPr>
        <xdr:cNvSpPr>
          <a:spLocks noChangeAspect="1" noChangeArrowheads="1"/>
        </xdr:cNvSpPr>
      </xdr:nvSpPr>
      <xdr:spPr bwMode="auto">
        <a:xfrm>
          <a:off x="759023" y="53488828"/>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87" name="AutoShape 4" descr="Resultado de imagen para todos por un nuevo pais logo">
          <a:extLst>
            <a:ext uri="{FF2B5EF4-FFF2-40B4-BE49-F238E27FC236}">
              <a16:creationId xmlns:a16="http://schemas.microsoft.com/office/drawing/2014/main" id="{0090AC65-A7F2-4871-BBA4-6FB17AE777EA}"/>
            </a:ext>
          </a:extLst>
        </xdr:cNvPr>
        <xdr:cNvSpPr>
          <a:spLocks noChangeAspect="1" noChangeArrowheads="1"/>
        </xdr:cNvSpPr>
      </xdr:nvSpPr>
      <xdr:spPr bwMode="auto">
        <a:xfrm>
          <a:off x="759023" y="53488828"/>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86" name="AutoShape 4" descr="Resultado de imagen para todos por un nuevo pais logo">
          <a:extLst>
            <a:ext uri="{FF2B5EF4-FFF2-40B4-BE49-F238E27FC236}">
              <a16:creationId xmlns:a16="http://schemas.microsoft.com/office/drawing/2014/main" id="{7059E37F-2D48-4325-A7BC-E76A7BCF4449}"/>
            </a:ext>
          </a:extLst>
        </xdr:cNvPr>
        <xdr:cNvSpPr>
          <a:spLocks noChangeAspect="1" noChangeArrowheads="1"/>
        </xdr:cNvSpPr>
      </xdr:nvSpPr>
      <xdr:spPr bwMode="auto">
        <a:xfrm>
          <a:off x="759023" y="53488828"/>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426" name="AutoShape 4" descr="Resultado de imagen para todos por un nuevo pais logo">
          <a:extLst>
            <a:ext uri="{FF2B5EF4-FFF2-40B4-BE49-F238E27FC236}">
              <a16:creationId xmlns:a16="http://schemas.microsoft.com/office/drawing/2014/main" id="{85731B2B-DF33-4B1C-A7A2-2AAA77CFE384}"/>
            </a:ext>
          </a:extLst>
        </xdr:cNvPr>
        <xdr:cNvSpPr>
          <a:spLocks noChangeAspect="1" noChangeArrowheads="1"/>
        </xdr:cNvSpPr>
      </xdr:nvSpPr>
      <xdr:spPr bwMode="auto">
        <a:xfrm>
          <a:off x="759023" y="61034414"/>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31" name="AutoShape 4" descr="Resultado de imagen para todos por un nuevo pais logo">
          <a:extLst>
            <a:ext uri="{FF2B5EF4-FFF2-40B4-BE49-F238E27FC236}">
              <a16:creationId xmlns:a16="http://schemas.microsoft.com/office/drawing/2014/main" id="{4F5F39BF-3D83-477B-AF3B-DE0C337BAB3A}"/>
            </a:ext>
          </a:extLst>
        </xdr:cNvPr>
        <xdr:cNvSpPr>
          <a:spLocks noChangeAspect="1" noChangeArrowheads="1"/>
        </xdr:cNvSpPr>
      </xdr:nvSpPr>
      <xdr:spPr bwMode="auto">
        <a:xfrm>
          <a:off x="759023" y="61034414"/>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25" name="AutoShape 4" descr="Resultado de imagen para todos por un nuevo pais logo">
          <a:extLst>
            <a:ext uri="{FF2B5EF4-FFF2-40B4-BE49-F238E27FC236}">
              <a16:creationId xmlns:a16="http://schemas.microsoft.com/office/drawing/2014/main" id="{BAB6755D-BE6E-4D5E-B63D-326B7E8157C0}"/>
            </a:ext>
          </a:extLst>
        </xdr:cNvPr>
        <xdr:cNvSpPr>
          <a:spLocks noChangeAspect="1" noChangeArrowheads="1"/>
        </xdr:cNvSpPr>
      </xdr:nvSpPr>
      <xdr:spPr bwMode="auto">
        <a:xfrm>
          <a:off x="759023" y="61034414"/>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27" name="AutoShape 4" descr="Resultado de imagen para todos por un nuevo pais logo">
          <a:extLst>
            <a:ext uri="{FF2B5EF4-FFF2-40B4-BE49-F238E27FC236}">
              <a16:creationId xmlns:a16="http://schemas.microsoft.com/office/drawing/2014/main" id="{69B1CE0F-5061-4457-8E63-95C80CB53E7A}"/>
            </a:ext>
          </a:extLst>
        </xdr:cNvPr>
        <xdr:cNvSpPr>
          <a:spLocks noChangeAspect="1" noChangeArrowheads="1"/>
        </xdr:cNvSpPr>
      </xdr:nvSpPr>
      <xdr:spPr bwMode="auto">
        <a:xfrm>
          <a:off x="759023" y="61034414"/>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29" name="AutoShape 4" descr="Resultado de imagen para todos por un nuevo pais logo">
          <a:extLst>
            <a:ext uri="{FF2B5EF4-FFF2-40B4-BE49-F238E27FC236}">
              <a16:creationId xmlns:a16="http://schemas.microsoft.com/office/drawing/2014/main" id="{A9E15D43-E778-41A3-9AC3-FFE2F1D5F30E}"/>
            </a:ext>
          </a:extLst>
        </xdr:cNvPr>
        <xdr:cNvSpPr>
          <a:spLocks noChangeAspect="1" noChangeArrowheads="1"/>
        </xdr:cNvSpPr>
      </xdr:nvSpPr>
      <xdr:spPr bwMode="auto">
        <a:xfrm>
          <a:off x="759023" y="61034414"/>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23" name="AutoShape 4" descr="Resultado de imagen para todos por un nuevo pais logo">
          <a:extLst>
            <a:ext uri="{FF2B5EF4-FFF2-40B4-BE49-F238E27FC236}">
              <a16:creationId xmlns:a16="http://schemas.microsoft.com/office/drawing/2014/main" id="{5A9EADE7-C314-4C20-9395-7A6A975FCEEB}"/>
            </a:ext>
          </a:extLst>
        </xdr:cNvPr>
        <xdr:cNvSpPr>
          <a:spLocks noChangeAspect="1" noChangeArrowheads="1"/>
        </xdr:cNvSpPr>
      </xdr:nvSpPr>
      <xdr:spPr bwMode="auto">
        <a:xfrm>
          <a:off x="759023" y="61034414"/>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35" name="AutoShape 4" descr="Resultado de imagen para todos por un nuevo pais logo">
          <a:extLst>
            <a:ext uri="{FF2B5EF4-FFF2-40B4-BE49-F238E27FC236}">
              <a16:creationId xmlns:a16="http://schemas.microsoft.com/office/drawing/2014/main" id="{B573FA4C-E94E-443A-BAC0-8E140236C185}"/>
            </a:ext>
          </a:extLst>
        </xdr:cNvPr>
        <xdr:cNvSpPr>
          <a:spLocks noChangeAspect="1" noChangeArrowheads="1"/>
        </xdr:cNvSpPr>
      </xdr:nvSpPr>
      <xdr:spPr bwMode="auto">
        <a:xfrm>
          <a:off x="759023" y="61034414"/>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21" name="AutoShape 4" descr="Resultado de imagen para todos por un nuevo pais logo">
          <a:extLst>
            <a:ext uri="{FF2B5EF4-FFF2-40B4-BE49-F238E27FC236}">
              <a16:creationId xmlns:a16="http://schemas.microsoft.com/office/drawing/2014/main" id="{F91E43DB-434B-4096-B880-0239D3D2F946}"/>
            </a:ext>
          </a:extLst>
        </xdr:cNvPr>
        <xdr:cNvSpPr>
          <a:spLocks noChangeAspect="1" noChangeArrowheads="1"/>
        </xdr:cNvSpPr>
      </xdr:nvSpPr>
      <xdr:spPr bwMode="auto">
        <a:xfrm>
          <a:off x="759023" y="61034414"/>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16" name="AutoShape 4" descr="Resultado de imagen para todos por un nuevo pais logo">
          <a:extLst>
            <a:ext uri="{FF2B5EF4-FFF2-40B4-BE49-F238E27FC236}">
              <a16:creationId xmlns:a16="http://schemas.microsoft.com/office/drawing/2014/main" id="{4AB866AC-9C0D-4C0F-B92F-7F6D87907CA2}"/>
            </a:ext>
          </a:extLst>
        </xdr:cNvPr>
        <xdr:cNvSpPr>
          <a:spLocks noChangeAspect="1" noChangeArrowheads="1"/>
        </xdr:cNvSpPr>
      </xdr:nvSpPr>
      <xdr:spPr bwMode="auto">
        <a:xfrm>
          <a:off x="759023" y="61034414"/>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17" name="AutoShape 4" descr="Resultado de imagen para todos por un nuevo pais logo">
          <a:extLst>
            <a:ext uri="{FF2B5EF4-FFF2-40B4-BE49-F238E27FC236}">
              <a16:creationId xmlns:a16="http://schemas.microsoft.com/office/drawing/2014/main" id="{6B185C9D-86FA-4ABE-B228-DEAC7A95A92C}"/>
            </a:ext>
          </a:extLst>
        </xdr:cNvPr>
        <xdr:cNvSpPr>
          <a:spLocks noChangeAspect="1" noChangeArrowheads="1"/>
        </xdr:cNvSpPr>
      </xdr:nvSpPr>
      <xdr:spPr bwMode="auto">
        <a:xfrm>
          <a:off x="759023" y="61034414"/>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30" name="AutoShape 4" descr="Resultado de imagen para todos por un nuevo pais logo">
          <a:extLst>
            <a:ext uri="{FF2B5EF4-FFF2-40B4-BE49-F238E27FC236}">
              <a16:creationId xmlns:a16="http://schemas.microsoft.com/office/drawing/2014/main" id="{6D7B3F4A-A076-4990-8564-B94903D5741B}"/>
            </a:ext>
          </a:extLst>
        </xdr:cNvPr>
        <xdr:cNvSpPr>
          <a:spLocks noChangeAspect="1" noChangeArrowheads="1"/>
        </xdr:cNvSpPr>
      </xdr:nvSpPr>
      <xdr:spPr bwMode="auto">
        <a:xfrm>
          <a:off x="759023" y="61034414"/>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22" name="AutoShape 4" descr="Resultado de imagen para todos por un nuevo pais logo">
          <a:extLst>
            <a:ext uri="{FF2B5EF4-FFF2-40B4-BE49-F238E27FC236}">
              <a16:creationId xmlns:a16="http://schemas.microsoft.com/office/drawing/2014/main" id="{5EA9F3BD-0214-4DC5-9F5A-3397A6D1D538}"/>
            </a:ext>
          </a:extLst>
        </xdr:cNvPr>
        <xdr:cNvSpPr>
          <a:spLocks noChangeAspect="1" noChangeArrowheads="1"/>
        </xdr:cNvSpPr>
      </xdr:nvSpPr>
      <xdr:spPr bwMode="auto">
        <a:xfrm>
          <a:off x="759023" y="61034414"/>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20" name="AutoShape 4" descr="Resultado de imagen para todos por un nuevo pais logo">
          <a:extLst>
            <a:ext uri="{FF2B5EF4-FFF2-40B4-BE49-F238E27FC236}">
              <a16:creationId xmlns:a16="http://schemas.microsoft.com/office/drawing/2014/main" id="{31993C5F-4983-4A6F-8766-F1B402427738}"/>
            </a:ext>
          </a:extLst>
        </xdr:cNvPr>
        <xdr:cNvSpPr>
          <a:spLocks noChangeAspect="1" noChangeArrowheads="1"/>
        </xdr:cNvSpPr>
      </xdr:nvSpPr>
      <xdr:spPr bwMode="auto">
        <a:xfrm>
          <a:off x="759023" y="61034414"/>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34" name="AutoShape 4" descr="Resultado de imagen para todos por un nuevo pais logo">
          <a:extLst>
            <a:ext uri="{FF2B5EF4-FFF2-40B4-BE49-F238E27FC236}">
              <a16:creationId xmlns:a16="http://schemas.microsoft.com/office/drawing/2014/main" id="{E588F3AC-6F3E-44CA-8B35-0ABA1DB01C7B}"/>
            </a:ext>
          </a:extLst>
        </xdr:cNvPr>
        <xdr:cNvSpPr>
          <a:spLocks noChangeAspect="1" noChangeArrowheads="1"/>
        </xdr:cNvSpPr>
      </xdr:nvSpPr>
      <xdr:spPr bwMode="auto">
        <a:xfrm>
          <a:off x="759023" y="61034414"/>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28" name="AutoShape 4" descr="Resultado de imagen para todos por un nuevo pais logo">
          <a:extLst>
            <a:ext uri="{FF2B5EF4-FFF2-40B4-BE49-F238E27FC236}">
              <a16:creationId xmlns:a16="http://schemas.microsoft.com/office/drawing/2014/main" id="{398B8A34-8895-4F69-B1C9-98D3B914AE2E}"/>
            </a:ext>
          </a:extLst>
        </xdr:cNvPr>
        <xdr:cNvSpPr>
          <a:spLocks noChangeAspect="1" noChangeArrowheads="1"/>
        </xdr:cNvSpPr>
      </xdr:nvSpPr>
      <xdr:spPr bwMode="auto">
        <a:xfrm>
          <a:off x="759023" y="61034414"/>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18" name="AutoShape 4" descr="Resultado de imagen para todos por un nuevo pais logo">
          <a:extLst>
            <a:ext uri="{FF2B5EF4-FFF2-40B4-BE49-F238E27FC236}">
              <a16:creationId xmlns:a16="http://schemas.microsoft.com/office/drawing/2014/main" id="{53860DE2-E230-4DBB-93B3-10E756AEAD66}"/>
            </a:ext>
          </a:extLst>
        </xdr:cNvPr>
        <xdr:cNvSpPr>
          <a:spLocks noChangeAspect="1" noChangeArrowheads="1"/>
        </xdr:cNvSpPr>
      </xdr:nvSpPr>
      <xdr:spPr bwMode="auto">
        <a:xfrm>
          <a:off x="759023" y="61034414"/>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32" name="AutoShape 4" descr="Resultado de imagen para todos por un nuevo pais logo">
          <a:extLst>
            <a:ext uri="{FF2B5EF4-FFF2-40B4-BE49-F238E27FC236}">
              <a16:creationId xmlns:a16="http://schemas.microsoft.com/office/drawing/2014/main" id="{3B7065C8-8C28-41DF-B7BE-2A1350E94469}"/>
            </a:ext>
          </a:extLst>
        </xdr:cNvPr>
        <xdr:cNvSpPr>
          <a:spLocks noChangeAspect="1" noChangeArrowheads="1"/>
        </xdr:cNvSpPr>
      </xdr:nvSpPr>
      <xdr:spPr bwMode="auto">
        <a:xfrm>
          <a:off x="759023" y="61034414"/>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19" name="AutoShape 4" descr="Resultado de imagen para todos por un nuevo pais logo">
          <a:extLst>
            <a:ext uri="{FF2B5EF4-FFF2-40B4-BE49-F238E27FC236}">
              <a16:creationId xmlns:a16="http://schemas.microsoft.com/office/drawing/2014/main" id="{B6BA11D4-0F18-4BD6-8318-79C78ABC0C0B}"/>
            </a:ext>
          </a:extLst>
        </xdr:cNvPr>
        <xdr:cNvSpPr>
          <a:spLocks noChangeAspect="1" noChangeArrowheads="1"/>
        </xdr:cNvSpPr>
      </xdr:nvSpPr>
      <xdr:spPr bwMode="auto">
        <a:xfrm>
          <a:off x="759023" y="61034414"/>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33" name="AutoShape 4" descr="Resultado de imagen para todos por un nuevo pais logo">
          <a:extLst>
            <a:ext uri="{FF2B5EF4-FFF2-40B4-BE49-F238E27FC236}">
              <a16:creationId xmlns:a16="http://schemas.microsoft.com/office/drawing/2014/main" id="{9EB0AE92-B3E9-40E1-95FD-71C66ECD4647}"/>
            </a:ext>
          </a:extLst>
        </xdr:cNvPr>
        <xdr:cNvSpPr>
          <a:spLocks noChangeAspect="1" noChangeArrowheads="1"/>
        </xdr:cNvSpPr>
      </xdr:nvSpPr>
      <xdr:spPr bwMode="auto">
        <a:xfrm>
          <a:off x="759023" y="61034414"/>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24" name="AutoShape 4" descr="Resultado de imagen para todos por un nuevo pais logo">
          <a:extLst>
            <a:ext uri="{FF2B5EF4-FFF2-40B4-BE49-F238E27FC236}">
              <a16:creationId xmlns:a16="http://schemas.microsoft.com/office/drawing/2014/main" id="{52588524-20D9-4CFF-B7A2-DE6F934AA0AD}"/>
            </a:ext>
          </a:extLst>
        </xdr:cNvPr>
        <xdr:cNvSpPr>
          <a:spLocks noChangeAspect="1" noChangeArrowheads="1"/>
        </xdr:cNvSpPr>
      </xdr:nvSpPr>
      <xdr:spPr bwMode="auto">
        <a:xfrm>
          <a:off x="759023" y="61034414"/>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396" name="AutoShape 4" descr="Resultado de imagen para todos por un nuevo pais logo">
          <a:extLst>
            <a:ext uri="{FF2B5EF4-FFF2-40B4-BE49-F238E27FC236}">
              <a16:creationId xmlns:a16="http://schemas.microsoft.com/office/drawing/2014/main" id="{5F5BB19C-7C49-4689-8D50-0D555B7AF359}"/>
            </a:ext>
          </a:extLst>
        </xdr:cNvPr>
        <xdr:cNvSpPr>
          <a:spLocks noChangeAspect="1" noChangeArrowheads="1"/>
        </xdr:cNvSpPr>
      </xdr:nvSpPr>
      <xdr:spPr bwMode="auto">
        <a:xfrm>
          <a:off x="759023" y="68966953"/>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97" name="AutoShape 4" descr="Resultado de imagen para todos por un nuevo pais logo">
          <a:extLst>
            <a:ext uri="{FF2B5EF4-FFF2-40B4-BE49-F238E27FC236}">
              <a16:creationId xmlns:a16="http://schemas.microsoft.com/office/drawing/2014/main" id="{26860756-E9AC-462A-B403-FAAA16AB5C74}"/>
            </a:ext>
          </a:extLst>
        </xdr:cNvPr>
        <xdr:cNvSpPr>
          <a:spLocks noChangeAspect="1" noChangeArrowheads="1"/>
        </xdr:cNvSpPr>
      </xdr:nvSpPr>
      <xdr:spPr bwMode="auto">
        <a:xfrm>
          <a:off x="759023" y="68966953"/>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98" name="AutoShape 4" descr="Resultado de imagen para todos por un nuevo pais logo">
          <a:extLst>
            <a:ext uri="{FF2B5EF4-FFF2-40B4-BE49-F238E27FC236}">
              <a16:creationId xmlns:a16="http://schemas.microsoft.com/office/drawing/2014/main" id="{91DB3041-A3CF-4E7F-AB0A-014B885BF01D}"/>
            </a:ext>
          </a:extLst>
        </xdr:cNvPr>
        <xdr:cNvSpPr>
          <a:spLocks noChangeAspect="1" noChangeArrowheads="1"/>
        </xdr:cNvSpPr>
      </xdr:nvSpPr>
      <xdr:spPr bwMode="auto">
        <a:xfrm>
          <a:off x="759023" y="68966953"/>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99" name="AutoShape 4" descr="Resultado de imagen para todos por un nuevo pais logo">
          <a:extLst>
            <a:ext uri="{FF2B5EF4-FFF2-40B4-BE49-F238E27FC236}">
              <a16:creationId xmlns:a16="http://schemas.microsoft.com/office/drawing/2014/main" id="{578AC0FD-81EC-4BAF-9B66-F1C7D30E2EA3}"/>
            </a:ext>
          </a:extLst>
        </xdr:cNvPr>
        <xdr:cNvSpPr>
          <a:spLocks noChangeAspect="1" noChangeArrowheads="1"/>
        </xdr:cNvSpPr>
      </xdr:nvSpPr>
      <xdr:spPr bwMode="auto">
        <a:xfrm>
          <a:off x="759023" y="68966953"/>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00" name="AutoShape 4" descr="Resultado de imagen para todos por un nuevo pais logo">
          <a:extLst>
            <a:ext uri="{FF2B5EF4-FFF2-40B4-BE49-F238E27FC236}">
              <a16:creationId xmlns:a16="http://schemas.microsoft.com/office/drawing/2014/main" id="{86BE409A-D51A-49B7-8376-3173C4BF2DC8}"/>
            </a:ext>
          </a:extLst>
        </xdr:cNvPr>
        <xdr:cNvSpPr>
          <a:spLocks noChangeAspect="1" noChangeArrowheads="1"/>
        </xdr:cNvSpPr>
      </xdr:nvSpPr>
      <xdr:spPr bwMode="auto">
        <a:xfrm>
          <a:off x="759023" y="68966953"/>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01" name="AutoShape 4" descr="Resultado de imagen para todos por un nuevo pais logo">
          <a:extLst>
            <a:ext uri="{FF2B5EF4-FFF2-40B4-BE49-F238E27FC236}">
              <a16:creationId xmlns:a16="http://schemas.microsoft.com/office/drawing/2014/main" id="{67BC20E5-1A0B-46C3-AC13-15950C2DC039}"/>
            </a:ext>
          </a:extLst>
        </xdr:cNvPr>
        <xdr:cNvSpPr>
          <a:spLocks noChangeAspect="1" noChangeArrowheads="1"/>
        </xdr:cNvSpPr>
      </xdr:nvSpPr>
      <xdr:spPr bwMode="auto">
        <a:xfrm>
          <a:off x="759023" y="68966953"/>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02" name="AutoShape 4" descr="Resultado de imagen para todos por un nuevo pais logo">
          <a:extLst>
            <a:ext uri="{FF2B5EF4-FFF2-40B4-BE49-F238E27FC236}">
              <a16:creationId xmlns:a16="http://schemas.microsoft.com/office/drawing/2014/main" id="{0CF78889-371C-42E5-BC77-0496D03C0C2F}"/>
            </a:ext>
          </a:extLst>
        </xdr:cNvPr>
        <xdr:cNvSpPr>
          <a:spLocks noChangeAspect="1" noChangeArrowheads="1"/>
        </xdr:cNvSpPr>
      </xdr:nvSpPr>
      <xdr:spPr bwMode="auto">
        <a:xfrm>
          <a:off x="759023" y="68966953"/>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03" name="AutoShape 4" descr="Resultado de imagen para todos por un nuevo pais logo">
          <a:extLst>
            <a:ext uri="{FF2B5EF4-FFF2-40B4-BE49-F238E27FC236}">
              <a16:creationId xmlns:a16="http://schemas.microsoft.com/office/drawing/2014/main" id="{61CDFEE1-8FFC-4B57-8545-3F52E2450042}"/>
            </a:ext>
          </a:extLst>
        </xdr:cNvPr>
        <xdr:cNvSpPr>
          <a:spLocks noChangeAspect="1" noChangeArrowheads="1"/>
        </xdr:cNvSpPr>
      </xdr:nvSpPr>
      <xdr:spPr bwMode="auto">
        <a:xfrm>
          <a:off x="759023" y="68966953"/>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04" name="AutoShape 4" descr="Resultado de imagen para todos por un nuevo pais logo">
          <a:extLst>
            <a:ext uri="{FF2B5EF4-FFF2-40B4-BE49-F238E27FC236}">
              <a16:creationId xmlns:a16="http://schemas.microsoft.com/office/drawing/2014/main" id="{066FBE63-A419-4510-AD89-5FCB152538F4}"/>
            </a:ext>
          </a:extLst>
        </xdr:cNvPr>
        <xdr:cNvSpPr>
          <a:spLocks noChangeAspect="1" noChangeArrowheads="1"/>
        </xdr:cNvSpPr>
      </xdr:nvSpPr>
      <xdr:spPr bwMode="auto">
        <a:xfrm>
          <a:off x="759023" y="68966953"/>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05" name="AutoShape 4" descr="Resultado de imagen para todos por un nuevo pais logo">
          <a:extLst>
            <a:ext uri="{FF2B5EF4-FFF2-40B4-BE49-F238E27FC236}">
              <a16:creationId xmlns:a16="http://schemas.microsoft.com/office/drawing/2014/main" id="{94D06814-B75F-491D-B610-0D84EF58347B}"/>
            </a:ext>
          </a:extLst>
        </xdr:cNvPr>
        <xdr:cNvSpPr>
          <a:spLocks noChangeAspect="1" noChangeArrowheads="1"/>
        </xdr:cNvSpPr>
      </xdr:nvSpPr>
      <xdr:spPr bwMode="auto">
        <a:xfrm>
          <a:off x="759023" y="68966953"/>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06" name="AutoShape 4" descr="Resultado de imagen para todos por un nuevo pais logo">
          <a:extLst>
            <a:ext uri="{FF2B5EF4-FFF2-40B4-BE49-F238E27FC236}">
              <a16:creationId xmlns:a16="http://schemas.microsoft.com/office/drawing/2014/main" id="{9F163172-3FD6-4AA5-AE03-7881E736EF87}"/>
            </a:ext>
          </a:extLst>
        </xdr:cNvPr>
        <xdr:cNvSpPr>
          <a:spLocks noChangeAspect="1" noChangeArrowheads="1"/>
        </xdr:cNvSpPr>
      </xdr:nvSpPr>
      <xdr:spPr bwMode="auto">
        <a:xfrm>
          <a:off x="759023" y="68966953"/>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07" name="AutoShape 4" descr="Resultado de imagen para todos por un nuevo pais logo">
          <a:extLst>
            <a:ext uri="{FF2B5EF4-FFF2-40B4-BE49-F238E27FC236}">
              <a16:creationId xmlns:a16="http://schemas.microsoft.com/office/drawing/2014/main" id="{3446A7C5-860C-4595-A4B3-A02A3D667CFD}"/>
            </a:ext>
          </a:extLst>
        </xdr:cNvPr>
        <xdr:cNvSpPr>
          <a:spLocks noChangeAspect="1" noChangeArrowheads="1"/>
        </xdr:cNvSpPr>
      </xdr:nvSpPr>
      <xdr:spPr bwMode="auto">
        <a:xfrm>
          <a:off x="759023" y="68966953"/>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08" name="AutoShape 4" descr="Resultado de imagen para todos por un nuevo pais logo">
          <a:extLst>
            <a:ext uri="{FF2B5EF4-FFF2-40B4-BE49-F238E27FC236}">
              <a16:creationId xmlns:a16="http://schemas.microsoft.com/office/drawing/2014/main" id="{2C970886-F447-4A10-AB23-2DBE6FEA69CB}"/>
            </a:ext>
          </a:extLst>
        </xdr:cNvPr>
        <xdr:cNvSpPr>
          <a:spLocks noChangeAspect="1" noChangeArrowheads="1"/>
        </xdr:cNvSpPr>
      </xdr:nvSpPr>
      <xdr:spPr bwMode="auto">
        <a:xfrm>
          <a:off x="759023" y="68966953"/>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09" name="AutoShape 4" descr="Resultado de imagen para todos por un nuevo pais logo">
          <a:extLst>
            <a:ext uri="{FF2B5EF4-FFF2-40B4-BE49-F238E27FC236}">
              <a16:creationId xmlns:a16="http://schemas.microsoft.com/office/drawing/2014/main" id="{529BB31E-8A4D-4D96-9502-5D606DDA8273}"/>
            </a:ext>
          </a:extLst>
        </xdr:cNvPr>
        <xdr:cNvSpPr>
          <a:spLocks noChangeAspect="1" noChangeArrowheads="1"/>
        </xdr:cNvSpPr>
      </xdr:nvSpPr>
      <xdr:spPr bwMode="auto">
        <a:xfrm>
          <a:off x="759023" y="68966953"/>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10" name="AutoShape 4" descr="Resultado de imagen para todos por un nuevo pais logo">
          <a:extLst>
            <a:ext uri="{FF2B5EF4-FFF2-40B4-BE49-F238E27FC236}">
              <a16:creationId xmlns:a16="http://schemas.microsoft.com/office/drawing/2014/main" id="{AAD4F293-7589-4CD4-AD70-4E7EC7385CEB}"/>
            </a:ext>
          </a:extLst>
        </xdr:cNvPr>
        <xdr:cNvSpPr>
          <a:spLocks noChangeAspect="1" noChangeArrowheads="1"/>
        </xdr:cNvSpPr>
      </xdr:nvSpPr>
      <xdr:spPr bwMode="auto">
        <a:xfrm>
          <a:off x="759023" y="68966953"/>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11" name="AutoShape 4" descr="Resultado de imagen para todos por un nuevo pais logo">
          <a:extLst>
            <a:ext uri="{FF2B5EF4-FFF2-40B4-BE49-F238E27FC236}">
              <a16:creationId xmlns:a16="http://schemas.microsoft.com/office/drawing/2014/main" id="{56CA540F-8FD7-4E44-9FC2-1BF838191B88}"/>
            </a:ext>
          </a:extLst>
        </xdr:cNvPr>
        <xdr:cNvSpPr>
          <a:spLocks noChangeAspect="1" noChangeArrowheads="1"/>
        </xdr:cNvSpPr>
      </xdr:nvSpPr>
      <xdr:spPr bwMode="auto">
        <a:xfrm>
          <a:off x="759023" y="68966953"/>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12" name="AutoShape 4" descr="Resultado de imagen para todos por un nuevo pais logo">
          <a:extLst>
            <a:ext uri="{FF2B5EF4-FFF2-40B4-BE49-F238E27FC236}">
              <a16:creationId xmlns:a16="http://schemas.microsoft.com/office/drawing/2014/main" id="{918C2DB5-DA6A-47F7-996A-3674FC31177C}"/>
            </a:ext>
          </a:extLst>
        </xdr:cNvPr>
        <xdr:cNvSpPr>
          <a:spLocks noChangeAspect="1" noChangeArrowheads="1"/>
        </xdr:cNvSpPr>
      </xdr:nvSpPr>
      <xdr:spPr bwMode="auto">
        <a:xfrm>
          <a:off x="759023" y="68966953"/>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13" name="AutoShape 4" descr="Resultado de imagen para todos por un nuevo pais logo">
          <a:extLst>
            <a:ext uri="{FF2B5EF4-FFF2-40B4-BE49-F238E27FC236}">
              <a16:creationId xmlns:a16="http://schemas.microsoft.com/office/drawing/2014/main" id="{A29D77A2-2759-4DCB-BA90-1E62119E8DE3}"/>
            </a:ext>
          </a:extLst>
        </xdr:cNvPr>
        <xdr:cNvSpPr>
          <a:spLocks noChangeAspect="1" noChangeArrowheads="1"/>
        </xdr:cNvSpPr>
      </xdr:nvSpPr>
      <xdr:spPr bwMode="auto">
        <a:xfrm>
          <a:off x="759023" y="68966953"/>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14" name="AutoShape 4" descr="Resultado de imagen para todos por un nuevo pais logo">
          <a:extLst>
            <a:ext uri="{FF2B5EF4-FFF2-40B4-BE49-F238E27FC236}">
              <a16:creationId xmlns:a16="http://schemas.microsoft.com/office/drawing/2014/main" id="{C098CA5E-1F16-4145-98EB-F27489CF4898}"/>
            </a:ext>
          </a:extLst>
        </xdr:cNvPr>
        <xdr:cNvSpPr>
          <a:spLocks noChangeAspect="1" noChangeArrowheads="1"/>
        </xdr:cNvSpPr>
      </xdr:nvSpPr>
      <xdr:spPr bwMode="auto">
        <a:xfrm>
          <a:off x="759023" y="68966953"/>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15" name="AutoShape 4" descr="Resultado de imagen para todos por un nuevo pais logo">
          <a:extLst>
            <a:ext uri="{FF2B5EF4-FFF2-40B4-BE49-F238E27FC236}">
              <a16:creationId xmlns:a16="http://schemas.microsoft.com/office/drawing/2014/main" id="{1737288E-961F-4DD3-824B-353E4651F1FB}"/>
            </a:ext>
          </a:extLst>
        </xdr:cNvPr>
        <xdr:cNvSpPr>
          <a:spLocks noChangeAspect="1" noChangeArrowheads="1"/>
        </xdr:cNvSpPr>
      </xdr:nvSpPr>
      <xdr:spPr bwMode="auto">
        <a:xfrm>
          <a:off x="759023" y="68966953"/>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821218</xdr:colOff>
      <xdr:row>59</xdr:row>
      <xdr:rowOff>443023</xdr:rowOff>
    </xdr:from>
    <xdr:to>
      <xdr:col>3</xdr:col>
      <xdr:colOff>2874789</xdr:colOff>
      <xdr:row>67</xdr:row>
      <xdr:rowOff>598082</xdr:rowOff>
    </xdr:to>
    <xdr:pic>
      <xdr:nvPicPr>
        <xdr:cNvPr id="4" name="Imagen 3">
          <a:extLst>
            <a:ext uri="{FF2B5EF4-FFF2-40B4-BE49-F238E27FC236}">
              <a16:creationId xmlns:a16="http://schemas.microsoft.com/office/drawing/2014/main" id="{30FF90B4-4E20-65F0-0CAF-0B492D0C3C44}"/>
            </a:ext>
          </a:extLst>
        </xdr:cNvPr>
        <xdr:cNvPicPr>
          <a:picLocks noChangeAspect="1"/>
        </xdr:cNvPicPr>
      </xdr:nvPicPr>
      <xdr:blipFill>
        <a:blip xmlns:r="http://schemas.openxmlformats.org/officeDocument/2006/relationships" r:embed="rId7"/>
        <a:stretch>
          <a:fillRect/>
        </a:stretch>
      </xdr:blipFill>
      <xdr:spPr>
        <a:xfrm>
          <a:off x="1585433" y="20102180"/>
          <a:ext cx="8012234" cy="4740349"/>
        </a:xfrm>
        <a:prstGeom prst="rect">
          <a:avLst/>
        </a:prstGeom>
      </xdr:spPr>
    </xdr:pic>
    <xdr:clientData/>
  </xdr:twoCellAnchor>
  <xdr:oneCellAnchor>
    <xdr:from>
      <xdr:col>0</xdr:col>
      <xdr:colOff>0</xdr:colOff>
      <xdr:row>108</xdr:row>
      <xdr:rowOff>0</xdr:rowOff>
    </xdr:from>
    <xdr:ext cx="304800" cy="185553"/>
    <xdr:sp macro="" textlink="">
      <xdr:nvSpPr>
        <xdr:cNvPr id="16" name="AutoShape 4" descr="Resultado de imagen para todos por un nuevo pais logo">
          <a:extLst>
            <a:ext uri="{FF2B5EF4-FFF2-40B4-BE49-F238E27FC236}">
              <a16:creationId xmlns:a16="http://schemas.microsoft.com/office/drawing/2014/main" id="{BA3C8540-4A61-4957-B59B-48906997E8AD}"/>
            </a:ext>
          </a:extLst>
        </xdr:cNvPr>
        <xdr:cNvSpPr>
          <a:spLocks noChangeAspect="1" noChangeArrowheads="1"/>
        </xdr:cNvSpPr>
      </xdr:nvSpPr>
      <xdr:spPr bwMode="auto">
        <a:xfrm>
          <a:off x="759023" y="41656992"/>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17" name="AutoShape 4" descr="Resultado de imagen para todos por un nuevo pais logo">
          <a:extLst>
            <a:ext uri="{FF2B5EF4-FFF2-40B4-BE49-F238E27FC236}">
              <a16:creationId xmlns:a16="http://schemas.microsoft.com/office/drawing/2014/main" id="{C6C5FE97-5D83-401D-834D-B5B59D7CFCBB}"/>
            </a:ext>
          </a:extLst>
        </xdr:cNvPr>
        <xdr:cNvSpPr>
          <a:spLocks noChangeAspect="1" noChangeArrowheads="1"/>
        </xdr:cNvSpPr>
      </xdr:nvSpPr>
      <xdr:spPr bwMode="auto">
        <a:xfrm>
          <a:off x="759023" y="41656992"/>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18" name="AutoShape 4" descr="Resultado de imagen para todos por un nuevo pais logo">
          <a:extLst>
            <a:ext uri="{FF2B5EF4-FFF2-40B4-BE49-F238E27FC236}">
              <a16:creationId xmlns:a16="http://schemas.microsoft.com/office/drawing/2014/main" id="{669ABFE1-B07A-4718-9D2E-C4CF97B99034}"/>
            </a:ext>
          </a:extLst>
        </xdr:cNvPr>
        <xdr:cNvSpPr>
          <a:spLocks noChangeAspect="1" noChangeArrowheads="1"/>
        </xdr:cNvSpPr>
      </xdr:nvSpPr>
      <xdr:spPr bwMode="auto">
        <a:xfrm>
          <a:off x="759023" y="41656992"/>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19" name="AutoShape 4" descr="Resultado de imagen para todos por un nuevo pais logo">
          <a:extLst>
            <a:ext uri="{FF2B5EF4-FFF2-40B4-BE49-F238E27FC236}">
              <a16:creationId xmlns:a16="http://schemas.microsoft.com/office/drawing/2014/main" id="{41BADE2A-DADB-4118-AF92-48ED1235E73F}"/>
            </a:ext>
          </a:extLst>
        </xdr:cNvPr>
        <xdr:cNvSpPr>
          <a:spLocks noChangeAspect="1" noChangeArrowheads="1"/>
        </xdr:cNvSpPr>
      </xdr:nvSpPr>
      <xdr:spPr bwMode="auto">
        <a:xfrm>
          <a:off x="759023" y="4165699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21" name="AutoShape 4" descr="Resultado de imagen para todos por un nuevo pais logo">
          <a:extLst>
            <a:ext uri="{FF2B5EF4-FFF2-40B4-BE49-F238E27FC236}">
              <a16:creationId xmlns:a16="http://schemas.microsoft.com/office/drawing/2014/main" id="{2B7CBCDA-E42B-43D3-9E10-E2526088D395}"/>
            </a:ext>
          </a:extLst>
        </xdr:cNvPr>
        <xdr:cNvSpPr>
          <a:spLocks noChangeAspect="1" noChangeArrowheads="1"/>
        </xdr:cNvSpPr>
      </xdr:nvSpPr>
      <xdr:spPr bwMode="auto">
        <a:xfrm>
          <a:off x="759023" y="4165699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22" name="AutoShape 4" descr="Resultado de imagen para todos por un nuevo pais logo">
          <a:extLst>
            <a:ext uri="{FF2B5EF4-FFF2-40B4-BE49-F238E27FC236}">
              <a16:creationId xmlns:a16="http://schemas.microsoft.com/office/drawing/2014/main" id="{FBC0AEAA-4D3B-4447-9417-444E73035504}"/>
            </a:ext>
          </a:extLst>
        </xdr:cNvPr>
        <xdr:cNvSpPr>
          <a:spLocks noChangeAspect="1" noChangeArrowheads="1"/>
        </xdr:cNvSpPr>
      </xdr:nvSpPr>
      <xdr:spPr bwMode="auto">
        <a:xfrm>
          <a:off x="759023" y="41656992"/>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27" name="AutoShape 4" descr="Resultado de imagen para todos por un nuevo pais logo">
          <a:extLst>
            <a:ext uri="{FF2B5EF4-FFF2-40B4-BE49-F238E27FC236}">
              <a16:creationId xmlns:a16="http://schemas.microsoft.com/office/drawing/2014/main" id="{62354C5C-B696-483E-919B-CCAB3F1F93BA}"/>
            </a:ext>
          </a:extLst>
        </xdr:cNvPr>
        <xdr:cNvSpPr>
          <a:spLocks noChangeAspect="1" noChangeArrowheads="1"/>
        </xdr:cNvSpPr>
      </xdr:nvSpPr>
      <xdr:spPr bwMode="auto">
        <a:xfrm>
          <a:off x="759023" y="41656992"/>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28" name="AutoShape 4" descr="Resultado de imagen para todos por un nuevo pais logo">
          <a:extLst>
            <a:ext uri="{FF2B5EF4-FFF2-40B4-BE49-F238E27FC236}">
              <a16:creationId xmlns:a16="http://schemas.microsoft.com/office/drawing/2014/main" id="{BB2CB276-070C-477B-9AE6-82196D931875}"/>
            </a:ext>
          </a:extLst>
        </xdr:cNvPr>
        <xdr:cNvSpPr>
          <a:spLocks noChangeAspect="1" noChangeArrowheads="1"/>
        </xdr:cNvSpPr>
      </xdr:nvSpPr>
      <xdr:spPr bwMode="auto">
        <a:xfrm>
          <a:off x="759023" y="41656992"/>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29" name="AutoShape 4" descr="Resultado de imagen para todos por un nuevo pais logo">
          <a:extLst>
            <a:ext uri="{FF2B5EF4-FFF2-40B4-BE49-F238E27FC236}">
              <a16:creationId xmlns:a16="http://schemas.microsoft.com/office/drawing/2014/main" id="{3A835502-0E75-4E5D-B40D-B27990AC4673}"/>
            </a:ext>
          </a:extLst>
        </xdr:cNvPr>
        <xdr:cNvSpPr>
          <a:spLocks noChangeAspect="1" noChangeArrowheads="1"/>
        </xdr:cNvSpPr>
      </xdr:nvSpPr>
      <xdr:spPr bwMode="auto">
        <a:xfrm>
          <a:off x="759023" y="4165699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0" name="AutoShape 4" descr="Resultado de imagen para todos por un nuevo pais logo">
          <a:extLst>
            <a:ext uri="{FF2B5EF4-FFF2-40B4-BE49-F238E27FC236}">
              <a16:creationId xmlns:a16="http://schemas.microsoft.com/office/drawing/2014/main" id="{895BF150-28B1-4F6C-BC42-DCB9EC760C16}"/>
            </a:ext>
          </a:extLst>
        </xdr:cNvPr>
        <xdr:cNvSpPr>
          <a:spLocks noChangeAspect="1" noChangeArrowheads="1"/>
        </xdr:cNvSpPr>
      </xdr:nvSpPr>
      <xdr:spPr bwMode="auto">
        <a:xfrm>
          <a:off x="759023" y="4165699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1" name="AutoShape 4" descr="Resultado de imagen para todos por un nuevo pais logo">
          <a:extLst>
            <a:ext uri="{FF2B5EF4-FFF2-40B4-BE49-F238E27FC236}">
              <a16:creationId xmlns:a16="http://schemas.microsoft.com/office/drawing/2014/main" id="{178C7CAD-6629-4C20-9AEA-640EA0C1FF77}"/>
            </a:ext>
          </a:extLst>
        </xdr:cNvPr>
        <xdr:cNvSpPr>
          <a:spLocks noChangeAspect="1" noChangeArrowheads="1"/>
        </xdr:cNvSpPr>
      </xdr:nvSpPr>
      <xdr:spPr bwMode="auto">
        <a:xfrm>
          <a:off x="759023" y="4165699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2" name="AutoShape 4" descr="Resultado de imagen para todos por un nuevo pais logo">
          <a:extLst>
            <a:ext uri="{FF2B5EF4-FFF2-40B4-BE49-F238E27FC236}">
              <a16:creationId xmlns:a16="http://schemas.microsoft.com/office/drawing/2014/main" id="{F3875024-C7A3-4ECC-9427-BD5BF815CAA0}"/>
            </a:ext>
          </a:extLst>
        </xdr:cNvPr>
        <xdr:cNvSpPr>
          <a:spLocks noChangeAspect="1" noChangeArrowheads="1"/>
        </xdr:cNvSpPr>
      </xdr:nvSpPr>
      <xdr:spPr bwMode="auto">
        <a:xfrm>
          <a:off x="759023" y="4165699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3" name="AutoShape 4" descr="Resultado de imagen para todos por un nuevo pais logo">
          <a:extLst>
            <a:ext uri="{FF2B5EF4-FFF2-40B4-BE49-F238E27FC236}">
              <a16:creationId xmlns:a16="http://schemas.microsoft.com/office/drawing/2014/main" id="{908AA275-4674-43CF-99DC-178D01FAECCC}"/>
            </a:ext>
          </a:extLst>
        </xdr:cNvPr>
        <xdr:cNvSpPr>
          <a:spLocks noChangeAspect="1" noChangeArrowheads="1"/>
        </xdr:cNvSpPr>
      </xdr:nvSpPr>
      <xdr:spPr bwMode="auto">
        <a:xfrm>
          <a:off x="759023" y="4165699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4" name="AutoShape 4" descr="Resultado de imagen para todos por un nuevo pais logo">
          <a:extLst>
            <a:ext uri="{FF2B5EF4-FFF2-40B4-BE49-F238E27FC236}">
              <a16:creationId xmlns:a16="http://schemas.microsoft.com/office/drawing/2014/main" id="{A75B5ABD-B806-4002-ADF5-5DA012FCB251}"/>
            </a:ext>
          </a:extLst>
        </xdr:cNvPr>
        <xdr:cNvSpPr>
          <a:spLocks noChangeAspect="1" noChangeArrowheads="1"/>
        </xdr:cNvSpPr>
      </xdr:nvSpPr>
      <xdr:spPr bwMode="auto">
        <a:xfrm>
          <a:off x="759023" y="4165699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6" name="AutoShape 4" descr="Resultado de imagen para todos por un nuevo pais logo">
          <a:extLst>
            <a:ext uri="{FF2B5EF4-FFF2-40B4-BE49-F238E27FC236}">
              <a16:creationId xmlns:a16="http://schemas.microsoft.com/office/drawing/2014/main" id="{D2CA98DF-B530-4AC4-A610-E0B2CB1B3840}"/>
            </a:ext>
          </a:extLst>
        </xdr:cNvPr>
        <xdr:cNvSpPr>
          <a:spLocks noChangeAspect="1" noChangeArrowheads="1"/>
        </xdr:cNvSpPr>
      </xdr:nvSpPr>
      <xdr:spPr bwMode="auto">
        <a:xfrm>
          <a:off x="759023" y="4165699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8" name="AutoShape 4" descr="Resultado de imagen para todos por un nuevo pais logo">
          <a:extLst>
            <a:ext uri="{FF2B5EF4-FFF2-40B4-BE49-F238E27FC236}">
              <a16:creationId xmlns:a16="http://schemas.microsoft.com/office/drawing/2014/main" id="{096B7B3B-7ACA-466F-A375-08762A40DFB2}"/>
            </a:ext>
          </a:extLst>
        </xdr:cNvPr>
        <xdr:cNvSpPr>
          <a:spLocks noChangeAspect="1" noChangeArrowheads="1"/>
        </xdr:cNvSpPr>
      </xdr:nvSpPr>
      <xdr:spPr bwMode="auto">
        <a:xfrm>
          <a:off x="759023" y="4165699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0" name="AutoShape 4" descr="Resultado de imagen para todos por un nuevo pais logo">
          <a:extLst>
            <a:ext uri="{FF2B5EF4-FFF2-40B4-BE49-F238E27FC236}">
              <a16:creationId xmlns:a16="http://schemas.microsoft.com/office/drawing/2014/main" id="{CD46B3B1-C994-4F89-B6CF-453EB1B6F979}"/>
            </a:ext>
          </a:extLst>
        </xdr:cNvPr>
        <xdr:cNvSpPr>
          <a:spLocks noChangeAspect="1" noChangeArrowheads="1"/>
        </xdr:cNvSpPr>
      </xdr:nvSpPr>
      <xdr:spPr bwMode="auto">
        <a:xfrm>
          <a:off x="759023" y="4165699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1" name="AutoShape 4" descr="Resultado de imagen para todos por un nuevo pais logo">
          <a:extLst>
            <a:ext uri="{FF2B5EF4-FFF2-40B4-BE49-F238E27FC236}">
              <a16:creationId xmlns:a16="http://schemas.microsoft.com/office/drawing/2014/main" id="{D56241D6-5FF4-4D01-8BAB-E96220A683D7}"/>
            </a:ext>
          </a:extLst>
        </xdr:cNvPr>
        <xdr:cNvSpPr>
          <a:spLocks noChangeAspect="1" noChangeArrowheads="1"/>
        </xdr:cNvSpPr>
      </xdr:nvSpPr>
      <xdr:spPr bwMode="auto">
        <a:xfrm>
          <a:off x="759023" y="4165699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5" name="AutoShape 4" descr="Resultado de imagen para todos por un nuevo pais logo">
          <a:extLst>
            <a:ext uri="{FF2B5EF4-FFF2-40B4-BE49-F238E27FC236}">
              <a16:creationId xmlns:a16="http://schemas.microsoft.com/office/drawing/2014/main" id="{1C9D8AF6-9A34-4A35-BDA1-91FA39806C1D}"/>
            </a:ext>
          </a:extLst>
        </xdr:cNvPr>
        <xdr:cNvSpPr>
          <a:spLocks noChangeAspect="1" noChangeArrowheads="1"/>
        </xdr:cNvSpPr>
      </xdr:nvSpPr>
      <xdr:spPr bwMode="auto">
        <a:xfrm>
          <a:off x="759023" y="41656992"/>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6" name="AutoShape 4" descr="Resultado de imagen para todos por un nuevo pais logo">
          <a:extLst>
            <a:ext uri="{FF2B5EF4-FFF2-40B4-BE49-F238E27FC236}">
              <a16:creationId xmlns:a16="http://schemas.microsoft.com/office/drawing/2014/main" id="{655CA2AC-7D18-4885-98FF-3531709C16B5}"/>
            </a:ext>
          </a:extLst>
        </xdr:cNvPr>
        <xdr:cNvSpPr>
          <a:spLocks noChangeAspect="1" noChangeArrowheads="1"/>
        </xdr:cNvSpPr>
      </xdr:nvSpPr>
      <xdr:spPr bwMode="auto">
        <a:xfrm>
          <a:off x="759023" y="41656992"/>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48" name="AutoShape 4" descr="Resultado de imagen para todos por un nuevo pais logo">
          <a:extLst>
            <a:ext uri="{FF2B5EF4-FFF2-40B4-BE49-F238E27FC236}">
              <a16:creationId xmlns:a16="http://schemas.microsoft.com/office/drawing/2014/main" id="{B2181F24-69E2-429E-ACF8-C6F252F0D4BD}"/>
            </a:ext>
          </a:extLst>
        </xdr:cNvPr>
        <xdr:cNvSpPr>
          <a:spLocks noChangeAspect="1" noChangeArrowheads="1"/>
        </xdr:cNvSpPr>
      </xdr:nvSpPr>
      <xdr:spPr bwMode="auto">
        <a:xfrm>
          <a:off x="0" y="500495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9" name="AutoShape 4" descr="Resultado de imagen para todos por un nuevo pais logo">
          <a:extLst>
            <a:ext uri="{FF2B5EF4-FFF2-40B4-BE49-F238E27FC236}">
              <a16:creationId xmlns:a16="http://schemas.microsoft.com/office/drawing/2014/main" id="{C430B3A3-129F-400E-828E-779AA1574EFF}"/>
            </a:ext>
          </a:extLst>
        </xdr:cNvPr>
        <xdr:cNvSpPr>
          <a:spLocks noChangeAspect="1" noChangeArrowheads="1"/>
        </xdr:cNvSpPr>
      </xdr:nvSpPr>
      <xdr:spPr bwMode="auto">
        <a:xfrm>
          <a:off x="0" y="500495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0" name="AutoShape 4" descr="Resultado de imagen para todos por un nuevo pais logo">
          <a:extLst>
            <a:ext uri="{FF2B5EF4-FFF2-40B4-BE49-F238E27FC236}">
              <a16:creationId xmlns:a16="http://schemas.microsoft.com/office/drawing/2014/main" id="{B93A81DA-B0AB-4D87-A14E-FBD685275CFC}"/>
            </a:ext>
          </a:extLst>
        </xdr:cNvPr>
        <xdr:cNvSpPr>
          <a:spLocks noChangeAspect="1" noChangeArrowheads="1"/>
        </xdr:cNvSpPr>
      </xdr:nvSpPr>
      <xdr:spPr bwMode="auto">
        <a:xfrm>
          <a:off x="0" y="500495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1" name="AutoShape 4" descr="Resultado de imagen para todos por un nuevo pais logo">
          <a:extLst>
            <a:ext uri="{FF2B5EF4-FFF2-40B4-BE49-F238E27FC236}">
              <a16:creationId xmlns:a16="http://schemas.microsoft.com/office/drawing/2014/main" id="{26AB063A-FDDD-4D4B-BFE5-7A162BDCE574}"/>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2" name="AutoShape 4" descr="Resultado de imagen para todos por un nuevo pais logo">
          <a:extLst>
            <a:ext uri="{FF2B5EF4-FFF2-40B4-BE49-F238E27FC236}">
              <a16:creationId xmlns:a16="http://schemas.microsoft.com/office/drawing/2014/main" id="{715C3453-C790-47B5-A409-53EB499ABC35}"/>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3" name="AutoShape 4" descr="Resultado de imagen para todos por un nuevo pais logo">
          <a:extLst>
            <a:ext uri="{FF2B5EF4-FFF2-40B4-BE49-F238E27FC236}">
              <a16:creationId xmlns:a16="http://schemas.microsoft.com/office/drawing/2014/main" id="{1EDA398B-5B36-4537-988B-0B639321C63A}"/>
            </a:ext>
          </a:extLst>
        </xdr:cNvPr>
        <xdr:cNvSpPr>
          <a:spLocks noChangeAspect="1" noChangeArrowheads="1"/>
        </xdr:cNvSpPr>
      </xdr:nvSpPr>
      <xdr:spPr bwMode="auto">
        <a:xfrm>
          <a:off x="0" y="500495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4" name="AutoShape 4" descr="Resultado de imagen para todos por un nuevo pais logo">
          <a:extLst>
            <a:ext uri="{FF2B5EF4-FFF2-40B4-BE49-F238E27FC236}">
              <a16:creationId xmlns:a16="http://schemas.microsoft.com/office/drawing/2014/main" id="{62C73D57-00C1-400F-ADC2-AE3577388E6F}"/>
            </a:ext>
          </a:extLst>
        </xdr:cNvPr>
        <xdr:cNvSpPr>
          <a:spLocks noChangeAspect="1" noChangeArrowheads="1"/>
        </xdr:cNvSpPr>
      </xdr:nvSpPr>
      <xdr:spPr bwMode="auto">
        <a:xfrm>
          <a:off x="0" y="500495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5" name="AutoShape 4" descr="Resultado de imagen para todos por un nuevo pais logo">
          <a:extLst>
            <a:ext uri="{FF2B5EF4-FFF2-40B4-BE49-F238E27FC236}">
              <a16:creationId xmlns:a16="http://schemas.microsoft.com/office/drawing/2014/main" id="{F22AB1DE-A8D3-41C7-8EEB-688BB2F522E8}"/>
            </a:ext>
          </a:extLst>
        </xdr:cNvPr>
        <xdr:cNvSpPr>
          <a:spLocks noChangeAspect="1" noChangeArrowheads="1"/>
        </xdr:cNvSpPr>
      </xdr:nvSpPr>
      <xdr:spPr bwMode="auto">
        <a:xfrm>
          <a:off x="0" y="500495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6" name="AutoShape 4" descr="Resultado de imagen para todos por un nuevo pais logo">
          <a:extLst>
            <a:ext uri="{FF2B5EF4-FFF2-40B4-BE49-F238E27FC236}">
              <a16:creationId xmlns:a16="http://schemas.microsoft.com/office/drawing/2014/main" id="{D6A25B98-73AE-4DDA-A88F-EA39056CD12B}"/>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7" name="AutoShape 4" descr="Resultado de imagen para todos por un nuevo pais logo">
          <a:extLst>
            <a:ext uri="{FF2B5EF4-FFF2-40B4-BE49-F238E27FC236}">
              <a16:creationId xmlns:a16="http://schemas.microsoft.com/office/drawing/2014/main" id="{731D3E45-F4C5-4956-9584-42CB27273EA7}"/>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8" name="AutoShape 4" descr="Resultado de imagen para todos por un nuevo pais logo">
          <a:extLst>
            <a:ext uri="{FF2B5EF4-FFF2-40B4-BE49-F238E27FC236}">
              <a16:creationId xmlns:a16="http://schemas.microsoft.com/office/drawing/2014/main" id="{9C4847BF-0176-4F84-9C65-B5A6D6FFDFC4}"/>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9" name="AutoShape 4" descr="Resultado de imagen para todos por un nuevo pais logo">
          <a:extLst>
            <a:ext uri="{FF2B5EF4-FFF2-40B4-BE49-F238E27FC236}">
              <a16:creationId xmlns:a16="http://schemas.microsoft.com/office/drawing/2014/main" id="{5783740C-0028-41C9-B342-82DDCA4259D8}"/>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0" name="AutoShape 4" descr="Resultado de imagen para todos por un nuevo pais logo">
          <a:extLst>
            <a:ext uri="{FF2B5EF4-FFF2-40B4-BE49-F238E27FC236}">
              <a16:creationId xmlns:a16="http://schemas.microsoft.com/office/drawing/2014/main" id="{E6AD0A85-F421-46BA-A3BE-54BA88F1B9A4}"/>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1" name="AutoShape 4" descr="Resultado de imagen para todos por un nuevo pais logo">
          <a:extLst>
            <a:ext uri="{FF2B5EF4-FFF2-40B4-BE49-F238E27FC236}">
              <a16:creationId xmlns:a16="http://schemas.microsoft.com/office/drawing/2014/main" id="{D24D2F45-1053-4938-B70F-627F2B9C2270}"/>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2" name="AutoShape 4" descr="Resultado de imagen para todos por un nuevo pais logo">
          <a:extLst>
            <a:ext uri="{FF2B5EF4-FFF2-40B4-BE49-F238E27FC236}">
              <a16:creationId xmlns:a16="http://schemas.microsoft.com/office/drawing/2014/main" id="{030662B3-853F-416A-B7BB-BB1570485893}"/>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3" name="AutoShape 4" descr="Resultado de imagen para todos por un nuevo pais logo">
          <a:extLst>
            <a:ext uri="{FF2B5EF4-FFF2-40B4-BE49-F238E27FC236}">
              <a16:creationId xmlns:a16="http://schemas.microsoft.com/office/drawing/2014/main" id="{9194D3BB-25B7-4CB3-9A7B-77511D75E14C}"/>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48" name="AutoShape 4" descr="Resultado de imagen para todos por un nuevo pais logo">
          <a:extLst>
            <a:ext uri="{FF2B5EF4-FFF2-40B4-BE49-F238E27FC236}">
              <a16:creationId xmlns:a16="http://schemas.microsoft.com/office/drawing/2014/main" id="{41DBF2B6-FDA6-405F-83B9-C21BED1FDEFD}"/>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49" name="AutoShape 4" descr="Resultado de imagen para todos por un nuevo pais logo">
          <a:extLst>
            <a:ext uri="{FF2B5EF4-FFF2-40B4-BE49-F238E27FC236}">
              <a16:creationId xmlns:a16="http://schemas.microsoft.com/office/drawing/2014/main" id="{3DD1D42B-C750-47EF-B24B-74B200AD3DEB}"/>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50" name="AutoShape 4" descr="Resultado de imagen para todos por un nuevo pais logo">
          <a:extLst>
            <a:ext uri="{FF2B5EF4-FFF2-40B4-BE49-F238E27FC236}">
              <a16:creationId xmlns:a16="http://schemas.microsoft.com/office/drawing/2014/main" id="{10BF1015-68D8-4116-9AA5-BB6A71EA2C57}"/>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451" name="AutoShape 4" descr="Resultado de imagen para todos por un nuevo pais logo">
          <a:extLst>
            <a:ext uri="{FF2B5EF4-FFF2-40B4-BE49-F238E27FC236}">
              <a16:creationId xmlns:a16="http://schemas.microsoft.com/office/drawing/2014/main" id="{467E318C-A606-4529-9461-1EDB3DFA708E}"/>
            </a:ext>
          </a:extLst>
        </xdr:cNvPr>
        <xdr:cNvSpPr>
          <a:spLocks noChangeAspect="1" noChangeArrowheads="1"/>
        </xdr:cNvSpPr>
      </xdr:nvSpPr>
      <xdr:spPr bwMode="auto">
        <a:xfrm>
          <a:off x="0" y="500495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52" name="AutoShape 4" descr="Resultado de imagen para todos por un nuevo pais logo">
          <a:extLst>
            <a:ext uri="{FF2B5EF4-FFF2-40B4-BE49-F238E27FC236}">
              <a16:creationId xmlns:a16="http://schemas.microsoft.com/office/drawing/2014/main" id="{55E84EB4-7892-4C3F-9069-01F92D2D7E0B}"/>
            </a:ext>
          </a:extLst>
        </xdr:cNvPr>
        <xdr:cNvSpPr>
          <a:spLocks noChangeAspect="1" noChangeArrowheads="1"/>
        </xdr:cNvSpPr>
      </xdr:nvSpPr>
      <xdr:spPr bwMode="auto">
        <a:xfrm>
          <a:off x="0" y="500495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53" name="AutoShape 4" descr="Resultado de imagen para todos por un nuevo pais logo">
          <a:extLst>
            <a:ext uri="{FF2B5EF4-FFF2-40B4-BE49-F238E27FC236}">
              <a16:creationId xmlns:a16="http://schemas.microsoft.com/office/drawing/2014/main" id="{110705B6-5B00-4936-BD7E-5BD1A1F3D840}"/>
            </a:ext>
          </a:extLst>
        </xdr:cNvPr>
        <xdr:cNvSpPr>
          <a:spLocks noChangeAspect="1" noChangeArrowheads="1"/>
        </xdr:cNvSpPr>
      </xdr:nvSpPr>
      <xdr:spPr bwMode="auto">
        <a:xfrm>
          <a:off x="0" y="500495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54" name="AutoShape 4" descr="Resultado de imagen para todos por un nuevo pais logo">
          <a:extLst>
            <a:ext uri="{FF2B5EF4-FFF2-40B4-BE49-F238E27FC236}">
              <a16:creationId xmlns:a16="http://schemas.microsoft.com/office/drawing/2014/main" id="{7B98E082-1CC8-46F3-A125-3E1492B371CF}"/>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55" name="AutoShape 4" descr="Resultado de imagen para todos por un nuevo pais logo">
          <a:extLst>
            <a:ext uri="{FF2B5EF4-FFF2-40B4-BE49-F238E27FC236}">
              <a16:creationId xmlns:a16="http://schemas.microsoft.com/office/drawing/2014/main" id="{F47A4B47-F1DF-48D2-9AE6-BC56635FB86A}"/>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56" name="AutoShape 4" descr="Resultado de imagen para todos por un nuevo pais logo">
          <a:extLst>
            <a:ext uri="{FF2B5EF4-FFF2-40B4-BE49-F238E27FC236}">
              <a16:creationId xmlns:a16="http://schemas.microsoft.com/office/drawing/2014/main" id="{2FDF8F56-9AB2-41C0-9B89-B5314A450760}"/>
            </a:ext>
          </a:extLst>
        </xdr:cNvPr>
        <xdr:cNvSpPr>
          <a:spLocks noChangeAspect="1" noChangeArrowheads="1"/>
        </xdr:cNvSpPr>
      </xdr:nvSpPr>
      <xdr:spPr bwMode="auto">
        <a:xfrm>
          <a:off x="0" y="500495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57" name="AutoShape 4" descr="Resultado de imagen para todos por un nuevo pais logo">
          <a:extLst>
            <a:ext uri="{FF2B5EF4-FFF2-40B4-BE49-F238E27FC236}">
              <a16:creationId xmlns:a16="http://schemas.microsoft.com/office/drawing/2014/main" id="{0EFB512B-E4EA-4354-88B7-EFEEBE958229}"/>
            </a:ext>
          </a:extLst>
        </xdr:cNvPr>
        <xdr:cNvSpPr>
          <a:spLocks noChangeAspect="1" noChangeArrowheads="1"/>
        </xdr:cNvSpPr>
      </xdr:nvSpPr>
      <xdr:spPr bwMode="auto">
        <a:xfrm>
          <a:off x="0" y="500495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58" name="AutoShape 4" descr="Resultado de imagen para todos por un nuevo pais logo">
          <a:extLst>
            <a:ext uri="{FF2B5EF4-FFF2-40B4-BE49-F238E27FC236}">
              <a16:creationId xmlns:a16="http://schemas.microsoft.com/office/drawing/2014/main" id="{0DB2B135-E61E-4DDB-9F43-862D8071AAA0}"/>
            </a:ext>
          </a:extLst>
        </xdr:cNvPr>
        <xdr:cNvSpPr>
          <a:spLocks noChangeAspect="1" noChangeArrowheads="1"/>
        </xdr:cNvSpPr>
      </xdr:nvSpPr>
      <xdr:spPr bwMode="auto">
        <a:xfrm>
          <a:off x="0" y="500495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59" name="AutoShape 4" descr="Resultado de imagen para todos por un nuevo pais logo">
          <a:extLst>
            <a:ext uri="{FF2B5EF4-FFF2-40B4-BE49-F238E27FC236}">
              <a16:creationId xmlns:a16="http://schemas.microsoft.com/office/drawing/2014/main" id="{55CA7061-8313-4340-B875-570D09F69B55}"/>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61" name="AutoShape 4" descr="Resultado de imagen para todos por un nuevo pais logo">
          <a:extLst>
            <a:ext uri="{FF2B5EF4-FFF2-40B4-BE49-F238E27FC236}">
              <a16:creationId xmlns:a16="http://schemas.microsoft.com/office/drawing/2014/main" id="{6559F76A-0365-48DF-9A43-E3B8AFDC1F79}"/>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62" name="AutoShape 4" descr="Resultado de imagen para todos por un nuevo pais logo">
          <a:extLst>
            <a:ext uri="{FF2B5EF4-FFF2-40B4-BE49-F238E27FC236}">
              <a16:creationId xmlns:a16="http://schemas.microsoft.com/office/drawing/2014/main" id="{429F4037-BFD2-477E-A5DC-9A79EC7ABEC4}"/>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63" name="AutoShape 4" descr="Resultado de imagen para todos por un nuevo pais logo">
          <a:extLst>
            <a:ext uri="{FF2B5EF4-FFF2-40B4-BE49-F238E27FC236}">
              <a16:creationId xmlns:a16="http://schemas.microsoft.com/office/drawing/2014/main" id="{BA73A064-76E1-4F78-BC54-AE03ACF15ECF}"/>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64" name="AutoShape 4" descr="Resultado de imagen para todos por un nuevo pais logo">
          <a:extLst>
            <a:ext uri="{FF2B5EF4-FFF2-40B4-BE49-F238E27FC236}">
              <a16:creationId xmlns:a16="http://schemas.microsoft.com/office/drawing/2014/main" id="{08F8F0E5-2AA9-4334-A539-F1011B7FA157}"/>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65" name="AutoShape 4" descr="Resultado de imagen para todos por un nuevo pais logo">
          <a:extLst>
            <a:ext uri="{FF2B5EF4-FFF2-40B4-BE49-F238E27FC236}">
              <a16:creationId xmlns:a16="http://schemas.microsoft.com/office/drawing/2014/main" id="{33FC0CAA-DCD0-411C-861C-CC7AA44778AD}"/>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66" name="AutoShape 4" descr="Resultado de imagen para todos por un nuevo pais logo">
          <a:extLst>
            <a:ext uri="{FF2B5EF4-FFF2-40B4-BE49-F238E27FC236}">
              <a16:creationId xmlns:a16="http://schemas.microsoft.com/office/drawing/2014/main" id="{7A332AE3-FA70-462A-B380-5BB8669F0184}"/>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67" name="AutoShape 4" descr="Resultado de imagen para todos por un nuevo pais logo">
          <a:extLst>
            <a:ext uri="{FF2B5EF4-FFF2-40B4-BE49-F238E27FC236}">
              <a16:creationId xmlns:a16="http://schemas.microsoft.com/office/drawing/2014/main" id="{5A0D84B2-3994-42A4-9282-4736254B7C8F}"/>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68" name="AutoShape 4" descr="Resultado de imagen para todos por un nuevo pais logo">
          <a:extLst>
            <a:ext uri="{FF2B5EF4-FFF2-40B4-BE49-F238E27FC236}">
              <a16:creationId xmlns:a16="http://schemas.microsoft.com/office/drawing/2014/main" id="{94D56868-04CC-49C7-8102-B6E0BC3D92CF}"/>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69" name="AutoShape 4" descr="Resultado de imagen para todos por un nuevo pais logo">
          <a:extLst>
            <a:ext uri="{FF2B5EF4-FFF2-40B4-BE49-F238E27FC236}">
              <a16:creationId xmlns:a16="http://schemas.microsoft.com/office/drawing/2014/main" id="{1F4F535D-BB1E-4B63-AD7C-794421ACBEEA}"/>
            </a:ext>
          </a:extLst>
        </xdr:cNvPr>
        <xdr:cNvSpPr>
          <a:spLocks noChangeAspect="1" noChangeArrowheads="1"/>
        </xdr:cNvSpPr>
      </xdr:nvSpPr>
      <xdr:spPr bwMode="auto">
        <a:xfrm>
          <a:off x="0" y="500495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70" name="AutoShape 4" descr="Resultado de imagen para todos por un nuevo pais logo">
          <a:extLst>
            <a:ext uri="{FF2B5EF4-FFF2-40B4-BE49-F238E27FC236}">
              <a16:creationId xmlns:a16="http://schemas.microsoft.com/office/drawing/2014/main" id="{B4844E48-C4BB-4721-B694-B88F4343AFBE}"/>
            </a:ext>
          </a:extLst>
        </xdr:cNvPr>
        <xdr:cNvSpPr>
          <a:spLocks noChangeAspect="1" noChangeArrowheads="1"/>
        </xdr:cNvSpPr>
      </xdr:nvSpPr>
      <xdr:spPr bwMode="auto">
        <a:xfrm>
          <a:off x="0" y="500495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71" name="AutoShape 4" descr="Resultado de imagen para todos por un nuevo pais logo">
          <a:extLst>
            <a:ext uri="{FF2B5EF4-FFF2-40B4-BE49-F238E27FC236}">
              <a16:creationId xmlns:a16="http://schemas.microsoft.com/office/drawing/2014/main" id="{686FCAAA-DCA6-4608-9D51-2860F3DC048F}"/>
            </a:ext>
          </a:extLst>
        </xdr:cNvPr>
        <xdr:cNvSpPr>
          <a:spLocks noChangeAspect="1" noChangeArrowheads="1"/>
        </xdr:cNvSpPr>
      </xdr:nvSpPr>
      <xdr:spPr bwMode="auto">
        <a:xfrm>
          <a:off x="0" y="57780331"/>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473" name="AutoShape 4" descr="Resultado de imagen para todos por un nuevo pais logo">
          <a:extLst>
            <a:ext uri="{FF2B5EF4-FFF2-40B4-BE49-F238E27FC236}">
              <a16:creationId xmlns:a16="http://schemas.microsoft.com/office/drawing/2014/main" id="{A93EA9C0-A8EA-4F0C-A986-F9068BC4B173}"/>
            </a:ext>
          </a:extLst>
        </xdr:cNvPr>
        <xdr:cNvSpPr>
          <a:spLocks noChangeAspect="1" noChangeArrowheads="1"/>
        </xdr:cNvSpPr>
      </xdr:nvSpPr>
      <xdr:spPr bwMode="auto">
        <a:xfrm>
          <a:off x="0" y="57098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75" name="AutoShape 4" descr="Resultado de imagen para todos por un nuevo pais logo">
          <a:extLst>
            <a:ext uri="{FF2B5EF4-FFF2-40B4-BE49-F238E27FC236}">
              <a16:creationId xmlns:a16="http://schemas.microsoft.com/office/drawing/2014/main" id="{65E6FBE0-67CA-419C-B53F-F06A3B76BBB1}"/>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76" name="AutoShape 4" descr="Resultado de imagen para todos por un nuevo pais logo">
          <a:extLst>
            <a:ext uri="{FF2B5EF4-FFF2-40B4-BE49-F238E27FC236}">
              <a16:creationId xmlns:a16="http://schemas.microsoft.com/office/drawing/2014/main" id="{380DB9BD-9B09-4D76-920B-938B47735F0B}"/>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77" name="AutoShape 4" descr="Resultado de imagen para todos por un nuevo pais logo">
          <a:extLst>
            <a:ext uri="{FF2B5EF4-FFF2-40B4-BE49-F238E27FC236}">
              <a16:creationId xmlns:a16="http://schemas.microsoft.com/office/drawing/2014/main" id="{E621529E-D162-4F4A-BD58-1640CBC05579}"/>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78" name="AutoShape 4" descr="Resultado de imagen para todos por un nuevo pais logo">
          <a:extLst>
            <a:ext uri="{FF2B5EF4-FFF2-40B4-BE49-F238E27FC236}">
              <a16:creationId xmlns:a16="http://schemas.microsoft.com/office/drawing/2014/main" id="{BDCFB602-C2EF-473F-ABCD-630DB3EBD667}"/>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79" name="AutoShape 4" descr="Resultado de imagen para todos por un nuevo pais logo">
          <a:extLst>
            <a:ext uri="{FF2B5EF4-FFF2-40B4-BE49-F238E27FC236}">
              <a16:creationId xmlns:a16="http://schemas.microsoft.com/office/drawing/2014/main" id="{2CC346A9-C211-401F-883C-A656E5B81A4F}"/>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80" name="AutoShape 4" descr="Resultado de imagen para todos por un nuevo pais logo">
          <a:extLst>
            <a:ext uri="{FF2B5EF4-FFF2-40B4-BE49-F238E27FC236}">
              <a16:creationId xmlns:a16="http://schemas.microsoft.com/office/drawing/2014/main" id="{E2622961-F821-47D1-BECA-02992B1C9336}"/>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81" name="AutoShape 4" descr="Resultado de imagen para todos por un nuevo pais logo">
          <a:extLst>
            <a:ext uri="{FF2B5EF4-FFF2-40B4-BE49-F238E27FC236}">
              <a16:creationId xmlns:a16="http://schemas.microsoft.com/office/drawing/2014/main" id="{EAF614E4-7B70-47DF-B486-B6CFF4312728}"/>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82" name="AutoShape 4" descr="Resultado de imagen para todos por un nuevo pais logo">
          <a:extLst>
            <a:ext uri="{FF2B5EF4-FFF2-40B4-BE49-F238E27FC236}">
              <a16:creationId xmlns:a16="http://schemas.microsoft.com/office/drawing/2014/main" id="{1CE8C181-6EC9-4C67-B866-E55C2FF3CAA3}"/>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83" name="AutoShape 4" descr="Resultado de imagen para todos por un nuevo pais logo">
          <a:extLst>
            <a:ext uri="{FF2B5EF4-FFF2-40B4-BE49-F238E27FC236}">
              <a16:creationId xmlns:a16="http://schemas.microsoft.com/office/drawing/2014/main" id="{BC0026A3-5431-406B-9E4F-AD44F26BE6B1}"/>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84" name="AutoShape 4" descr="Resultado de imagen para todos por un nuevo pais logo">
          <a:extLst>
            <a:ext uri="{FF2B5EF4-FFF2-40B4-BE49-F238E27FC236}">
              <a16:creationId xmlns:a16="http://schemas.microsoft.com/office/drawing/2014/main" id="{42991935-919F-4C79-8A50-7B74DF089BD3}"/>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85" name="AutoShape 4" descr="Resultado de imagen para todos por un nuevo pais logo">
          <a:extLst>
            <a:ext uri="{FF2B5EF4-FFF2-40B4-BE49-F238E27FC236}">
              <a16:creationId xmlns:a16="http://schemas.microsoft.com/office/drawing/2014/main" id="{30EEE74A-3EEE-48AB-B0DC-16AA6C256073}"/>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86" name="AutoShape 4" descr="Resultado de imagen para todos por un nuevo pais logo">
          <a:extLst>
            <a:ext uri="{FF2B5EF4-FFF2-40B4-BE49-F238E27FC236}">
              <a16:creationId xmlns:a16="http://schemas.microsoft.com/office/drawing/2014/main" id="{AF9638B4-BF2C-4A92-9514-D0580D8856E7}"/>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87" name="AutoShape 4" descr="Resultado de imagen para todos por un nuevo pais logo">
          <a:extLst>
            <a:ext uri="{FF2B5EF4-FFF2-40B4-BE49-F238E27FC236}">
              <a16:creationId xmlns:a16="http://schemas.microsoft.com/office/drawing/2014/main" id="{48B355B3-3F2D-4E7E-A4A0-3AE6D27D94FB}"/>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88" name="AutoShape 4" descr="Resultado de imagen para todos por un nuevo pais logo">
          <a:extLst>
            <a:ext uri="{FF2B5EF4-FFF2-40B4-BE49-F238E27FC236}">
              <a16:creationId xmlns:a16="http://schemas.microsoft.com/office/drawing/2014/main" id="{414F8ABC-0402-4A1A-B3CD-0626A36BBECA}"/>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89" name="AutoShape 4" descr="Resultado de imagen para todos por un nuevo pais logo">
          <a:extLst>
            <a:ext uri="{FF2B5EF4-FFF2-40B4-BE49-F238E27FC236}">
              <a16:creationId xmlns:a16="http://schemas.microsoft.com/office/drawing/2014/main" id="{D317AF55-5133-4653-927D-B788A65DC746}"/>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90" name="AutoShape 4" descr="Resultado de imagen para todos por un nuevo pais logo">
          <a:extLst>
            <a:ext uri="{FF2B5EF4-FFF2-40B4-BE49-F238E27FC236}">
              <a16:creationId xmlns:a16="http://schemas.microsoft.com/office/drawing/2014/main" id="{B28A37C5-12A6-43F8-9B56-8654B148FCDF}"/>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91" name="AutoShape 4" descr="Resultado de imagen para todos por un nuevo pais logo">
          <a:extLst>
            <a:ext uri="{FF2B5EF4-FFF2-40B4-BE49-F238E27FC236}">
              <a16:creationId xmlns:a16="http://schemas.microsoft.com/office/drawing/2014/main" id="{5E0873FC-AC04-473A-B294-BDF82F49F9B2}"/>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92" name="AutoShape 4" descr="Resultado de imagen para todos por un nuevo pais logo">
          <a:extLst>
            <a:ext uri="{FF2B5EF4-FFF2-40B4-BE49-F238E27FC236}">
              <a16:creationId xmlns:a16="http://schemas.microsoft.com/office/drawing/2014/main" id="{17211454-17CB-4362-B303-7A50D26273D7}"/>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51955</xdr:colOff>
      <xdr:row>108</xdr:row>
      <xdr:rowOff>0</xdr:rowOff>
    </xdr:from>
    <xdr:ext cx="304800" cy="299029"/>
    <xdr:sp macro="" textlink="">
      <xdr:nvSpPr>
        <xdr:cNvPr id="493" name="AutoShape 4" descr="Resultado de imagen para todos por un nuevo pais logo">
          <a:extLst>
            <a:ext uri="{FF2B5EF4-FFF2-40B4-BE49-F238E27FC236}">
              <a16:creationId xmlns:a16="http://schemas.microsoft.com/office/drawing/2014/main" id="{7448D100-9F8E-4EBA-95A3-CD9BFF455849}"/>
            </a:ext>
          </a:extLst>
        </xdr:cNvPr>
        <xdr:cNvSpPr>
          <a:spLocks noChangeAspect="1" noChangeArrowheads="1"/>
        </xdr:cNvSpPr>
      </xdr:nvSpPr>
      <xdr:spPr bwMode="auto">
        <a:xfrm>
          <a:off x="51955"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494" name="AutoShape 4" descr="Resultado de imagen para todos por un nuevo pais logo">
          <a:extLst>
            <a:ext uri="{FF2B5EF4-FFF2-40B4-BE49-F238E27FC236}">
              <a16:creationId xmlns:a16="http://schemas.microsoft.com/office/drawing/2014/main" id="{40BA7753-BC0A-4A12-85C3-006587310888}"/>
            </a:ext>
          </a:extLst>
        </xdr:cNvPr>
        <xdr:cNvSpPr>
          <a:spLocks noChangeAspect="1" noChangeArrowheads="1"/>
        </xdr:cNvSpPr>
      </xdr:nvSpPr>
      <xdr:spPr bwMode="auto">
        <a:xfrm>
          <a:off x="0" y="57098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95" name="AutoShape 4" descr="Resultado de imagen para todos por un nuevo pais logo">
          <a:extLst>
            <a:ext uri="{FF2B5EF4-FFF2-40B4-BE49-F238E27FC236}">
              <a16:creationId xmlns:a16="http://schemas.microsoft.com/office/drawing/2014/main" id="{661D7069-24A0-4989-A885-EE60A306CAB8}"/>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96" name="AutoShape 4" descr="Resultado de imagen para todos por un nuevo pais logo">
          <a:extLst>
            <a:ext uri="{FF2B5EF4-FFF2-40B4-BE49-F238E27FC236}">
              <a16:creationId xmlns:a16="http://schemas.microsoft.com/office/drawing/2014/main" id="{1B30AC02-9312-4D87-A63F-A6468247EF48}"/>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97" name="AutoShape 4" descr="Resultado de imagen para todos por un nuevo pais logo">
          <a:extLst>
            <a:ext uri="{FF2B5EF4-FFF2-40B4-BE49-F238E27FC236}">
              <a16:creationId xmlns:a16="http://schemas.microsoft.com/office/drawing/2014/main" id="{2F59B195-AA92-49E3-9C2D-C15636F5736E}"/>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98" name="AutoShape 4" descr="Resultado de imagen para todos por un nuevo pais logo">
          <a:extLst>
            <a:ext uri="{FF2B5EF4-FFF2-40B4-BE49-F238E27FC236}">
              <a16:creationId xmlns:a16="http://schemas.microsoft.com/office/drawing/2014/main" id="{EDA84AC7-FF14-4E7F-B458-7EB8A0069A2C}"/>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99" name="AutoShape 4" descr="Resultado de imagen para todos por un nuevo pais logo">
          <a:extLst>
            <a:ext uri="{FF2B5EF4-FFF2-40B4-BE49-F238E27FC236}">
              <a16:creationId xmlns:a16="http://schemas.microsoft.com/office/drawing/2014/main" id="{EEDD1936-9E4F-45A7-B49E-B1CCE6620F2C}"/>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00" name="AutoShape 4" descr="Resultado de imagen para todos por un nuevo pais logo">
          <a:extLst>
            <a:ext uri="{FF2B5EF4-FFF2-40B4-BE49-F238E27FC236}">
              <a16:creationId xmlns:a16="http://schemas.microsoft.com/office/drawing/2014/main" id="{6CA3D75F-0F0D-47A6-8E34-88CDB114F03A}"/>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01" name="AutoShape 4" descr="Resultado de imagen para todos por un nuevo pais logo">
          <a:extLst>
            <a:ext uri="{FF2B5EF4-FFF2-40B4-BE49-F238E27FC236}">
              <a16:creationId xmlns:a16="http://schemas.microsoft.com/office/drawing/2014/main" id="{1D5E7C30-FE84-4D00-901C-152B9A786FF9}"/>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02" name="AutoShape 4" descr="Resultado de imagen para todos por un nuevo pais logo">
          <a:extLst>
            <a:ext uri="{FF2B5EF4-FFF2-40B4-BE49-F238E27FC236}">
              <a16:creationId xmlns:a16="http://schemas.microsoft.com/office/drawing/2014/main" id="{13EA33F8-0070-4902-AA19-856216D03433}"/>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03" name="AutoShape 4" descr="Resultado de imagen para todos por un nuevo pais logo">
          <a:extLst>
            <a:ext uri="{FF2B5EF4-FFF2-40B4-BE49-F238E27FC236}">
              <a16:creationId xmlns:a16="http://schemas.microsoft.com/office/drawing/2014/main" id="{69C3F7E6-7AA8-4228-AC38-C95A69022C3F}"/>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04" name="AutoShape 4" descr="Resultado de imagen para todos por un nuevo pais logo">
          <a:extLst>
            <a:ext uri="{FF2B5EF4-FFF2-40B4-BE49-F238E27FC236}">
              <a16:creationId xmlns:a16="http://schemas.microsoft.com/office/drawing/2014/main" id="{FA2E1FC7-AFF3-4BA0-AA0D-57D6F3B528CD}"/>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05" name="AutoShape 4" descr="Resultado de imagen para todos por un nuevo pais logo">
          <a:extLst>
            <a:ext uri="{FF2B5EF4-FFF2-40B4-BE49-F238E27FC236}">
              <a16:creationId xmlns:a16="http://schemas.microsoft.com/office/drawing/2014/main" id="{D985BED0-87E1-46DF-9FDB-C24AC3E83739}"/>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27" name="AutoShape 4" descr="Resultado de imagen para todos por un nuevo pais logo">
          <a:extLst>
            <a:ext uri="{FF2B5EF4-FFF2-40B4-BE49-F238E27FC236}">
              <a16:creationId xmlns:a16="http://schemas.microsoft.com/office/drawing/2014/main" id="{6E7F0189-7ADF-46DA-8337-DC57824356F3}"/>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28" name="AutoShape 4" descr="Resultado de imagen para todos por un nuevo pais logo">
          <a:extLst>
            <a:ext uri="{FF2B5EF4-FFF2-40B4-BE49-F238E27FC236}">
              <a16:creationId xmlns:a16="http://schemas.microsoft.com/office/drawing/2014/main" id="{8B6C7F79-47CB-4131-91B7-067EA9E96810}"/>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29" name="AutoShape 4" descr="Resultado de imagen para todos por un nuevo pais logo">
          <a:extLst>
            <a:ext uri="{FF2B5EF4-FFF2-40B4-BE49-F238E27FC236}">
              <a16:creationId xmlns:a16="http://schemas.microsoft.com/office/drawing/2014/main" id="{C3B7F11A-9B19-4C6B-85C6-6B915316E63B}"/>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30" name="AutoShape 4" descr="Resultado de imagen para todos por un nuevo pais logo">
          <a:extLst>
            <a:ext uri="{FF2B5EF4-FFF2-40B4-BE49-F238E27FC236}">
              <a16:creationId xmlns:a16="http://schemas.microsoft.com/office/drawing/2014/main" id="{720166E2-749F-4DDF-9214-254509D87C0C}"/>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31" name="AutoShape 4" descr="Resultado de imagen para todos por un nuevo pais logo">
          <a:extLst>
            <a:ext uri="{FF2B5EF4-FFF2-40B4-BE49-F238E27FC236}">
              <a16:creationId xmlns:a16="http://schemas.microsoft.com/office/drawing/2014/main" id="{11848D8A-9DE6-4348-9274-08B1054BB946}"/>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52" name="AutoShape 4" descr="Resultado de imagen para todos por un nuevo pais logo">
          <a:extLst>
            <a:ext uri="{FF2B5EF4-FFF2-40B4-BE49-F238E27FC236}">
              <a16:creationId xmlns:a16="http://schemas.microsoft.com/office/drawing/2014/main" id="{5EEFB846-EEAE-4058-8A8F-96B9D6576EC5}"/>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53" name="AutoShape 4" descr="Resultado de imagen para todos por un nuevo pais logo">
          <a:extLst>
            <a:ext uri="{FF2B5EF4-FFF2-40B4-BE49-F238E27FC236}">
              <a16:creationId xmlns:a16="http://schemas.microsoft.com/office/drawing/2014/main" id="{970EF7CE-43B4-4D0B-9549-596A311774FA}"/>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554" name="AutoShape 4" descr="Resultado de imagen para todos por un nuevo pais logo">
          <a:extLst>
            <a:ext uri="{FF2B5EF4-FFF2-40B4-BE49-F238E27FC236}">
              <a16:creationId xmlns:a16="http://schemas.microsoft.com/office/drawing/2014/main" id="{9283AB7B-B07F-47FA-B8C7-1E0BEAC69CA2}"/>
            </a:ext>
          </a:extLst>
        </xdr:cNvPr>
        <xdr:cNvSpPr>
          <a:spLocks noChangeAspect="1" noChangeArrowheads="1"/>
        </xdr:cNvSpPr>
      </xdr:nvSpPr>
      <xdr:spPr bwMode="auto">
        <a:xfrm>
          <a:off x="0" y="57098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56" name="AutoShape 4" descr="Resultado de imagen para todos por un nuevo pais logo">
          <a:extLst>
            <a:ext uri="{FF2B5EF4-FFF2-40B4-BE49-F238E27FC236}">
              <a16:creationId xmlns:a16="http://schemas.microsoft.com/office/drawing/2014/main" id="{E866F89C-0F09-4A39-8878-08624067DEB6}"/>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77" name="AutoShape 4" descr="Resultado de imagen para todos por un nuevo pais logo">
          <a:extLst>
            <a:ext uri="{FF2B5EF4-FFF2-40B4-BE49-F238E27FC236}">
              <a16:creationId xmlns:a16="http://schemas.microsoft.com/office/drawing/2014/main" id="{F0DDE5C4-C064-4A19-81A6-8CFA018CA230}"/>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78" name="AutoShape 4" descr="Resultado de imagen para todos por un nuevo pais logo">
          <a:extLst>
            <a:ext uri="{FF2B5EF4-FFF2-40B4-BE49-F238E27FC236}">
              <a16:creationId xmlns:a16="http://schemas.microsoft.com/office/drawing/2014/main" id="{B26D9A97-7CE2-4EAB-94C0-5E687C3EF06B}"/>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79" name="AutoShape 4" descr="Resultado de imagen para todos por un nuevo pais logo">
          <a:extLst>
            <a:ext uri="{FF2B5EF4-FFF2-40B4-BE49-F238E27FC236}">
              <a16:creationId xmlns:a16="http://schemas.microsoft.com/office/drawing/2014/main" id="{ED845C70-A244-40E8-A9B1-0148DB2D659D}"/>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81" name="AutoShape 4" descr="Resultado de imagen para todos por un nuevo pais logo">
          <a:extLst>
            <a:ext uri="{FF2B5EF4-FFF2-40B4-BE49-F238E27FC236}">
              <a16:creationId xmlns:a16="http://schemas.microsoft.com/office/drawing/2014/main" id="{1064E45D-636D-45CB-8C5B-D0E4DE6A4A47}"/>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83" name="AutoShape 4" descr="Resultado de imagen para todos por un nuevo pais logo">
          <a:extLst>
            <a:ext uri="{FF2B5EF4-FFF2-40B4-BE49-F238E27FC236}">
              <a16:creationId xmlns:a16="http://schemas.microsoft.com/office/drawing/2014/main" id="{FF1FD6D1-056B-48C3-B98F-AD9657A9F8EE}"/>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584" name="AutoShape 4" descr="Resultado de imagen para todos por un nuevo pais logo">
          <a:extLst>
            <a:ext uri="{FF2B5EF4-FFF2-40B4-BE49-F238E27FC236}">
              <a16:creationId xmlns:a16="http://schemas.microsoft.com/office/drawing/2014/main" id="{66F895CB-80D9-43B0-9B00-DAA2099E8EE2}"/>
            </a:ext>
          </a:extLst>
        </xdr:cNvPr>
        <xdr:cNvSpPr>
          <a:spLocks noChangeAspect="1" noChangeArrowheads="1"/>
        </xdr:cNvSpPr>
      </xdr:nvSpPr>
      <xdr:spPr bwMode="auto">
        <a:xfrm>
          <a:off x="0" y="57098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85" name="AutoShape 4" descr="Resultado de imagen para todos por un nuevo pais logo">
          <a:extLst>
            <a:ext uri="{FF2B5EF4-FFF2-40B4-BE49-F238E27FC236}">
              <a16:creationId xmlns:a16="http://schemas.microsoft.com/office/drawing/2014/main" id="{7B36C572-4A32-4008-9C3E-3E86E7822BD7}"/>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87" name="AutoShape 4" descr="Resultado de imagen para todos por un nuevo pais logo">
          <a:extLst>
            <a:ext uri="{FF2B5EF4-FFF2-40B4-BE49-F238E27FC236}">
              <a16:creationId xmlns:a16="http://schemas.microsoft.com/office/drawing/2014/main" id="{E81CC34D-6B1B-427F-845E-4E6C7EB186AB}"/>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88" name="AutoShape 4" descr="Resultado de imagen para todos por un nuevo pais logo">
          <a:extLst>
            <a:ext uri="{FF2B5EF4-FFF2-40B4-BE49-F238E27FC236}">
              <a16:creationId xmlns:a16="http://schemas.microsoft.com/office/drawing/2014/main" id="{E707F2EC-A858-400A-AE6D-8774F41853CC}"/>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90" name="AutoShape 4" descr="Resultado de imagen para todos por un nuevo pais logo">
          <a:extLst>
            <a:ext uri="{FF2B5EF4-FFF2-40B4-BE49-F238E27FC236}">
              <a16:creationId xmlns:a16="http://schemas.microsoft.com/office/drawing/2014/main" id="{F7F4E39A-823E-423B-AF43-1E600089FE00}"/>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91" name="AutoShape 4" descr="Resultado de imagen para todos por un nuevo pais logo">
          <a:extLst>
            <a:ext uri="{FF2B5EF4-FFF2-40B4-BE49-F238E27FC236}">
              <a16:creationId xmlns:a16="http://schemas.microsoft.com/office/drawing/2014/main" id="{A3B99A5B-8F12-4DD1-80B9-3B7B758AEA97}"/>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92" name="AutoShape 4" descr="Resultado de imagen para todos por un nuevo pais logo">
          <a:extLst>
            <a:ext uri="{FF2B5EF4-FFF2-40B4-BE49-F238E27FC236}">
              <a16:creationId xmlns:a16="http://schemas.microsoft.com/office/drawing/2014/main" id="{E8930BB7-6899-4FCE-A36F-DB7DE7296EA2}"/>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93" name="AutoShape 4" descr="Resultado de imagen para todos por un nuevo pais logo">
          <a:extLst>
            <a:ext uri="{FF2B5EF4-FFF2-40B4-BE49-F238E27FC236}">
              <a16:creationId xmlns:a16="http://schemas.microsoft.com/office/drawing/2014/main" id="{D338F92D-A2A6-4AB6-9659-81A1E1670368}"/>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94" name="AutoShape 4" descr="Resultado de imagen para todos por un nuevo pais logo">
          <a:extLst>
            <a:ext uri="{FF2B5EF4-FFF2-40B4-BE49-F238E27FC236}">
              <a16:creationId xmlns:a16="http://schemas.microsoft.com/office/drawing/2014/main" id="{96CA0FDE-83F1-4638-AFDB-0896A25A0BCA}"/>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95" name="AutoShape 4" descr="Resultado de imagen para todos por un nuevo pais logo">
          <a:extLst>
            <a:ext uri="{FF2B5EF4-FFF2-40B4-BE49-F238E27FC236}">
              <a16:creationId xmlns:a16="http://schemas.microsoft.com/office/drawing/2014/main" id="{42EFA6BA-7017-4D79-8EA3-AC796A3F59B5}"/>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96" name="AutoShape 4" descr="Resultado de imagen para todos por un nuevo pais logo">
          <a:extLst>
            <a:ext uri="{FF2B5EF4-FFF2-40B4-BE49-F238E27FC236}">
              <a16:creationId xmlns:a16="http://schemas.microsoft.com/office/drawing/2014/main" id="{C92AA3CD-D152-45D2-8766-578E98CC2455}"/>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597" name="AutoShape 4" descr="Resultado de imagen para todos por un nuevo pais logo">
          <a:extLst>
            <a:ext uri="{FF2B5EF4-FFF2-40B4-BE49-F238E27FC236}">
              <a16:creationId xmlns:a16="http://schemas.microsoft.com/office/drawing/2014/main" id="{418AE1FA-78F3-41BD-B655-4CD38CB6D7F9}"/>
            </a:ext>
          </a:extLst>
        </xdr:cNvPr>
        <xdr:cNvSpPr>
          <a:spLocks noChangeAspect="1" noChangeArrowheads="1"/>
        </xdr:cNvSpPr>
      </xdr:nvSpPr>
      <xdr:spPr bwMode="auto">
        <a:xfrm>
          <a:off x="0" y="57098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598" name="AutoShape 4" descr="Resultado de imagen para todos por un nuevo pais logo">
          <a:extLst>
            <a:ext uri="{FF2B5EF4-FFF2-40B4-BE49-F238E27FC236}">
              <a16:creationId xmlns:a16="http://schemas.microsoft.com/office/drawing/2014/main" id="{8AA10F04-014A-44E5-B451-DD4F0BABC0C9}"/>
            </a:ext>
          </a:extLst>
        </xdr:cNvPr>
        <xdr:cNvSpPr>
          <a:spLocks noChangeAspect="1" noChangeArrowheads="1"/>
        </xdr:cNvSpPr>
      </xdr:nvSpPr>
      <xdr:spPr bwMode="auto">
        <a:xfrm>
          <a:off x="0" y="57098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600" name="AutoShape 4" descr="Resultado de imagen para todos por un nuevo pais logo">
          <a:extLst>
            <a:ext uri="{FF2B5EF4-FFF2-40B4-BE49-F238E27FC236}">
              <a16:creationId xmlns:a16="http://schemas.microsoft.com/office/drawing/2014/main" id="{DB3ECB6C-CEF2-432D-977E-4A39A5DD9A85}"/>
            </a:ext>
          </a:extLst>
        </xdr:cNvPr>
        <xdr:cNvSpPr>
          <a:spLocks noChangeAspect="1" noChangeArrowheads="1"/>
        </xdr:cNvSpPr>
      </xdr:nvSpPr>
      <xdr:spPr bwMode="auto">
        <a:xfrm>
          <a:off x="0" y="63956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01" name="AutoShape 4" descr="Resultado de imagen para todos por un nuevo pais logo">
          <a:extLst>
            <a:ext uri="{FF2B5EF4-FFF2-40B4-BE49-F238E27FC236}">
              <a16:creationId xmlns:a16="http://schemas.microsoft.com/office/drawing/2014/main" id="{2F659989-2D77-4145-BC66-20A1D9BB3817}"/>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02" name="AutoShape 4" descr="Resultado de imagen para todos por un nuevo pais logo">
          <a:extLst>
            <a:ext uri="{FF2B5EF4-FFF2-40B4-BE49-F238E27FC236}">
              <a16:creationId xmlns:a16="http://schemas.microsoft.com/office/drawing/2014/main" id="{55306FEB-391A-4759-B105-7B5CAEB61639}"/>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03" name="AutoShape 4" descr="Resultado de imagen para todos por un nuevo pais logo">
          <a:extLst>
            <a:ext uri="{FF2B5EF4-FFF2-40B4-BE49-F238E27FC236}">
              <a16:creationId xmlns:a16="http://schemas.microsoft.com/office/drawing/2014/main" id="{FA09A58F-6896-4741-B5B5-14E13F2F58D1}"/>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04" name="AutoShape 4" descr="Resultado de imagen para todos por un nuevo pais logo">
          <a:extLst>
            <a:ext uri="{FF2B5EF4-FFF2-40B4-BE49-F238E27FC236}">
              <a16:creationId xmlns:a16="http://schemas.microsoft.com/office/drawing/2014/main" id="{0D6FCFCC-9495-4ABF-8AC3-2A0814FD8BA4}"/>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05" name="AutoShape 4" descr="Resultado de imagen para todos por un nuevo pais logo">
          <a:extLst>
            <a:ext uri="{FF2B5EF4-FFF2-40B4-BE49-F238E27FC236}">
              <a16:creationId xmlns:a16="http://schemas.microsoft.com/office/drawing/2014/main" id="{BF63575B-8F37-4329-9617-BB034C7E8993}"/>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06" name="AutoShape 4" descr="Resultado de imagen para todos por un nuevo pais logo">
          <a:extLst>
            <a:ext uri="{FF2B5EF4-FFF2-40B4-BE49-F238E27FC236}">
              <a16:creationId xmlns:a16="http://schemas.microsoft.com/office/drawing/2014/main" id="{8FC662A4-9736-40BA-9AE4-B5B38195E35F}"/>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07" name="AutoShape 4" descr="Resultado de imagen para todos por un nuevo pais logo">
          <a:extLst>
            <a:ext uri="{FF2B5EF4-FFF2-40B4-BE49-F238E27FC236}">
              <a16:creationId xmlns:a16="http://schemas.microsoft.com/office/drawing/2014/main" id="{F41314A2-D9E6-4EB8-8224-58C8FFFA8A5F}"/>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08" name="AutoShape 4" descr="Resultado de imagen para todos por un nuevo pais logo">
          <a:extLst>
            <a:ext uri="{FF2B5EF4-FFF2-40B4-BE49-F238E27FC236}">
              <a16:creationId xmlns:a16="http://schemas.microsoft.com/office/drawing/2014/main" id="{5BC746AB-0048-4459-A933-ACA61B62DE48}"/>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09" name="AutoShape 4" descr="Resultado de imagen para todos por un nuevo pais logo">
          <a:extLst>
            <a:ext uri="{FF2B5EF4-FFF2-40B4-BE49-F238E27FC236}">
              <a16:creationId xmlns:a16="http://schemas.microsoft.com/office/drawing/2014/main" id="{5CE3D7CC-51E0-4775-9B9A-1F8E09F01E67}"/>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10" name="AutoShape 4" descr="Resultado de imagen para todos por un nuevo pais logo">
          <a:extLst>
            <a:ext uri="{FF2B5EF4-FFF2-40B4-BE49-F238E27FC236}">
              <a16:creationId xmlns:a16="http://schemas.microsoft.com/office/drawing/2014/main" id="{964DF0E9-D539-41FC-868C-F9DC867938DD}"/>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11" name="AutoShape 4" descr="Resultado de imagen para todos por un nuevo pais logo">
          <a:extLst>
            <a:ext uri="{FF2B5EF4-FFF2-40B4-BE49-F238E27FC236}">
              <a16:creationId xmlns:a16="http://schemas.microsoft.com/office/drawing/2014/main" id="{37B5BBD1-A50F-44D0-B134-CF294F24526C}"/>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12" name="AutoShape 4" descr="Resultado de imagen para todos por un nuevo pais logo">
          <a:extLst>
            <a:ext uri="{FF2B5EF4-FFF2-40B4-BE49-F238E27FC236}">
              <a16:creationId xmlns:a16="http://schemas.microsoft.com/office/drawing/2014/main" id="{BC300896-70B1-43BA-A2F2-1BFE7A0EACF7}"/>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13" name="AutoShape 4" descr="Resultado de imagen para todos por un nuevo pais logo">
          <a:extLst>
            <a:ext uri="{FF2B5EF4-FFF2-40B4-BE49-F238E27FC236}">
              <a16:creationId xmlns:a16="http://schemas.microsoft.com/office/drawing/2014/main" id="{3CC5597C-8F70-4D35-B26B-626D22820983}"/>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14" name="AutoShape 4" descr="Resultado de imagen para todos por un nuevo pais logo">
          <a:extLst>
            <a:ext uri="{FF2B5EF4-FFF2-40B4-BE49-F238E27FC236}">
              <a16:creationId xmlns:a16="http://schemas.microsoft.com/office/drawing/2014/main" id="{48CCD949-E2E1-4540-BBB1-D664249E75B2}"/>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15" name="AutoShape 4" descr="Resultado de imagen para todos por un nuevo pais logo">
          <a:extLst>
            <a:ext uri="{FF2B5EF4-FFF2-40B4-BE49-F238E27FC236}">
              <a16:creationId xmlns:a16="http://schemas.microsoft.com/office/drawing/2014/main" id="{41F467C2-C443-4905-B984-57F04A375D40}"/>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16" name="AutoShape 4" descr="Resultado de imagen para todos por un nuevo pais logo">
          <a:extLst>
            <a:ext uri="{FF2B5EF4-FFF2-40B4-BE49-F238E27FC236}">
              <a16:creationId xmlns:a16="http://schemas.microsoft.com/office/drawing/2014/main" id="{375BBDFC-E16F-4C35-B009-802387554EB7}"/>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17" name="AutoShape 4" descr="Resultado de imagen para todos por un nuevo pais logo">
          <a:extLst>
            <a:ext uri="{FF2B5EF4-FFF2-40B4-BE49-F238E27FC236}">
              <a16:creationId xmlns:a16="http://schemas.microsoft.com/office/drawing/2014/main" id="{95C179E6-5C17-45EB-9C94-1AAA6E346C53}"/>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18" name="AutoShape 4" descr="Resultado de imagen para todos por un nuevo pais logo">
          <a:extLst>
            <a:ext uri="{FF2B5EF4-FFF2-40B4-BE49-F238E27FC236}">
              <a16:creationId xmlns:a16="http://schemas.microsoft.com/office/drawing/2014/main" id="{E4312B78-2B74-4594-B1E6-937FD3F84707}"/>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19" name="AutoShape 4" descr="Resultado de imagen para todos por un nuevo pais logo">
          <a:extLst>
            <a:ext uri="{FF2B5EF4-FFF2-40B4-BE49-F238E27FC236}">
              <a16:creationId xmlns:a16="http://schemas.microsoft.com/office/drawing/2014/main" id="{94C156E2-9394-4EAA-AE05-396AD87C548B}"/>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620" name="AutoShape 4" descr="Resultado de imagen para todos por un nuevo pais logo">
          <a:extLst>
            <a:ext uri="{FF2B5EF4-FFF2-40B4-BE49-F238E27FC236}">
              <a16:creationId xmlns:a16="http://schemas.microsoft.com/office/drawing/2014/main" id="{C92E34DE-D28E-409B-BEED-E4BC28B255AF}"/>
            </a:ext>
          </a:extLst>
        </xdr:cNvPr>
        <xdr:cNvSpPr>
          <a:spLocks noChangeAspect="1" noChangeArrowheads="1"/>
        </xdr:cNvSpPr>
      </xdr:nvSpPr>
      <xdr:spPr bwMode="auto">
        <a:xfrm>
          <a:off x="0" y="63956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21" name="AutoShape 4" descr="Resultado de imagen para todos por un nuevo pais logo">
          <a:extLst>
            <a:ext uri="{FF2B5EF4-FFF2-40B4-BE49-F238E27FC236}">
              <a16:creationId xmlns:a16="http://schemas.microsoft.com/office/drawing/2014/main" id="{592A298A-0E15-4239-9EEA-CF2B20242B7B}"/>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22" name="AutoShape 4" descr="Resultado de imagen para todos por un nuevo pais logo">
          <a:extLst>
            <a:ext uri="{FF2B5EF4-FFF2-40B4-BE49-F238E27FC236}">
              <a16:creationId xmlns:a16="http://schemas.microsoft.com/office/drawing/2014/main" id="{CF4288DC-DA0D-4051-BC6A-5D599625E000}"/>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23" name="AutoShape 4" descr="Resultado de imagen para todos por un nuevo pais logo">
          <a:extLst>
            <a:ext uri="{FF2B5EF4-FFF2-40B4-BE49-F238E27FC236}">
              <a16:creationId xmlns:a16="http://schemas.microsoft.com/office/drawing/2014/main" id="{0DAFA5C8-6D9E-484C-9381-F1841B00E9E9}"/>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24" name="AutoShape 4" descr="Resultado de imagen para todos por un nuevo pais logo">
          <a:extLst>
            <a:ext uri="{FF2B5EF4-FFF2-40B4-BE49-F238E27FC236}">
              <a16:creationId xmlns:a16="http://schemas.microsoft.com/office/drawing/2014/main" id="{2C865C77-996F-4727-BD35-6FCD35BB0B65}"/>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25" name="AutoShape 4" descr="Resultado de imagen para todos por un nuevo pais logo">
          <a:extLst>
            <a:ext uri="{FF2B5EF4-FFF2-40B4-BE49-F238E27FC236}">
              <a16:creationId xmlns:a16="http://schemas.microsoft.com/office/drawing/2014/main" id="{762E5079-FAA8-495E-8888-AE9B8EF5E8FE}"/>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26" name="AutoShape 4" descr="Resultado de imagen para todos por un nuevo pais logo">
          <a:extLst>
            <a:ext uri="{FF2B5EF4-FFF2-40B4-BE49-F238E27FC236}">
              <a16:creationId xmlns:a16="http://schemas.microsoft.com/office/drawing/2014/main" id="{C111467C-10A8-4D36-BB17-0B9633A17C26}"/>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27" name="AutoShape 4" descr="Resultado de imagen para todos por un nuevo pais logo">
          <a:extLst>
            <a:ext uri="{FF2B5EF4-FFF2-40B4-BE49-F238E27FC236}">
              <a16:creationId xmlns:a16="http://schemas.microsoft.com/office/drawing/2014/main" id="{83840224-7E1C-46D1-B0B5-45454F304F2B}"/>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28" name="AutoShape 4" descr="Resultado de imagen para todos por un nuevo pais logo">
          <a:extLst>
            <a:ext uri="{FF2B5EF4-FFF2-40B4-BE49-F238E27FC236}">
              <a16:creationId xmlns:a16="http://schemas.microsoft.com/office/drawing/2014/main" id="{C5DD2DF9-CD6F-4471-913F-0E6F7A0FEF6E}"/>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29" name="AutoShape 4" descr="Resultado de imagen para todos por un nuevo pais logo">
          <a:extLst>
            <a:ext uri="{FF2B5EF4-FFF2-40B4-BE49-F238E27FC236}">
              <a16:creationId xmlns:a16="http://schemas.microsoft.com/office/drawing/2014/main" id="{48E8529F-B353-4083-A8CF-57D465329F8E}"/>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30" name="AutoShape 4" descr="Resultado de imagen para todos por un nuevo pais logo">
          <a:extLst>
            <a:ext uri="{FF2B5EF4-FFF2-40B4-BE49-F238E27FC236}">
              <a16:creationId xmlns:a16="http://schemas.microsoft.com/office/drawing/2014/main" id="{24F020B9-B914-4915-A246-A15886B480CF}"/>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31" name="AutoShape 4" descr="Resultado de imagen para todos por un nuevo pais logo">
          <a:extLst>
            <a:ext uri="{FF2B5EF4-FFF2-40B4-BE49-F238E27FC236}">
              <a16:creationId xmlns:a16="http://schemas.microsoft.com/office/drawing/2014/main" id="{7F7E37D0-116D-4EC3-AB75-1F762A5D7E13}"/>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32" name="AutoShape 4" descr="Resultado de imagen para todos por un nuevo pais logo">
          <a:extLst>
            <a:ext uri="{FF2B5EF4-FFF2-40B4-BE49-F238E27FC236}">
              <a16:creationId xmlns:a16="http://schemas.microsoft.com/office/drawing/2014/main" id="{D721BF06-49F6-42DE-9E01-C87063FA159C}"/>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33" name="AutoShape 4" descr="Resultado de imagen para todos por un nuevo pais logo">
          <a:extLst>
            <a:ext uri="{FF2B5EF4-FFF2-40B4-BE49-F238E27FC236}">
              <a16:creationId xmlns:a16="http://schemas.microsoft.com/office/drawing/2014/main" id="{31C66957-AC40-4F65-8D70-C03059337B4E}"/>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34" name="AutoShape 4" descr="Resultado de imagen para todos por un nuevo pais logo">
          <a:extLst>
            <a:ext uri="{FF2B5EF4-FFF2-40B4-BE49-F238E27FC236}">
              <a16:creationId xmlns:a16="http://schemas.microsoft.com/office/drawing/2014/main" id="{2E5515B6-B65E-4B7E-B1EA-FC65FC4EA3DB}"/>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35" name="AutoShape 4" descr="Resultado de imagen para todos por un nuevo pais logo">
          <a:extLst>
            <a:ext uri="{FF2B5EF4-FFF2-40B4-BE49-F238E27FC236}">
              <a16:creationId xmlns:a16="http://schemas.microsoft.com/office/drawing/2014/main" id="{41A7A04E-EA6E-4DAC-AC5C-213CC62F5956}"/>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36" name="AutoShape 4" descr="Resultado de imagen para todos por un nuevo pais logo">
          <a:extLst>
            <a:ext uri="{FF2B5EF4-FFF2-40B4-BE49-F238E27FC236}">
              <a16:creationId xmlns:a16="http://schemas.microsoft.com/office/drawing/2014/main" id="{1462C353-54BB-49B1-95D7-22B35BA03D05}"/>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37" name="AutoShape 4" descr="Resultado de imagen para todos por un nuevo pais logo">
          <a:extLst>
            <a:ext uri="{FF2B5EF4-FFF2-40B4-BE49-F238E27FC236}">
              <a16:creationId xmlns:a16="http://schemas.microsoft.com/office/drawing/2014/main" id="{B6F7E486-C5FF-4D1C-A87B-B3EC9404383B}"/>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38" name="AutoShape 4" descr="Resultado de imagen para todos por un nuevo pais logo">
          <a:extLst>
            <a:ext uri="{FF2B5EF4-FFF2-40B4-BE49-F238E27FC236}">
              <a16:creationId xmlns:a16="http://schemas.microsoft.com/office/drawing/2014/main" id="{6665E480-1EAA-4EA1-A3DF-7BA42564E001}"/>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51955</xdr:colOff>
      <xdr:row>108</xdr:row>
      <xdr:rowOff>0</xdr:rowOff>
    </xdr:from>
    <xdr:ext cx="304800" cy="299029"/>
    <xdr:sp macro="" textlink="">
      <xdr:nvSpPr>
        <xdr:cNvPr id="639" name="AutoShape 4" descr="Resultado de imagen para todos por un nuevo pais logo">
          <a:extLst>
            <a:ext uri="{FF2B5EF4-FFF2-40B4-BE49-F238E27FC236}">
              <a16:creationId xmlns:a16="http://schemas.microsoft.com/office/drawing/2014/main" id="{E36B2852-807B-4B74-B2D9-1F83C12066B0}"/>
            </a:ext>
          </a:extLst>
        </xdr:cNvPr>
        <xdr:cNvSpPr>
          <a:spLocks noChangeAspect="1" noChangeArrowheads="1"/>
        </xdr:cNvSpPr>
      </xdr:nvSpPr>
      <xdr:spPr bwMode="auto">
        <a:xfrm>
          <a:off x="51955"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320" name="AutoShape 4" descr="Resultado de imagen para todos por un nuevo pais logo">
          <a:extLst>
            <a:ext uri="{FF2B5EF4-FFF2-40B4-BE49-F238E27FC236}">
              <a16:creationId xmlns:a16="http://schemas.microsoft.com/office/drawing/2014/main" id="{F450AFFC-97E3-4C68-9AD2-696DDC065384}"/>
            </a:ext>
          </a:extLst>
        </xdr:cNvPr>
        <xdr:cNvSpPr>
          <a:spLocks noChangeAspect="1" noChangeArrowheads="1"/>
        </xdr:cNvSpPr>
      </xdr:nvSpPr>
      <xdr:spPr bwMode="auto">
        <a:xfrm>
          <a:off x="0" y="63956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21" name="AutoShape 4" descr="Resultado de imagen para todos por un nuevo pais logo">
          <a:extLst>
            <a:ext uri="{FF2B5EF4-FFF2-40B4-BE49-F238E27FC236}">
              <a16:creationId xmlns:a16="http://schemas.microsoft.com/office/drawing/2014/main" id="{24375E6A-D420-4B42-9135-C47A63DED761}"/>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22" name="AutoShape 4" descr="Resultado de imagen para todos por un nuevo pais logo">
          <a:extLst>
            <a:ext uri="{FF2B5EF4-FFF2-40B4-BE49-F238E27FC236}">
              <a16:creationId xmlns:a16="http://schemas.microsoft.com/office/drawing/2014/main" id="{BA71462B-9E8F-44D3-B6D0-B16142749BFD}"/>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23" name="AutoShape 4" descr="Resultado de imagen para todos por un nuevo pais logo">
          <a:extLst>
            <a:ext uri="{FF2B5EF4-FFF2-40B4-BE49-F238E27FC236}">
              <a16:creationId xmlns:a16="http://schemas.microsoft.com/office/drawing/2014/main" id="{A934C8C9-CD8E-4C94-9B0E-55314CC17FF5}"/>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24" name="AutoShape 4" descr="Resultado de imagen para todos por un nuevo pais logo">
          <a:extLst>
            <a:ext uri="{FF2B5EF4-FFF2-40B4-BE49-F238E27FC236}">
              <a16:creationId xmlns:a16="http://schemas.microsoft.com/office/drawing/2014/main" id="{E36B2833-11B5-4E08-B300-9EF947D83507}"/>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25" name="AutoShape 4" descr="Resultado de imagen para todos por un nuevo pais logo">
          <a:extLst>
            <a:ext uri="{FF2B5EF4-FFF2-40B4-BE49-F238E27FC236}">
              <a16:creationId xmlns:a16="http://schemas.microsoft.com/office/drawing/2014/main" id="{7150D23F-93FB-45E9-8357-49C71E779A00}"/>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26" name="AutoShape 4" descr="Resultado de imagen para todos por un nuevo pais logo">
          <a:extLst>
            <a:ext uri="{FF2B5EF4-FFF2-40B4-BE49-F238E27FC236}">
              <a16:creationId xmlns:a16="http://schemas.microsoft.com/office/drawing/2014/main" id="{E13BC395-5256-4F10-81FF-FBA75EB7E22E}"/>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27" name="AutoShape 4" descr="Resultado de imagen para todos por un nuevo pais logo">
          <a:extLst>
            <a:ext uri="{FF2B5EF4-FFF2-40B4-BE49-F238E27FC236}">
              <a16:creationId xmlns:a16="http://schemas.microsoft.com/office/drawing/2014/main" id="{0BC87E5F-4BDE-4885-B534-FEF61D5F9329}"/>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28" name="AutoShape 4" descr="Resultado de imagen para todos por un nuevo pais logo">
          <a:extLst>
            <a:ext uri="{FF2B5EF4-FFF2-40B4-BE49-F238E27FC236}">
              <a16:creationId xmlns:a16="http://schemas.microsoft.com/office/drawing/2014/main" id="{06865524-D7DE-4B2D-84D9-0E6E10FA7643}"/>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29" name="AutoShape 4" descr="Resultado de imagen para todos por un nuevo pais logo">
          <a:extLst>
            <a:ext uri="{FF2B5EF4-FFF2-40B4-BE49-F238E27FC236}">
              <a16:creationId xmlns:a16="http://schemas.microsoft.com/office/drawing/2014/main" id="{503F5930-856D-4427-BFE4-2A06B7BF4567}"/>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30" name="AutoShape 4" descr="Resultado de imagen para todos por un nuevo pais logo">
          <a:extLst>
            <a:ext uri="{FF2B5EF4-FFF2-40B4-BE49-F238E27FC236}">
              <a16:creationId xmlns:a16="http://schemas.microsoft.com/office/drawing/2014/main" id="{C3730F64-3BCA-4742-A7C1-494497672DC3}"/>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31" name="AutoShape 4" descr="Resultado de imagen para todos por un nuevo pais logo">
          <a:extLst>
            <a:ext uri="{FF2B5EF4-FFF2-40B4-BE49-F238E27FC236}">
              <a16:creationId xmlns:a16="http://schemas.microsoft.com/office/drawing/2014/main" id="{918D8685-412D-4E65-9116-6BB6DA092FBE}"/>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32" name="AutoShape 4" descr="Resultado de imagen para todos por un nuevo pais logo">
          <a:extLst>
            <a:ext uri="{FF2B5EF4-FFF2-40B4-BE49-F238E27FC236}">
              <a16:creationId xmlns:a16="http://schemas.microsoft.com/office/drawing/2014/main" id="{26E4B3ED-EF3F-4371-9A04-178B51E82092}"/>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33" name="AutoShape 4" descr="Resultado de imagen para todos por un nuevo pais logo">
          <a:extLst>
            <a:ext uri="{FF2B5EF4-FFF2-40B4-BE49-F238E27FC236}">
              <a16:creationId xmlns:a16="http://schemas.microsoft.com/office/drawing/2014/main" id="{E1D9FF2F-BFF1-460D-A3E2-8867646600AA}"/>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34" name="AutoShape 4" descr="Resultado de imagen para todos por un nuevo pais logo">
          <a:extLst>
            <a:ext uri="{FF2B5EF4-FFF2-40B4-BE49-F238E27FC236}">
              <a16:creationId xmlns:a16="http://schemas.microsoft.com/office/drawing/2014/main" id="{9D164B78-420C-464B-ACBA-19EFC97FD3D3}"/>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35" name="AutoShape 4" descr="Resultado de imagen para todos por un nuevo pais logo">
          <a:extLst>
            <a:ext uri="{FF2B5EF4-FFF2-40B4-BE49-F238E27FC236}">
              <a16:creationId xmlns:a16="http://schemas.microsoft.com/office/drawing/2014/main" id="{2C91116B-3C7D-4A22-9A80-768B2E30140A}"/>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36" name="AutoShape 4" descr="Resultado de imagen para todos por un nuevo pais logo">
          <a:extLst>
            <a:ext uri="{FF2B5EF4-FFF2-40B4-BE49-F238E27FC236}">
              <a16:creationId xmlns:a16="http://schemas.microsoft.com/office/drawing/2014/main" id="{14021564-9848-4DB9-98A2-819F097A5F3E}"/>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37" name="AutoShape 4" descr="Resultado de imagen para todos por un nuevo pais logo">
          <a:extLst>
            <a:ext uri="{FF2B5EF4-FFF2-40B4-BE49-F238E27FC236}">
              <a16:creationId xmlns:a16="http://schemas.microsoft.com/office/drawing/2014/main" id="{415BB996-F997-41E2-898E-3870885B0F51}"/>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38" name="AutoShape 4" descr="Resultado de imagen para todos por un nuevo pais logo">
          <a:extLst>
            <a:ext uri="{FF2B5EF4-FFF2-40B4-BE49-F238E27FC236}">
              <a16:creationId xmlns:a16="http://schemas.microsoft.com/office/drawing/2014/main" id="{7BDFFD8E-72E6-4941-A721-E033FD819F83}"/>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339" name="AutoShape 4" descr="Resultado de imagen para todos por un nuevo pais logo">
          <a:extLst>
            <a:ext uri="{FF2B5EF4-FFF2-40B4-BE49-F238E27FC236}">
              <a16:creationId xmlns:a16="http://schemas.microsoft.com/office/drawing/2014/main" id="{ACF007F0-DB29-49FE-960E-D1AA41536A55}"/>
            </a:ext>
          </a:extLst>
        </xdr:cNvPr>
        <xdr:cNvSpPr>
          <a:spLocks noChangeAspect="1" noChangeArrowheads="1"/>
        </xdr:cNvSpPr>
      </xdr:nvSpPr>
      <xdr:spPr bwMode="auto">
        <a:xfrm>
          <a:off x="0" y="63956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40" name="AutoShape 4" descr="Resultado de imagen para todos por un nuevo pais logo">
          <a:extLst>
            <a:ext uri="{FF2B5EF4-FFF2-40B4-BE49-F238E27FC236}">
              <a16:creationId xmlns:a16="http://schemas.microsoft.com/office/drawing/2014/main" id="{842B3647-17E4-46DB-B961-7FE484E8E2D0}"/>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41" name="AutoShape 4" descr="Resultado de imagen para todos por un nuevo pais logo">
          <a:extLst>
            <a:ext uri="{FF2B5EF4-FFF2-40B4-BE49-F238E27FC236}">
              <a16:creationId xmlns:a16="http://schemas.microsoft.com/office/drawing/2014/main" id="{5A58B633-A057-4B0C-B600-B13E7B643DCD}"/>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42" name="AutoShape 4" descr="Resultado de imagen para todos por un nuevo pais logo">
          <a:extLst>
            <a:ext uri="{FF2B5EF4-FFF2-40B4-BE49-F238E27FC236}">
              <a16:creationId xmlns:a16="http://schemas.microsoft.com/office/drawing/2014/main" id="{C93B0AD2-5CAE-47E0-B454-D95D34F271AA}"/>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43" name="AutoShape 4" descr="Resultado de imagen para todos por un nuevo pais logo">
          <a:extLst>
            <a:ext uri="{FF2B5EF4-FFF2-40B4-BE49-F238E27FC236}">
              <a16:creationId xmlns:a16="http://schemas.microsoft.com/office/drawing/2014/main" id="{1EBAC9E7-8804-4935-AE7E-1CEE6B15E885}"/>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44" name="AutoShape 4" descr="Resultado de imagen para todos por un nuevo pais logo">
          <a:extLst>
            <a:ext uri="{FF2B5EF4-FFF2-40B4-BE49-F238E27FC236}">
              <a16:creationId xmlns:a16="http://schemas.microsoft.com/office/drawing/2014/main" id="{6CE966F4-BAB3-4452-8874-95AF919878A2}"/>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45" name="AutoShape 4" descr="Resultado de imagen para todos por un nuevo pais logo">
          <a:extLst>
            <a:ext uri="{FF2B5EF4-FFF2-40B4-BE49-F238E27FC236}">
              <a16:creationId xmlns:a16="http://schemas.microsoft.com/office/drawing/2014/main" id="{0A395F10-EDF3-4B69-A02F-C85D4EF6D873}"/>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46" name="AutoShape 4" descr="Resultado de imagen para todos por un nuevo pais logo">
          <a:extLst>
            <a:ext uri="{FF2B5EF4-FFF2-40B4-BE49-F238E27FC236}">
              <a16:creationId xmlns:a16="http://schemas.microsoft.com/office/drawing/2014/main" id="{FFC9B42D-6308-4921-BF5E-E2945401583F}"/>
            </a:ext>
          </a:extLst>
        </xdr:cNvPr>
        <xdr:cNvSpPr>
          <a:spLocks noChangeAspect="1" noChangeArrowheads="1"/>
        </xdr:cNvSpPr>
      </xdr:nvSpPr>
      <xdr:spPr bwMode="auto">
        <a:xfrm>
          <a:off x="0" y="63956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47" name="AutoShape 4" descr="Resultado de imagen para todos por un nuevo pais logo">
          <a:extLst>
            <a:ext uri="{FF2B5EF4-FFF2-40B4-BE49-F238E27FC236}">
              <a16:creationId xmlns:a16="http://schemas.microsoft.com/office/drawing/2014/main" id="{DAF8A315-AA5F-4A64-843A-1E0C0C9C0B2B}"/>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48" name="AutoShape 4" descr="Resultado de imagen para todos por un nuevo pais logo">
          <a:extLst>
            <a:ext uri="{FF2B5EF4-FFF2-40B4-BE49-F238E27FC236}">
              <a16:creationId xmlns:a16="http://schemas.microsoft.com/office/drawing/2014/main" id="{B3AF4DDE-62E7-4E1E-A743-AE1C252A8788}"/>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49" name="AutoShape 4" descr="Resultado de imagen para todos por un nuevo pais logo">
          <a:extLst>
            <a:ext uri="{FF2B5EF4-FFF2-40B4-BE49-F238E27FC236}">
              <a16:creationId xmlns:a16="http://schemas.microsoft.com/office/drawing/2014/main" id="{F704441A-8F70-4CB3-A0E3-D093ABAFF944}"/>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50" name="AutoShape 4" descr="Resultado de imagen para todos por un nuevo pais logo">
          <a:extLst>
            <a:ext uri="{FF2B5EF4-FFF2-40B4-BE49-F238E27FC236}">
              <a16:creationId xmlns:a16="http://schemas.microsoft.com/office/drawing/2014/main" id="{DF17F4CD-4313-41CA-ACC7-48B4E8F33E4F}"/>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51" name="AutoShape 4" descr="Resultado de imagen para todos por un nuevo pais logo">
          <a:extLst>
            <a:ext uri="{FF2B5EF4-FFF2-40B4-BE49-F238E27FC236}">
              <a16:creationId xmlns:a16="http://schemas.microsoft.com/office/drawing/2014/main" id="{4C23664D-5E71-41F5-AA0D-5DEF086519F6}"/>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52" name="AutoShape 4" descr="Resultado de imagen para todos por un nuevo pais logo">
          <a:extLst>
            <a:ext uri="{FF2B5EF4-FFF2-40B4-BE49-F238E27FC236}">
              <a16:creationId xmlns:a16="http://schemas.microsoft.com/office/drawing/2014/main" id="{86EAC759-B835-4909-BDCE-BBD2219865BD}"/>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53" name="AutoShape 4" descr="Resultado de imagen para todos por un nuevo pais logo">
          <a:extLst>
            <a:ext uri="{FF2B5EF4-FFF2-40B4-BE49-F238E27FC236}">
              <a16:creationId xmlns:a16="http://schemas.microsoft.com/office/drawing/2014/main" id="{49D161C7-9FCF-483F-BD8D-D28E8EB74F09}"/>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54" name="AutoShape 4" descr="Resultado de imagen para todos por un nuevo pais logo">
          <a:extLst>
            <a:ext uri="{FF2B5EF4-FFF2-40B4-BE49-F238E27FC236}">
              <a16:creationId xmlns:a16="http://schemas.microsoft.com/office/drawing/2014/main" id="{3907FDCF-DF10-46B4-BCCB-B698E22610F6}"/>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55" name="AutoShape 4" descr="Resultado de imagen para todos por un nuevo pais logo">
          <a:extLst>
            <a:ext uri="{FF2B5EF4-FFF2-40B4-BE49-F238E27FC236}">
              <a16:creationId xmlns:a16="http://schemas.microsoft.com/office/drawing/2014/main" id="{6638DD26-4E91-40C6-B9B5-DFC902994D21}"/>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56" name="AutoShape 4" descr="Resultado de imagen para todos por un nuevo pais logo">
          <a:extLst>
            <a:ext uri="{FF2B5EF4-FFF2-40B4-BE49-F238E27FC236}">
              <a16:creationId xmlns:a16="http://schemas.microsoft.com/office/drawing/2014/main" id="{4C7F75DA-3DA6-46EF-B502-EE96E5D1C33E}"/>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57" name="AutoShape 4" descr="Resultado de imagen para todos por un nuevo pais logo">
          <a:extLst>
            <a:ext uri="{FF2B5EF4-FFF2-40B4-BE49-F238E27FC236}">
              <a16:creationId xmlns:a16="http://schemas.microsoft.com/office/drawing/2014/main" id="{E418C877-15E3-4103-B7D1-D2CD839E3570}"/>
            </a:ext>
          </a:extLst>
        </xdr:cNvPr>
        <xdr:cNvSpPr>
          <a:spLocks noChangeAspect="1" noChangeArrowheads="1"/>
        </xdr:cNvSpPr>
      </xdr:nvSpPr>
      <xdr:spPr bwMode="auto">
        <a:xfrm>
          <a:off x="0" y="63956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58" name="AutoShape 4" descr="Resultado de imagen para todos por un nuevo pais logo">
          <a:extLst>
            <a:ext uri="{FF2B5EF4-FFF2-40B4-BE49-F238E27FC236}">
              <a16:creationId xmlns:a16="http://schemas.microsoft.com/office/drawing/2014/main" id="{45BC6342-7503-4287-86D9-32AD0DCDAAE0}"/>
            </a:ext>
          </a:extLst>
        </xdr:cNvPr>
        <xdr:cNvSpPr>
          <a:spLocks noChangeAspect="1" noChangeArrowheads="1"/>
        </xdr:cNvSpPr>
      </xdr:nvSpPr>
      <xdr:spPr bwMode="auto">
        <a:xfrm>
          <a:off x="0" y="63956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360" name="AutoShape 4" descr="Resultado de imagen para todos por un nuevo pais logo">
          <a:extLst>
            <a:ext uri="{FF2B5EF4-FFF2-40B4-BE49-F238E27FC236}">
              <a16:creationId xmlns:a16="http://schemas.microsoft.com/office/drawing/2014/main" id="{F37EC004-7D1D-4EB8-91A3-3185FC4F8F1E}"/>
            </a:ext>
          </a:extLst>
        </xdr:cNvPr>
        <xdr:cNvSpPr>
          <a:spLocks noChangeAspect="1" noChangeArrowheads="1"/>
        </xdr:cNvSpPr>
      </xdr:nvSpPr>
      <xdr:spPr bwMode="auto">
        <a:xfrm>
          <a:off x="0" y="70814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61" name="AutoShape 4" descr="Resultado de imagen para todos por un nuevo pais logo">
          <a:extLst>
            <a:ext uri="{FF2B5EF4-FFF2-40B4-BE49-F238E27FC236}">
              <a16:creationId xmlns:a16="http://schemas.microsoft.com/office/drawing/2014/main" id="{88D30AEA-12C1-4754-AF69-967C43D28ACA}"/>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62" name="AutoShape 4" descr="Resultado de imagen para todos por un nuevo pais logo">
          <a:extLst>
            <a:ext uri="{FF2B5EF4-FFF2-40B4-BE49-F238E27FC236}">
              <a16:creationId xmlns:a16="http://schemas.microsoft.com/office/drawing/2014/main" id="{E7D14606-0DB5-4BF3-9754-E8FDEDEE7E61}"/>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63" name="AutoShape 4" descr="Resultado de imagen para todos por un nuevo pais logo">
          <a:extLst>
            <a:ext uri="{FF2B5EF4-FFF2-40B4-BE49-F238E27FC236}">
              <a16:creationId xmlns:a16="http://schemas.microsoft.com/office/drawing/2014/main" id="{94051E5C-278E-41DD-B3C6-CAD750F10439}"/>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64" name="AutoShape 4" descr="Resultado de imagen para todos por un nuevo pais logo">
          <a:extLst>
            <a:ext uri="{FF2B5EF4-FFF2-40B4-BE49-F238E27FC236}">
              <a16:creationId xmlns:a16="http://schemas.microsoft.com/office/drawing/2014/main" id="{24AEA0D4-A92B-4B6E-BB7A-4CC4825C0EFD}"/>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65" name="AutoShape 4" descr="Resultado de imagen para todos por un nuevo pais logo">
          <a:extLst>
            <a:ext uri="{FF2B5EF4-FFF2-40B4-BE49-F238E27FC236}">
              <a16:creationId xmlns:a16="http://schemas.microsoft.com/office/drawing/2014/main" id="{8BACDD52-4AA1-4966-8625-498680586EBF}"/>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66" name="AutoShape 4" descr="Resultado de imagen para todos por un nuevo pais logo">
          <a:extLst>
            <a:ext uri="{FF2B5EF4-FFF2-40B4-BE49-F238E27FC236}">
              <a16:creationId xmlns:a16="http://schemas.microsoft.com/office/drawing/2014/main" id="{0ABCDB4E-4509-46B0-B8CA-43FBF852721C}"/>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367" name="AutoShape 4" descr="Resultado de imagen para todos por un nuevo pais logo">
          <a:extLst>
            <a:ext uri="{FF2B5EF4-FFF2-40B4-BE49-F238E27FC236}">
              <a16:creationId xmlns:a16="http://schemas.microsoft.com/office/drawing/2014/main" id="{84502555-B0FA-469C-BF3B-723AB0489604}"/>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68" name="AutoShape 4" descr="Resultado de imagen para todos por un nuevo pais logo">
          <a:extLst>
            <a:ext uri="{FF2B5EF4-FFF2-40B4-BE49-F238E27FC236}">
              <a16:creationId xmlns:a16="http://schemas.microsoft.com/office/drawing/2014/main" id="{DF42248E-9D94-40E0-9BAE-1381858A2B53}"/>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69" name="AutoShape 4" descr="Resultado de imagen para todos por un nuevo pais logo">
          <a:extLst>
            <a:ext uri="{FF2B5EF4-FFF2-40B4-BE49-F238E27FC236}">
              <a16:creationId xmlns:a16="http://schemas.microsoft.com/office/drawing/2014/main" id="{89476F2B-9F71-407F-8C43-F7010C76FA1E}"/>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70" name="AutoShape 4" descr="Resultado de imagen para todos por un nuevo pais logo">
          <a:extLst>
            <a:ext uri="{FF2B5EF4-FFF2-40B4-BE49-F238E27FC236}">
              <a16:creationId xmlns:a16="http://schemas.microsoft.com/office/drawing/2014/main" id="{B4C63FDA-F350-49C9-B303-1474C6B9DBD3}"/>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71" name="AutoShape 4" descr="Resultado de imagen para todos por un nuevo pais logo">
          <a:extLst>
            <a:ext uri="{FF2B5EF4-FFF2-40B4-BE49-F238E27FC236}">
              <a16:creationId xmlns:a16="http://schemas.microsoft.com/office/drawing/2014/main" id="{DE7A1BAF-51FF-4EAE-9FD7-EC3D3D9642A0}"/>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93" name="AutoShape 4" descr="Resultado de imagen para todos por un nuevo pais logo">
          <a:extLst>
            <a:ext uri="{FF2B5EF4-FFF2-40B4-BE49-F238E27FC236}">
              <a16:creationId xmlns:a16="http://schemas.microsoft.com/office/drawing/2014/main" id="{0CEB07B4-5809-4899-9A99-F14E751E840D}"/>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394" name="AutoShape 4" descr="Resultado de imagen para todos por un nuevo pais logo">
          <a:extLst>
            <a:ext uri="{FF2B5EF4-FFF2-40B4-BE49-F238E27FC236}">
              <a16:creationId xmlns:a16="http://schemas.microsoft.com/office/drawing/2014/main" id="{A9DDF980-3149-4E66-BB2B-8B502AF1BBB8}"/>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395" name="AutoShape 4" descr="Resultado de imagen para todos por un nuevo pais logo">
          <a:extLst>
            <a:ext uri="{FF2B5EF4-FFF2-40B4-BE49-F238E27FC236}">
              <a16:creationId xmlns:a16="http://schemas.microsoft.com/office/drawing/2014/main" id="{3CA71497-A7CD-4CFD-B202-4727E5EC28E7}"/>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36" name="AutoShape 4" descr="Resultado de imagen para todos por un nuevo pais logo">
          <a:extLst>
            <a:ext uri="{FF2B5EF4-FFF2-40B4-BE49-F238E27FC236}">
              <a16:creationId xmlns:a16="http://schemas.microsoft.com/office/drawing/2014/main" id="{4B22BDAC-9197-4351-8E8B-7FAF330735E8}"/>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37" name="AutoShape 4" descr="Resultado de imagen para todos por un nuevo pais logo">
          <a:extLst>
            <a:ext uri="{FF2B5EF4-FFF2-40B4-BE49-F238E27FC236}">
              <a16:creationId xmlns:a16="http://schemas.microsoft.com/office/drawing/2014/main" id="{6655B41E-430A-4073-BDFD-7BCF960E6DCE}"/>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38" name="AutoShape 4" descr="Resultado de imagen para todos por un nuevo pais logo">
          <a:extLst>
            <a:ext uri="{FF2B5EF4-FFF2-40B4-BE49-F238E27FC236}">
              <a16:creationId xmlns:a16="http://schemas.microsoft.com/office/drawing/2014/main" id="{74A5443A-BEA1-47A3-BE61-9CF5BBFC1548}"/>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39" name="AutoShape 4" descr="Resultado de imagen para todos por un nuevo pais logo">
          <a:extLst>
            <a:ext uri="{FF2B5EF4-FFF2-40B4-BE49-F238E27FC236}">
              <a16:creationId xmlns:a16="http://schemas.microsoft.com/office/drawing/2014/main" id="{9DA09FBB-5A5D-462E-A9E5-FCBEF8081D76}"/>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40" name="AutoShape 4" descr="Resultado de imagen para todos por un nuevo pais logo">
          <a:extLst>
            <a:ext uri="{FF2B5EF4-FFF2-40B4-BE49-F238E27FC236}">
              <a16:creationId xmlns:a16="http://schemas.microsoft.com/office/drawing/2014/main" id="{CBD305D5-B91F-43FB-97B5-6F1A761016A8}"/>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441" name="AutoShape 4" descr="Resultado de imagen para todos por un nuevo pais logo">
          <a:extLst>
            <a:ext uri="{FF2B5EF4-FFF2-40B4-BE49-F238E27FC236}">
              <a16:creationId xmlns:a16="http://schemas.microsoft.com/office/drawing/2014/main" id="{A3981DC6-67F3-4BE5-A5A3-77CF205141DD}"/>
            </a:ext>
          </a:extLst>
        </xdr:cNvPr>
        <xdr:cNvSpPr>
          <a:spLocks noChangeAspect="1" noChangeArrowheads="1"/>
        </xdr:cNvSpPr>
      </xdr:nvSpPr>
      <xdr:spPr bwMode="auto">
        <a:xfrm>
          <a:off x="0" y="70814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42" name="AutoShape 4" descr="Resultado de imagen para todos por un nuevo pais logo">
          <a:extLst>
            <a:ext uri="{FF2B5EF4-FFF2-40B4-BE49-F238E27FC236}">
              <a16:creationId xmlns:a16="http://schemas.microsoft.com/office/drawing/2014/main" id="{0B71B504-335A-4F52-8265-2C878B8CFA95}"/>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43" name="AutoShape 4" descr="Resultado de imagen para todos por un nuevo pais logo">
          <a:extLst>
            <a:ext uri="{FF2B5EF4-FFF2-40B4-BE49-F238E27FC236}">
              <a16:creationId xmlns:a16="http://schemas.microsoft.com/office/drawing/2014/main" id="{EFF821E9-3475-4D7A-BA75-6A944282DFDD}"/>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444" name="AutoShape 4" descr="Resultado de imagen para todos por un nuevo pais logo">
          <a:extLst>
            <a:ext uri="{FF2B5EF4-FFF2-40B4-BE49-F238E27FC236}">
              <a16:creationId xmlns:a16="http://schemas.microsoft.com/office/drawing/2014/main" id="{C62296B6-4C87-4FE8-8CAB-81E6F2A1BC4E}"/>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445" name="AutoShape 4" descr="Resultado de imagen para todos por un nuevo pais logo">
          <a:extLst>
            <a:ext uri="{FF2B5EF4-FFF2-40B4-BE49-F238E27FC236}">
              <a16:creationId xmlns:a16="http://schemas.microsoft.com/office/drawing/2014/main" id="{40E5466F-E8ED-43E2-9029-1FE2826AA109}"/>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46" name="AutoShape 4" descr="Resultado de imagen para todos por un nuevo pais logo">
          <a:extLst>
            <a:ext uri="{FF2B5EF4-FFF2-40B4-BE49-F238E27FC236}">
              <a16:creationId xmlns:a16="http://schemas.microsoft.com/office/drawing/2014/main" id="{C6BCA91F-D07F-4E39-ABC1-0D2602EEE620}"/>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447" name="AutoShape 4" descr="Resultado de imagen para todos por un nuevo pais logo">
          <a:extLst>
            <a:ext uri="{FF2B5EF4-FFF2-40B4-BE49-F238E27FC236}">
              <a16:creationId xmlns:a16="http://schemas.microsoft.com/office/drawing/2014/main" id="{EE451453-69D5-42DD-82D0-BBB2B41127EC}"/>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40" name="AutoShape 4" descr="Resultado de imagen para todos por un nuevo pais logo">
          <a:extLst>
            <a:ext uri="{FF2B5EF4-FFF2-40B4-BE49-F238E27FC236}">
              <a16:creationId xmlns:a16="http://schemas.microsoft.com/office/drawing/2014/main" id="{E935F98D-8469-42D6-8B66-DF95FD3CE42E}"/>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41" name="AutoShape 4" descr="Resultado de imagen para todos por un nuevo pais logo">
          <a:extLst>
            <a:ext uri="{FF2B5EF4-FFF2-40B4-BE49-F238E27FC236}">
              <a16:creationId xmlns:a16="http://schemas.microsoft.com/office/drawing/2014/main" id="{648CF6F2-7BB2-457E-91CB-268D3E0EF661}"/>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42" name="AutoShape 4" descr="Resultado de imagen para todos por un nuevo pais logo">
          <a:extLst>
            <a:ext uri="{FF2B5EF4-FFF2-40B4-BE49-F238E27FC236}">
              <a16:creationId xmlns:a16="http://schemas.microsoft.com/office/drawing/2014/main" id="{7DB12341-4819-44CA-9DF2-E5DA91C01364}"/>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43" name="AutoShape 4" descr="Resultado de imagen para todos por un nuevo pais logo">
          <a:extLst>
            <a:ext uri="{FF2B5EF4-FFF2-40B4-BE49-F238E27FC236}">
              <a16:creationId xmlns:a16="http://schemas.microsoft.com/office/drawing/2014/main" id="{291E8675-99CF-47EB-A52E-B45D122B69FA}"/>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44" name="AutoShape 4" descr="Resultado de imagen para todos por un nuevo pais logo">
          <a:extLst>
            <a:ext uri="{FF2B5EF4-FFF2-40B4-BE49-F238E27FC236}">
              <a16:creationId xmlns:a16="http://schemas.microsoft.com/office/drawing/2014/main" id="{CA155324-431A-4E76-AB3A-E4803B198783}"/>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45" name="AutoShape 4" descr="Resultado de imagen para todos por un nuevo pais logo">
          <a:extLst>
            <a:ext uri="{FF2B5EF4-FFF2-40B4-BE49-F238E27FC236}">
              <a16:creationId xmlns:a16="http://schemas.microsoft.com/office/drawing/2014/main" id="{22E7A6F0-EB64-4973-BE4D-34DDA00DA5A6}"/>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46" name="AutoShape 4" descr="Resultado de imagen para todos por un nuevo pais logo">
          <a:extLst>
            <a:ext uri="{FF2B5EF4-FFF2-40B4-BE49-F238E27FC236}">
              <a16:creationId xmlns:a16="http://schemas.microsoft.com/office/drawing/2014/main" id="{324B1AC0-942B-4831-A8FD-76053C1E5066}"/>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47" name="AutoShape 4" descr="Resultado de imagen para todos por un nuevo pais logo">
          <a:extLst>
            <a:ext uri="{FF2B5EF4-FFF2-40B4-BE49-F238E27FC236}">
              <a16:creationId xmlns:a16="http://schemas.microsoft.com/office/drawing/2014/main" id="{65FBCA36-CF12-4AC3-ADCF-3E083CA7700C}"/>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48" name="AutoShape 4" descr="Resultado de imagen para todos por un nuevo pais logo">
          <a:extLst>
            <a:ext uri="{FF2B5EF4-FFF2-40B4-BE49-F238E27FC236}">
              <a16:creationId xmlns:a16="http://schemas.microsoft.com/office/drawing/2014/main" id="{110B1843-A517-4738-8BE2-E7E4B8B3DA66}"/>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49" name="AutoShape 4" descr="Resultado de imagen para todos por un nuevo pais logo">
          <a:extLst>
            <a:ext uri="{FF2B5EF4-FFF2-40B4-BE49-F238E27FC236}">
              <a16:creationId xmlns:a16="http://schemas.microsoft.com/office/drawing/2014/main" id="{80E839C8-0717-4BB0-9483-57850C2408FE}"/>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50" name="AutoShape 4" descr="Resultado de imagen para todos por un nuevo pais logo">
          <a:extLst>
            <a:ext uri="{FF2B5EF4-FFF2-40B4-BE49-F238E27FC236}">
              <a16:creationId xmlns:a16="http://schemas.microsoft.com/office/drawing/2014/main" id="{E0B8A18C-DA5D-4C2C-A3C9-EF852C671D77}"/>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51" name="AutoShape 4" descr="Resultado de imagen para todos por un nuevo pais logo">
          <a:extLst>
            <a:ext uri="{FF2B5EF4-FFF2-40B4-BE49-F238E27FC236}">
              <a16:creationId xmlns:a16="http://schemas.microsoft.com/office/drawing/2014/main" id="{A9E1B008-43B7-443A-8CF8-0DF33B79448C}"/>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52" name="AutoShape 4" descr="Resultado de imagen para todos por un nuevo pais logo">
          <a:extLst>
            <a:ext uri="{FF2B5EF4-FFF2-40B4-BE49-F238E27FC236}">
              <a16:creationId xmlns:a16="http://schemas.microsoft.com/office/drawing/2014/main" id="{DEBDFFB9-D220-4825-9145-62A5B27AB91C}"/>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653" name="AutoShape 4" descr="Resultado de imagen para todos por un nuevo pais logo">
          <a:extLst>
            <a:ext uri="{FF2B5EF4-FFF2-40B4-BE49-F238E27FC236}">
              <a16:creationId xmlns:a16="http://schemas.microsoft.com/office/drawing/2014/main" id="{B4AAF167-1E9E-4381-B52F-ECB5517B122E}"/>
            </a:ext>
          </a:extLst>
        </xdr:cNvPr>
        <xdr:cNvSpPr>
          <a:spLocks noChangeAspect="1" noChangeArrowheads="1"/>
        </xdr:cNvSpPr>
      </xdr:nvSpPr>
      <xdr:spPr bwMode="auto">
        <a:xfrm>
          <a:off x="0" y="70814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54" name="AutoShape 4" descr="Resultado de imagen para todos por un nuevo pais logo">
          <a:extLst>
            <a:ext uri="{FF2B5EF4-FFF2-40B4-BE49-F238E27FC236}">
              <a16:creationId xmlns:a16="http://schemas.microsoft.com/office/drawing/2014/main" id="{49FC8035-20C0-4B3D-A0DA-591B74848CA1}"/>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55" name="AutoShape 4" descr="Resultado de imagen para todos por un nuevo pais logo">
          <a:extLst>
            <a:ext uri="{FF2B5EF4-FFF2-40B4-BE49-F238E27FC236}">
              <a16:creationId xmlns:a16="http://schemas.microsoft.com/office/drawing/2014/main" id="{51DB3DFB-277F-4F55-B0C8-937BFDA7B0C0}"/>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56" name="AutoShape 4" descr="Resultado de imagen para todos por un nuevo pais logo">
          <a:extLst>
            <a:ext uri="{FF2B5EF4-FFF2-40B4-BE49-F238E27FC236}">
              <a16:creationId xmlns:a16="http://schemas.microsoft.com/office/drawing/2014/main" id="{2EE7909A-AE8C-4A35-9FC6-5118E41D2DEA}"/>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57" name="AutoShape 4" descr="Resultado de imagen para todos por un nuevo pais logo">
          <a:extLst>
            <a:ext uri="{FF2B5EF4-FFF2-40B4-BE49-F238E27FC236}">
              <a16:creationId xmlns:a16="http://schemas.microsoft.com/office/drawing/2014/main" id="{53BB6A45-4891-4D07-8CE7-B6F37B9D423E}"/>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58" name="AutoShape 4" descr="Resultado de imagen para todos por un nuevo pais logo">
          <a:extLst>
            <a:ext uri="{FF2B5EF4-FFF2-40B4-BE49-F238E27FC236}">
              <a16:creationId xmlns:a16="http://schemas.microsoft.com/office/drawing/2014/main" id="{8BA731FB-42D5-45EA-9C16-83675696B47E}"/>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59" name="AutoShape 4" descr="Resultado de imagen para todos por un nuevo pais logo">
          <a:extLst>
            <a:ext uri="{FF2B5EF4-FFF2-40B4-BE49-F238E27FC236}">
              <a16:creationId xmlns:a16="http://schemas.microsoft.com/office/drawing/2014/main" id="{39A7A93B-1122-43B6-BFD6-AF8964B1EAD4}"/>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60" name="AutoShape 4" descr="Resultado de imagen para todos por un nuevo pais logo">
          <a:extLst>
            <a:ext uri="{FF2B5EF4-FFF2-40B4-BE49-F238E27FC236}">
              <a16:creationId xmlns:a16="http://schemas.microsoft.com/office/drawing/2014/main" id="{348345E4-3956-41D2-9C1A-E6D7098ED373}"/>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61" name="AutoShape 4" descr="Resultado de imagen para todos por un nuevo pais logo">
          <a:extLst>
            <a:ext uri="{FF2B5EF4-FFF2-40B4-BE49-F238E27FC236}">
              <a16:creationId xmlns:a16="http://schemas.microsoft.com/office/drawing/2014/main" id="{90CBCB4A-3B00-43F9-B998-D40F4A6BF1AC}"/>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62" name="AutoShape 4" descr="Resultado de imagen para todos por un nuevo pais logo">
          <a:extLst>
            <a:ext uri="{FF2B5EF4-FFF2-40B4-BE49-F238E27FC236}">
              <a16:creationId xmlns:a16="http://schemas.microsoft.com/office/drawing/2014/main" id="{26C3D5A3-80CF-42AA-8675-1FA2C2EA5532}"/>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63" name="AutoShape 4" descr="Resultado de imagen para todos por un nuevo pais logo">
          <a:extLst>
            <a:ext uri="{FF2B5EF4-FFF2-40B4-BE49-F238E27FC236}">
              <a16:creationId xmlns:a16="http://schemas.microsoft.com/office/drawing/2014/main" id="{C4A31129-D94B-4080-B1DB-BC5495D91E67}"/>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64" name="AutoShape 4" descr="Resultado de imagen para todos por un nuevo pais logo">
          <a:extLst>
            <a:ext uri="{FF2B5EF4-FFF2-40B4-BE49-F238E27FC236}">
              <a16:creationId xmlns:a16="http://schemas.microsoft.com/office/drawing/2014/main" id="{28912E19-C04F-42C6-AE43-EA8C60CE9A2A}"/>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65" name="AutoShape 4" descr="Resultado de imagen para todos por un nuevo pais logo">
          <a:extLst>
            <a:ext uri="{FF2B5EF4-FFF2-40B4-BE49-F238E27FC236}">
              <a16:creationId xmlns:a16="http://schemas.microsoft.com/office/drawing/2014/main" id="{A14719AB-30E1-499B-978E-311CF24E949E}"/>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66" name="AutoShape 4" descr="Resultado de imagen para todos por un nuevo pais logo">
          <a:extLst>
            <a:ext uri="{FF2B5EF4-FFF2-40B4-BE49-F238E27FC236}">
              <a16:creationId xmlns:a16="http://schemas.microsoft.com/office/drawing/2014/main" id="{3D3296A8-C7AE-4962-A730-694001A3A3FD}"/>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67" name="AutoShape 4" descr="Resultado de imagen para todos por un nuevo pais logo">
          <a:extLst>
            <a:ext uri="{FF2B5EF4-FFF2-40B4-BE49-F238E27FC236}">
              <a16:creationId xmlns:a16="http://schemas.microsoft.com/office/drawing/2014/main" id="{8C4170CB-F9B4-433B-8973-6E05DBF1A467}"/>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68" name="AutoShape 4" descr="Resultado de imagen para todos por un nuevo pais logo">
          <a:extLst>
            <a:ext uri="{FF2B5EF4-FFF2-40B4-BE49-F238E27FC236}">
              <a16:creationId xmlns:a16="http://schemas.microsoft.com/office/drawing/2014/main" id="{33B1444F-B063-4D30-B6B5-5949900CC4F3}"/>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69" name="AutoShape 4" descr="Resultado de imagen para todos por un nuevo pais logo">
          <a:extLst>
            <a:ext uri="{FF2B5EF4-FFF2-40B4-BE49-F238E27FC236}">
              <a16:creationId xmlns:a16="http://schemas.microsoft.com/office/drawing/2014/main" id="{819618EA-539B-459E-BE23-303B741D3647}"/>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70" name="AutoShape 4" descr="Resultado de imagen para todos por un nuevo pais logo">
          <a:extLst>
            <a:ext uri="{FF2B5EF4-FFF2-40B4-BE49-F238E27FC236}">
              <a16:creationId xmlns:a16="http://schemas.microsoft.com/office/drawing/2014/main" id="{B2160E0D-2FE5-455A-8F28-1F2E575659BB}"/>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71" name="AutoShape 4" descr="Resultado de imagen para todos por un nuevo pais logo">
          <a:extLst>
            <a:ext uri="{FF2B5EF4-FFF2-40B4-BE49-F238E27FC236}">
              <a16:creationId xmlns:a16="http://schemas.microsoft.com/office/drawing/2014/main" id="{47383628-298C-403A-94EA-3DE5B069C89B}"/>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51955</xdr:colOff>
      <xdr:row>108</xdr:row>
      <xdr:rowOff>0</xdr:rowOff>
    </xdr:from>
    <xdr:ext cx="304800" cy="299029"/>
    <xdr:sp macro="" textlink="">
      <xdr:nvSpPr>
        <xdr:cNvPr id="672" name="AutoShape 4" descr="Resultado de imagen para todos por un nuevo pais logo">
          <a:extLst>
            <a:ext uri="{FF2B5EF4-FFF2-40B4-BE49-F238E27FC236}">
              <a16:creationId xmlns:a16="http://schemas.microsoft.com/office/drawing/2014/main" id="{F4322476-7778-41E3-9397-B83370CA6796}"/>
            </a:ext>
          </a:extLst>
        </xdr:cNvPr>
        <xdr:cNvSpPr>
          <a:spLocks noChangeAspect="1" noChangeArrowheads="1"/>
        </xdr:cNvSpPr>
      </xdr:nvSpPr>
      <xdr:spPr bwMode="auto">
        <a:xfrm>
          <a:off x="51955"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673" name="AutoShape 4" descr="Resultado de imagen para todos por un nuevo pais logo">
          <a:extLst>
            <a:ext uri="{FF2B5EF4-FFF2-40B4-BE49-F238E27FC236}">
              <a16:creationId xmlns:a16="http://schemas.microsoft.com/office/drawing/2014/main" id="{A8CA99E5-B652-48A5-8C05-08DC954CF71A}"/>
            </a:ext>
          </a:extLst>
        </xdr:cNvPr>
        <xdr:cNvSpPr>
          <a:spLocks noChangeAspect="1" noChangeArrowheads="1"/>
        </xdr:cNvSpPr>
      </xdr:nvSpPr>
      <xdr:spPr bwMode="auto">
        <a:xfrm>
          <a:off x="0" y="70814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74" name="AutoShape 4" descr="Resultado de imagen para todos por un nuevo pais logo">
          <a:extLst>
            <a:ext uri="{FF2B5EF4-FFF2-40B4-BE49-F238E27FC236}">
              <a16:creationId xmlns:a16="http://schemas.microsoft.com/office/drawing/2014/main" id="{72CD0BFE-89CE-4708-9A66-F832D636C981}"/>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75" name="AutoShape 4" descr="Resultado de imagen para todos por un nuevo pais logo">
          <a:extLst>
            <a:ext uri="{FF2B5EF4-FFF2-40B4-BE49-F238E27FC236}">
              <a16:creationId xmlns:a16="http://schemas.microsoft.com/office/drawing/2014/main" id="{D55EE3E8-BE30-4E83-8B73-125BCD8B3F96}"/>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76" name="AutoShape 4" descr="Resultado de imagen para todos por un nuevo pais logo">
          <a:extLst>
            <a:ext uri="{FF2B5EF4-FFF2-40B4-BE49-F238E27FC236}">
              <a16:creationId xmlns:a16="http://schemas.microsoft.com/office/drawing/2014/main" id="{A23D75A3-AB32-495C-B1E1-F6A7B5A0714F}"/>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77" name="AutoShape 4" descr="Resultado de imagen para todos por un nuevo pais logo">
          <a:extLst>
            <a:ext uri="{FF2B5EF4-FFF2-40B4-BE49-F238E27FC236}">
              <a16:creationId xmlns:a16="http://schemas.microsoft.com/office/drawing/2014/main" id="{CDCD0E0F-DE93-4D0A-B451-E120F17723B5}"/>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78" name="AutoShape 4" descr="Resultado de imagen para todos por un nuevo pais logo">
          <a:extLst>
            <a:ext uri="{FF2B5EF4-FFF2-40B4-BE49-F238E27FC236}">
              <a16:creationId xmlns:a16="http://schemas.microsoft.com/office/drawing/2014/main" id="{D4B5B393-8EF0-49CE-BF2E-74FAFB6BA4BB}"/>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79" name="AutoShape 4" descr="Resultado de imagen para todos por un nuevo pais logo">
          <a:extLst>
            <a:ext uri="{FF2B5EF4-FFF2-40B4-BE49-F238E27FC236}">
              <a16:creationId xmlns:a16="http://schemas.microsoft.com/office/drawing/2014/main" id="{88FDECE9-6856-4280-9F7E-312F6F6B83D9}"/>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80" name="AutoShape 4" descr="Resultado de imagen para todos por un nuevo pais logo">
          <a:extLst>
            <a:ext uri="{FF2B5EF4-FFF2-40B4-BE49-F238E27FC236}">
              <a16:creationId xmlns:a16="http://schemas.microsoft.com/office/drawing/2014/main" id="{1560204F-F2E7-418E-AD5E-3846646A7009}"/>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81" name="AutoShape 4" descr="Resultado de imagen para todos por un nuevo pais logo">
          <a:extLst>
            <a:ext uri="{FF2B5EF4-FFF2-40B4-BE49-F238E27FC236}">
              <a16:creationId xmlns:a16="http://schemas.microsoft.com/office/drawing/2014/main" id="{CB53BDEA-F4CA-4B18-9176-05A83E5E14CD}"/>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82" name="AutoShape 4" descr="Resultado de imagen para todos por un nuevo pais logo">
          <a:extLst>
            <a:ext uri="{FF2B5EF4-FFF2-40B4-BE49-F238E27FC236}">
              <a16:creationId xmlns:a16="http://schemas.microsoft.com/office/drawing/2014/main" id="{25F37453-E108-40EC-A080-4B38B0A5DE25}"/>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83" name="AutoShape 4" descr="Resultado de imagen para todos por un nuevo pais logo">
          <a:extLst>
            <a:ext uri="{FF2B5EF4-FFF2-40B4-BE49-F238E27FC236}">
              <a16:creationId xmlns:a16="http://schemas.microsoft.com/office/drawing/2014/main" id="{2B73B8CC-E64C-4D8C-8E78-8492CE37CF81}"/>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84" name="AutoShape 4" descr="Resultado de imagen para todos por un nuevo pais logo">
          <a:extLst>
            <a:ext uri="{FF2B5EF4-FFF2-40B4-BE49-F238E27FC236}">
              <a16:creationId xmlns:a16="http://schemas.microsoft.com/office/drawing/2014/main" id="{90EE2217-549B-4794-9677-6BDD192DB0E1}"/>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85" name="AutoShape 4" descr="Resultado de imagen para todos por un nuevo pais logo">
          <a:extLst>
            <a:ext uri="{FF2B5EF4-FFF2-40B4-BE49-F238E27FC236}">
              <a16:creationId xmlns:a16="http://schemas.microsoft.com/office/drawing/2014/main" id="{A8BAF7FD-315B-4822-8CD4-7C1D5D3EA0C6}"/>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86" name="AutoShape 4" descr="Resultado de imagen para todos por un nuevo pais logo">
          <a:extLst>
            <a:ext uri="{FF2B5EF4-FFF2-40B4-BE49-F238E27FC236}">
              <a16:creationId xmlns:a16="http://schemas.microsoft.com/office/drawing/2014/main" id="{12AA2806-E5F5-4F00-85BF-FEC61B7AAD02}"/>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87" name="AutoShape 4" descr="Resultado de imagen para todos por un nuevo pais logo">
          <a:extLst>
            <a:ext uri="{FF2B5EF4-FFF2-40B4-BE49-F238E27FC236}">
              <a16:creationId xmlns:a16="http://schemas.microsoft.com/office/drawing/2014/main" id="{6D0C172B-733F-4439-8F6F-247D82584DAF}"/>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88" name="AutoShape 4" descr="Resultado de imagen para todos por un nuevo pais logo">
          <a:extLst>
            <a:ext uri="{FF2B5EF4-FFF2-40B4-BE49-F238E27FC236}">
              <a16:creationId xmlns:a16="http://schemas.microsoft.com/office/drawing/2014/main" id="{4470E06E-DD0F-4CAE-AEDB-A68CE38F4289}"/>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89" name="AutoShape 4" descr="Resultado de imagen para todos por un nuevo pais logo">
          <a:extLst>
            <a:ext uri="{FF2B5EF4-FFF2-40B4-BE49-F238E27FC236}">
              <a16:creationId xmlns:a16="http://schemas.microsoft.com/office/drawing/2014/main" id="{B16C682A-F06A-4DFC-87AB-8AB39EF29AB2}"/>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90" name="AutoShape 4" descr="Resultado de imagen para todos por un nuevo pais logo">
          <a:extLst>
            <a:ext uri="{FF2B5EF4-FFF2-40B4-BE49-F238E27FC236}">
              <a16:creationId xmlns:a16="http://schemas.microsoft.com/office/drawing/2014/main" id="{315E8D70-0AA6-4274-8A53-5C34F6B9469D}"/>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91" name="AutoShape 4" descr="Resultado de imagen para todos por un nuevo pais logo">
          <a:extLst>
            <a:ext uri="{FF2B5EF4-FFF2-40B4-BE49-F238E27FC236}">
              <a16:creationId xmlns:a16="http://schemas.microsoft.com/office/drawing/2014/main" id="{7A61E411-9404-41F2-AE56-41DB45CDDF5D}"/>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692" name="AutoShape 4" descr="Resultado de imagen para todos por un nuevo pais logo">
          <a:extLst>
            <a:ext uri="{FF2B5EF4-FFF2-40B4-BE49-F238E27FC236}">
              <a16:creationId xmlns:a16="http://schemas.microsoft.com/office/drawing/2014/main" id="{62F74BB4-4D20-4180-AA72-FB56FCBC489C}"/>
            </a:ext>
          </a:extLst>
        </xdr:cNvPr>
        <xdr:cNvSpPr>
          <a:spLocks noChangeAspect="1" noChangeArrowheads="1"/>
        </xdr:cNvSpPr>
      </xdr:nvSpPr>
      <xdr:spPr bwMode="auto">
        <a:xfrm>
          <a:off x="0" y="70814045"/>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93" name="AutoShape 4" descr="Resultado de imagen para todos por un nuevo pais logo">
          <a:extLst>
            <a:ext uri="{FF2B5EF4-FFF2-40B4-BE49-F238E27FC236}">
              <a16:creationId xmlns:a16="http://schemas.microsoft.com/office/drawing/2014/main" id="{B495F2F2-88AB-48E0-BB13-28E38D6F3BE1}"/>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94" name="AutoShape 4" descr="Resultado de imagen para todos por un nuevo pais logo">
          <a:extLst>
            <a:ext uri="{FF2B5EF4-FFF2-40B4-BE49-F238E27FC236}">
              <a16:creationId xmlns:a16="http://schemas.microsoft.com/office/drawing/2014/main" id="{D20DA309-ABDB-448B-B5C3-FA7E5912D6A9}"/>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695" name="AutoShape 4" descr="Resultado de imagen para todos por un nuevo pais logo">
          <a:extLst>
            <a:ext uri="{FF2B5EF4-FFF2-40B4-BE49-F238E27FC236}">
              <a16:creationId xmlns:a16="http://schemas.microsoft.com/office/drawing/2014/main" id="{5DC74201-4A29-4FF3-A80A-78EFCEEA90AE}"/>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696" name="AutoShape 4" descr="Resultado de imagen para todos por un nuevo pais logo">
          <a:extLst>
            <a:ext uri="{FF2B5EF4-FFF2-40B4-BE49-F238E27FC236}">
              <a16:creationId xmlns:a16="http://schemas.microsoft.com/office/drawing/2014/main" id="{C2FEAD53-3A5B-4598-A1C4-B9288E13234F}"/>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97" name="AutoShape 4" descr="Resultado de imagen para todos por un nuevo pais logo">
          <a:extLst>
            <a:ext uri="{FF2B5EF4-FFF2-40B4-BE49-F238E27FC236}">
              <a16:creationId xmlns:a16="http://schemas.microsoft.com/office/drawing/2014/main" id="{7E98F122-E346-4B70-B140-1663E24C8E65}"/>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98" name="AutoShape 4" descr="Resultado de imagen para todos por un nuevo pais logo">
          <a:extLst>
            <a:ext uri="{FF2B5EF4-FFF2-40B4-BE49-F238E27FC236}">
              <a16:creationId xmlns:a16="http://schemas.microsoft.com/office/drawing/2014/main" id="{BF274117-6B41-4067-949C-BB59875319E9}"/>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699" name="AutoShape 4" descr="Resultado de imagen para todos por un nuevo pais logo">
          <a:extLst>
            <a:ext uri="{FF2B5EF4-FFF2-40B4-BE49-F238E27FC236}">
              <a16:creationId xmlns:a16="http://schemas.microsoft.com/office/drawing/2014/main" id="{F948AD06-334E-4C05-B63D-2A2DE194FFD9}"/>
            </a:ext>
          </a:extLst>
        </xdr:cNvPr>
        <xdr:cNvSpPr>
          <a:spLocks noChangeAspect="1" noChangeArrowheads="1"/>
        </xdr:cNvSpPr>
      </xdr:nvSpPr>
      <xdr:spPr bwMode="auto">
        <a:xfrm>
          <a:off x="0" y="70814045"/>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00" name="AutoShape 4" descr="Resultado de imagen para todos por un nuevo pais logo">
          <a:extLst>
            <a:ext uri="{FF2B5EF4-FFF2-40B4-BE49-F238E27FC236}">
              <a16:creationId xmlns:a16="http://schemas.microsoft.com/office/drawing/2014/main" id="{A46B6311-B2E5-4871-A557-F9BB0BD68ADD}"/>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01" name="AutoShape 4" descr="Resultado de imagen para todos por un nuevo pais logo">
          <a:extLst>
            <a:ext uri="{FF2B5EF4-FFF2-40B4-BE49-F238E27FC236}">
              <a16:creationId xmlns:a16="http://schemas.microsoft.com/office/drawing/2014/main" id="{47F6CB57-5B6F-4F31-9850-3A1BE4D353BE}"/>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02" name="AutoShape 4" descr="Resultado de imagen para todos por un nuevo pais logo">
          <a:extLst>
            <a:ext uri="{FF2B5EF4-FFF2-40B4-BE49-F238E27FC236}">
              <a16:creationId xmlns:a16="http://schemas.microsoft.com/office/drawing/2014/main" id="{0230680B-92FF-4E9D-974D-C3C41CEB9A8B}"/>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03" name="AutoShape 4" descr="Resultado de imagen para todos por un nuevo pais logo">
          <a:extLst>
            <a:ext uri="{FF2B5EF4-FFF2-40B4-BE49-F238E27FC236}">
              <a16:creationId xmlns:a16="http://schemas.microsoft.com/office/drawing/2014/main" id="{B9C84C07-0AA4-4C4B-8057-E745DEC2484B}"/>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04" name="AutoShape 4" descr="Resultado de imagen para todos por un nuevo pais logo">
          <a:extLst>
            <a:ext uri="{FF2B5EF4-FFF2-40B4-BE49-F238E27FC236}">
              <a16:creationId xmlns:a16="http://schemas.microsoft.com/office/drawing/2014/main" id="{A4FB2DB8-E532-48C3-A5F9-12407E461FA2}"/>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05" name="AutoShape 4" descr="Resultado de imagen para todos por un nuevo pais logo">
          <a:extLst>
            <a:ext uri="{FF2B5EF4-FFF2-40B4-BE49-F238E27FC236}">
              <a16:creationId xmlns:a16="http://schemas.microsoft.com/office/drawing/2014/main" id="{6462D4A1-7901-4D79-93D0-F1C5ECF3F72C}"/>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06" name="AutoShape 4" descr="Resultado de imagen para todos por un nuevo pais logo">
          <a:extLst>
            <a:ext uri="{FF2B5EF4-FFF2-40B4-BE49-F238E27FC236}">
              <a16:creationId xmlns:a16="http://schemas.microsoft.com/office/drawing/2014/main" id="{97CB71A3-0A69-4116-A1AB-E7DC240F00AE}"/>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07" name="AutoShape 4" descr="Resultado de imagen para todos por un nuevo pais logo">
          <a:extLst>
            <a:ext uri="{FF2B5EF4-FFF2-40B4-BE49-F238E27FC236}">
              <a16:creationId xmlns:a16="http://schemas.microsoft.com/office/drawing/2014/main" id="{970890F5-E206-4462-8409-D90EB86BE50D}"/>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08" name="AutoShape 4" descr="Resultado de imagen para todos por un nuevo pais logo">
          <a:extLst>
            <a:ext uri="{FF2B5EF4-FFF2-40B4-BE49-F238E27FC236}">
              <a16:creationId xmlns:a16="http://schemas.microsoft.com/office/drawing/2014/main" id="{128A9503-0764-4EB0-A440-B1E7ADC64D7D}"/>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09" name="AutoShape 4" descr="Resultado de imagen para todos por un nuevo pais logo">
          <a:extLst>
            <a:ext uri="{FF2B5EF4-FFF2-40B4-BE49-F238E27FC236}">
              <a16:creationId xmlns:a16="http://schemas.microsoft.com/office/drawing/2014/main" id="{E8FF9E0C-B8D9-42FB-A2B2-300054B36EB5}"/>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10" name="AutoShape 4" descr="Resultado de imagen para todos por un nuevo pais logo">
          <a:extLst>
            <a:ext uri="{FF2B5EF4-FFF2-40B4-BE49-F238E27FC236}">
              <a16:creationId xmlns:a16="http://schemas.microsoft.com/office/drawing/2014/main" id="{56F5C6D3-503F-4C85-8DD1-7E9D4D7165E6}"/>
            </a:ext>
          </a:extLst>
        </xdr:cNvPr>
        <xdr:cNvSpPr>
          <a:spLocks noChangeAspect="1" noChangeArrowheads="1"/>
        </xdr:cNvSpPr>
      </xdr:nvSpPr>
      <xdr:spPr bwMode="auto">
        <a:xfrm>
          <a:off x="0" y="70814045"/>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11" name="AutoShape 4" descr="Resultado de imagen para todos por un nuevo pais logo">
          <a:extLst>
            <a:ext uri="{FF2B5EF4-FFF2-40B4-BE49-F238E27FC236}">
              <a16:creationId xmlns:a16="http://schemas.microsoft.com/office/drawing/2014/main" id="{D9721807-DC5C-49DE-AC96-ECDDA979C061}"/>
            </a:ext>
          </a:extLst>
        </xdr:cNvPr>
        <xdr:cNvSpPr>
          <a:spLocks noChangeAspect="1" noChangeArrowheads="1"/>
        </xdr:cNvSpPr>
      </xdr:nvSpPr>
      <xdr:spPr bwMode="auto">
        <a:xfrm>
          <a:off x="0" y="70814045"/>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23" name="AutoShape 4" descr="Resultado de imagen para todos por un nuevo pais logo">
          <a:extLst>
            <a:ext uri="{FF2B5EF4-FFF2-40B4-BE49-F238E27FC236}">
              <a16:creationId xmlns:a16="http://schemas.microsoft.com/office/drawing/2014/main" id="{E63FEBC9-17E8-4A32-ACA1-EC28C15369CF}"/>
            </a:ext>
          </a:extLst>
        </xdr:cNvPr>
        <xdr:cNvSpPr>
          <a:spLocks noChangeAspect="1" noChangeArrowheads="1"/>
        </xdr:cNvSpPr>
      </xdr:nvSpPr>
      <xdr:spPr bwMode="auto">
        <a:xfrm>
          <a:off x="0" y="43520846"/>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24" name="AutoShape 4" descr="Resultado de imagen para todos por un nuevo pais logo">
          <a:extLst>
            <a:ext uri="{FF2B5EF4-FFF2-40B4-BE49-F238E27FC236}">
              <a16:creationId xmlns:a16="http://schemas.microsoft.com/office/drawing/2014/main" id="{19A895DD-A691-4159-9FA6-78DFB5B33633}"/>
            </a:ext>
          </a:extLst>
        </xdr:cNvPr>
        <xdr:cNvSpPr>
          <a:spLocks noChangeAspect="1" noChangeArrowheads="1"/>
        </xdr:cNvSpPr>
      </xdr:nvSpPr>
      <xdr:spPr bwMode="auto">
        <a:xfrm>
          <a:off x="0" y="43520846"/>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25" name="AutoShape 4" descr="Resultado de imagen para todos por un nuevo pais logo">
          <a:extLst>
            <a:ext uri="{FF2B5EF4-FFF2-40B4-BE49-F238E27FC236}">
              <a16:creationId xmlns:a16="http://schemas.microsoft.com/office/drawing/2014/main" id="{3DE56E76-3438-4DE6-BC29-91A91B4D9201}"/>
            </a:ext>
          </a:extLst>
        </xdr:cNvPr>
        <xdr:cNvSpPr>
          <a:spLocks noChangeAspect="1" noChangeArrowheads="1"/>
        </xdr:cNvSpPr>
      </xdr:nvSpPr>
      <xdr:spPr bwMode="auto">
        <a:xfrm>
          <a:off x="0" y="43520846"/>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26" name="AutoShape 4" descr="Resultado de imagen para todos por un nuevo pais logo">
          <a:extLst>
            <a:ext uri="{FF2B5EF4-FFF2-40B4-BE49-F238E27FC236}">
              <a16:creationId xmlns:a16="http://schemas.microsoft.com/office/drawing/2014/main" id="{87E21BDE-5D73-475A-AFE7-786258131969}"/>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12" name="AutoShape 4" descr="Resultado de imagen para todos por un nuevo pais logo">
          <a:extLst>
            <a:ext uri="{FF2B5EF4-FFF2-40B4-BE49-F238E27FC236}">
              <a16:creationId xmlns:a16="http://schemas.microsoft.com/office/drawing/2014/main" id="{449C044E-6A4B-4A9C-9605-B33A7D986C2E}"/>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713" name="AutoShape 4" descr="Resultado de imagen para todos por un nuevo pais logo">
          <a:extLst>
            <a:ext uri="{FF2B5EF4-FFF2-40B4-BE49-F238E27FC236}">
              <a16:creationId xmlns:a16="http://schemas.microsoft.com/office/drawing/2014/main" id="{EAC160FA-92A7-4F69-8221-7D5D1C4D2DF6}"/>
            </a:ext>
          </a:extLst>
        </xdr:cNvPr>
        <xdr:cNvSpPr>
          <a:spLocks noChangeAspect="1" noChangeArrowheads="1"/>
        </xdr:cNvSpPr>
      </xdr:nvSpPr>
      <xdr:spPr bwMode="auto">
        <a:xfrm>
          <a:off x="0" y="43520846"/>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714" name="AutoShape 4" descr="Resultado de imagen para todos por un nuevo pais logo">
          <a:extLst>
            <a:ext uri="{FF2B5EF4-FFF2-40B4-BE49-F238E27FC236}">
              <a16:creationId xmlns:a16="http://schemas.microsoft.com/office/drawing/2014/main" id="{8ABB5254-07CA-4186-A873-6A1906CB7E3E}"/>
            </a:ext>
          </a:extLst>
        </xdr:cNvPr>
        <xdr:cNvSpPr>
          <a:spLocks noChangeAspect="1" noChangeArrowheads="1"/>
        </xdr:cNvSpPr>
      </xdr:nvSpPr>
      <xdr:spPr bwMode="auto">
        <a:xfrm>
          <a:off x="0" y="43520846"/>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715" name="AutoShape 4" descr="Resultado de imagen para todos por un nuevo pais logo">
          <a:extLst>
            <a:ext uri="{FF2B5EF4-FFF2-40B4-BE49-F238E27FC236}">
              <a16:creationId xmlns:a16="http://schemas.microsoft.com/office/drawing/2014/main" id="{6DAA9223-9D74-42B9-B7CD-61DEEBBB618B}"/>
            </a:ext>
          </a:extLst>
        </xdr:cNvPr>
        <xdr:cNvSpPr>
          <a:spLocks noChangeAspect="1" noChangeArrowheads="1"/>
        </xdr:cNvSpPr>
      </xdr:nvSpPr>
      <xdr:spPr bwMode="auto">
        <a:xfrm>
          <a:off x="0" y="43520846"/>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16" name="AutoShape 4" descr="Resultado de imagen para todos por un nuevo pais logo">
          <a:extLst>
            <a:ext uri="{FF2B5EF4-FFF2-40B4-BE49-F238E27FC236}">
              <a16:creationId xmlns:a16="http://schemas.microsoft.com/office/drawing/2014/main" id="{F68A56D4-6547-4E98-BBAB-DEBBAE102986}"/>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17" name="AutoShape 4" descr="Resultado de imagen para todos por un nuevo pais logo">
          <a:extLst>
            <a:ext uri="{FF2B5EF4-FFF2-40B4-BE49-F238E27FC236}">
              <a16:creationId xmlns:a16="http://schemas.microsoft.com/office/drawing/2014/main" id="{3E1BD96A-188E-4D29-B2E8-70A82B66C7EE}"/>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18" name="AutoShape 4" descr="Resultado de imagen para todos por un nuevo pais logo">
          <a:extLst>
            <a:ext uri="{FF2B5EF4-FFF2-40B4-BE49-F238E27FC236}">
              <a16:creationId xmlns:a16="http://schemas.microsoft.com/office/drawing/2014/main" id="{10AC2ECA-BF53-41B5-8D14-35D3260EB2CE}"/>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19" name="AutoShape 4" descr="Resultado de imagen para todos por un nuevo pais logo">
          <a:extLst>
            <a:ext uri="{FF2B5EF4-FFF2-40B4-BE49-F238E27FC236}">
              <a16:creationId xmlns:a16="http://schemas.microsoft.com/office/drawing/2014/main" id="{517612F1-9CBD-4D84-986D-5F87991E2B50}"/>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20" name="AutoShape 4" descr="Resultado de imagen para todos por un nuevo pais logo">
          <a:extLst>
            <a:ext uri="{FF2B5EF4-FFF2-40B4-BE49-F238E27FC236}">
              <a16:creationId xmlns:a16="http://schemas.microsoft.com/office/drawing/2014/main" id="{90724FC1-93EB-4EB9-A0B3-7EC47E93CFD5}"/>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21" name="AutoShape 4" descr="Resultado de imagen para todos por un nuevo pais logo">
          <a:extLst>
            <a:ext uri="{FF2B5EF4-FFF2-40B4-BE49-F238E27FC236}">
              <a16:creationId xmlns:a16="http://schemas.microsoft.com/office/drawing/2014/main" id="{4CBBE455-89E1-4862-BA15-30B4855F552E}"/>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22" name="AutoShape 4" descr="Resultado de imagen para todos por un nuevo pais logo">
          <a:extLst>
            <a:ext uri="{FF2B5EF4-FFF2-40B4-BE49-F238E27FC236}">
              <a16:creationId xmlns:a16="http://schemas.microsoft.com/office/drawing/2014/main" id="{D34119EB-85EB-4D82-A85E-9AE6A3ED13A6}"/>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23" name="AutoShape 4" descr="Resultado de imagen para todos por un nuevo pais logo">
          <a:extLst>
            <a:ext uri="{FF2B5EF4-FFF2-40B4-BE49-F238E27FC236}">
              <a16:creationId xmlns:a16="http://schemas.microsoft.com/office/drawing/2014/main" id="{191F3236-5451-434E-9493-6D465F937920}"/>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24" name="AutoShape 4" descr="Resultado de imagen para todos por un nuevo pais logo">
          <a:extLst>
            <a:ext uri="{FF2B5EF4-FFF2-40B4-BE49-F238E27FC236}">
              <a16:creationId xmlns:a16="http://schemas.microsoft.com/office/drawing/2014/main" id="{40E5F17A-056C-471C-946F-FFAF22035870}"/>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25" name="AutoShape 4" descr="Resultado de imagen para todos por un nuevo pais logo">
          <a:extLst>
            <a:ext uri="{FF2B5EF4-FFF2-40B4-BE49-F238E27FC236}">
              <a16:creationId xmlns:a16="http://schemas.microsoft.com/office/drawing/2014/main" id="{F92F39D4-19B6-451C-B949-33D560E2A732}"/>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26" name="AutoShape 4" descr="Resultado de imagen para todos por un nuevo pais logo">
          <a:extLst>
            <a:ext uri="{FF2B5EF4-FFF2-40B4-BE49-F238E27FC236}">
              <a16:creationId xmlns:a16="http://schemas.microsoft.com/office/drawing/2014/main" id="{99E41807-995C-4A6B-8D7E-D47B0EFC3ADD}"/>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27" name="AutoShape 4" descr="Resultado de imagen para todos por un nuevo pais logo">
          <a:extLst>
            <a:ext uri="{FF2B5EF4-FFF2-40B4-BE49-F238E27FC236}">
              <a16:creationId xmlns:a16="http://schemas.microsoft.com/office/drawing/2014/main" id="{CD9AB77C-A0CC-4385-A65C-04D386E32484}"/>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85553"/>
    <xdr:sp macro="" textlink="">
      <xdr:nvSpPr>
        <xdr:cNvPr id="729" name="AutoShape 4" descr="Resultado de imagen para todos por un nuevo pais logo">
          <a:extLst>
            <a:ext uri="{FF2B5EF4-FFF2-40B4-BE49-F238E27FC236}">
              <a16:creationId xmlns:a16="http://schemas.microsoft.com/office/drawing/2014/main" id="{FBAB85D4-05F9-4EA3-936A-603782795E45}"/>
            </a:ext>
          </a:extLst>
        </xdr:cNvPr>
        <xdr:cNvSpPr>
          <a:spLocks noChangeAspect="1" noChangeArrowheads="1"/>
        </xdr:cNvSpPr>
      </xdr:nvSpPr>
      <xdr:spPr bwMode="auto">
        <a:xfrm>
          <a:off x="0" y="43520846"/>
          <a:ext cx="304800" cy="18555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730" name="AutoShape 4" descr="Resultado de imagen para todos por un nuevo pais logo">
          <a:extLst>
            <a:ext uri="{FF2B5EF4-FFF2-40B4-BE49-F238E27FC236}">
              <a16:creationId xmlns:a16="http://schemas.microsoft.com/office/drawing/2014/main" id="{EE931326-09A5-466F-BD37-4468E95379F4}"/>
            </a:ext>
          </a:extLst>
        </xdr:cNvPr>
        <xdr:cNvSpPr>
          <a:spLocks noChangeAspect="1" noChangeArrowheads="1"/>
        </xdr:cNvSpPr>
      </xdr:nvSpPr>
      <xdr:spPr bwMode="auto">
        <a:xfrm>
          <a:off x="0" y="43520846"/>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731" name="AutoShape 4" descr="Resultado de imagen para todos por un nuevo pais logo">
          <a:extLst>
            <a:ext uri="{FF2B5EF4-FFF2-40B4-BE49-F238E27FC236}">
              <a16:creationId xmlns:a16="http://schemas.microsoft.com/office/drawing/2014/main" id="{09D5A1BB-DD77-41D6-BFB4-3892D2CABD77}"/>
            </a:ext>
          </a:extLst>
        </xdr:cNvPr>
        <xdr:cNvSpPr>
          <a:spLocks noChangeAspect="1" noChangeArrowheads="1"/>
        </xdr:cNvSpPr>
      </xdr:nvSpPr>
      <xdr:spPr bwMode="auto">
        <a:xfrm>
          <a:off x="0" y="43520846"/>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32" name="AutoShape 4" descr="Resultado de imagen para todos por un nuevo pais logo">
          <a:extLst>
            <a:ext uri="{FF2B5EF4-FFF2-40B4-BE49-F238E27FC236}">
              <a16:creationId xmlns:a16="http://schemas.microsoft.com/office/drawing/2014/main" id="{CAC187D0-C642-4447-902D-211F965C1923}"/>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33" name="AutoShape 4" descr="Resultado de imagen para todos por un nuevo pais logo">
          <a:extLst>
            <a:ext uri="{FF2B5EF4-FFF2-40B4-BE49-F238E27FC236}">
              <a16:creationId xmlns:a16="http://schemas.microsoft.com/office/drawing/2014/main" id="{ABA2BC6A-B453-4D69-8E67-9412A750E450}"/>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734" name="AutoShape 4" descr="Resultado de imagen para todos por un nuevo pais logo">
          <a:extLst>
            <a:ext uri="{FF2B5EF4-FFF2-40B4-BE49-F238E27FC236}">
              <a16:creationId xmlns:a16="http://schemas.microsoft.com/office/drawing/2014/main" id="{D0282B46-DD9B-4EBE-ADCC-63E889AB788F}"/>
            </a:ext>
          </a:extLst>
        </xdr:cNvPr>
        <xdr:cNvSpPr>
          <a:spLocks noChangeAspect="1" noChangeArrowheads="1"/>
        </xdr:cNvSpPr>
      </xdr:nvSpPr>
      <xdr:spPr bwMode="auto">
        <a:xfrm>
          <a:off x="0" y="43520846"/>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735" name="AutoShape 4" descr="Resultado de imagen para todos por un nuevo pais logo">
          <a:extLst>
            <a:ext uri="{FF2B5EF4-FFF2-40B4-BE49-F238E27FC236}">
              <a16:creationId xmlns:a16="http://schemas.microsoft.com/office/drawing/2014/main" id="{C2B9CFFF-7D08-4D80-8B6A-687A64FA0934}"/>
            </a:ext>
          </a:extLst>
        </xdr:cNvPr>
        <xdr:cNvSpPr>
          <a:spLocks noChangeAspect="1" noChangeArrowheads="1"/>
        </xdr:cNvSpPr>
      </xdr:nvSpPr>
      <xdr:spPr bwMode="auto">
        <a:xfrm>
          <a:off x="0" y="43520846"/>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190501"/>
    <xdr:sp macro="" textlink="">
      <xdr:nvSpPr>
        <xdr:cNvPr id="736" name="AutoShape 4" descr="Resultado de imagen para todos por un nuevo pais logo">
          <a:extLst>
            <a:ext uri="{FF2B5EF4-FFF2-40B4-BE49-F238E27FC236}">
              <a16:creationId xmlns:a16="http://schemas.microsoft.com/office/drawing/2014/main" id="{823125DF-30FD-4BD2-93A0-238D31EE7ADC}"/>
            </a:ext>
          </a:extLst>
        </xdr:cNvPr>
        <xdr:cNvSpPr>
          <a:spLocks noChangeAspect="1" noChangeArrowheads="1"/>
        </xdr:cNvSpPr>
      </xdr:nvSpPr>
      <xdr:spPr bwMode="auto">
        <a:xfrm>
          <a:off x="0" y="43520846"/>
          <a:ext cx="304800" cy="1905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37" name="AutoShape 4" descr="Resultado de imagen para todos por un nuevo pais logo">
          <a:extLst>
            <a:ext uri="{FF2B5EF4-FFF2-40B4-BE49-F238E27FC236}">
              <a16:creationId xmlns:a16="http://schemas.microsoft.com/office/drawing/2014/main" id="{CC4A4C97-04FE-4DF9-A501-50CE90EB6775}"/>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38" name="AutoShape 4" descr="Resultado de imagen para todos por un nuevo pais logo">
          <a:extLst>
            <a:ext uri="{FF2B5EF4-FFF2-40B4-BE49-F238E27FC236}">
              <a16:creationId xmlns:a16="http://schemas.microsoft.com/office/drawing/2014/main" id="{A9E98F2D-12CD-4B4E-A28D-D0CA3BE55045}"/>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39" name="AutoShape 4" descr="Resultado de imagen para todos por un nuevo pais logo">
          <a:extLst>
            <a:ext uri="{FF2B5EF4-FFF2-40B4-BE49-F238E27FC236}">
              <a16:creationId xmlns:a16="http://schemas.microsoft.com/office/drawing/2014/main" id="{BC304E12-109E-4E27-9728-6A313E44F673}"/>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40" name="AutoShape 4" descr="Resultado de imagen para todos por un nuevo pais logo">
          <a:extLst>
            <a:ext uri="{FF2B5EF4-FFF2-40B4-BE49-F238E27FC236}">
              <a16:creationId xmlns:a16="http://schemas.microsoft.com/office/drawing/2014/main" id="{A8B63BF7-B50E-4FAD-91A9-3577F19E2927}"/>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41" name="AutoShape 4" descr="Resultado de imagen para todos por un nuevo pais logo">
          <a:extLst>
            <a:ext uri="{FF2B5EF4-FFF2-40B4-BE49-F238E27FC236}">
              <a16:creationId xmlns:a16="http://schemas.microsoft.com/office/drawing/2014/main" id="{ED3DA0EA-A31D-466C-B0B3-26EC1348D99E}"/>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42" name="AutoShape 4" descr="Resultado de imagen para todos por un nuevo pais logo">
          <a:extLst>
            <a:ext uri="{FF2B5EF4-FFF2-40B4-BE49-F238E27FC236}">
              <a16:creationId xmlns:a16="http://schemas.microsoft.com/office/drawing/2014/main" id="{480587E2-0665-42B0-B612-00F0A855E932}"/>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43" name="AutoShape 4" descr="Resultado de imagen para todos por un nuevo pais logo">
          <a:extLst>
            <a:ext uri="{FF2B5EF4-FFF2-40B4-BE49-F238E27FC236}">
              <a16:creationId xmlns:a16="http://schemas.microsoft.com/office/drawing/2014/main" id="{24FE953E-ACF8-4C9A-AFFB-1F3154555072}"/>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44" name="AutoShape 4" descr="Resultado de imagen para todos por un nuevo pais logo">
          <a:extLst>
            <a:ext uri="{FF2B5EF4-FFF2-40B4-BE49-F238E27FC236}">
              <a16:creationId xmlns:a16="http://schemas.microsoft.com/office/drawing/2014/main" id="{D421FE75-6C5F-476D-BA9B-F95D1AB4B936}"/>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45" name="AutoShape 4" descr="Resultado de imagen para todos por un nuevo pais logo">
          <a:extLst>
            <a:ext uri="{FF2B5EF4-FFF2-40B4-BE49-F238E27FC236}">
              <a16:creationId xmlns:a16="http://schemas.microsoft.com/office/drawing/2014/main" id="{EC545B0C-2AFF-402D-B26E-08612AFFF20F}"/>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46" name="AutoShape 4" descr="Resultado de imagen para todos por un nuevo pais logo">
          <a:extLst>
            <a:ext uri="{FF2B5EF4-FFF2-40B4-BE49-F238E27FC236}">
              <a16:creationId xmlns:a16="http://schemas.microsoft.com/office/drawing/2014/main" id="{FDF7D34A-5EE2-4AF1-AEBC-D73EBD0C3557}"/>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4218"/>
    <xdr:sp macro="" textlink="">
      <xdr:nvSpPr>
        <xdr:cNvPr id="747" name="AutoShape 4" descr="Resultado de imagen para todos por un nuevo pais logo">
          <a:extLst>
            <a:ext uri="{FF2B5EF4-FFF2-40B4-BE49-F238E27FC236}">
              <a16:creationId xmlns:a16="http://schemas.microsoft.com/office/drawing/2014/main" id="{46A52D99-8B98-4261-B23B-A79C51A0892B}"/>
            </a:ext>
          </a:extLst>
        </xdr:cNvPr>
        <xdr:cNvSpPr>
          <a:spLocks noChangeAspect="1" noChangeArrowheads="1"/>
        </xdr:cNvSpPr>
      </xdr:nvSpPr>
      <xdr:spPr bwMode="auto">
        <a:xfrm>
          <a:off x="0" y="43520846"/>
          <a:ext cx="304800" cy="29421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108</xdr:row>
      <xdr:rowOff>0</xdr:rowOff>
    </xdr:from>
    <xdr:ext cx="304800" cy="299029"/>
    <xdr:sp macro="" textlink="">
      <xdr:nvSpPr>
        <xdr:cNvPr id="748" name="AutoShape 4" descr="Resultado de imagen para todos por un nuevo pais logo">
          <a:extLst>
            <a:ext uri="{FF2B5EF4-FFF2-40B4-BE49-F238E27FC236}">
              <a16:creationId xmlns:a16="http://schemas.microsoft.com/office/drawing/2014/main" id="{8F0D0009-AB25-4DAE-B0E7-12E025F3778C}"/>
            </a:ext>
          </a:extLst>
        </xdr:cNvPr>
        <xdr:cNvSpPr>
          <a:spLocks noChangeAspect="1" noChangeArrowheads="1"/>
        </xdr:cNvSpPr>
      </xdr:nvSpPr>
      <xdr:spPr bwMode="auto">
        <a:xfrm>
          <a:off x="0" y="43520846"/>
          <a:ext cx="304800" cy="299029"/>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303291</xdr:colOff>
      <xdr:row>0</xdr:row>
      <xdr:rowOff>102577</xdr:rowOff>
    </xdr:from>
    <xdr:ext cx="16270209" cy="5876192"/>
    <xdr:sp macro="" textlink="">
      <xdr:nvSpPr>
        <xdr:cNvPr id="4" name="TextBox 2">
          <a:extLst>
            <a:ext uri="{FF2B5EF4-FFF2-40B4-BE49-F238E27FC236}">
              <a16:creationId xmlns:a16="http://schemas.microsoft.com/office/drawing/2014/main" id="{6039A19C-219C-4905-BEC8-5A5ACEB48B18}"/>
            </a:ext>
          </a:extLst>
        </xdr:cNvPr>
        <xdr:cNvSpPr txBox="1">
          <a:spLocks noChangeArrowheads="1"/>
        </xdr:cNvSpPr>
      </xdr:nvSpPr>
      <xdr:spPr bwMode="auto">
        <a:xfrm>
          <a:off x="303291" y="102577"/>
          <a:ext cx="16270209" cy="5876192"/>
        </a:xfrm>
        <a:prstGeom prst="rect">
          <a:avLst/>
        </a:prstGeom>
        <a:solidFill>
          <a:srgbClr val="FFFFFF"/>
        </a:solidFill>
        <a:ln w="9525">
          <a:noFill/>
          <a:miter lim="800000"/>
          <a:headEnd/>
          <a:tailEnd/>
        </a:ln>
      </xdr:spPr>
      <xdr:txBody>
        <a:bodyPr vertOverflow="clip" wrap="square" lIns="91440" tIns="45720" rIns="91440" bIns="4572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lang="es-ES" sz="3200" b="1" baseline="0">
              <a:solidFill>
                <a:schemeClr val="bg2">
                  <a:lumMod val="50000"/>
                </a:schemeClr>
              </a:solidFill>
              <a:latin typeface="+mn-lt"/>
              <a:ea typeface="+mn-ea"/>
              <a:cs typeface="+mn-cs"/>
            </a:rPr>
            <a:t>AVANCE INICIATIVAS PLAN DE ACCIÓN 2025 - CUARTO TRIMESTRE</a:t>
          </a:r>
        </a:p>
        <a:p>
          <a:pPr marL="0" marR="0" lvl="0" indent="0" algn="ctr" defTabSz="914400" eaLnBrk="1" fontAlgn="auto" latinLnBrk="0" hangingPunct="1">
            <a:lnSpc>
              <a:spcPct val="100000"/>
            </a:lnSpc>
            <a:spcBef>
              <a:spcPts val="0"/>
            </a:spcBef>
            <a:spcAft>
              <a:spcPts val="0"/>
            </a:spcAft>
            <a:buClrTx/>
            <a:buSzTx/>
            <a:buFontTx/>
            <a:buNone/>
            <a:tabLst/>
            <a:defRPr/>
          </a:pPr>
          <a:endParaRPr lang="es-ES" sz="1050" b="1" baseline="0">
            <a:solidFill>
              <a:schemeClr val="bg2">
                <a:lumMod val="50000"/>
              </a:schemeClr>
            </a:solidFill>
            <a:latin typeface="+mn-lt"/>
            <a:ea typeface="+mn-ea"/>
            <a:cs typeface="+mn-cs"/>
          </a:endParaRPr>
        </a:p>
        <a:p>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A continuación, se presenta el plan de acción a nivel de iniciativas, la información se distribuye de la siguiente manera teniendo en cuenta que la primera columna es la "A" de izquierda a derecha</a:t>
          </a:r>
        </a:p>
        <a:p>
          <a:endPar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r>
            <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A "Bases PND - Transformación" </a:t>
          </a:r>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Se relaciona la transformación de</a:t>
          </a:r>
          <a:r>
            <a:rPr lang="es-CO" sz="100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las </a:t>
          </a:r>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bases del Plan Nacional de Desarrollo "Colombia potencia mundial para la vida" a la cual aportan cada una de las iniciativas.</a:t>
          </a:r>
        </a:p>
        <a:p>
          <a:r>
            <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B "Catalizadores</a:t>
          </a:r>
          <a:r>
            <a:rPr lang="es-CO" sz="1000" b="1"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 Componentes del </a:t>
          </a:r>
          <a:r>
            <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PND </a:t>
          </a:r>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Se relacionan catalizadores</a:t>
          </a:r>
          <a:r>
            <a:rPr lang="es-CO" sz="100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y componentes de las base de</a:t>
          </a:r>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l Plan Nacional de Desarrollo "Colombia potencia mundial de la vida" a la cual aportan cada una de las iniciativas.</a:t>
          </a:r>
        </a:p>
        <a:p>
          <a:pPr marL="0" marR="0" lvl="0" indent="0" defTabSz="914400" eaLnBrk="1" fontAlgn="auto" latinLnBrk="0" hangingPunct="1">
            <a:lnSpc>
              <a:spcPct val="100000"/>
            </a:lnSpc>
            <a:spcBef>
              <a:spcPts val="0"/>
            </a:spcBef>
            <a:spcAft>
              <a:spcPts val="0"/>
            </a:spcAft>
            <a:buClrTx/>
            <a:buSzTx/>
            <a:buFontTx/>
            <a:buNone/>
            <a:tabLst/>
            <a:defRPr/>
          </a:pPr>
          <a:r>
            <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C "Enfoque" </a:t>
          </a:r>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Se da a conocer si es del componente Estratégico Misional o componente transversal de la Iniciativa en el Plan de Acción.</a:t>
          </a:r>
        </a:p>
        <a:p>
          <a:r>
            <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D "Líneas Estratégicas</a:t>
          </a:r>
          <a:r>
            <a:rPr lang="es-CO" sz="1000" b="1"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 Dimensión MIG</a:t>
          </a:r>
          <a:r>
            <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a:t>
          </a:r>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Asociado a</a:t>
          </a:r>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las líneas </a:t>
          </a:r>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estratégicas del Sector TIC para</a:t>
          </a:r>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el periodo de Gobierno 2022-2026 en lo relacionado al enfoque estratégico</a:t>
          </a:r>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y el enfoque transversal correspondiente a las dimensiones del</a:t>
          </a:r>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Modelo Integrado de Gestión</a:t>
          </a:r>
          <a:r>
            <a:rPr lang="es-CO"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a continuación se definen:</a:t>
          </a:r>
        </a:p>
        <a:p>
          <a:endParaRPr lang="es-CO" sz="1000" i="1" u="sng">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r>
            <a:rPr lang="es-CO" sz="1000" b="1" i="1" u="sng">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1.Enfoque Estratégico</a:t>
          </a:r>
        </a:p>
        <a:p>
          <a:endParaRPr lang="es-CO" sz="1000" b="1" u="sng">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1.1. </a:t>
          </a:r>
          <a:r>
            <a:rPr lang="en-US"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Conectividad</a:t>
          </a:r>
          <a:r>
            <a:rPr lang="en-US" sz="1000" b="1"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a:t>
          </a:r>
          <a:r>
            <a:rPr lang="en-US"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reducción de la Brecha digital y la Pobreza : </a:t>
          </a:r>
          <a:r>
            <a:rPr lang="en-US"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Utilizar las distintas tecnologías disponibles para conectar a todos los colombianos con las oportunidades, reducir la Brecha Digital y recibir en nuestro país la era del 5G. Trabajar hombro a hombro con todo el sector para llegar con internet de calidad a las ciudades y a todos los rincones del país.</a:t>
          </a:r>
        </a:p>
        <a:p>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1.2. </a:t>
          </a:r>
          <a:r>
            <a:rPr lang="en-US"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Ecosistemas de Innovación: </a:t>
          </a:r>
          <a:r>
            <a:rPr lang="en-US"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Fomentar los ecosistemas de innovación como mecanismo para acelerar la transformación digital del sector público y del sector privado. Ser referentes latinoamericanos en el uso de la Inteligencia Artificial para superar problemáticas sociales del país.</a:t>
          </a:r>
        </a:p>
        <a:p>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1.3.</a:t>
          </a:r>
          <a:r>
            <a:rPr lang="en-US"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a:t>
          </a:r>
          <a:r>
            <a:rPr lang="en-US"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Educación Digital: </a:t>
          </a:r>
          <a:r>
            <a:rPr lang="en-US" sz="10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Formar habilidades digitales para promover la generación de nuevos empleos y la protección de los empleos actuales. Formar el talento que requiere nuestro país para impulsar la transformación digital. La tecnología será la herramienta para acompañar a rectores y docentes en la transformación de la educación.  Llevar servicios y contenidos pedagógicos innovadores a los maestros, estudiantes y padres de familia. Este será un trabajo en equipo con todo el sector educativo. </a:t>
          </a:r>
        </a:p>
        <a:p>
          <a:endParaRPr lang="en-US" sz="100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r>
            <a:rPr lang="es-CO" sz="1000" b="1" i="1" u="sng">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2. Enfoque Transversal</a:t>
          </a:r>
        </a:p>
        <a:p>
          <a:endParaRPr lang="es-CO" sz="1000" b="1" u="sng">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2.1. </a:t>
          </a:r>
          <a:r>
            <a:rPr lang="en-US"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Cultura</a:t>
          </a:r>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a:t>
          </a:r>
        </a:p>
        <a:p>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2.2. </a:t>
          </a:r>
          <a:r>
            <a:rPr lang="en-US"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Arquitectura Institucional</a:t>
          </a:r>
          <a:endPar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2.3. </a:t>
          </a:r>
          <a:r>
            <a:rPr lang="en-US"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Relación con los Grupos de Interés</a:t>
          </a:r>
          <a:endPar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2.4. </a:t>
          </a:r>
          <a:r>
            <a:rPr lang="en-US"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Seguimiento Análisis y Mejora</a:t>
          </a:r>
          <a:endPar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2.5. </a:t>
          </a:r>
          <a:r>
            <a:rPr lang="en-US"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Liderazgo, Innovación y Gestión del Conocimiento</a:t>
          </a:r>
        </a:p>
        <a:p>
          <a:endPar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r>
            <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E "Código</a:t>
          </a:r>
          <a:r>
            <a:rPr lang="es-CO" sz="1000" b="1"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Iniciativa" </a:t>
          </a:r>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Corresponde a la identificación interna de las iniciativas de acuerdo al Enfoque (E1 o E2), la línea estratégica (L1 a L3) y un diferenciador numérico.</a:t>
          </a:r>
          <a:endPar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r>
            <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F  "Iniciativa</a:t>
          </a:r>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Se relacionan las iniciativas del plan de acción para la vigencia 2025, se definen como el componente básico o módulo articulador del esquema de planeación estratégica adoptado por el Ministerio TIC , como cabeza de sector.</a:t>
          </a:r>
        </a:p>
        <a:p>
          <a:r>
            <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G "Objetivo Iniciativa": </a:t>
          </a:r>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En este espacio se relaciona el objetivo de cada una de las iniciativas del Plan de Acción.</a:t>
          </a:r>
        </a:p>
        <a:p>
          <a:r>
            <a:rPr lang="es-CO" sz="10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H "Política de Gestión y Desempeño</a:t>
          </a:r>
          <a:r>
            <a:rPr lang="es-CO" sz="10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en esta columna se permite relacionar de acuerdo con al decreto 1499 de 2017 la Política de gestión y desempeño institucional asociada a cada una de las iniciativas al Plan de Acción, a continuación se relacionan las políticas vigentes.</a:t>
          </a:r>
        </a:p>
      </xdr:txBody>
    </xdr:sp>
    <xdr:clientData/>
  </xdr:oneCellAnchor>
  <xdr:twoCellAnchor>
    <xdr:from>
      <xdr:col>0</xdr:col>
      <xdr:colOff>190158</xdr:colOff>
      <xdr:row>27</xdr:row>
      <xdr:rowOff>59679</xdr:rowOff>
    </xdr:from>
    <xdr:to>
      <xdr:col>1</xdr:col>
      <xdr:colOff>15679616</xdr:colOff>
      <xdr:row>44</xdr:row>
      <xdr:rowOff>29306</xdr:rowOff>
    </xdr:to>
    <xdr:sp macro="" textlink="">
      <xdr:nvSpPr>
        <xdr:cNvPr id="2" name="CuadroTexto 3">
          <a:extLst>
            <a:ext uri="{FF2B5EF4-FFF2-40B4-BE49-F238E27FC236}">
              <a16:creationId xmlns:a16="http://schemas.microsoft.com/office/drawing/2014/main" id="{38D6DA19-EFE0-4008-99C0-3076AB7F2740}"/>
            </a:ext>
            <a:ext uri="{147F2762-F138-4A5C-976F-8EAC2B608ADB}">
              <a16:predDERef xmlns:a16="http://schemas.microsoft.com/office/drawing/2014/main" pred="{6039A19C-219C-4905-BEC8-5A5ACEB48B18}"/>
            </a:ext>
          </a:extLst>
        </xdr:cNvPr>
        <xdr:cNvSpPr txBox="1"/>
      </xdr:nvSpPr>
      <xdr:spPr>
        <a:xfrm>
          <a:off x="190158" y="6097064"/>
          <a:ext cx="16251458" cy="3208127"/>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 Planeación Institucional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2. Gestión presupuestal y eficiencia del gasto público</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3. Compras y Contratación Pública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4. Talento humano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5. Integridad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6. Transparencia, acceso a la información pública y lucha contra la corrupción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7. Fortalecimiento organizacional y simplificación de procesos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8. Servicio al ciudadano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9. Participación ciudadana en la gestión pública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10. Racionalización de trámites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11. Gobierno digital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12. Seguridad digital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13. Defensa jurídica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14. Mejora normativa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15. Gestión del conocimiento y la innovación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16. Gestión documental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17. Gestión de la información estadística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18. Seguimiento y evaluación del desempeño institucional </a:t>
          </a:r>
        </a:p>
        <a:p>
          <a:pPr marL="0" indent="0"/>
          <a:r>
            <a:rPr lang="es-CO" sz="1000" b="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19. Control intero</a:t>
          </a:r>
        </a:p>
      </xdr:txBody>
    </xdr:sp>
    <xdr:clientData/>
  </xdr:twoCellAnchor>
  <xdr:twoCellAnchor>
    <xdr:from>
      <xdr:col>0</xdr:col>
      <xdr:colOff>72823</xdr:colOff>
      <xdr:row>45</xdr:row>
      <xdr:rowOff>173182</xdr:rowOff>
    </xdr:from>
    <xdr:to>
      <xdr:col>1</xdr:col>
      <xdr:colOff>15629658</xdr:colOff>
      <xdr:row>62</xdr:row>
      <xdr:rowOff>144319</xdr:rowOff>
    </xdr:to>
    <xdr:sp macro="" textlink="">
      <xdr:nvSpPr>
        <xdr:cNvPr id="5" name="CuadroTexto 5">
          <a:extLst>
            <a:ext uri="{FF2B5EF4-FFF2-40B4-BE49-F238E27FC236}">
              <a16:creationId xmlns:a16="http://schemas.microsoft.com/office/drawing/2014/main" id="{7FFA5AE5-EF0F-4E7A-AF13-A8C34A26B2E3}"/>
            </a:ext>
          </a:extLst>
        </xdr:cNvPr>
        <xdr:cNvSpPr txBox="1"/>
      </xdr:nvSpPr>
      <xdr:spPr>
        <a:xfrm>
          <a:off x="72823" y="9510568"/>
          <a:ext cx="16350585" cy="5772728"/>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s-CO"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I "Meta de Desarrollo Sostenible Relacionado": </a:t>
          </a:r>
          <a:r>
            <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Corresponde a la meta asociada para cada Objetivo de Desarrollo Sostenible.</a:t>
          </a:r>
        </a:p>
        <a:p>
          <a:r>
            <a:rPr lang="es-CO"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J "Programado Actividades 4T": </a:t>
          </a:r>
          <a:r>
            <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Dato porcentual que expresa el valor acumulado de actividades programadas con corte al cuarto trimestre de la vigencia 2025.</a:t>
          </a:r>
        </a:p>
        <a:p>
          <a:r>
            <a:rPr lang="es-CO"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K "Avance Actividades 4T": </a:t>
          </a:r>
          <a:r>
            <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Dato porcentual que expresa el valor acumulado del avance en actividades con corte al</a:t>
          </a:r>
          <a:r>
            <a:rPr lang="es-CO" sz="1100" baseline="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cuarto trimestre </a:t>
          </a:r>
          <a:r>
            <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de la vigencia 2025.</a:t>
          </a:r>
        </a:p>
        <a:p>
          <a:r>
            <a:rPr lang="es-CO"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L "Desviación actividades"</a:t>
          </a:r>
          <a:r>
            <a:rPr lang="es-CO" sz="1100" b="1">
              <a:solidFill>
                <a:schemeClr val="dk1"/>
              </a:solidFill>
              <a:effectLst/>
              <a:latin typeface="+mn-lt"/>
              <a:ea typeface="+mn-ea"/>
              <a:cs typeface="+mn-cs"/>
            </a:rPr>
            <a:t>: </a:t>
          </a:r>
          <a:r>
            <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Comprende el porcentaje de desviación en el avance de actividades programadas.  Se calcula restando el % de avance sobre  %programado / % programado. </a:t>
          </a:r>
        </a:p>
        <a:p>
          <a:r>
            <a:rPr lang="es-CO"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M "Programado Indicadores 4T": </a:t>
          </a:r>
          <a:r>
            <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Dato porcentual que expresa el valor acumulado de indicadores programadas con corte al cuarto trimestre de la vigencia 2025.</a:t>
          </a:r>
        </a:p>
        <a:p>
          <a:pPr marL="0" indent="0" eaLnBrk="1" fontAlgn="auto" latinLnBrk="0" hangingPunct="1"/>
          <a:r>
            <a:rPr lang="es-CO"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N "Avance Indicadores 4T": </a:t>
          </a:r>
          <a:r>
            <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Dato porcentual que expresa el valor acumulado del avance en  indicadores con corte al cuarto trimestre de la vigencia 2025.</a:t>
          </a:r>
        </a:p>
        <a:p>
          <a:pPr eaLnBrk="1" fontAlgn="auto" latinLnBrk="0" hangingPunct="1"/>
          <a:r>
            <a:rPr lang="es-CO"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O "Desviación indicadores": </a:t>
          </a:r>
          <a:r>
            <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Comprende el porcentaje de desviación en el avance de indicadores programados.  Se calcula restando el % de avance sobre %programado / % programado</a:t>
          </a:r>
          <a:r>
            <a:rPr lang="es-CO" sz="1100">
              <a:solidFill>
                <a:schemeClr val="dk1"/>
              </a:solidFill>
              <a:effectLst/>
              <a:latin typeface="+mn-lt"/>
              <a:ea typeface="+mn-ea"/>
              <a:cs typeface="+mn-cs"/>
            </a:rPr>
            <a:t>. </a:t>
          </a:r>
          <a:endParaRPr lang="es-CO">
            <a:effectLst/>
          </a:endParaRPr>
        </a:p>
        <a:p>
          <a:pPr eaLnBrk="1" fontAlgn="auto" latinLnBrk="0" hangingPunct="1"/>
          <a:r>
            <a:rPr lang="es-419"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P "Observaciones": </a:t>
          </a:r>
          <a:r>
            <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Se relaciona en este campo los valores correspondientes al valor ejecutado por proyecto de inversión inversión asociado a la iniciativa.</a:t>
          </a:r>
          <a:endPar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r>
            <a:rPr lang="es-CO"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J "Proyecto de inversión”: </a:t>
          </a:r>
          <a:r>
            <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Se indica el proyecto de inversión el cual financia la iniciativa.</a:t>
          </a:r>
        </a:p>
        <a:p>
          <a:pPr marL="0" marR="0" lvl="0" indent="0" defTabSz="914400" eaLnBrk="1" fontAlgn="auto" latinLnBrk="0" hangingPunct="1">
            <a:lnSpc>
              <a:spcPct val="100000"/>
            </a:lnSpc>
            <a:spcBef>
              <a:spcPts val="0"/>
            </a:spcBef>
            <a:spcAft>
              <a:spcPts val="0"/>
            </a:spcAft>
            <a:buClrTx/>
            <a:buSzTx/>
            <a:buFontTx/>
            <a:buNone/>
            <a:tabLst/>
            <a:defRPr/>
          </a:pPr>
          <a:r>
            <a:rPr lang="es-CO"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K "Total Apropiación": </a:t>
          </a:r>
          <a:r>
            <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Se relaciona en este campo los valores correspondientes al valor apropiado por proyecto de inversión inversión asociado a la iniciativa</a:t>
          </a:r>
          <a:endPar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s-CO"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L "Ejecución presupuestal acumulada (Obligaciones)”: </a:t>
          </a:r>
          <a:r>
            <a:rPr lang="es-CO" sz="1100" b="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Indica el valor ejecutado de la iniciativa en términos de las obligaciones acumuladas en el periodo comprendido entre el inicio del año fiscal y hasta la fecha de corte del informe.</a:t>
          </a:r>
        </a:p>
        <a:p>
          <a:pPr marL="0" marR="0" lvl="0" indent="0" defTabSz="914400" eaLnBrk="1" fontAlgn="auto" latinLnBrk="0" hangingPunct="1">
            <a:lnSpc>
              <a:spcPct val="100000"/>
            </a:lnSpc>
            <a:spcBef>
              <a:spcPts val="0"/>
            </a:spcBef>
            <a:spcAft>
              <a:spcPts val="0"/>
            </a:spcAft>
            <a:buClrTx/>
            <a:buSzTx/>
            <a:buFontTx/>
            <a:buNone/>
            <a:tabLst/>
            <a:defRPr/>
          </a:pPr>
          <a:r>
            <a:rPr lang="es-CO"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M "Dependencia" </a:t>
          </a:r>
          <a:r>
            <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Corresponde a la dependencia o entidad asociada al cumplimiento de cada una de las iniciativas del Plan de Acción.</a:t>
          </a:r>
          <a:endPar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r>
            <a:rPr lang="es-CO" sz="1100" b="1">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Columna N "Líder Iniciativa": </a:t>
          </a:r>
          <a:r>
            <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Corresponde a la dependencia o entidad asociada al cumplimiento de cada una de las iniciativas del Plan de Acción.</a:t>
          </a:r>
        </a:p>
        <a:p>
          <a:pPr marL="0" indent="0"/>
          <a:endParaRPr lang="es-CO"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ctr"/>
          <a:r>
            <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*Nota 1. Según la definición del Ministerio de Hacienda y Crédito Público, “se entiende por obligación el monto adeudado producto del desarrollo de los compromisos adquiridos por el valor equivalente a los bienes recibidos, servicios prestados y demás exigibilidades pendientes de pago, incluidos anticipos no pagados que se hayan pactado en desarrollo de las normas presupuestales y de contratación administrativa” (Resolución 036 de 1998).</a:t>
          </a:r>
        </a:p>
        <a:p>
          <a:pPr marL="0" indent="0" algn="ctr"/>
          <a:endPar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ctr"/>
          <a:r>
            <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Nota 2. La gestión de actividades corresponde a todo el conjunto de acciones necesarias para obtener los resultados o productos propuestos en la iniciativa y que depende del área ejecutora.</a:t>
          </a:r>
        </a:p>
        <a:p>
          <a:pPr marL="0" indent="0" algn="ctr"/>
          <a:endPar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ctr"/>
          <a:r>
            <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 </a:t>
          </a:r>
        </a:p>
        <a:p>
          <a:pPr marL="0" indent="0" algn="ctr"/>
          <a:r>
            <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*Nota 2. Teniendo en cuenta la gestión de los proyectos de las iniciativas y la dinámica entre actividades, indicadores y ejecución presupuestal , se puede presentar los siguientes casos mas representativos los cuales serán explicados por el área responsable:</a:t>
          </a:r>
        </a:p>
        <a:p>
          <a:pPr marL="0" indent="0" algn="ctr"/>
          <a:endPar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ctr"/>
          <a:r>
            <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Caso 1. Cumplimiento total de actividades, cumplimiento total o mayor de indicadores y ejecución parcial presupuestal. </a:t>
          </a:r>
        </a:p>
        <a:p>
          <a:pPr marL="0" indent="0" algn="ctr"/>
          <a:r>
            <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Caso 2. Cumplimiento total de actividades, cumplimiento parcial de indicadores y ejecución parcial presupuestal. </a:t>
          </a:r>
        </a:p>
        <a:p>
          <a:pPr marL="0" indent="0" algn="ctr"/>
          <a:r>
            <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Caso 3. Cumplimiento parcial de actividades, cumplimiento parcial de indicadores y ejecución parcial presupuestal.</a:t>
          </a:r>
        </a:p>
        <a:p>
          <a:pPr marL="0" indent="0" algn="ctr"/>
          <a:r>
            <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Caso 4. Cumplimiento parcial de actividades, cumplimiento parcial de indicadores y ejecución total presupuestal.</a:t>
          </a:r>
        </a:p>
        <a:p>
          <a:pPr marL="0" indent="0" algn="ctr"/>
          <a:endPar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endParaRPr>
        </a:p>
        <a:p>
          <a:pPr marL="0" indent="0" algn="ctr"/>
          <a:r>
            <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Los colores que se encuentran en la hoja de iniciativas corresponden al nivel de rezago con el que cuenta la iniciativa:</a:t>
          </a:r>
        </a:p>
        <a:p>
          <a:pPr marL="0" indent="0" algn="ctr"/>
          <a:r>
            <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Iniciativas en Color Amarillo: Desviación superior al 5% e inferior al 24% </a:t>
          </a:r>
        </a:p>
        <a:p>
          <a:pPr marL="0" indent="0" algn="ctr"/>
          <a:r>
            <a:rPr lang="es-419" sz="1100">
              <a:solidFill>
                <a:schemeClr val="bg2">
                  <a:lumMod val="50000"/>
                </a:schemeClr>
              </a:solidFill>
              <a:effectLst/>
              <a:latin typeface="Verdana" panose="020B0604030504040204" pitchFamily="34" charset="0"/>
              <a:ea typeface="Verdana" panose="020B0604030504040204" pitchFamily="34" charset="0"/>
              <a:cs typeface="Arial" panose="020B0604020202020204" pitchFamily="34" charset="0"/>
            </a:rPr>
            <a:t>Iniciativas en Color Rojo: Desviación superior al 25%</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510760</xdr:colOff>
      <xdr:row>0</xdr:row>
      <xdr:rowOff>204998</xdr:rowOff>
    </xdr:from>
    <xdr:to>
      <xdr:col>20</xdr:col>
      <xdr:colOff>3457222</xdr:colOff>
      <xdr:row>3</xdr:row>
      <xdr:rowOff>282222</xdr:rowOff>
    </xdr:to>
    <xdr:sp macro="" textlink="">
      <xdr:nvSpPr>
        <xdr:cNvPr id="2" name="Rectángulo redondeado 1">
          <a:extLst>
            <a:ext uri="{FF2B5EF4-FFF2-40B4-BE49-F238E27FC236}">
              <a16:creationId xmlns:a16="http://schemas.microsoft.com/office/drawing/2014/main" id="{E339469F-C2B1-42A6-B512-894E939D835B}"/>
            </a:ext>
          </a:extLst>
        </xdr:cNvPr>
        <xdr:cNvSpPr/>
      </xdr:nvSpPr>
      <xdr:spPr>
        <a:xfrm>
          <a:off x="510760" y="204998"/>
          <a:ext cx="53958129" cy="994446"/>
        </a:xfrm>
        <a:prstGeom prst="roundRect">
          <a:avLst/>
        </a:prstGeom>
        <a:ln>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s-CO" sz="1100"/>
        </a:p>
      </xdr:txBody>
    </xdr:sp>
    <xdr:clientData/>
  </xdr:twoCellAnchor>
  <xdr:oneCellAnchor>
    <xdr:from>
      <xdr:col>8</xdr:col>
      <xdr:colOff>4581616</xdr:colOff>
      <xdr:row>1</xdr:row>
      <xdr:rowOff>2884</xdr:rowOff>
    </xdr:from>
    <xdr:ext cx="17602695" cy="873500"/>
    <xdr:sp macro="" textlink="">
      <xdr:nvSpPr>
        <xdr:cNvPr id="4" name="CuadroTexto 2">
          <a:extLst>
            <a:ext uri="{FF2B5EF4-FFF2-40B4-BE49-F238E27FC236}">
              <a16:creationId xmlns:a16="http://schemas.microsoft.com/office/drawing/2014/main" id="{8E2DDE67-C427-4A28-9D0B-45F61AD95BDB}"/>
            </a:ext>
          </a:extLst>
        </xdr:cNvPr>
        <xdr:cNvSpPr txBox="1"/>
      </xdr:nvSpPr>
      <xdr:spPr>
        <a:xfrm>
          <a:off x="16082172" y="355662"/>
          <a:ext cx="17602695" cy="873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s-CO" sz="4400" b="1" baseline="0">
              <a:solidFill>
                <a:schemeClr val="bg2">
                  <a:lumMod val="50000"/>
                </a:schemeClr>
              </a:solidFill>
              <a:latin typeface="+mn-lt"/>
              <a:ea typeface="+mn-ea"/>
              <a:cs typeface="+mn-cs"/>
            </a:rPr>
            <a:t>ANEXO 1  INICIATIVAS PLAN DE ACCIÓN 2025 - CUARTO TRIMESTRE</a:t>
          </a:r>
          <a:r>
            <a:rPr lang="es-CO" sz="4400" b="1" baseline="0">
              <a:solidFill>
                <a:sysClr val="windowText" lastClr="000000"/>
              </a:solidFill>
            </a:rPr>
            <a:t>  </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206745</xdr:colOff>
      <xdr:row>0</xdr:row>
      <xdr:rowOff>14098</xdr:rowOff>
    </xdr:from>
    <xdr:ext cx="12045276" cy="6692545"/>
    <xdr:sp macro="" textlink="">
      <xdr:nvSpPr>
        <xdr:cNvPr id="2" name="TextBox 2">
          <a:extLst>
            <a:ext uri="{FF2B5EF4-FFF2-40B4-BE49-F238E27FC236}">
              <a16:creationId xmlns:a16="http://schemas.microsoft.com/office/drawing/2014/main" id="{D53FF285-DB8F-421E-AA5F-F147F0999C76}"/>
            </a:ext>
          </a:extLst>
        </xdr:cNvPr>
        <xdr:cNvSpPr txBox="1">
          <a:spLocks noChangeArrowheads="1"/>
        </xdr:cNvSpPr>
      </xdr:nvSpPr>
      <xdr:spPr bwMode="auto">
        <a:xfrm>
          <a:off x="206745" y="14098"/>
          <a:ext cx="12045276" cy="6692545"/>
        </a:xfrm>
        <a:prstGeom prst="rect">
          <a:avLst/>
        </a:prstGeom>
        <a:solidFill>
          <a:srgbClr val="FFFFFF"/>
        </a:solidFill>
        <a:ln w="9525">
          <a:noFill/>
          <a:miter lim="800000"/>
          <a:headEnd/>
          <a:tailEnd/>
        </a:ln>
      </xdr:spPr>
      <xdr:txBody>
        <a:bodyPr vertOverflow="clip" wrap="square" lIns="91440" tIns="45720" rIns="91440" bIns="4572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lang="es-ES" sz="3200" b="1" baseline="0">
              <a:solidFill>
                <a:schemeClr val="bg2">
                  <a:lumMod val="50000"/>
                </a:schemeClr>
              </a:solidFill>
              <a:latin typeface="+mn-lt"/>
              <a:ea typeface="+mn-ea"/>
              <a:cs typeface="+mn-cs"/>
            </a:rPr>
            <a:t>AVANCE PROYECTOS E INDICADORES PLAN DE ACCIÓN  </a:t>
          </a:r>
        </a:p>
        <a:p>
          <a:pPr marL="0" marR="0" lvl="0" indent="0" algn="ctr" defTabSz="914400" eaLnBrk="1" fontAlgn="auto" latinLnBrk="0" hangingPunct="1">
            <a:lnSpc>
              <a:spcPct val="100000"/>
            </a:lnSpc>
            <a:spcBef>
              <a:spcPts val="0"/>
            </a:spcBef>
            <a:spcAft>
              <a:spcPts val="0"/>
            </a:spcAft>
            <a:buClrTx/>
            <a:buSzTx/>
            <a:buFontTx/>
            <a:buNone/>
            <a:tabLst/>
            <a:defRPr/>
          </a:pPr>
          <a:r>
            <a:rPr lang="es-ES" sz="3200" b="1" baseline="0">
              <a:solidFill>
                <a:schemeClr val="bg2">
                  <a:lumMod val="50000"/>
                </a:schemeClr>
              </a:solidFill>
              <a:latin typeface="+mn-lt"/>
              <a:ea typeface="+mn-ea"/>
              <a:cs typeface="+mn-cs"/>
            </a:rPr>
            <a:t>2025 - 4T</a:t>
          </a:r>
        </a:p>
        <a:p>
          <a:pPr marL="0" marR="0" lvl="0" indent="0" algn="ctr" defTabSz="914400" eaLnBrk="1" fontAlgn="auto" latinLnBrk="0" hangingPunct="1">
            <a:lnSpc>
              <a:spcPct val="100000"/>
            </a:lnSpc>
            <a:spcBef>
              <a:spcPts val="0"/>
            </a:spcBef>
            <a:spcAft>
              <a:spcPts val="0"/>
            </a:spcAft>
            <a:buClrTx/>
            <a:buSzTx/>
            <a:buFontTx/>
            <a:buNone/>
            <a:tabLst/>
            <a:defRPr/>
          </a:pPr>
          <a:endParaRPr lang="es-ES" sz="1050" b="1" baseline="0">
            <a:solidFill>
              <a:schemeClr val="bg2">
                <a:lumMod val="50000"/>
              </a:schemeClr>
            </a:solidFill>
            <a:latin typeface="+mn-lt"/>
            <a:ea typeface="+mn-ea"/>
            <a:cs typeface="+mn-cs"/>
          </a:endParaRPr>
        </a:p>
        <a:p>
          <a:r>
            <a:rPr lang="es-CO" sz="1100">
              <a:solidFill>
                <a:schemeClr val="bg2">
                  <a:lumMod val="50000"/>
                </a:schemeClr>
              </a:solidFill>
              <a:effectLst/>
              <a:latin typeface="Arial" panose="020B0604020202020204" pitchFamily="34" charset="0"/>
              <a:ea typeface="+mn-ea"/>
              <a:cs typeface="Arial" panose="020B0604020202020204" pitchFamily="34" charset="0"/>
            </a:rPr>
            <a:t>A continuación se presenta el reporte de avance del Plan de Acción a nivel de proyectos e indicadores, la información se distribuye de la sigiuiente manera teniendo en cuenta que la primera columna es la "A" de izquierda a derecha.</a:t>
          </a:r>
        </a:p>
        <a:p>
          <a:endParaRPr lang="es-CO" sz="1100">
            <a:solidFill>
              <a:schemeClr val="bg2">
                <a:lumMod val="50000"/>
              </a:schemeClr>
            </a:solidFill>
            <a:effectLst/>
            <a:latin typeface="Arial" panose="020B0604020202020204" pitchFamily="34" charset="0"/>
            <a:ea typeface="+mn-ea"/>
            <a:cs typeface="Arial" panose="020B0604020202020204" pitchFamily="34" charset="0"/>
          </a:endParaRPr>
        </a:p>
        <a:p>
          <a:r>
            <a:rPr lang="es-CO" sz="1100" b="1">
              <a:solidFill>
                <a:schemeClr val="bg2">
                  <a:lumMod val="50000"/>
                </a:schemeClr>
              </a:solidFill>
              <a:effectLst/>
              <a:latin typeface="Arial" panose="020B0604020202020204" pitchFamily="34" charset="0"/>
              <a:ea typeface="+mn-ea"/>
              <a:cs typeface="Arial" panose="020B0604020202020204" pitchFamily="34" charset="0"/>
            </a:rPr>
            <a:t>Columna A "Líneas Estratégicas / Dimensión MIG": </a:t>
          </a:r>
          <a:r>
            <a:rPr lang="es-CO" sz="1100">
              <a:solidFill>
                <a:schemeClr val="bg2">
                  <a:lumMod val="50000"/>
                </a:schemeClr>
              </a:solidFill>
              <a:effectLst/>
              <a:latin typeface="Arial" panose="020B0604020202020204" pitchFamily="34" charset="0"/>
              <a:ea typeface="+mn-ea"/>
              <a:cs typeface="Arial" panose="020B0604020202020204" pitchFamily="34" charset="0"/>
            </a:rPr>
            <a:t>Asociado a las líneas estratégicas del Sector TIC para el periodo de Gobierno 2022-2026 en lo relacionado al enfoque estratégico,  y el enfoque transversal correspondiente a las dimensiones del Modelo Integrado de Gestión.</a:t>
          </a:r>
          <a:endParaRPr lang="en-US" sz="1100">
            <a:solidFill>
              <a:schemeClr val="bg2">
                <a:lumMod val="50000"/>
              </a:schemeClr>
            </a:solidFill>
            <a:effectLst/>
            <a:latin typeface="Arial" panose="020B0604020202020204" pitchFamily="34" charset="0"/>
            <a:ea typeface="+mn-ea"/>
            <a:cs typeface="Arial" panose="020B0604020202020204" pitchFamily="34" charset="0"/>
          </a:endParaRP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 B "Iniciativa" </a:t>
          </a:r>
          <a:r>
            <a:rPr lang="en-US" sz="1100">
              <a:solidFill>
                <a:schemeClr val="bg2">
                  <a:lumMod val="50000"/>
                </a:schemeClr>
              </a:solidFill>
              <a:effectLst/>
              <a:latin typeface="Arial" panose="020B0604020202020204" pitchFamily="34" charset="0"/>
              <a:ea typeface="+mn-ea"/>
              <a:cs typeface="Arial" panose="020B0604020202020204" pitchFamily="34" charset="0"/>
            </a:rPr>
            <a:t>Se relacionan las iniciativas del plan de acción para la vigencia 2025, se definen como el componente básico o módulo articulador del esquema de planeación estratégica adoptado por el Ministerio TIC , como cabeza de sector.</a:t>
          </a: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 C "Objetivo Iniciativa": </a:t>
          </a:r>
          <a:r>
            <a:rPr lang="en-US" sz="1100">
              <a:solidFill>
                <a:schemeClr val="bg2">
                  <a:lumMod val="50000"/>
                </a:schemeClr>
              </a:solidFill>
              <a:effectLst/>
              <a:latin typeface="Arial" panose="020B0604020202020204" pitchFamily="34" charset="0"/>
              <a:ea typeface="+mn-ea"/>
              <a:cs typeface="Arial" panose="020B0604020202020204" pitchFamily="34" charset="0"/>
            </a:rPr>
            <a:t>En esta columna se relaciona el objetivo de cada una de las iniciativas del Plan de Acción.</a:t>
          </a: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 D "Proyecto": </a:t>
          </a:r>
          <a:r>
            <a:rPr lang="en-US" sz="1100">
              <a:solidFill>
                <a:schemeClr val="bg2">
                  <a:lumMod val="50000"/>
                </a:schemeClr>
              </a:solidFill>
              <a:effectLst/>
              <a:latin typeface="Arial" panose="020B0604020202020204" pitchFamily="34" charset="0"/>
              <a:ea typeface="+mn-ea"/>
              <a:cs typeface="Arial" panose="020B0604020202020204" pitchFamily="34" charset="0"/>
            </a:rPr>
            <a:t>En esta columna se presentan los proyectos incluidos dentro de las iniciativas del Plan de Accion, un proyecto se define como un conjunto de acciones y recursos orientados al cumplimiento de unos determinados propósitos. </a:t>
          </a: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 E "Apropiación Proyecto": </a:t>
          </a:r>
          <a:r>
            <a:rPr lang="en-US" sz="1100" b="0">
              <a:solidFill>
                <a:schemeClr val="bg2">
                  <a:lumMod val="50000"/>
                </a:schemeClr>
              </a:solidFill>
              <a:effectLst/>
              <a:latin typeface="Arial" panose="020B0604020202020204" pitchFamily="34" charset="0"/>
              <a:ea typeface="+mn-ea"/>
              <a:cs typeface="Arial" panose="020B0604020202020204" pitchFamily="34" charset="0"/>
            </a:rPr>
            <a:t>Se relaciona en este campo los datos correspondientes al valor apropiado para cada proyecto perteneciente a una iniciativa del Plan de Acción.</a:t>
          </a: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a:t>
          </a:r>
          <a:r>
            <a:rPr lang="en-US" sz="1100" b="1" baseline="0">
              <a:solidFill>
                <a:schemeClr val="bg2">
                  <a:lumMod val="50000"/>
                </a:schemeClr>
              </a:solidFill>
              <a:effectLst/>
              <a:latin typeface="Arial" panose="020B0604020202020204" pitchFamily="34" charset="0"/>
              <a:ea typeface="+mn-ea"/>
              <a:cs typeface="Arial" panose="020B0604020202020204" pitchFamily="34" charset="0"/>
            </a:rPr>
            <a:t> F </a:t>
          </a:r>
          <a:r>
            <a:rPr lang="en-US" sz="1100" b="1">
              <a:solidFill>
                <a:schemeClr val="bg2">
                  <a:lumMod val="50000"/>
                </a:schemeClr>
              </a:solidFill>
              <a:effectLst/>
              <a:latin typeface="Arial" panose="020B0604020202020204" pitchFamily="34" charset="0"/>
              <a:ea typeface="+mn-ea"/>
              <a:cs typeface="Arial" panose="020B0604020202020204" pitchFamily="34" charset="0"/>
            </a:rPr>
            <a:t>"Obligaciones Proyecto": </a:t>
          </a:r>
          <a:r>
            <a:rPr lang="en-US" sz="1100" b="0">
              <a:solidFill>
                <a:schemeClr val="bg2">
                  <a:lumMod val="50000"/>
                </a:schemeClr>
              </a:solidFill>
              <a:effectLst/>
              <a:latin typeface="Arial" panose="020B0604020202020204" pitchFamily="34" charset="0"/>
              <a:ea typeface="+mn-ea"/>
              <a:cs typeface="Arial" panose="020B0604020202020204" pitchFamily="34" charset="0"/>
            </a:rPr>
            <a:t>Indica el valor ejecutado del proyecto del Plan de Acción, en términos de las obligaciones acumuladas en el periodo comprendido entre el inicio del año fiscal y hasta la fecha de corte del informe.</a:t>
          </a: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 G </a:t>
          </a:r>
          <a:r>
            <a:rPr lang="es-CO" sz="1100" b="1">
              <a:solidFill>
                <a:schemeClr val="bg2">
                  <a:lumMod val="50000"/>
                </a:schemeClr>
              </a:solidFill>
              <a:effectLst/>
              <a:latin typeface="Arial" panose="020B0604020202020204" pitchFamily="34" charset="0"/>
              <a:ea typeface="+mn-ea"/>
              <a:cs typeface="Arial" panose="020B0604020202020204" pitchFamily="34" charset="0"/>
            </a:rPr>
            <a:t>"% Ejecución Proyecto PA</a:t>
          </a:r>
          <a:r>
            <a:rPr lang="es-CO" sz="1100" b="0">
              <a:solidFill>
                <a:schemeClr val="bg2">
                  <a:lumMod val="50000"/>
                </a:schemeClr>
              </a:solidFill>
              <a:effectLst/>
              <a:latin typeface="Arial" panose="020B0604020202020204" pitchFamily="34" charset="0"/>
              <a:ea typeface="+mn-ea"/>
              <a:cs typeface="Arial" panose="020B0604020202020204" pitchFamily="34" charset="0"/>
            </a:rPr>
            <a:t>": Corresponde al cálculo (Obligaciones Proyecto / Apropiación Proyecto), el cual refleja el porcentaje de ejecución presupuestal del mismo. </a:t>
          </a:r>
          <a:endParaRPr lang="en-US" sz="1100" b="0">
            <a:solidFill>
              <a:schemeClr val="bg2">
                <a:lumMod val="50000"/>
              </a:schemeClr>
            </a:solidFill>
            <a:effectLst/>
            <a:latin typeface="Arial" panose="020B0604020202020204" pitchFamily="34" charset="0"/>
            <a:ea typeface="+mn-ea"/>
            <a:cs typeface="Arial" panose="020B0604020202020204" pitchFamily="34" charset="0"/>
          </a:endParaRP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 H "Indicador": </a:t>
          </a:r>
          <a:r>
            <a:rPr lang="en-US" sz="1100">
              <a:solidFill>
                <a:schemeClr val="bg2">
                  <a:lumMod val="50000"/>
                </a:schemeClr>
              </a:solidFill>
              <a:effectLst/>
              <a:latin typeface="Arial" panose="020B0604020202020204" pitchFamily="34" charset="0"/>
              <a:ea typeface="+mn-ea"/>
              <a:cs typeface="Arial" panose="020B0604020202020204" pitchFamily="34" charset="0"/>
            </a:rPr>
            <a:t>En esta columna se relaciona el conjunto de productos que tiene el proyecto a su vez contiene la unidad de medida, ya sea numérica o porcentual.</a:t>
          </a: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 I "Meta": </a:t>
          </a:r>
          <a:r>
            <a:rPr lang="en-US" sz="1100">
              <a:solidFill>
                <a:schemeClr val="bg2">
                  <a:lumMod val="50000"/>
                </a:schemeClr>
              </a:solidFill>
              <a:effectLst/>
              <a:latin typeface="Arial" panose="020B0604020202020204" pitchFamily="34" charset="0"/>
              <a:ea typeface="+mn-ea"/>
              <a:cs typeface="Arial" panose="020B0604020202020204" pitchFamily="34" charset="0"/>
            </a:rPr>
            <a:t>Corresponde al alcance del indicador expresada en un dato cuantitativo.</a:t>
          </a: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 J "Programado 4T (Unidades)": </a:t>
          </a:r>
          <a:r>
            <a:rPr lang="en-US" sz="1100">
              <a:solidFill>
                <a:schemeClr val="bg2">
                  <a:lumMod val="50000"/>
                </a:schemeClr>
              </a:solidFill>
              <a:effectLst/>
              <a:latin typeface="Arial" panose="020B0604020202020204" pitchFamily="34" charset="0"/>
              <a:ea typeface="+mn-ea"/>
              <a:cs typeface="Arial" panose="020B0604020202020204" pitchFamily="34" charset="0"/>
            </a:rPr>
            <a:t>Expresa el flujo en las unidades programadas  del indicador para el cuarto trimestre de la vigencia correspondiente a 2025.</a:t>
          </a: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 K "Programado 4T (Porcentaje)":</a:t>
          </a:r>
          <a:r>
            <a:rPr lang="en-US" sz="1100" b="1" baseline="0">
              <a:solidFill>
                <a:schemeClr val="bg2">
                  <a:lumMod val="50000"/>
                </a:schemeClr>
              </a:solidFill>
              <a:effectLst/>
              <a:latin typeface="Arial" panose="020B0604020202020204" pitchFamily="34" charset="0"/>
              <a:ea typeface="+mn-ea"/>
              <a:cs typeface="Arial" panose="020B0604020202020204" pitchFamily="34" charset="0"/>
            </a:rPr>
            <a:t> </a:t>
          </a:r>
          <a:r>
            <a:rPr lang="en-US" sz="1100">
              <a:solidFill>
                <a:schemeClr val="bg2">
                  <a:lumMod val="50000"/>
                </a:schemeClr>
              </a:solidFill>
              <a:effectLst/>
              <a:latin typeface="Arial" panose="020B0604020202020204" pitchFamily="34" charset="0"/>
              <a:ea typeface="+mn-ea"/>
              <a:cs typeface="Arial" panose="020B0604020202020204" pitchFamily="34" charset="0"/>
            </a:rPr>
            <a:t>Expresa el flujo en porcentaje del indicador para el cuarto trimestre de la vigencia correspondiente a 2025. </a:t>
          </a: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 L " Avance Acumulado 4T (Unidades)"</a:t>
          </a:r>
          <a:r>
            <a:rPr lang="en-US" sz="1100">
              <a:solidFill>
                <a:schemeClr val="bg2">
                  <a:lumMod val="50000"/>
                </a:schemeClr>
              </a:solidFill>
              <a:effectLst/>
              <a:latin typeface="Arial" panose="020B0604020202020204" pitchFamily="34" charset="0"/>
              <a:ea typeface="+mn-ea"/>
              <a:cs typeface="Arial" panose="020B0604020202020204" pitchFamily="34" charset="0"/>
            </a:rPr>
            <a:t> Expresa el flujo en el avance de unidades del indicador para la vigencia correspondiente a 2025. </a:t>
          </a: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 M " Avance Acumulado 4T (Porcentaje)": </a:t>
          </a:r>
          <a:r>
            <a:rPr lang="en-US" sz="1100">
              <a:solidFill>
                <a:schemeClr val="bg2">
                  <a:lumMod val="50000"/>
                </a:schemeClr>
              </a:solidFill>
              <a:effectLst/>
              <a:latin typeface="Arial" panose="020B0604020202020204" pitchFamily="34" charset="0"/>
              <a:ea typeface="+mn-ea"/>
              <a:cs typeface="Arial" panose="020B0604020202020204" pitchFamily="34" charset="0"/>
            </a:rPr>
            <a:t>Expresa el flujo el avance en porcentaje del indicador para la vigencia correspondiente a 2025. </a:t>
          </a: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 N " Rezago Acumulado Indicadores": </a:t>
          </a:r>
          <a:r>
            <a:rPr lang="en-US" sz="1100">
              <a:solidFill>
                <a:schemeClr val="bg2">
                  <a:lumMod val="50000"/>
                </a:schemeClr>
              </a:solidFill>
              <a:effectLst/>
              <a:latin typeface="Arial" panose="020B0604020202020204" pitchFamily="34" charset="0"/>
              <a:ea typeface="+mn-ea"/>
              <a:cs typeface="Arial" panose="020B0604020202020204" pitchFamily="34" charset="0"/>
            </a:rPr>
            <a:t>Variación porcentual entre la programación y el avance acumulado para la vigencia correpondiente 2025.</a:t>
          </a: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 O "Dependencia responsable": </a:t>
          </a:r>
          <a:r>
            <a:rPr lang="en-US" sz="1100">
              <a:solidFill>
                <a:schemeClr val="bg2">
                  <a:lumMod val="50000"/>
                </a:schemeClr>
              </a:solidFill>
              <a:effectLst/>
              <a:latin typeface="Arial" panose="020B0604020202020204" pitchFamily="34" charset="0"/>
              <a:ea typeface="+mn-ea"/>
              <a:cs typeface="Arial" panose="020B0604020202020204" pitchFamily="34" charset="0"/>
            </a:rPr>
            <a:t>Corresponde a la dependencia o entidad asociada al cumplimiento de cada una de las iniciativas del Plan de Acción.</a:t>
          </a:r>
        </a:p>
        <a:p>
          <a:r>
            <a:rPr lang="en-US" sz="1100" b="1">
              <a:solidFill>
                <a:schemeClr val="bg2">
                  <a:lumMod val="50000"/>
                </a:schemeClr>
              </a:solidFill>
              <a:effectLst/>
              <a:latin typeface="Arial" panose="020B0604020202020204" pitchFamily="34" charset="0"/>
              <a:ea typeface="+mn-ea"/>
              <a:cs typeface="Arial" panose="020B0604020202020204" pitchFamily="34" charset="0"/>
            </a:rPr>
            <a:t>Columna P "Líder Iniciativa": </a:t>
          </a:r>
          <a:r>
            <a:rPr lang="en-US" sz="1100">
              <a:solidFill>
                <a:schemeClr val="bg2">
                  <a:lumMod val="50000"/>
                </a:schemeClr>
              </a:solidFill>
              <a:effectLst/>
              <a:latin typeface="Arial" panose="020B0604020202020204" pitchFamily="34" charset="0"/>
              <a:ea typeface="+mn-ea"/>
              <a:cs typeface="Arial" panose="020B0604020202020204" pitchFamily="34" charset="0"/>
            </a:rPr>
            <a:t>Corresponde a la persona responsable de la iniciativa</a:t>
          </a:r>
        </a:p>
        <a:p>
          <a:endParaRPr lang="en-US" sz="1100">
            <a:solidFill>
              <a:schemeClr val="bg2">
                <a:lumMod val="50000"/>
              </a:schemeClr>
            </a:solidFill>
            <a:effectLst/>
            <a:latin typeface="Arial" panose="020B0604020202020204" pitchFamily="34" charset="0"/>
            <a:ea typeface="+mn-ea"/>
            <a:cs typeface="Arial" panose="020B0604020202020204" pitchFamily="34" charset="0"/>
          </a:endParaRPr>
        </a:p>
        <a:p>
          <a:r>
            <a:rPr lang="en-US" sz="1100" b="1">
              <a:solidFill>
                <a:schemeClr val="bg2">
                  <a:lumMod val="50000"/>
                </a:schemeClr>
              </a:solidFill>
              <a:effectLst/>
              <a:latin typeface="Arial" panose="020B0604020202020204" pitchFamily="34" charset="0"/>
              <a:ea typeface="+mn-ea"/>
              <a:cs typeface="Arial" panose="020B0604020202020204" pitchFamily="34" charset="0"/>
            </a:rPr>
            <a:t>Siglas y Abreviaturas</a:t>
          </a:r>
        </a:p>
        <a:p>
          <a:endParaRPr lang="en-US" sz="1100">
            <a:solidFill>
              <a:schemeClr val="bg2">
                <a:lumMod val="50000"/>
              </a:schemeClr>
            </a:solidFill>
            <a:effectLst/>
            <a:latin typeface="Arial" panose="020B0604020202020204" pitchFamily="34" charset="0"/>
            <a:ea typeface="+mn-ea"/>
            <a:cs typeface="Arial" panose="020B0604020202020204" pitchFamily="34" charset="0"/>
          </a:endParaRPr>
        </a:p>
        <a:p>
          <a:r>
            <a:rPr lang="en-US" sz="1100">
              <a:solidFill>
                <a:schemeClr val="bg2">
                  <a:lumMod val="50000"/>
                </a:schemeClr>
              </a:solidFill>
              <a:effectLst/>
              <a:latin typeface="Arial" panose="020B0604020202020204" pitchFamily="34" charset="0"/>
              <a:ea typeface="+mn-ea"/>
              <a:cs typeface="Arial" panose="020B0604020202020204" pitchFamily="34" charset="0"/>
            </a:rPr>
            <a:t>CNP ##: Indicador asociado con acciones contempladas en los documentos Conpes.</a:t>
          </a:r>
        </a:p>
        <a:p>
          <a:endParaRPr lang="en-US" sz="1100">
            <a:solidFill>
              <a:schemeClr val="bg2">
                <a:lumMod val="50000"/>
              </a:schemeClr>
            </a:solidFill>
            <a:effectLst/>
            <a:latin typeface="Arial" panose="020B0604020202020204" pitchFamily="34" charset="0"/>
            <a:ea typeface="+mn-ea"/>
            <a:cs typeface="Arial" panose="020B0604020202020204" pitchFamily="34" charset="0"/>
          </a:endParaRPr>
        </a:p>
        <a:p>
          <a:r>
            <a:rPr lang="en-US" sz="1100" b="1" i="1">
              <a:solidFill>
                <a:schemeClr val="bg2">
                  <a:lumMod val="50000"/>
                </a:schemeClr>
              </a:solidFill>
              <a:effectLst/>
              <a:latin typeface="Arial" panose="020B0604020202020204" pitchFamily="34" charset="0"/>
              <a:ea typeface="+mn-ea"/>
              <a:cs typeface="Arial" panose="020B0604020202020204" pitchFamily="34" charset="0"/>
            </a:rPr>
            <a:t>Nota</a:t>
          </a:r>
          <a:r>
            <a:rPr lang="en-US" sz="1100" i="1">
              <a:solidFill>
                <a:schemeClr val="bg2">
                  <a:lumMod val="50000"/>
                </a:schemeClr>
              </a:solidFill>
              <a:effectLst/>
              <a:latin typeface="Arial" panose="020B0604020202020204" pitchFamily="34" charset="0"/>
              <a:ea typeface="+mn-ea"/>
              <a:cs typeface="Arial" panose="020B0604020202020204" pitchFamily="34" charset="0"/>
            </a:rPr>
            <a:t>. Se entiende como indicadores el instrumento para la medición de los productos, bienes y servicios obtenidos así como para medir la gestión realizada a través de unas metas establecidas cuantitativamente y se expresa a nivel numérico y porcentual.</a:t>
          </a:r>
        </a:p>
        <a:p>
          <a:endParaRPr lang="en-US" sz="1100">
            <a:solidFill>
              <a:schemeClr val="bg2">
                <a:lumMod val="50000"/>
              </a:schemeClr>
            </a:solidFill>
            <a:effectLst/>
            <a:latin typeface="Arial" panose="020B0604020202020204" pitchFamily="34" charset="0"/>
            <a:ea typeface="+mn-ea"/>
            <a:cs typeface="Arial" panose="020B0604020202020204" pitchFamily="34" charset="0"/>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3</xdr:row>
      <xdr:rowOff>0</xdr:rowOff>
    </xdr:from>
    <xdr:ext cx="304800" cy="1026154"/>
    <xdr:sp macro="" textlink="">
      <xdr:nvSpPr>
        <xdr:cNvPr id="2" name="AutoShape 1">
          <a:extLst>
            <a:ext uri="{FF2B5EF4-FFF2-40B4-BE49-F238E27FC236}">
              <a16:creationId xmlns:a16="http://schemas.microsoft.com/office/drawing/2014/main" id="{61841C8C-63BB-4DCF-9AE1-7599628B7A1A}"/>
            </a:ext>
          </a:extLst>
        </xdr:cNvPr>
        <xdr:cNvSpPr>
          <a:spLocks noChangeAspect="1" noChangeArrowheads="1"/>
        </xdr:cNvSpPr>
      </xdr:nvSpPr>
      <xdr:spPr bwMode="auto">
        <a:xfrm>
          <a:off x="0" y="1098550"/>
          <a:ext cx="304800" cy="102615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xdr:row>
      <xdr:rowOff>0</xdr:rowOff>
    </xdr:from>
    <xdr:ext cx="304800" cy="1026154"/>
    <xdr:sp macro="" textlink="">
      <xdr:nvSpPr>
        <xdr:cNvPr id="3" name="AutoShape 2">
          <a:hlinkClick xmlns:r="http://schemas.openxmlformats.org/officeDocument/2006/relationships" r:id="rId1"/>
          <a:extLst>
            <a:ext uri="{FF2B5EF4-FFF2-40B4-BE49-F238E27FC236}">
              <a16:creationId xmlns:a16="http://schemas.microsoft.com/office/drawing/2014/main" id="{F1410D70-5114-4D08-ADB8-1419DAAAB143}"/>
            </a:ext>
          </a:extLst>
        </xdr:cNvPr>
        <xdr:cNvSpPr>
          <a:spLocks noChangeAspect="1" noChangeArrowheads="1"/>
        </xdr:cNvSpPr>
      </xdr:nvSpPr>
      <xdr:spPr bwMode="auto">
        <a:xfrm>
          <a:off x="0" y="1098550"/>
          <a:ext cx="304800" cy="102615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xdr:row>
      <xdr:rowOff>0</xdr:rowOff>
    </xdr:from>
    <xdr:ext cx="304800" cy="1026154"/>
    <xdr:sp macro="" textlink="">
      <xdr:nvSpPr>
        <xdr:cNvPr id="9" name="AutoShape 1">
          <a:extLst>
            <a:ext uri="{FF2B5EF4-FFF2-40B4-BE49-F238E27FC236}">
              <a16:creationId xmlns:a16="http://schemas.microsoft.com/office/drawing/2014/main" id="{AF4D027B-7A2E-439D-8078-208EDA863EBD}"/>
            </a:ext>
          </a:extLst>
        </xdr:cNvPr>
        <xdr:cNvSpPr>
          <a:spLocks noChangeAspect="1" noChangeArrowheads="1"/>
        </xdr:cNvSpPr>
      </xdr:nvSpPr>
      <xdr:spPr bwMode="auto">
        <a:xfrm>
          <a:off x="0" y="1098550"/>
          <a:ext cx="304800" cy="102615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3</xdr:row>
      <xdr:rowOff>0</xdr:rowOff>
    </xdr:from>
    <xdr:ext cx="304800" cy="1026154"/>
    <xdr:sp macro="" textlink="">
      <xdr:nvSpPr>
        <xdr:cNvPr id="10" name="AutoShape 2">
          <a:hlinkClick xmlns:r="http://schemas.openxmlformats.org/officeDocument/2006/relationships" r:id="rId1"/>
          <a:extLst>
            <a:ext uri="{FF2B5EF4-FFF2-40B4-BE49-F238E27FC236}">
              <a16:creationId xmlns:a16="http://schemas.microsoft.com/office/drawing/2014/main" id="{45930AF9-F266-47FE-80D6-057FDF81F67B}"/>
            </a:ext>
          </a:extLst>
        </xdr:cNvPr>
        <xdr:cNvSpPr>
          <a:spLocks noChangeAspect="1" noChangeArrowheads="1"/>
        </xdr:cNvSpPr>
      </xdr:nvSpPr>
      <xdr:spPr bwMode="auto">
        <a:xfrm>
          <a:off x="0" y="1098550"/>
          <a:ext cx="304800" cy="102615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xdr:row>
      <xdr:rowOff>0</xdr:rowOff>
    </xdr:from>
    <xdr:ext cx="304800" cy="1026154"/>
    <xdr:sp macro="" textlink="">
      <xdr:nvSpPr>
        <xdr:cNvPr id="12" name="AutoShape 1">
          <a:extLst>
            <a:ext uri="{FF2B5EF4-FFF2-40B4-BE49-F238E27FC236}">
              <a16:creationId xmlns:a16="http://schemas.microsoft.com/office/drawing/2014/main" id="{6B3B4E10-E4E9-4AE5-8754-D1F9BB7C36AF}"/>
            </a:ext>
          </a:extLst>
        </xdr:cNvPr>
        <xdr:cNvSpPr>
          <a:spLocks noChangeAspect="1" noChangeArrowheads="1"/>
        </xdr:cNvSpPr>
      </xdr:nvSpPr>
      <xdr:spPr bwMode="auto">
        <a:xfrm>
          <a:off x="0" y="4762500"/>
          <a:ext cx="304800" cy="102615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11</xdr:row>
      <xdr:rowOff>0</xdr:rowOff>
    </xdr:from>
    <xdr:ext cx="304800" cy="1026154"/>
    <xdr:sp macro="" textlink="">
      <xdr:nvSpPr>
        <xdr:cNvPr id="13" name="AutoShape 2">
          <a:hlinkClick xmlns:r="http://schemas.openxmlformats.org/officeDocument/2006/relationships" r:id="rId1"/>
          <a:extLst>
            <a:ext uri="{FF2B5EF4-FFF2-40B4-BE49-F238E27FC236}">
              <a16:creationId xmlns:a16="http://schemas.microsoft.com/office/drawing/2014/main" id="{E20CA761-5AE8-4D09-891D-0C11DCC664A8}"/>
            </a:ext>
          </a:extLst>
        </xdr:cNvPr>
        <xdr:cNvSpPr>
          <a:spLocks noChangeAspect="1" noChangeArrowheads="1"/>
        </xdr:cNvSpPr>
      </xdr:nvSpPr>
      <xdr:spPr bwMode="auto">
        <a:xfrm>
          <a:off x="0" y="4762500"/>
          <a:ext cx="304800" cy="1026154"/>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0</xdr:col>
      <xdr:colOff>0</xdr:colOff>
      <xdr:row>0</xdr:row>
      <xdr:rowOff>31750</xdr:rowOff>
    </xdr:from>
    <xdr:to>
      <xdr:col>16</xdr:col>
      <xdr:colOff>6198</xdr:colOff>
      <xdr:row>2</xdr:row>
      <xdr:rowOff>997275</xdr:rowOff>
    </xdr:to>
    <xdr:sp macro="" textlink="">
      <xdr:nvSpPr>
        <xdr:cNvPr id="5" name="Rectángulo redondeado 1">
          <a:extLst>
            <a:ext uri="{FF2B5EF4-FFF2-40B4-BE49-F238E27FC236}">
              <a16:creationId xmlns:a16="http://schemas.microsoft.com/office/drawing/2014/main" id="{4A65156F-ABE1-4BE0-AA82-B55913AA2208}"/>
            </a:ext>
          </a:extLst>
        </xdr:cNvPr>
        <xdr:cNvSpPr/>
      </xdr:nvSpPr>
      <xdr:spPr>
        <a:xfrm>
          <a:off x="0" y="31750"/>
          <a:ext cx="29152698" cy="1568775"/>
        </a:xfrm>
        <a:prstGeom prst="roundRect">
          <a:avLst>
            <a:gd name="adj" fmla="val 50000"/>
          </a:avLst>
        </a:prstGeom>
        <a:ln>
          <a:solidFill>
            <a:srgbClr val="0070C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lang="es-CO" sz="4400" b="1" baseline="0">
              <a:solidFill>
                <a:schemeClr val="bg2">
                  <a:lumMod val="50000"/>
                </a:schemeClr>
              </a:solidFill>
              <a:latin typeface="+mn-lt"/>
              <a:ea typeface="+mn-ea"/>
              <a:cs typeface="+mn-cs"/>
            </a:rPr>
            <a:t>ANEXO</a:t>
          </a:r>
          <a:r>
            <a:rPr lang="es-CO" sz="6000" baseline="0"/>
            <a:t> </a:t>
          </a:r>
          <a:r>
            <a:rPr lang="es-CO" sz="4400" b="1" baseline="0">
              <a:solidFill>
                <a:schemeClr val="bg2">
                  <a:lumMod val="50000"/>
                </a:schemeClr>
              </a:solidFill>
              <a:latin typeface="+mn-lt"/>
              <a:ea typeface="+mn-ea"/>
              <a:cs typeface="+mn-cs"/>
            </a:rPr>
            <a:t>2 AVANCE PROYECTOS E INDICADORES PLAN DE ACCIÓN 2025 - 4T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tic.sharepoint.com/Users/rcarroll/Documents/2014/00%20Plan%20de%20acci&#243;n/07%20PA2015/Indicadores%20Plan%20Vive%20Digital%20OAP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orno-Regionalización VDII"/>
      <sheetName val="Hoja1"/>
    </sheetNames>
    <sheetDataSet>
      <sheetData sheetId="0"/>
      <sheetData sheetId="1">
        <row r="7">
          <cell r="D7" t="str">
            <v xml:space="preserve">Gestión </v>
          </cell>
        </row>
        <row r="8">
          <cell r="D8" t="str">
            <v>Producto</v>
          </cell>
        </row>
        <row r="9">
          <cell r="D9" t="str">
            <v>Resultado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mintic.gov.co/portal/inicio/Atencion-y-Servicio-a-la-Ciudadania/Transparencia/135689:Gestion-del-Talento-Humano" TargetMode="External"/><Relationship Id="rId13" Type="http://schemas.openxmlformats.org/officeDocument/2006/relationships/printerSettings" Target="../printerSettings/printerSettings1.bin"/><Relationship Id="rId3" Type="http://schemas.openxmlformats.org/officeDocument/2006/relationships/hyperlink" Target="https://www.mintic.gov.co/portal/inicio/Atencion-y-Servicio-a-la-Ciudadania/Transparencia/135689:Gestion-del-Talento-Humano" TargetMode="External"/><Relationship Id="rId7" Type="http://schemas.openxmlformats.org/officeDocument/2006/relationships/hyperlink" Target="https://www.mintic.gov.co/portal/inicio/Atencion-y-Servicio-a-la-Ciudadania/Transparencia/135689:Gestion-del-Talento-Humano" TargetMode="External"/><Relationship Id="rId12" Type="http://schemas.openxmlformats.org/officeDocument/2006/relationships/hyperlink" Target="https://www.mintic.gov.co/portal/inicio/Planes/Programas-de-Transparencia-y-Etica-Publica-PTEP/" TargetMode="External"/><Relationship Id="rId2" Type="http://schemas.openxmlformats.org/officeDocument/2006/relationships/hyperlink" Target="https://www.mintic.gov.co/portal/inicio/Atencion-y-Servicio-a-la-Ciudadania/Transparencia/135922:Plan-institucional-de-archivos" TargetMode="External"/><Relationship Id="rId1" Type="http://schemas.openxmlformats.org/officeDocument/2006/relationships/hyperlink" Target="https://www.mintic.gov.co/portal/inicio/Presupuesto/Plan-Anual-de-Adquisiciones/195007:Plan-Anual-de-Adquisiciones" TargetMode="External"/><Relationship Id="rId6" Type="http://schemas.openxmlformats.org/officeDocument/2006/relationships/hyperlink" Target="https://www.mintic.gov.co/portal/inicio/Atencion-y-Servicio-a-la-Ciudadania/Transparencia/135689:Gestion-del-Talento-Humano" TargetMode="External"/><Relationship Id="rId11" Type="http://schemas.openxmlformats.org/officeDocument/2006/relationships/hyperlink" Target="https://www.mintic.gov.co/portal/inicio/Planes/Plan-Estrategico-TI/" TargetMode="External"/><Relationship Id="rId5" Type="http://schemas.openxmlformats.org/officeDocument/2006/relationships/hyperlink" Target="https://www.mintic.gov.co/portal/inicio/Atencion-y-Servicio-a-la-Ciudadania/Transparencia/135830:Plan-de-seguridad-y-privacidad-de-la-informacion" TargetMode="External"/><Relationship Id="rId10" Type="http://schemas.openxmlformats.org/officeDocument/2006/relationships/hyperlink" Target="https://www.mintic.gov.co/portal/inicio/Atencion-y-Servicio-a-la-Ciudadania/Transparencia/135689:Gestion-del-Talento-Humano" TargetMode="External"/><Relationship Id="rId4" Type="http://schemas.openxmlformats.org/officeDocument/2006/relationships/hyperlink" Target="https://www.mintic.gov.co/portal/inicio/Atencion-y-Servicio-a-la-Ciudadania/Transparencia/135830:Plan-de-seguridad-y-privacidad-de-la-informacion" TargetMode="External"/><Relationship Id="rId9" Type="http://schemas.openxmlformats.org/officeDocument/2006/relationships/hyperlink" Target="https://www.mintic.gov.co/portal/inicio/Atencion-y-Servicio-a-la-Ciudadania/Transparencia/135689:Gestion-del-Talento-Humano"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H238"/>
  <sheetViews>
    <sheetView showGridLines="0" view="pageBreakPreview" topLeftCell="A70" zoomScale="82" zoomScaleNormal="66" zoomScaleSheetLayoutView="82" workbookViewId="0">
      <selection activeCell="D82" sqref="D82"/>
    </sheetView>
  </sheetViews>
  <sheetFormatPr baseColWidth="10" defaultColWidth="11.42578125" defaultRowHeight="15" x14ac:dyDescent="0.25"/>
  <cols>
    <col min="1" max="1" width="11.42578125" customWidth="1"/>
    <col min="2" max="2" width="42.140625" customWidth="1"/>
    <col min="3" max="3" width="47.140625" customWidth="1"/>
    <col min="4" max="4" width="71.140625" customWidth="1"/>
    <col min="5" max="5" width="17.42578125" customWidth="1"/>
    <col min="6" max="6" width="2.42578125" customWidth="1"/>
    <col min="13" max="13" width="20.42578125" customWidth="1"/>
    <col min="17" max="17" width="95.140625" customWidth="1"/>
  </cols>
  <sheetData>
    <row r="1" spans="1:5" ht="120" customHeight="1" x14ac:dyDescent="0.25">
      <c r="A1" s="2"/>
      <c r="B1" s="1"/>
      <c r="C1" s="1"/>
      <c r="D1" s="1"/>
      <c r="E1" s="1"/>
    </row>
    <row r="2" spans="1:5" ht="35.25" customHeight="1" x14ac:dyDescent="0.25">
      <c r="A2" s="1"/>
      <c r="B2" s="1"/>
      <c r="C2" s="1"/>
      <c r="D2" s="1"/>
      <c r="E2" s="1"/>
    </row>
    <row r="3" spans="1:5" x14ac:dyDescent="0.25">
      <c r="A3" s="1"/>
      <c r="B3" s="1"/>
      <c r="C3" s="1"/>
      <c r="D3" s="1"/>
      <c r="E3" s="1"/>
    </row>
    <row r="4" spans="1:5" ht="15.75" customHeight="1" x14ac:dyDescent="0.25">
      <c r="A4" s="1"/>
      <c r="B4" s="1"/>
      <c r="C4" s="1"/>
      <c r="D4" s="1"/>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
      <c r="C8" s="1"/>
      <c r="D8" s="1"/>
      <c r="E8" s="1"/>
    </row>
    <row r="9" spans="1:5" x14ac:dyDescent="0.25">
      <c r="A9" s="1"/>
      <c r="B9" s="1"/>
      <c r="C9" s="1"/>
      <c r="D9" s="1"/>
      <c r="E9" s="1"/>
    </row>
    <row r="10" spans="1:5" x14ac:dyDescent="0.25">
      <c r="A10" s="1"/>
      <c r="B10" s="1"/>
      <c r="C10" s="1"/>
      <c r="D10" s="1"/>
      <c r="E10" s="1"/>
    </row>
    <row r="11" spans="1:5" x14ac:dyDescent="0.25">
      <c r="A11" s="1"/>
      <c r="B11" s="1"/>
      <c r="C11" s="1"/>
      <c r="D11" s="1"/>
      <c r="E11" s="1"/>
    </row>
    <row r="12" spans="1:5" x14ac:dyDescent="0.25">
      <c r="A12" s="1"/>
      <c r="B12" s="1"/>
      <c r="C12" s="1"/>
      <c r="D12" s="1"/>
      <c r="E12" s="1"/>
    </row>
    <row r="13" spans="1:5" x14ac:dyDescent="0.25">
      <c r="A13" s="1"/>
      <c r="B13" s="1"/>
      <c r="C13" s="1"/>
      <c r="D13" s="1"/>
      <c r="E13" s="1"/>
    </row>
    <row r="14" spans="1:5" x14ac:dyDescent="0.25">
      <c r="A14" s="1"/>
      <c r="B14" s="1"/>
      <c r="C14" s="1"/>
      <c r="D14" s="1"/>
      <c r="E14" s="1"/>
    </row>
    <row r="15" spans="1:5" x14ac:dyDescent="0.25">
      <c r="A15" s="1"/>
      <c r="B15" s="1"/>
      <c r="C15" s="1"/>
      <c r="D15" s="1"/>
      <c r="E15" s="1"/>
    </row>
    <row r="16" spans="1:5" x14ac:dyDescent="0.25">
      <c r="A16" s="1"/>
      <c r="B16" s="1"/>
      <c r="C16" s="1"/>
      <c r="D16" s="1"/>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ht="26.25" customHeight="1" x14ac:dyDescent="0.25">
      <c r="A21" s="1"/>
      <c r="B21" s="1"/>
      <c r="C21" s="1"/>
      <c r="D21" s="1"/>
      <c r="E21" s="1"/>
    </row>
    <row r="22" spans="1:5" x14ac:dyDescent="0.25">
      <c r="A22" s="1"/>
      <c r="B22" s="1"/>
      <c r="C22" s="1"/>
      <c r="D22" s="1"/>
      <c r="E22" s="1"/>
    </row>
    <row r="23" spans="1:5" ht="27" customHeight="1" x14ac:dyDescent="0.25">
      <c r="A23" s="1"/>
      <c r="B23" s="1"/>
      <c r="C23" s="1"/>
      <c r="D23" s="1"/>
      <c r="E23" s="1"/>
    </row>
    <row r="24" spans="1:5" x14ac:dyDescent="0.25">
      <c r="A24" s="1"/>
      <c r="B24" s="1"/>
      <c r="C24" s="1"/>
      <c r="D24" s="1"/>
      <c r="E24" s="1"/>
    </row>
    <row r="25" spans="1:5" ht="24.75" customHeight="1" x14ac:dyDescent="0.25">
      <c r="A25" s="1"/>
      <c r="B25" s="1"/>
      <c r="C25" s="1"/>
      <c r="D25" s="1"/>
      <c r="E25" s="1"/>
    </row>
    <row r="26" spans="1:5" ht="42.75" customHeight="1" x14ac:dyDescent="0.25">
      <c r="A26" s="1"/>
      <c r="B26" s="1"/>
      <c r="C26" s="1"/>
      <c r="D26" s="1"/>
      <c r="E26" s="1"/>
    </row>
    <row r="27" spans="1:5" ht="22.5" customHeight="1" x14ac:dyDescent="0.25">
      <c r="A27" s="1"/>
      <c r="B27" s="1"/>
      <c r="C27" s="1"/>
      <c r="D27" s="1"/>
      <c r="E27" s="1"/>
    </row>
    <row r="28" spans="1:5" x14ac:dyDescent="0.25">
      <c r="A28" s="1"/>
      <c r="B28" s="1"/>
      <c r="C28" s="1"/>
      <c r="D28" s="1"/>
      <c r="E28" s="1"/>
    </row>
    <row r="29" spans="1:5" x14ac:dyDescent="0.25">
      <c r="A29" s="1"/>
      <c r="B29" s="1"/>
      <c r="C29" s="1"/>
      <c r="D29" s="1"/>
      <c r="E29" s="1"/>
    </row>
    <row r="30" spans="1:5" ht="31.5" customHeight="1" x14ac:dyDescent="0.25">
      <c r="A30" s="1"/>
      <c r="B30" s="1"/>
      <c r="C30" s="1"/>
      <c r="D30" s="1"/>
      <c r="E30" s="1"/>
    </row>
    <row r="31" spans="1:5" ht="21" customHeight="1"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idden="1" x14ac:dyDescent="0.25">
      <c r="A45" s="1"/>
      <c r="B45" s="1"/>
      <c r="C45" s="1"/>
      <c r="D45" s="1"/>
      <c r="E45" s="1"/>
    </row>
    <row r="46" spans="1:5" ht="33" customHeight="1" x14ac:dyDescent="0.25">
      <c r="A46" s="1"/>
      <c r="B46" s="1"/>
      <c r="C46" s="1"/>
      <c r="D46" s="1"/>
      <c r="E46" s="1"/>
    </row>
    <row r="47" spans="1:5" x14ac:dyDescent="0.25">
      <c r="A47" s="1"/>
      <c r="B47" s="1"/>
      <c r="C47" s="1"/>
      <c r="D47" s="1"/>
      <c r="E47" s="1"/>
    </row>
    <row r="48" spans="1:5" ht="28.5" customHeight="1" x14ac:dyDescent="0.25">
      <c r="A48" s="1"/>
      <c r="B48" s="1"/>
      <c r="C48" s="1"/>
      <c r="D48" s="1"/>
      <c r="E48" s="1"/>
    </row>
    <row r="49" spans="1:5" ht="40.15" customHeight="1" x14ac:dyDescent="0.25">
      <c r="A49" s="1"/>
      <c r="B49" s="1"/>
      <c r="C49" s="1"/>
      <c r="D49" s="111"/>
      <c r="E49" s="111"/>
    </row>
    <row r="50" spans="1:5" ht="40.15" customHeight="1" x14ac:dyDescent="0.25">
      <c r="A50" s="1"/>
      <c r="B50" s="1"/>
      <c r="C50" s="1"/>
      <c r="D50" s="111"/>
      <c r="E50" s="111"/>
    </row>
    <row r="51" spans="1:5" ht="40.15" customHeight="1" x14ac:dyDescent="0.25">
      <c r="A51" s="1"/>
      <c r="B51" s="1"/>
      <c r="C51" s="1"/>
      <c r="D51" s="111"/>
      <c r="E51" s="111"/>
    </row>
    <row r="52" spans="1:5" ht="40.15" customHeight="1" x14ac:dyDescent="0.25">
      <c r="A52" s="1"/>
      <c r="B52" s="1"/>
      <c r="C52" s="1"/>
      <c r="D52" s="111"/>
      <c r="E52" s="111"/>
    </row>
    <row r="53" spans="1:5" ht="39.75" customHeight="1" x14ac:dyDescent="0.25">
      <c r="A53" s="1"/>
      <c r="B53" s="1"/>
      <c r="C53" s="1"/>
      <c r="D53" s="111"/>
      <c r="E53" s="111"/>
    </row>
    <row r="54" spans="1:5" ht="40.15" customHeight="1" x14ac:dyDescent="0.25">
      <c r="A54" s="1"/>
      <c r="B54" s="1"/>
      <c r="C54" s="1"/>
      <c r="D54" s="111"/>
      <c r="E54" s="111"/>
    </row>
    <row r="55" spans="1:5" ht="40.15" customHeight="1" x14ac:dyDescent="0.25">
      <c r="A55" s="1"/>
      <c r="B55" s="1"/>
      <c r="C55" s="1"/>
      <c r="D55" s="111"/>
      <c r="E55" s="111"/>
    </row>
    <row r="56" spans="1:5" ht="40.15" customHeight="1" x14ac:dyDescent="0.25">
      <c r="A56" s="1"/>
      <c r="B56" s="1"/>
      <c r="C56" s="1"/>
      <c r="D56" s="1"/>
      <c r="E56" s="1"/>
    </row>
    <row r="57" spans="1:5" ht="81" customHeight="1" x14ac:dyDescent="0.25">
      <c r="A57" s="112" t="s">
        <v>0</v>
      </c>
      <c r="B57" s="113"/>
      <c r="C57" s="113"/>
      <c r="D57" s="113"/>
      <c r="E57" s="113"/>
    </row>
    <row r="58" spans="1:5" ht="40.15" customHeight="1" x14ac:dyDescent="0.25">
      <c r="A58" s="113"/>
      <c r="B58" s="113"/>
      <c r="C58" s="113"/>
      <c r="D58" s="113"/>
      <c r="E58" s="113"/>
    </row>
    <row r="59" spans="1:5" ht="40.15" customHeight="1" x14ac:dyDescent="0.25">
      <c r="A59" s="1"/>
      <c r="B59" s="1"/>
      <c r="C59" s="1"/>
      <c r="D59" s="1"/>
      <c r="E59" s="1"/>
    </row>
    <row r="60" spans="1:5" ht="40.15" customHeight="1" x14ac:dyDescent="0.25">
      <c r="A60" s="1"/>
      <c r="B60" s="1"/>
      <c r="C60" s="1"/>
      <c r="D60" s="1"/>
      <c r="E60" s="1"/>
    </row>
    <row r="61" spans="1:5" ht="80.650000000000006" customHeight="1" x14ac:dyDescent="0.25">
      <c r="A61" s="1"/>
      <c r="B61" s="1"/>
      <c r="C61" s="1"/>
      <c r="D61" s="1"/>
      <c r="E61" s="5"/>
    </row>
    <row r="62" spans="1:5" ht="40.15" customHeight="1" x14ac:dyDescent="0.25">
      <c r="A62" s="1"/>
      <c r="B62" s="6"/>
      <c r="C62" s="6"/>
      <c r="D62" s="6"/>
      <c r="E62" s="1"/>
    </row>
    <row r="63" spans="1:5" ht="40.15" customHeight="1" x14ac:dyDescent="0.25">
      <c r="A63" s="1"/>
      <c r="B63" s="6"/>
      <c r="C63" s="6"/>
      <c r="D63" s="6"/>
      <c r="E63" s="1"/>
    </row>
    <row r="64" spans="1:5" ht="40.15" customHeight="1" x14ac:dyDescent="0.25">
      <c r="A64" s="1"/>
      <c r="B64" s="6"/>
      <c r="C64" s="6"/>
      <c r="D64" s="6"/>
      <c r="E64" s="1"/>
    </row>
    <row r="65" spans="1:5" ht="40.15" customHeight="1" x14ac:dyDescent="0.25">
      <c r="A65" s="1"/>
      <c r="B65" s="6"/>
      <c r="C65" s="6"/>
      <c r="D65" s="6"/>
      <c r="E65" s="1"/>
    </row>
    <row r="66" spans="1:5" ht="40.15" customHeight="1" x14ac:dyDescent="0.25">
      <c r="A66" s="1"/>
      <c r="B66" s="6"/>
      <c r="C66" s="6"/>
      <c r="D66" s="6"/>
      <c r="E66" s="1"/>
    </row>
    <row r="67" spans="1:5" ht="40.15" customHeight="1" x14ac:dyDescent="0.25">
      <c r="A67" s="1"/>
      <c r="B67" s="6"/>
      <c r="C67" s="6"/>
      <c r="D67" s="6"/>
      <c r="E67" s="1"/>
    </row>
    <row r="68" spans="1:5" ht="92.65" customHeight="1" x14ac:dyDescent="0.25">
      <c r="A68" s="1"/>
      <c r="B68" s="6"/>
      <c r="C68" s="6"/>
      <c r="D68" s="6"/>
      <c r="E68" s="1"/>
    </row>
    <row r="69" spans="1:5" ht="26.1" customHeight="1" x14ac:dyDescent="0.25">
      <c r="A69" s="1"/>
      <c r="B69" s="1"/>
      <c r="C69" s="1"/>
      <c r="D69" s="1"/>
      <c r="E69" s="1"/>
    </row>
    <row r="70" spans="1:5" ht="26.1" customHeight="1" x14ac:dyDescent="0.25">
      <c r="A70" s="1"/>
      <c r="B70" s="1"/>
      <c r="C70" s="1"/>
      <c r="D70" s="1"/>
      <c r="E70" s="1"/>
    </row>
    <row r="71" spans="1:5" ht="10.15" customHeight="1" x14ac:dyDescent="0.25">
      <c r="A71" s="1"/>
      <c r="B71" s="1"/>
      <c r="C71" s="1"/>
      <c r="D71" s="1"/>
      <c r="E71" s="1"/>
    </row>
    <row r="72" spans="1:5" ht="60.75" customHeight="1" x14ac:dyDescent="0.25">
      <c r="A72" s="112" t="s">
        <v>283</v>
      </c>
      <c r="B72" s="113"/>
      <c r="C72" s="113"/>
      <c r="D72" s="113"/>
      <c r="E72" s="113"/>
    </row>
    <row r="73" spans="1:5" x14ac:dyDescent="0.25">
      <c r="A73" s="1"/>
      <c r="B73" s="21" t="s">
        <v>1</v>
      </c>
      <c r="C73" s="21" t="s">
        <v>2</v>
      </c>
      <c r="D73" s="21" t="s">
        <v>3</v>
      </c>
      <c r="E73" s="7"/>
    </row>
    <row r="74" spans="1:5" ht="24" x14ac:dyDescent="0.25">
      <c r="A74" s="1"/>
      <c r="B74" s="17" t="s">
        <v>4</v>
      </c>
      <c r="C74" s="17" t="s">
        <v>5</v>
      </c>
      <c r="D74" s="9" t="s">
        <v>6</v>
      </c>
      <c r="E74" s="8"/>
    </row>
    <row r="75" spans="1:5" ht="24" x14ac:dyDescent="0.25">
      <c r="A75" s="1"/>
      <c r="B75" s="17" t="s">
        <v>7</v>
      </c>
      <c r="C75" s="17" t="s">
        <v>8</v>
      </c>
      <c r="D75" s="9" t="s">
        <v>9</v>
      </c>
      <c r="E75" s="8"/>
    </row>
    <row r="76" spans="1:5" ht="36" x14ac:dyDescent="0.25">
      <c r="A76" s="1"/>
      <c r="B76" s="17" t="s">
        <v>10</v>
      </c>
      <c r="C76" s="17" t="s">
        <v>11</v>
      </c>
      <c r="D76" s="9" t="s">
        <v>12</v>
      </c>
      <c r="E76" s="8"/>
    </row>
    <row r="77" spans="1:5" ht="36" x14ac:dyDescent="0.25">
      <c r="A77" s="1"/>
      <c r="B77" s="17" t="s">
        <v>13</v>
      </c>
      <c r="C77" s="17" t="s">
        <v>11</v>
      </c>
      <c r="D77" s="9" t="s">
        <v>12</v>
      </c>
      <c r="E77" s="8"/>
    </row>
    <row r="78" spans="1:5" ht="36" x14ac:dyDescent="0.25">
      <c r="A78" s="1"/>
      <c r="B78" s="17" t="s">
        <v>14</v>
      </c>
      <c r="C78" s="17" t="s">
        <v>11</v>
      </c>
      <c r="D78" s="9" t="s">
        <v>12</v>
      </c>
      <c r="E78" s="8"/>
    </row>
    <row r="79" spans="1:5" ht="36" x14ac:dyDescent="0.25">
      <c r="A79" s="1"/>
      <c r="B79" s="17" t="s">
        <v>15</v>
      </c>
      <c r="C79" s="17" t="s">
        <v>11</v>
      </c>
      <c r="D79" s="9" t="s">
        <v>12</v>
      </c>
      <c r="E79" s="8"/>
    </row>
    <row r="80" spans="1:5" ht="36" x14ac:dyDescent="0.25">
      <c r="A80" s="1"/>
      <c r="B80" s="17" t="s">
        <v>16</v>
      </c>
      <c r="C80" s="17" t="s">
        <v>11</v>
      </c>
      <c r="D80" s="9" t="s">
        <v>12</v>
      </c>
      <c r="E80" s="8"/>
    </row>
    <row r="81" spans="1:5" ht="36" x14ac:dyDescent="0.25">
      <c r="A81" s="1"/>
      <c r="B81" s="17" t="s">
        <v>17</v>
      </c>
      <c r="C81" s="17" t="s">
        <v>11</v>
      </c>
      <c r="D81" s="9" t="s">
        <v>12</v>
      </c>
      <c r="E81" s="8"/>
    </row>
    <row r="82" spans="1:5" ht="34.5" customHeight="1" x14ac:dyDescent="0.25">
      <c r="A82" s="1"/>
      <c r="B82" s="17" t="s">
        <v>18</v>
      </c>
      <c r="C82" s="17" t="s">
        <v>19</v>
      </c>
      <c r="D82" s="9" t="s">
        <v>996</v>
      </c>
      <c r="E82" s="8"/>
    </row>
    <row r="83" spans="1:5" ht="36" x14ac:dyDescent="0.25">
      <c r="A83" s="1"/>
      <c r="B83" s="17" t="s">
        <v>20</v>
      </c>
      <c r="C83" s="17" t="s">
        <v>21</v>
      </c>
      <c r="D83" s="9" t="s">
        <v>22</v>
      </c>
      <c r="E83" s="8"/>
    </row>
    <row r="84" spans="1:5" ht="36" x14ac:dyDescent="0.25">
      <c r="A84" s="1"/>
      <c r="B84" s="17" t="s">
        <v>23</v>
      </c>
      <c r="C84" s="17" t="s">
        <v>24</v>
      </c>
      <c r="D84" s="9" t="s">
        <v>25</v>
      </c>
      <c r="E84" s="8"/>
    </row>
    <row r="85" spans="1:5" ht="36" x14ac:dyDescent="0.25">
      <c r="A85" s="1"/>
      <c r="B85" s="17" t="s">
        <v>26</v>
      </c>
      <c r="C85" s="17" t="s">
        <v>24</v>
      </c>
      <c r="D85" s="9" t="s">
        <v>25</v>
      </c>
      <c r="E85" s="8"/>
    </row>
    <row r="86" spans="1:5" ht="14.65" customHeight="1" x14ac:dyDescent="0.25">
      <c r="A86" s="1"/>
      <c r="B86" s="1"/>
      <c r="C86" s="1"/>
      <c r="D86" s="1"/>
      <c r="E86" s="1"/>
    </row>
    <row r="87" spans="1:5" ht="38.1" customHeight="1" x14ac:dyDescent="0.25">
      <c r="A87" s="1"/>
      <c r="B87" s="1"/>
      <c r="C87" s="1"/>
      <c r="D87" s="1"/>
      <c r="E87" s="1"/>
    </row>
    <row r="88" spans="1:5" ht="14.65" customHeight="1" x14ac:dyDescent="0.25">
      <c r="A88" s="1"/>
      <c r="B88" s="1"/>
      <c r="C88" s="1"/>
      <c r="D88" s="1"/>
      <c r="E88" s="1"/>
    </row>
    <row r="89" spans="1:5" ht="14.65" customHeight="1" x14ac:dyDescent="0.25">
      <c r="A89" s="1"/>
      <c r="B89" s="1"/>
      <c r="C89" s="1"/>
      <c r="D89" s="1"/>
      <c r="E89" s="1"/>
    </row>
    <row r="90" spans="1:5" ht="14.65" customHeight="1" x14ac:dyDescent="0.25">
      <c r="A90" s="1"/>
      <c r="B90" s="1"/>
      <c r="C90" s="1"/>
      <c r="D90" s="1"/>
      <c r="E90" s="1"/>
    </row>
    <row r="91" spans="1:5" ht="14.65" customHeight="1" x14ac:dyDescent="0.25">
      <c r="A91" s="1"/>
      <c r="B91" s="1"/>
      <c r="C91" s="1"/>
      <c r="D91" s="1"/>
      <c r="E91" s="1"/>
    </row>
    <row r="92" spans="1:5" ht="14.65" customHeight="1" x14ac:dyDescent="0.25">
      <c r="A92" s="1"/>
      <c r="B92" s="1"/>
      <c r="C92" s="1"/>
      <c r="D92" s="1"/>
      <c r="E92" s="1"/>
    </row>
    <row r="93" spans="1:5" ht="14.65" customHeight="1" x14ac:dyDescent="0.25">
      <c r="A93" s="1"/>
      <c r="B93" s="1"/>
      <c r="C93" s="1"/>
      <c r="D93" s="1"/>
      <c r="E93" s="1"/>
    </row>
    <row r="94" spans="1:5" ht="14.65" customHeight="1" x14ac:dyDescent="0.25">
      <c r="A94" s="1"/>
      <c r="B94" s="1"/>
      <c r="C94" s="1"/>
      <c r="D94" s="1"/>
      <c r="E94" s="1"/>
    </row>
    <row r="95" spans="1:5" ht="14.65" customHeight="1" x14ac:dyDescent="0.25">
      <c r="A95" s="1"/>
      <c r="B95" s="1"/>
      <c r="C95" s="1"/>
      <c r="D95" s="1"/>
      <c r="E95" s="1"/>
    </row>
    <row r="96" spans="1:5" ht="14.65" customHeight="1" x14ac:dyDescent="0.25">
      <c r="A96" s="1"/>
      <c r="B96" s="1"/>
      <c r="C96" s="1"/>
      <c r="D96" s="1"/>
      <c r="E96" s="1"/>
    </row>
    <row r="97" spans="1:5" ht="14.65" customHeight="1" x14ac:dyDescent="0.25">
      <c r="A97" s="1"/>
      <c r="B97" s="1"/>
      <c r="C97" s="1"/>
      <c r="D97" s="1"/>
      <c r="E97" s="1"/>
    </row>
    <row r="98" spans="1:5" ht="14.65" customHeight="1" x14ac:dyDescent="0.25">
      <c r="A98" s="1"/>
      <c r="B98" s="1"/>
      <c r="C98" s="1"/>
      <c r="D98" s="1"/>
      <c r="E98" s="1"/>
    </row>
    <row r="99" spans="1:5" ht="14.65" customHeight="1" x14ac:dyDescent="0.25">
      <c r="A99" s="1"/>
      <c r="B99" s="1"/>
      <c r="C99" s="1"/>
      <c r="D99" s="1"/>
      <c r="E99" s="1"/>
    </row>
    <row r="100" spans="1:5" ht="14.65" customHeight="1" x14ac:dyDescent="0.25">
      <c r="A100" s="1"/>
      <c r="B100" s="1"/>
      <c r="C100" s="1"/>
      <c r="D100" s="1"/>
      <c r="E100" s="1"/>
    </row>
    <row r="101" spans="1:5" ht="14.65" customHeight="1" x14ac:dyDescent="0.25">
      <c r="A101" s="1"/>
      <c r="B101" s="1"/>
      <c r="C101" s="1"/>
      <c r="D101" s="1"/>
      <c r="E101" s="1"/>
    </row>
    <row r="102" spans="1:5" ht="14.65" customHeight="1" x14ac:dyDescent="0.25">
      <c r="A102" s="1"/>
      <c r="B102" s="1"/>
      <c r="C102" s="1"/>
      <c r="D102" s="1"/>
      <c r="E102" s="1"/>
    </row>
    <row r="103" spans="1:5" ht="14.65" customHeight="1" x14ac:dyDescent="0.25">
      <c r="A103" s="1"/>
      <c r="B103" s="1"/>
      <c r="C103" s="1"/>
      <c r="D103" s="1"/>
      <c r="E103" s="1"/>
    </row>
    <row r="104" spans="1:5" ht="14.65" customHeight="1" x14ac:dyDescent="0.25">
      <c r="A104" s="1"/>
      <c r="B104" s="1"/>
      <c r="C104" s="1"/>
      <c r="D104" s="1"/>
      <c r="E104" s="1"/>
    </row>
    <row r="105" spans="1:5" ht="38.1" customHeight="1" x14ac:dyDescent="0.25">
      <c r="A105" s="1"/>
      <c r="B105" s="1"/>
      <c r="C105" s="1"/>
      <c r="D105" s="1"/>
      <c r="E105" s="1"/>
    </row>
    <row r="106" spans="1:5" s="15" customFormat="1" ht="24" customHeight="1" x14ac:dyDescent="0.25">
      <c r="A106" s="15" t="s">
        <v>27</v>
      </c>
    </row>
    <row r="107" spans="1:5" s="15" customFormat="1" ht="18.75" customHeight="1" x14ac:dyDescent="0.25"/>
    <row r="108" spans="1:5" s="15" customFormat="1" ht="18.75" customHeight="1" x14ac:dyDescent="0.25"/>
    <row r="235" spans="8:8" ht="64.5" customHeight="1" x14ac:dyDescent="0.25"/>
    <row r="236" spans="8:8" ht="60.95" customHeight="1" x14ac:dyDescent="0.25"/>
    <row r="238" spans="8:8" x14ac:dyDescent="0.25">
      <c r="H238" t="s">
        <v>927</v>
      </c>
    </row>
  </sheetData>
  <mergeCells count="3">
    <mergeCell ref="D49:E55"/>
    <mergeCell ref="A57:E58"/>
    <mergeCell ref="A72:E72"/>
  </mergeCells>
  <hyperlinks>
    <hyperlink ref="D75" r:id="rId1" xr:uid="{E861A1E3-06F2-4B80-A676-B15F42526AC7}"/>
    <hyperlink ref="D74" r:id="rId2" xr:uid="{6E6CF344-1499-400E-8091-0B0E774ABC74}"/>
    <hyperlink ref="D76" r:id="rId3" xr:uid="{DF590D42-35E3-415E-ABDE-70B9BE5C29AC}"/>
    <hyperlink ref="D84" r:id="rId4" xr:uid="{DE799ACE-AF86-4E75-8782-7E4DECA18C31}"/>
    <hyperlink ref="D85" r:id="rId5" xr:uid="{DDCB9BCC-FE77-4BA4-BD91-BC711805D7F0}"/>
    <hyperlink ref="D77" r:id="rId6" xr:uid="{FEA54B4A-3DC9-4F0E-BFFF-ADC074994303}"/>
    <hyperlink ref="D78" r:id="rId7" xr:uid="{8AB4B534-EC77-4EB7-A27B-548B61772983}"/>
    <hyperlink ref="D79" r:id="rId8" xr:uid="{08EB63D8-83F2-4E41-8F61-1165B2B88812}"/>
    <hyperlink ref="D80" r:id="rId9" xr:uid="{A031E9E6-F93F-4725-A67B-C38EB253413B}"/>
    <hyperlink ref="D81" r:id="rId10" xr:uid="{23F7956D-F89F-46F9-9513-187F45341E96}"/>
    <hyperlink ref="D83" r:id="rId11" xr:uid="{D3564328-045F-4972-8067-ED17A639CFC6}"/>
    <hyperlink ref="D82" r:id="rId12" xr:uid="{9CDF7059-1795-4C96-A4F7-9E048C43498C}"/>
  </hyperlinks>
  <printOptions horizontalCentered="1"/>
  <pageMargins left="0.23622047244094491" right="0.23622047244094491" top="0.74803149606299213" bottom="0.74803149606299213" header="0.31496062992125984" footer="0.31496062992125984"/>
  <pageSetup paperSize="5" scale="91" fitToHeight="0" orientation="landscape" r:id="rId13"/>
  <headerFooter>
    <oddFooter>&amp;L&amp;8Plan de Acción 4 T 2025
Fecha de corte 31 de Diciembre/25
&amp;1#&amp;"Aptos,Normal"&amp;10&amp;K000000 Pública&amp;CPágina &amp;P de &amp;N</oddFooter>
  </headerFooter>
  <rowBreaks count="5" manualBreakCount="5">
    <brk id="25" max="4" man="1"/>
    <brk id="47" max="16383" man="1"/>
    <brk id="58" max="16383" man="1"/>
    <brk id="68" max="16383" man="1"/>
    <brk id="85" max="4" man="1"/>
  </rowBreaks>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E0A7B-1226-4DAB-80E5-47A1445E38C5}">
  <sheetPr>
    <pageSetUpPr fitToPage="1"/>
  </sheetPr>
  <dimension ref="A1:H238"/>
  <sheetViews>
    <sheetView showGridLines="0" view="pageBreakPreview" zoomScale="44" zoomScaleNormal="66" zoomScaleSheetLayoutView="44" workbookViewId="0">
      <selection activeCell="C65" sqref="C65"/>
    </sheetView>
  </sheetViews>
  <sheetFormatPr baseColWidth="10" defaultColWidth="10.85546875" defaultRowHeight="15" x14ac:dyDescent="0.25"/>
  <cols>
    <col min="1" max="1" width="11.42578125" customWidth="1"/>
    <col min="2" max="2" width="240.28515625" customWidth="1"/>
    <col min="3" max="3" width="9.7109375" customWidth="1"/>
    <col min="5" max="5" width="17.42578125" customWidth="1"/>
    <col min="13" max="13" width="20.42578125" customWidth="1"/>
    <col min="15" max="15" width="95.140625" customWidth="1"/>
  </cols>
  <sheetData>
    <row r="1" spans="1:1" ht="64.5" customHeight="1" x14ac:dyDescent="0.25">
      <c r="A1" s="11"/>
    </row>
    <row r="3" spans="1:1" ht="35.25" customHeight="1" x14ac:dyDescent="0.25"/>
    <row r="4" spans="1:1" ht="21.75" customHeight="1" x14ac:dyDescent="0.25"/>
    <row r="8" spans="1:1" ht="7.5" customHeight="1" x14ac:dyDescent="0.25"/>
    <row r="53" spans="1:2" ht="24.75" customHeight="1" x14ac:dyDescent="0.25"/>
    <row r="55" spans="1:2" ht="29.25" customHeight="1" x14ac:dyDescent="0.25"/>
    <row r="56" spans="1:2" ht="27.75" customHeight="1" x14ac:dyDescent="0.25"/>
    <row r="58" spans="1:2" ht="36.75" customHeight="1" x14ac:dyDescent="0.25"/>
    <row r="59" spans="1:2" ht="25.5" customHeight="1" x14ac:dyDescent="0.25"/>
    <row r="60" spans="1:2" ht="136.5" customHeight="1" x14ac:dyDescent="0.25">
      <c r="A60" s="114"/>
      <c r="B60" s="115"/>
    </row>
    <row r="61" spans="1:2" ht="29.25" customHeight="1" x14ac:dyDescent="0.25"/>
    <row r="235" spans="8:8" ht="64.5" customHeight="1" x14ac:dyDescent="0.25"/>
    <row r="236" spans="8:8" ht="60.95" customHeight="1" x14ac:dyDescent="0.25"/>
    <row r="238" spans="8:8" x14ac:dyDescent="0.25">
      <c r="H238" t="s">
        <v>927</v>
      </c>
    </row>
  </sheetData>
  <mergeCells count="1">
    <mergeCell ref="A60:B60"/>
  </mergeCells>
  <printOptions horizontalCentered="1"/>
  <pageMargins left="0.23622047244094491" right="0.23622047244094491" top="0.74803149606299213" bottom="0.74803149606299213" header="0.31496062992125984" footer="0.31496062992125984"/>
  <pageSetup paperSize="5" scale="94" fitToHeight="0" orientation="landscape" r:id="rId1"/>
  <headerFooter>
    <oddFooter>&amp;L&amp;8Plan de Acción 4 T 2025
Fecha de corte 31 de Diciembre/25
&amp;1#&amp;"Aptos,Normal"&amp;10&amp;K000000 Pública&amp;CPágina &amp;P de &amp;N</oddFooter>
  </headerFooter>
  <rowBreaks count="1" manualBreakCount="1">
    <brk id="45" max="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pageSetUpPr fitToPage="1"/>
  </sheetPr>
  <dimension ref="A1:AK238"/>
  <sheetViews>
    <sheetView showGridLines="0" tabSelected="1" view="pageBreakPreview" zoomScale="40" zoomScaleNormal="70" zoomScaleSheetLayoutView="40" zoomScalePageLayoutView="41" workbookViewId="0">
      <pane ySplit="5" topLeftCell="A6" activePane="bottomLeft" state="frozen"/>
      <selection activeCell="I239" sqref="I239"/>
      <selection pane="bottomLeft" activeCell="I8" sqref="I8"/>
    </sheetView>
  </sheetViews>
  <sheetFormatPr baseColWidth="10" defaultColWidth="14" defaultRowHeight="15" x14ac:dyDescent="0.2"/>
  <cols>
    <col min="1" max="1" width="31" style="48" customWidth="1"/>
    <col min="2" max="2" width="34.5703125" style="48" customWidth="1"/>
    <col min="3" max="3" width="19.28515625" style="48" customWidth="1"/>
    <col min="4" max="4" width="24.28515625" style="49" customWidth="1"/>
    <col min="5" max="5" width="21.7109375" style="49" customWidth="1"/>
    <col min="6" max="6" width="30.28515625" style="49" customWidth="1"/>
    <col min="7" max="7" width="36.140625" style="48" customWidth="1"/>
    <col min="8" max="8" width="29.140625" style="48" customWidth="1"/>
    <col min="9" max="9" width="44.85546875" style="50" customWidth="1"/>
    <col min="10" max="11" width="23.42578125" style="51" customWidth="1"/>
    <col min="12" max="12" width="21.42578125" style="50" customWidth="1"/>
    <col min="13" max="13" width="31.7109375" style="50" customWidth="1"/>
    <col min="14" max="14" width="33.5703125" style="50" customWidth="1"/>
    <col min="15" max="15" width="25.5703125" style="50" customWidth="1"/>
    <col min="16" max="16" width="103.5703125" style="50" customWidth="1"/>
    <col min="17" max="17" width="53" style="45" customWidth="1"/>
    <col min="18" max="18" width="27.140625" style="46" customWidth="1"/>
    <col min="19" max="19" width="30.7109375" style="46" customWidth="1"/>
    <col min="20" max="20" width="24.7109375" style="52" customWidth="1"/>
    <col min="21" max="21" width="29.28515625" style="53" customWidth="1"/>
    <col min="22" max="23" width="21.85546875" style="60" bestFit="1" customWidth="1"/>
    <col min="24" max="24" width="27.5703125" style="60" customWidth="1"/>
    <col min="25" max="25" width="22.42578125" style="60" customWidth="1"/>
    <col min="26" max="37" width="14" style="60"/>
    <col min="38" max="16384" width="14" style="45"/>
  </cols>
  <sheetData>
    <row r="1" spans="1:37" ht="29.25" customHeight="1" x14ac:dyDescent="0.2">
      <c r="A1" s="3"/>
      <c r="B1" s="3"/>
      <c r="C1" s="3"/>
      <c r="D1" s="10"/>
      <c r="E1" s="10"/>
      <c r="F1" s="10" t="s">
        <v>282</v>
      </c>
      <c r="G1" s="3"/>
      <c r="H1" s="3"/>
      <c r="I1" s="12"/>
      <c r="J1" s="27"/>
      <c r="K1" s="27"/>
      <c r="L1" s="12"/>
      <c r="M1" s="12"/>
      <c r="N1" s="12"/>
      <c r="O1" s="12"/>
      <c r="P1" s="12"/>
      <c r="Q1" s="23"/>
      <c r="R1" s="24"/>
      <c r="S1" s="24"/>
      <c r="T1" s="13"/>
      <c r="U1" s="16"/>
    </row>
    <row r="2" spans="1:37" ht="22.5" customHeight="1" x14ac:dyDescent="0.2">
      <c r="A2" s="3"/>
      <c r="B2" s="3"/>
      <c r="C2" s="3"/>
      <c r="D2" s="10"/>
      <c r="E2" s="10"/>
      <c r="F2" s="10"/>
      <c r="G2" s="3"/>
      <c r="H2" s="3"/>
      <c r="I2" s="12"/>
      <c r="J2" s="27"/>
      <c r="K2" s="27"/>
      <c r="L2" s="12"/>
      <c r="M2" s="12"/>
      <c r="N2" s="12"/>
      <c r="O2" s="12"/>
      <c r="P2" s="12"/>
      <c r="Q2" s="23"/>
      <c r="R2" s="24"/>
      <c r="S2" s="24"/>
      <c r="T2" s="13"/>
      <c r="U2" s="16"/>
    </row>
    <row r="3" spans="1:37" ht="22.5" customHeight="1" x14ac:dyDescent="0.2">
      <c r="A3" s="3"/>
      <c r="B3" s="3"/>
      <c r="C3" s="3"/>
      <c r="D3" s="10"/>
      <c r="E3" s="10"/>
      <c r="F3" s="10"/>
      <c r="G3" s="3"/>
      <c r="H3" s="3"/>
      <c r="I3" s="12"/>
      <c r="J3" s="27"/>
      <c r="K3" s="27"/>
      <c r="L3" s="12"/>
      <c r="M3" s="12"/>
      <c r="N3" s="12"/>
      <c r="O3" s="12"/>
      <c r="P3" s="12"/>
      <c r="Q3" s="23"/>
      <c r="R3" s="24"/>
      <c r="S3" s="24"/>
      <c r="T3" s="13"/>
      <c r="U3" s="16"/>
    </row>
    <row r="4" spans="1:37" ht="44.25" customHeight="1" x14ac:dyDescent="0.2">
      <c r="A4" s="3"/>
      <c r="B4" s="3"/>
      <c r="C4" s="3"/>
      <c r="D4" s="10"/>
      <c r="E4" s="10"/>
      <c r="F4" s="10"/>
      <c r="G4" s="3"/>
      <c r="H4" s="3"/>
      <c r="I4" s="12"/>
      <c r="J4" s="27"/>
      <c r="K4" s="27"/>
      <c r="L4" s="12"/>
      <c r="M4" s="12"/>
      <c r="N4" s="12"/>
      <c r="O4" s="12"/>
      <c r="P4" s="12"/>
      <c r="Q4" s="4"/>
      <c r="R4" s="25"/>
      <c r="S4" s="25"/>
      <c r="T4" s="13"/>
      <c r="U4" s="16"/>
    </row>
    <row r="5" spans="1:37" ht="70.5" customHeight="1" x14ac:dyDescent="0.2">
      <c r="A5" s="22" t="s">
        <v>28</v>
      </c>
      <c r="B5" s="22" t="s">
        <v>29</v>
      </c>
      <c r="C5" s="22" t="s">
        <v>30</v>
      </c>
      <c r="D5" s="22" t="s">
        <v>31</v>
      </c>
      <c r="E5" s="22" t="s">
        <v>32</v>
      </c>
      <c r="F5" s="22" t="s">
        <v>33</v>
      </c>
      <c r="G5" s="22" t="s">
        <v>34</v>
      </c>
      <c r="H5" s="22" t="s">
        <v>35</v>
      </c>
      <c r="I5" s="22" t="s">
        <v>36</v>
      </c>
      <c r="J5" s="28" t="s">
        <v>932</v>
      </c>
      <c r="K5" s="28" t="s">
        <v>933</v>
      </c>
      <c r="L5" s="22" t="s">
        <v>934</v>
      </c>
      <c r="M5" s="22" t="s">
        <v>935</v>
      </c>
      <c r="N5" s="22" t="s">
        <v>936</v>
      </c>
      <c r="O5" s="22" t="s">
        <v>937</v>
      </c>
      <c r="P5" s="22" t="s">
        <v>280</v>
      </c>
      <c r="Q5" s="22" t="s">
        <v>37</v>
      </c>
      <c r="R5" s="22" t="s">
        <v>38</v>
      </c>
      <c r="S5" s="22" t="s">
        <v>270</v>
      </c>
      <c r="T5" s="22" t="s">
        <v>39</v>
      </c>
      <c r="U5" s="56" t="s">
        <v>40</v>
      </c>
    </row>
    <row r="6" spans="1:37" s="4" customFormat="1" ht="174.75" customHeight="1" x14ac:dyDescent="0.2">
      <c r="A6" s="34" t="s">
        <v>41</v>
      </c>
      <c r="B6" s="34" t="s">
        <v>42</v>
      </c>
      <c r="C6" s="34" t="s">
        <v>43</v>
      </c>
      <c r="D6" s="34" t="s">
        <v>44</v>
      </c>
      <c r="E6" s="35" t="s">
        <v>45</v>
      </c>
      <c r="F6" s="35" t="s">
        <v>46</v>
      </c>
      <c r="G6" s="34" t="s">
        <v>47</v>
      </c>
      <c r="H6" s="34" t="s">
        <v>48</v>
      </c>
      <c r="I6" s="34" t="s">
        <v>49</v>
      </c>
      <c r="J6" s="36">
        <v>1</v>
      </c>
      <c r="K6" s="36">
        <v>1</v>
      </c>
      <c r="L6" s="36">
        <f>+(K6-J6)/J6</f>
        <v>0</v>
      </c>
      <c r="M6" s="36">
        <v>1</v>
      </c>
      <c r="N6" s="36">
        <v>1.0929</v>
      </c>
      <c r="O6" s="36">
        <f>+(N6-M6)/M6</f>
        <v>9.2899999999999983E-2</v>
      </c>
      <c r="P6" s="34" t="s">
        <v>1017</v>
      </c>
      <c r="Q6" s="34" t="s">
        <v>285</v>
      </c>
      <c r="R6" s="37">
        <v>16617985594.32</v>
      </c>
      <c r="S6" s="37">
        <v>11214489410.369999</v>
      </c>
      <c r="T6" s="34" t="s">
        <v>50</v>
      </c>
      <c r="U6" s="57" t="s">
        <v>991</v>
      </c>
      <c r="V6" s="60"/>
      <c r="W6" s="60"/>
      <c r="X6" s="60"/>
      <c r="Y6" s="60"/>
      <c r="Z6" s="60"/>
      <c r="AA6" s="60"/>
      <c r="AB6" s="61"/>
      <c r="AC6" s="61"/>
      <c r="AD6" s="61"/>
      <c r="AE6" s="61"/>
      <c r="AF6" s="61"/>
      <c r="AG6" s="61"/>
      <c r="AH6" s="61"/>
      <c r="AI6" s="61"/>
      <c r="AJ6" s="61"/>
      <c r="AK6" s="61"/>
    </row>
    <row r="7" spans="1:37" s="4" customFormat="1" ht="266.10000000000002" customHeight="1" x14ac:dyDescent="0.2">
      <c r="A7" s="30" t="s">
        <v>41</v>
      </c>
      <c r="B7" s="30" t="s">
        <v>42</v>
      </c>
      <c r="C7" s="30" t="s">
        <v>43</v>
      </c>
      <c r="D7" s="30" t="s">
        <v>44</v>
      </c>
      <c r="E7" s="31" t="s">
        <v>51</v>
      </c>
      <c r="F7" s="31" t="s">
        <v>52</v>
      </c>
      <c r="G7" s="30" t="s">
        <v>53</v>
      </c>
      <c r="H7" s="30" t="s">
        <v>48</v>
      </c>
      <c r="I7" s="30" t="s">
        <v>54</v>
      </c>
      <c r="J7" s="20">
        <v>1</v>
      </c>
      <c r="K7" s="20">
        <v>1</v>
      </c>
      <c r="L7" s="20">
        <f t="shared" ref="L7:L48" si="0">+(K7-J7)/J7</f>
        <v>0</v>
      </c>
      <c r="M7" s="20">
        <v>1</v>
      </c>
      <c r="N7" s="20">
        <v>0.96930000000000005</v>
      </c>
      <c r="O7" s="20">
        <f t="shared" ref="O7" si="1">+(N7-M7)/M7</f>
        <v>-3.069999999999995E-2</v>
      </c>
      <c r="P7" s="34" t="s">
        <v>1022</v>
      </c>
      <c r="Q7" s="30" t="s">
        <v>286</v>
      </c>
      <c r="R7" s="32">
        <v>14182225404</v>
      </c>
      <c r="S7" s="32">
        <v>12980246246</v>
      </c>
      <c r="T7" s="30" t="s">
        <v>55</v>
      </c>
      <c r="U7" s="58" t="s">
        <v>988</v>
      </c>
      <c r="V7" s="60"/>
      <c r="W7" s="60"/>
      <c r="X7" s="60"/>
      <c r="Y7" s="60"/>
      <c r="Z7" s="60"/>
      <c r="AA7" s="60"/>
      <c r="AB7" s="61"/>
      <c r="AC7" s="61"/>
      <c r="AD7" s="61"/>
      <c r="AE7" s="61"/>
      <c r="AF7" s="61"/>
      <c r="AG7" s="61"/>
      <c r="AH7" s="61"/>
      <c r="AI7" s="61"/>
      <c r="AJ7" s="61"/>
      <c r="AK7" s="61"/>
    </row>
    <row r="8" spans="1:37" s="4" customFormat="1" ht="225.6" customHeight="1" x14ac:dyDescent="0.2">
      <c r="A8" s="30" t="s">
        <v>41</v>
      </c>
      <c r="B8" s="30" t="s">
        <v>42</v>
      </c>
      <c r="C8" s="30" t="s">
        <v>43</v>
      </c>
      <c r="D8" s="30" t="s">
        <v>44</v>
      </c>
      <c r="E8" s="31" t="s">
        <v>56</v>
      </c>
      <c r="F8" s="31" t="s">
        <v>57</v>
      </c>
      <c r="G8" s="30" t="s">
        <v>58</v>
      </c>
      <c r="H8" s="30" t="s">
        <v>48</v>
      </c>
      <c r="I8" s="30" t="s">
        <v>54</v>
      </c>
      <c r="J8" s="20">
        <v>1</v>
      </c>
      <c r="K8" s="20">
        <v>1</v>
      </c>
      <c r="L8" s="20">
        <f t="shared" si="0"/>
        <v>0</v>
      </c>
      <c r="M8" s="20">
        <v>1</v>
      </c>
      <c r="N8" s="20">
        <v>0.58179999999999998</v>
      </c>
      <c r="O8" s="20">
        <f>+(N8-M8)/M8</f>
        <v>-0.41820000000000002</v>
      </c>
      <c r="P8" s="30" t="s">
        <v>1023</v>
      </c>
      <c r="Q8" s="30" t="s">
        <v>287</v>
      </c>
      <c r="R8" s="32">
        <v>120356196055</v>
      </c>
      <c r="S8" s="32">
        <v>71659356240.570007</v>
      </c>
      <c r="T8" s="30" t="s">
        <v>55</v>
      </c>
      <c r="U8" s="58" t="s">
        <v>988</v>
      </c>
      <c r="V8" s="60"/>
      <c r="W8" s="60"/>
      <c r="X8" s="60"/>
      <c r="Y8" s="60"/>
      <c r="Z8" s="60"/>
      <c r="AA8" s="60"/>
      <c r="AB8" s="61"/>
      <c r="AC8" s="61"/>
      <c r="AD8" s="61"/>
      <c r="AE8" s="61"/>
      <c r="AF8" s="61"/>
      <c r="AG8" s="61"/>
      <c r="AH8" s="61"/>
      <c r="AI8" s="61"/>
      <c r="AJ8" s="61"/>
      <c r="AK8" s="61"/>
    </row>
    <row r="9" spans="1:37" s="4" customFormat="1" ht="180.95" customHeight="1" x14ac:dyDescent="0.2">
      <c r="A9" s="30" t="s">
        <v>41</v>
      </c>
      <c r="B9" s="30" t="s">
        <v>42</v>
      </c>
      <c r="C9" s="30" t="s">
        <v>43</v>
      </c>
      <c r="D9" s="30" t="s">
        <v>44</v>
      </c>
      <c r="E9" s="31" t="s">
        <v>59</v>
      </c>
      <c r="F9" s="31" t="s">
        <v>60</v>
      </c>
      <c r="G9" s="30" t="s">
        <v>61</v>
      </c>
      <c r="H9" s="30" t="s">
        <v>48</v>
      </c>
      <c r="I9" s="30" t="s">
        <v>54</v>
      </c>
      <c r="J9" s="20">
        <v>1</v>
      </c>
      <c r="K9" s="20">
        <v>1</v>
      </c>
      <c r="L9" s="20">
        <f t="shared" si="0"/>
        <v>0</v>
      </c>
      <c r="M9" s="20">
        <v>1</v>
      </c>
      <c r="N9" s="20">
        <v>0.66800000000000004</v>
      </c>
      <c r="O9" s="20">
        <f>+(N9-M9)/M9</f>
        <v>-0.33199999999999996</v>
      </c>
      <c r="P9" s="30" t="s">
        <v>1024</v>
      </c>
      <c r="Q9" s="30" t="s">
        <v>288</v>
      </c>
      <c r="R9" s="38">
        <v>446297377961</v>
      </c>
      <c r="S9" s="32">
        <v>242123920884.98999</v>
      </c>
      <c r="T9" s="30" t="s">
        <v>62</v>
      </c>
      <c r="U9" s="58" t="s">
        <v>988</v>
      </c>
      <c r="V9" s="60"/>
      <c r="W9" s="60"/>
      <c r="X9" s="60"/>
      <c r="Y9" s="60"/>
      <c r="Z9" s="60"/>
      <c r="AA9" s="60"/>
      <c r="AB9" s="61"/>
      <c r="AC9" s="61"/>
      <c r="AD9" s="61"/>
      <c r="AE9" s="61"/>
      <c r="AF9" s="61"/>
      <c r="AG9" s="61"/>
      <c r="AH9" s="61"/>
      <c r="AI9" s="61"/>
      <c r="AJ9" s="61"/>
      <c r="AK9" s="61"/>
    </row>
    <row r="10" spans="1:37" s="4" customFormat="1" ht="177.75" customHeight="1" x14ac:dyDescent="0.2">
      <c r="A10" s="30" t="s">
        <v>41</v>
      </c>
      <c r="B10" s="30" t="s">
        <v>42</v>
      </c>
      <c r="C10" s="30" t="s">
        <v>43</v>
      </c>
      <c r="D10" s="30" t="s">
        <v>44</v>
      </c>
      <c r="E10" s="31" t="s">
        <v>63</v>
      </c>
      <c r="F10" s="31" t="s">
        <v>64</v>
      </c>
      <c r="G10" s="30" t="s">
        <v>65</v>
      </c>
      <c r="H10" s="30" t="s">
        <v>48</v>
      </c>
      <c r="I10" s="30" t="s">
        <v>66</v>
      </c>
      <c r="J10" s="20">
        <v>1</v>
      </c>
      <c r="K10" s="20">
        <v>1</v>
      </c>
      <c r="L10" s="20">
        <f t="shared" si="0"/>
        <v>0</v>
      </c>
      <c r="M10" s="20">
        <v>1</v>
      </c>
      <c r="N10" s="20">
        <v>1</v>
      </c>
      <c r="O10" s="20">
        <f>+(N10-M10)/M10</f>
        <v>0</v>
      </c>
      <c r="P10" s="30" t="s">
        <v>281</v>
      </c>
      <c r="Q10" s="30" t="s">
        <v>273</v>
      </c>
      <c r="R10" s="30" t="s">
        <v>273</v>
      </c>
      <c r="S10" s="30" t="s">
        <v>273</v>
      </c>
      <c r="T10" s="30" t="s">
        <v>67</v>
      </c>
      <c r="U10" s="58" t="s">
        <v>284</v>
      </c>
      <c r="V10" s="60"/>
      <c r="W10" s="60"/>
      <c r="X10" s="60"/>
      <c r="Y10" s="60"/>
      <c r="Z10" s="60"/>
      <c r="AA10" s="60"/>
      <c r="AB10" s="61"/>
      <c r="AC10" s="61"/>
      <c r="AD10" s="61"/>
      <c r="AE10" s="61"/>
      <c r="AF10" s="61"/>
      <c r="AG10" s="61"/>
      <c r="AH10" s="61"/>
      <c r="AI10" s="61"/>
      <c r="AJ10" s="61"/>
      <c r="AK10" s="61"/>
    </row>
    <row r="11" spans="1:37" ht="105" customHeight="1" x14ac:dyDescent="0.2">
      <c r="A11" s="30" t="s">
        <v>41</v>
      </c>
      <c r="B11" s="30" t="s">
        <v>68</v>
      </c>
      <c r="C11" s="30" t="s">
        <v>43</v>
      </c>
      <c r="D11" s="30" t="s">
        <v>44</v>
      </c>
      <c r="E11" s="31" t="s">
        <v>69</v>
      </c>
      <c r="F11" s="31" t="s">
        <v>70</v>
      </c>
      <c r="G11" s="30" t="s">
        <v>71</v>
      </c>
      <c r="H11" s="30" t="s">
        <v>48</v>
      </c>
      <c r="I11" s="30" t="s">
        <v>49</v>
      </c>
      <c r="J11" s="20">
        <v>1</v>
      </c>
      <c r="K11" s="20">
        <v>1</v>
      </c>
      <c r="L11" s="20">
        <f t="shared" si="0"/>
        <v>0</v>
      </c>
      <c r="M11" s="33">
        <v>1</v>
      </c>
      <c r="N11" s="20">
        <v>1.1065</v>
      </c>
      <c r="O11" s="20">
        <f>+(N11-M11)/M11</f>
        <v>0.10650000000000004</v>
      </c>
      <c r="P11" s="34" t="s">
        <v>1018</v>
      </c>
      <c r="Q11" s="30" t="s">
        <v>285</v>
      </c>
      <c r="R11" s="32">
        <v>152955533.68000001</v>
      </c>
      <c r="S11" s="32">
        <v>139888100</v>
      </c>
      <c r="T11" s="30" t="s">
        <v>50</v>
      </c>
      <c r="U11" s="58" t="s">
        <v>991</v>
      </c>
    </row>
    <row r="12" spans="1:37" s="4" customFormat="1" ht="183" customHeight="1" x14ac:dyDescent="0.2">
      <c r="A12" s="30" t="s">
        <v>41</v>
      </c>
      <c r="B12" s="30" t="s">
        <v>42</v>
      </c>
      <c r="C12" s="30" t="s">
        <v>43</v>
      </c>
      <c r="D12" s="30" t="s">
        <v>44</v>
      </c>
      <c r="E12" s="31" t="s">
        <v>72</v>
      </c>
      <c r="F12" s="31" t="s">
        <v>73</v>
      </c>
      <c r="G12" s="30" t="s">
        <v>74</v>
      </c>
      <c r="H12" s="30" t="s">
        <v>48</v>
      </c>
      <c r="I12" s="30" t="s">
        <v>54</v>
      </c>
      <c r="J12" s="20">
        <v>1</v>
      </c>
      <c r="K12" s="20">
        <v>1</v>
      </c>
      <c r="L12" s="20">
        <f>+(K12-J12)/J12</f>
        <v>0</v>
      </c>
      <c r="M12" s="20">
        <v>1</v>
      </c>
      <c r="N12" s="20">
        <v>0.94279999999999997</v>
      </c>
      <c r="O12" s="20">
        <f t="shared" ref="O12:O42" si="2">+(N12-M12)/M12</f>
        <v>-5.7200000000000029E-2</v>
      </c>
      <c r="P12" s="30" t="s">
        <v>1010</v>
      </c>
      <c r="Q12" s="30" t="s">
        <v>289</v>
      </c>
      <c r="R12" s="32">
        <v>13467249166</v>
      </c>
      <c r="S12" s="32">
        <v>8789091715.3199997</v>
      </c>
      <c r="T12" s="30" t="s">
        <v>75</v>
      </c>
      <c r="U12" s="58" t="s">
        <v>987</v>
      </c>
      <c r="V12" s="60"/>
      <c r="W12" s="60"/>
      <c r="X12" s="60"/>
      <c r="Y12" s="60"/>
      <c r="Z12" s="60"/>
      <c r="AA12" s="60"/>
      <c r="AB12" s="61"/>
      <c r="AC12" s="61"/>
      <c r="AD12" s="61"/>
      <c r="AE12" s="61"/>
      <c r="AF12" s="61"/>
      <c r="AG12" s="61"/>
      <c r="AH12" s="61"/>
      <c r="AI12" s="61"/>
      <c r="AJ12" s="61"/>
      <c r="AK12" s="61"/>
    </row>
    <row r="13" spans="1:37" s="4" customFormat="1" ht="105.6" customHeight="1" x14ac:dyDescent="0.2">
      <c r="A13" s="30" t="s">
        <v>41</v>
      </c>
      <c r="B13" s="30" t="s">
        <v>76</v>
      </c>
      <c r="C13" s="30" t="s">
        <v>43</v>
      </c>
      <c r="D13" s="30" t="s">
        <v>44</v>
      </c>
      <c r="E13" s="31" t="s">
        <v>77</v>
      </c>
      <c r="F13" s="31" t="s">
        <v>78</v>
      </c>
      <c r="G13" s="30" t="s">
        <v>79</v>
      </c>
      <c r="H13" s="30" t="s">
        <v>48</v>
      </c>
      <c r="I13" s="30" t="s">
        <v>80</v>
      </c>
      <c r="J13" s="20">
        <v>1</v>
      </c>
      <c r="K13" s="20">
        <v>1</v>
      </c>
      <c r="L13" s="20">
        <f t="shared" si="0"/>
        <v>0</v>
      </c>
      <c r="M13" s="33">
        <v>1</v>
      </c>
      <c r="N13" s="33">
        <v>1</v>
      </c>
      <c r="O13" s="20">
        <f t="shared" si="2"/>
        <v>0</v>
      </c>
      <c r="P13" s="30" t="s">
        <v>281</v>
      </c>
      <c r="Q13" s="30" t="s">
        <v>285</v>
      </c>
      <c r="R13" s="32">
        <v>469253784</v>
      </c>
      <c r="S13" s="32">
        <v>404617284</v>
      </c>
      <c r="T13" s="30" t="s">
        <v>81</v>
      </c>
      <c r="U13" s="58" t="s">
        <v>992</v>
      </c>
      <c r="V13" s="62"/>
      <c r="W13" s="60"/>
      <c r="X13" s="60"/>
      <c r="Y13" s="60"/>
      <c r="Z13" s="60"/>
      <c r="AA13" s="60"/>
      <c r="AB13" s="61"/>
      <c r="AC13" s="61"/>
      <c r="AD13" s="61"/>
      <c r="AE13" s="61"/>
      <c r="AF13" s="61"/>
      <c r="AG13" s="61"/>
      <c r="AH13" s="61"/>
      <c r="AI13" s="61"/>
      <c r="AJ13" s="61"/>
      <c r="AK13" s="61"/>
    </row>
    <row r="14" spans="1:37" s="14" customFormat="1" ht="303.60000000000002" customHeight="1" x14ac:dyDescent="0.2">
      <c r="A14" s="30" t="s">
        <v>82</v>
      </c>
      <c r="B14" s="30" t="s">
        <v>83</v>
      </c>
      <c r="C14" s="30" t="s">
        <v>43</v>
      </c>
      <c r="D14" s="30" t="s">
        <v>84</v>
      </c>
      <c r="E14" s="31" t="s">
        <v>85</v>
      </c>
      <c r="F14" s="31" t="s">
        <v>86</v>
      </c>
      <c r="G14" s="30" t="s">
        <v>87</v>
      </c>
      <c r="H14" s="30" t="s">
        <v>48</v>
      </c>
      <c r="I14" s="30" t="s">
        <v>88</v>
      </c>
      <c r="J14" s="20">
        <v>1</v>
      </c>
      <c r="K14" s="20">
        <v>1</v>
      </c>
      <c r="L14" s="20">
        <f>+(K14-J14)/J14</f>
        <v>0</v>
      </c>
      <c r="M14" s="33">
        <v>1</v>
      </c>
      <c r="N14" s="20">
        <v>0.97860000000000003</v>
      </c>
      <c r="O14" s="20">
        <f t="shared" si="2"/>
        <v>-2.1399999999999975E-2</v>
      </c>
      <c r="P14" s="30" t="s">
        <v>1011</v>
      </c>
      <c r="Q14" s="30" t="s">
        <v>290</v>
      </c>
      <c r="R14" s="32">
        <v>85231886797</v>
      </c>
      <c r="S14" s="32">
        <v>45157437720.199997</v>
      </c>
      <c r="T14" s="30" t="s">
        <v>89</v>
      </c>
      <c r="U14" s="58" t="s">
        <v>461</v>
      </c>
      <c r="V14" s="60"/>
      <c r="W14" s="60"/>
      <c r="X14" s="60"/>
      <c r="Y14" s="60"/>
      <c r="Z14" s="60"/>
      <c r="AA14" s="60"/>
      <c r="AB14" s="63"/>
      <c r="AC14" s="63"/>
      <c r="AD14" s="63"/>
      <c r="AE14" s="63"/>
      <c r="AF14" s="63"/>
      <c r="AG14" s="63"/>
      <c r="AH14" s="63"/>
      <c r="AI14" s="63"/>
      <c r="AJ14" s="63"/>
      <c r="AK14" s="63"/>
    </row>
    <row r="15" spans="1:37" s="14" customFormat="1" ht="227.1" customHeight="1" x14ac:dyDescent="0.2">
      <c r="A15" s="30" t="s">
        <v>90</v>
      </c>
      <c r="B15" s="30" t="s">
        <v>91</v>
      </c>
      <c r="C15" s="30" t="s">
        <v>43</v>
      </c>
      <c r="D15" s="30" t="s">
        <v>84</v>
      </c>
      <c r="E15" s="31" t="s">
        <v>92</v>
      </c>
      <c r="F15" s="31" t="s">
        <v>93</v>
      </c>
      <c r="G15" s="30" t="s">
        <v>94</v>
      </c>
      <c r="H15" s="30" t="s">
        <v>48</v>
      </c>
      <c r="I15" s="30" t="s">
        <v>95</v>
      </c>
      <c r="J15" s="20">
        <v>1</v>
      </c>
      <c r="K15" s="20">
        <v>1</v>
      </c>
      <c r="L15" s="20">
        <f>+(K15-J15)/J15</f>
        <v>0</v>
      </c>
      <c r="M15" s="33">
        <v>1</v>
      </c>
      <c r="N15" s="33">
        <v>1.03</v>
      </c>
      <c r="O15" s="20">
        <f t="shared" si="2"/>
        <v>3.0000000000000027E-2</v>
      </c>
      <c r="P15" s="30" t="s">
        <v>997</v>
      </c>
      <c r="Q15" s="30" t="s">
        <v>273</v>
      </c>
      <c r="R15" s="30"/>
      <c r="S15" s="30"/>
      <c r="T15" s="30" t="s">
        <v>96</v>
      </c>
      <c r="U15" s="58" t="s">
        <v>979</v>
      </c>
      <c r="V15" s="60"/>
      <c r="W15" s="60"/>
      <c r="X15" s="60"/>
      <c r="Y15" s="60"/>
      <c r="Z15" s="60"/>
      <c r="AA15" s="60"/>
      <c r="AB15" s="63"/>
      <c r="AC15" s="63"/>
      <c r="AD15" s="63"/>
      <c r="AE15" s="63"/>
      <c r="AF15" s="63"/>
      <c r="AG15" s="63"/>
      <c r="AH15" s="63"/>
      <c r="AI15" s="63"/>
      <c r="AJ15" s="63"/>
      <c r="AK15" s="63"/>
    </row>
    <row r="16" spans="1:37" s="4" customFormat="1" ht="90" customHeight="1" x14ac:dyDescent="0.2">
      <c r="A16" s="30" t="s">
        <v>41</v>
      </c>
      <c r="B16" s="30" t="s">
        <v>97</v>
      </c>
      <c r="C16" s="30" t="s">
        <v>43</v>
      </c>
      <c r="D16" s="30" t="s">
        <v>84</v>
      </c>
      <c r="E16" s="31" t="s">
        <v>98</v>
      </c>
      <c r="F16" s="31" t="s">
        <v>99</v>
      </c>
      <c r="G16" s="30" t="s">
        <v>100</v>
      </c>
      <c r="H16" s="30" t="s">
        <v>48</v>
      </c>
      <c r="I16" s="30" t="s">
        <v>101</v>
      </c>
      <c r="J16" s="20">
        <v>1</v>
      </c>
      <c r="K16" s="20">
        <v>1</v>
      </c>
      <c r="L16" s="20">
        <f>+(K16-J16)/J16</f>
        <v>0</v>
      </c>
      <c r="M16" s="20">
        <v>1</v>
      </c>
      <c r="N16" s="20">
        <v>1.131</v>
      </c>
      <c r="O16" s="20">
        <f t="shared" ref="O16:O21" si="3">+(N16-M16)/M16</f>
        <v>0.13100000000000001</v>
      </c>
      <c r="P16" s="30" t="s">
        <v>999</v>
      </c>
      <c r="Q16" s="30" t="s">
        <v>291</v>
      </c>
      <c r="R16" s="32">
        <v>27264544334</v>
      </c>
      <c r="S16" s="32">
        <v>27264544334</v>
      </c>
      <c r="T16" s="30" t="s">
        <v>102</v>
      </c>
      <c r="U16" s="58" t="s">
        <v>103</v>
      </c>
      <c r="V16" s="60"/>
      <c r="W16" s="60"/>
      <c r="X16" s="60"/>
      <c r="Y16" s="60"/>
      <c r="Z16" s="60"/>
      <c r="AA16" s="60"/>
      <c r="AB16" s="61"/>
      <c r="AC16" s="61"/>
      <c r="AD16" s="61"/>
      <c r="AE16" s="61"/>
      <c r="AF16" s="61"/>
      <c r="AG16" s="61"/>
      <c r="AH16" s="61"/>
      <c r="AI16" s="61"/>
      <c r="AJ16" s="61"/>
      <c r="AK16" s="61"/>
    </row>
    <row r="17" spans="1:37" s="4" customFormat="1" ht="115.5" customHeight="1" x14ac:dyDescent="0.2">
      <c r="A17" s="30" t="s">
        <v>90</v>
      </c>
      <c r="B17" s="30" t="s">
        <v>104</v>
      </c>
      <c r="C17" s="30" t="s">
        <v>43</v>
      </c>
      <c r="D17" s="30" t="s">
        <v>84</v>
      </c>
      <c r="E17" s="31" t="s">
        <v>105</v>
      </c>
      <c r="F17" s="31" t="s">
        <v>106</v>
      </c>
      <c r="G17" s="30" t="s">
        <v>107</v>
      </c>
      <c r="H17" s="30" t="s">
        <v>48</v>
      </c>
      <c r="I17" s="30" t="s">
        <v>49</v>
      </c>
      <c r="J17" s="20">
        <v>1</v>
      </c>
      <c r="K17" s="20">
        <v>1</v>
      </c>
      <c r="L17" s="20">
        <f t="shared" si="0"/>
        <v>0</v>
      </c>
      <c r="M17" s="20">
        <v>1</v>
      </c>
      <c r="N17" s="20">
        <v>1.2142999999999999</v>
      </c>
      <c r="O17" s="20">
        <f t="shared" si="3"/>
        <v>0.21429999999999993</v>
      </c>
      <c r="P17" s="20" t="s">
        <v>1008</v>
      </c>
      <c r="Q17" s="30" t="s">
        <v>273</v>
      </c>
      <c r="R17" s="30" t="s">
        <v>273</v>
      </c>
      <c r="S17" s="30" t="s">
        <v>273</v>
      </c>
      <c r="T17" s="30" t="s">
        <v>108</v>
      </c>
      <c r="U17" s="58" t="s">
        <v>271</v>
      </c>
      <c r="V17" s="60"/>
      <c r="W17" s="60"/>
      <c r="X17" s="60"/>
      <c r="Y17" s="60"/>
      <c r="Z17" s="60"/>
      <c r="AA17" s="60"/>
      <c r="AB17" s="61"/>
      <c r="AC17" s="61"/>
      <c r="AD17" s="61"/>
      <c r="AE17" s="61"/>
      <c r="AF17" s="61"/>
      <c r="AG17" s="61"/>
      <c r="AH17" s="61"/>
      <c r="AI17" s="61"/>
      <c r="AJ17" s="61"/>
      <c r="AK17" s="61"/>
    </row>
    <row r="18" spans="1:37" s="14" customFormat="1" ht="94.5" customHeight="1" x14ac:dyDescent="0.2">
      <c r="A18" s="30" t="s">
        <v>90</v>
      </c>
      <c r="B18" s="30" t="s">
        <v>104</v>
      </c>
      <c r="C18" s="30" t="s">
        <v>43</v>
      </c>
      <c r="D18" s="30" t="s">
        <v>84</v>
      </c>
      <c r="E18" s="31" t="s">
        <v>109</v>
      </c>
      <c r="F18" s="31" t="s">
        <v>110</v>
      </c>
      <c r="G18" s="30" t="s">
        <v>111</v>
      </c>
      <c r="H18" s="30" t="s">
        <v>48</v>
      </c>
      <c r="I18" s="30" t="s">
        <v>49</v>
      </c>
      <c r="J18" s="20">
        <v>1</v>
      </c>
      <c r="K18" s="20">
        <v>1</v>
      </c>
      <c r="L18" s="20">
        <f t="shared" si="0"/>
        <v>0</v>
      </c>
      <c r="M18" s="20">
        <v>1</v>
      </c>
      <c r="N18" s="20">
        <v>1.0065</v>
      </c>
      <c r="O18" s="20">
        <f t="shared" si="3"/>
        <v>6.4999999999999503E-3</v>
      </c>
      <c r="P18" s="20" t="s">
        <v>1007</v>
      </c>
      <c r="Q18" s="30" t="s">
        <v>273</v>
      </c>
      <c r="R18" s="30" t="s">
        <v>273</v>
      </c>
      <c r="S18" s="30" t="s">
        <v>273</v>
      </c>
      <c r="T18" s="30" t="s">
        <v>108</v>
      </c>
      <c r="U18" s="58" t="s">
        <v>271</v>
      </c>
      <c r="V18" s="60"/>
      <c r="W18" s="60"/>
      <c r="X18" s="60"/>
      <c r="Y18" s="60"/>
      <c r="Z18" s="60"/>
      <c r="AA18" s="60"/>
      <c r="AB18" s="63"/>
      <c r="AC18" s="63"/>
      <c r="AD18" s="63"/>
      <c r="AE18" s="63"/>
      <c r="AF18" s="63"/>
      <c r="AG18" s="63"/>
      <c r="AH18" s="63"/>
      <c r="AI18" s="63"/>
      <c r="AJ18" s="63"/>
      <c r="AK18" s="63"/>
    </row>
    <row r="19" spans="1:37" s="14" customFormat="1" ht="75.599999999999994" customHeight="1" x14ac:dyDescent="0.2">
      <c r="A19" s="30" t="s">
        <v>90</v>
      </c>
      <c r="B19" s="30" t="s">
        <v>112</v>
      </c>
      <c r="C19" s="30" t="s">
        <v>43</v>
      </c>
      <c r="D19" s="30" t="s">
        <v>84</v>
      </c>
      <c r="E19" s="31" t="s">
        <v>113</v>
      </c>
      <c r="F19" s="31" t="s">
        <v>114</v>
      </c>
      <c r="G19" s="30" t="s">
        <v>115</v>
      </c>
      <c r="H19" s="30" t="s">
        <v>48</v>
      </c>
      <c r="I19" s="30" t="s">
        <v>49</v>
      </c>
      <c r="J19" s="20">
        <v>1</v>
      </c>
      <c r="K19" s="20">
        <v>1</v>
      </c>
      <c r="L19" s="20">
        <f t="shared" si="0"/>
        <v>0</v>
      </c>
      <c r="M19" s="20">
        <v>1</v>
      </c>
      <c r="N19" s="20">
        <v>1</v>
      </c>
      <c r="O19" s="20">
        <f t="shared" si="3"/>
        <v>0</v>
      </c>
      <c r="P19" s="30" t="s">
        <v>281</v>
      </c>
      <c r="Q19" s="30" t="s">
        <v>273</v>
      </c>
      <c r="R19" s="30" t="s">
        <v>273</v>
      </c>
      <c r="S19" s="30" t="s">
        <v>273</v>
      </c>
      <c r="T19" s="30" t="s">
        <v>116</v>
      </c>
      <c r="U19" s="58" t="s">
        <v>662</v>
      </c>
      <c r="V19" s="60"/>
      <c r="W19" s="60"/>
      <c r="X19" s="60"/>
      <c r="Y19" s="60"/>
      <c r="Z19" s="60"/>
      <c r="AA19" s="60"/>
      <c r="AB19" s="63"/>
      <c r="AC19" s="63"/>
      <c r="AD19" s="63"/>
      <c r="AE19" s="63"/>
      <c r="AF19" s="63"/>
      <c r="AG19" s="63"/>
      <c r="AH19" s="63"/>
      <c r="AI19" s="63"/>
      <c r="AJ19" s="63"/>
      <c r="AK19" s="63"/>
    </row>
    <row r="20" spans="1:37" s="4" customFormat="1" ht="129.6" customHeight="1" x14ac:dyDescent="0.2">
      <c r="A20" s="30" t="s">
        <v>41</v>
      </c>
      <c r="B20" s="30" t="s">
        <v>117</v>
      </c>
      <c r="C20" s="30" t="s">
        <v>43</v>
      </c>
      <c r="D20" s="30" t="s">
        <v>84</v>
      </c>
      <c r="E20" s="31" t="s">
        <v>118</v>
      </c>
      <c r="F20" s="31" t="s">
        <v>119</v>
      </c>
      <c r="G20" s="30" t="s">
        <v>120</v>
      </c>
      <c r="H20" s="30" t="s">
        <v>48</v>
      </c>
      <c r="I20" s="30" t="s">
        <v>121</v>
      </c>
      <c r="J20" s="20">
        <v>1</v>
      </c>
      <c r="K20" s="20">
        <v>1</v>
      </c>
      <c r="L20" s="20">
        <f t="shared" si="0"/>
        <v>0</v>
      </c>
      <c r="M20" s="20">
        <v>1</v>
      </c>
      <c r="N20" s="20">
        <v>1</v>
      </c>
      <c r="O20" s="20">
        <f t="shared" si="3"/>
        <v>0</v>
      </c>
      <c r="P20" s="30" t="s">
        <v>281</v>
      </c>
      <c r="Q20" s="30" t="s">
        <v>292</v>
      </c>
      <c r="R20" s="32">
        <v>12275900749</v>
      </c>
      <c r="S20" s="32">
        <v>6930828748</v>
      </c>
      <c r="T20" s="30" t="s">
        <v>122</v>
      </c>
      <c r="U20" s="58" t="s">
        <v>293</v>
      </c>
      <c r="V20" s="60"/>
      <c r="W20" s="60"/>
      <c r="X20" s="60"/>
      <c r="Y20" s="60"/>
      <c r="Z20" s="60"/>
      <c r="AA20" s="60"/>
      <c r="AB20" s="61"/>
      <c r="AC20" s="61"/>
      <c r="AD20" s="61"/>
      <c r="AE20" s="61"/>
      <c r="AF20" s="61"/>
      <c r="AG20" s="61"/>
      <c r="AH20" s="61"/>
      <c r="AI20" s="61"/>
      <c r="AJ20" s="61"/>
      <c r="AK20" s="61"/>
    </row>
    <row r="21" spans="1:37" s="14" customFormat="1" ht="102.95" customHeight="1" x14ac:dyDescent="0.2">
      <c r="A21" s="30" t="s">
        <v>41</v>
      </c>
      <c r="B21" s="30" t="s">
        <v>117</v>
      </c>
      <c r="C21" s="30" t="s">
        <v>43</v>
      </c>
      <c r="D21" s="30" t="s">
        <v>84</v>
      </c>
      <c r="E21" s="31" t="s">
        <v>123</v>
      </c>
      <c r="F21" s="31" t="s">
        <v>124</v>
      </c>
      <c r="G21" s="30" t="s">
        <v>125</v>
      </c>
      <c r="H21" s="30" t="s">
        <v>48</v>
      </c>
      <c r="I21" s="30" t="s">
        <v>121</v>
      </c>
      <c r="J21" s="20">
        <v>1</v>
      </c>
      <c r="K21" s="20">
        <v>1</v>
      </c>
      <c r="L21" s="20">
        <f>+(K21-J21)/J21</f>
        <v>0</v>
      </c>
      <c r="M21" s="33">
        <v>1</v>
      </c>
      <c r="N21" s="33">
        <v>0.32800000000000001</v>
      </c>
      <c r="O21" s="20">
        <f t="shared" si="3"/>
        <v>-0.67199999999999993</v>
      </c>
      <c r="P21" s="20" t="s">
        <v>998</v>
      </c>
      <c r="Q21" s="30" t="s">
        <v>292</v>
      </c>
      <c r="R21" s="32">
        <v>2995176687</v>
      </c>
      <c r="S21" s="32">
        <v>0</v>
      </c>
      <c r="T21" s="30" t="s">
        <v>122</v>
      </c>
      <c r="U21" s="58" t="s">
        <v>293</v>
      </c>
      <c r="V21" s="60"/>
      <c r="W21" s="60"/>
      <c r="X21" s="60"/>
      <c r="Y21" s="60"/>
      <c r="Z21" s="60"/>
      <c r="AA21" s="60"/>
      <c r="AB21" s="63"/>
      <c r="AC21" s="63"/>
      <c r="AD21" s="63"/>
      <c r="AE21" s="63"/>
      <c r="AF21" s="63"/>
      <c r="AG21" s="63"/>
      <c r="AH21" s="63"/>
      <c r="AI21" s="63"/>
      <c r="AJ21" s="63"/>
      <c r="AK21" s="63"/>
    </row>
    <row r="22" spans="1:37" s="4" customFormat="1" ht="194.1" customHeight="1" x14ac:dyDescent="0.2">
      <c r="A22" s="39" t="s">
        <v>41</v>
      </c>
      <c r="B22" s="39" t="s">
        <v>42</v>
      </c>
      <c r="C22" s="39" t="s">
        <v>43</v>
      </c>
      <c r="D22" s="39" t="s">
        <v>84</v>
      </c>
      <c r="E22" s="40" t="s">
        <v>126</v>
      </c>
      <c r="F22" s="40" t="s">
        <v>127</v>
      </c>
      <c r="G22" s="39" t="s">
        <v>128</v>
      </c>
      <c r="H22" s="39" t="s">
        <v>48</v>
      </c>
      <c r="I22" s="39" t="s">
        <v>54</v>
      </c>
      <c r="J22" s="41">
        <v>1</v>
      </c>
      <c r="K22" s="41">
        <v>0.6</v>
      </c>
      <c r="L22" s="41">
        <f>+(K22-J22)/J22</f>
        <v>-0.4</v>
      </c>
      <c r="M22" s="42">
        <v>1</v>
      </c>
      <c r="N22" s="42">
        <v>0.28000000000000003</v>
      </c>
      <c r="O22" s="41">
        <f>+(N22-M22)/M22</f>
        <v>-0.72</v>
      </c>
      <c r="P22" s="41" t="s">
        <v>1021</v>
      </c>
      <c r="Q22" s="39" t="s">
        <v>294</v>
      </c>
      <c r="R22" s="43">
        <v>9343712694</v>
      </c>
      <c r="S22" s="43">
        <v>0</v>
      </c>
      <c r="T22" s="39" t="s">
        <v>75</v>
      </c>
      <c r="U22" s="59" t="s">
        <v>987</v>
      </c>
      <c r="V22" s="60"/>
      <c r="W22" s="60"/>
      <c r="X22" s="60"/>
      <c r="Y22" s="60"/>
      <c r="Z22" s="60"/>
      <c r="AA22" s="60"/>
      <c r="AB22" s="61"/>
      <c r="AC22" s="61"/>
      <c r="AD22" s="61"/>
      <c r="AE22" s="61"/>
      <c r="AF22" s="61"/>
      <c r="AG22" s="61"/>
      <c r="AH22" s="61"/>
      <c r="AI22" s="61"/>
      <c r="AJ22" s="61"/>
      <c r="AK22" s="61"/>
    </row>
    <row r="23" spans="1:37" s="4" customFormat="1" ht="105.6" customHeight="1" x14ac:dyDescent="0.2">
      <c r="A23" s="30" t="s">
        <v>41</v>
      </c>
      <c r="B23" s="30" t="s">
        <v>97</v>
      </c>
      <c r="C23" s="30" t="s">
        <v>43</v>
      </c>
      <c r="D23" s="30" t="s">
        <v>84</v>
      </c>
      <c r="E23" s="31" t="s">
        <v>129</v>
      </c>
      <c r="F23" s="31" t="s">
        <v>130</v>
      </c>
      <c r="G23" s="30" t="s">
        <v>131</v>
      </c>
      <c r="H23" s="30" t="s">
        <v>48</v>
      </c>
      <c r="I23" s="30" t="s">
        <v>101</v>
      </c>
      <c r="J23" s="20">
        <v>1</v>
      </c>
      <c r="K23" s="20">
        <v>1</v>
      </c>
      <c r="L23" s="20">
        <f t="shared" si="0"/>
        <v>0</v>
      </c>
      <c r="M23" s="20">
        <v>1</v>
      </c>
      <c r="N23" s="20">
        <v>0.9042</v>
      </c>
      <c r="O23" s="20">
        <f t="shared" si="2"/>
        <v>-9.5799999999999996E-2</v>
      </c>
      <c r="P23" s="30" t="s">
        <v>1000</v>
      </c>
      <c r="Q23" s="30" t="s">
        <v>295</v>
      </c>
      <c r="R23" s="32">
        <v>302824039040</v>
      </c>
      <c r="S23" s="32">
        <v>274761732995.26001</v>
      </c>
      <c r="T23" s="30" t="s">
        <v>102</v>
      </c>
      <c r="U23" s="58" t="s">
        <v>103</v>
      </c>
      <c r="V23" s="60"/>
      <c r="W23" s="60"/>
      <c r="X23" s="60"/>
      <c r="Y23" s="60"/>
      <c r="Z23" s="60"/>
      <c r="AA23" s="60"/>
      <c r="AB23" s="61"/>
      <c r="AC23" s="61"/>
      <c r="AD23" s="61"/>
      <c r="AE23" s="61"/>
      <c r="AF23" s="61"/>
      <c r="AG23" s="61"/>
      <c r="AH23" s="61"/>
      <c r="AI23" s="61"/>
      <c r="AJ23" s="61"/>
      <c r="AK23" s="61"/>
    </row>
    <row r="24" spans="1:37" s="4" customFormat="1" ht="242.1" customHeight="1" x14ac:dyDescent="0.2">
      <c r="A24" s="30" t="s">
        <v>132</v>
      </c>
      <c r="B24" s="30" t="s">
        <v>133</v>
      </c>
      <c r="C24" s="30" t="s">
        <v>43</v>
      </c>
      <c r="D24" s="30" t="s">
        <v>84</v>
      </c>
      <c r="E24" s="31" t="s">
        <v>134</v>
      </c>
      <c r="F24" s="31" t="s">
        <v>135</v>
      </c>
      <c r="G24" s="30" t="s">
        <v>136</v>
      </c>
      <c r="H24" s="30" t="s">
        <v>137</v>
      </c>
      <c r="I24" s="30" t="s">
        <v>138</v>
      </c>
      <c r="J24" s="20">
        <v>1</v>
      </c>
      <c r="K24" s="20">
        <v>1</v>
      </c>
      <c r="L24" s="20">
        <f>+(K24-J24)/J24</f>
        <v>0</v>
      </c>
      <c r="M24" s="20">
        <v>1</v>
      </c>
      <c r="N24" s="20">
        <v>0.85609999999999997</v>
      </c>
      <c r="O24" s="20">
        <f t="shared" si="2"/>
        <v>-0.14390000000000003</v>
      </c>
      <c r="P24" s="30" t="s">
        <v>1015</v>
      </c>
      <c r="Q24" s="30" t="s">
        <v>296</v>
      </c>
      <c r="R24" s="32">
        <v>47503718457.57</v>
      </c>
      <c r="S24" s="32">
        <v>32320775652</v>
      </c>
      <c r="T24" s="30" t="s">
        <v>139</v>
      </c>
      <c r="U24" s="58" t="s">
        <v>986</v>
      </c>
      <c r="V24" s="60"/>
      <c r="W24" s="60"/>
      <c r="X24" s="60"/>
      <c r="Y24" s="60"/>
      <c r="Z24" s="60"/>
      <c r="AA24" s="60"/>
      <c r="AB24" s="61"/>
      <c r="AC24" s="61"/>
      <c r="AD24" s="61"/>
      <c r="AE24" s="61"/>
      <c r="AF24" s="61"/>
      <c r="AG24" s="61"/>
      <c r="AH24" s="61"/>
      <c r="AI24" s="61"/>
      <c r="AJ24" s="61"/>
      <c r="AK24" s="61"/>
    </row>
    <row r="25" spans="1:37" s="14" customFormat="1" ht="168.75" customHeight="1" x14ac:dyDescent="0.2">
      <c r="A25" s="30" t="s">
        <v>90</v>
      </c>
      <c r="B25" s="30" t="s">
        <v>104</v>
      </c>
      <c r="C25" s="30" t="s">
        <v>43</v>
      </c>
      <c r="D25" s="30" t="s">
        <v>84</v>
      </c>
      <c r="E25" s="31" t="s">
        <v>140</v>
      </c>
      <c r="F25" s="31" t="s">
        <v>141</v>
      </c>
      <c r="G25" s="30" t="s">
        <v>142</v>
      </c>
      <c r="H25" s="30" t="s">
        <v>48</v>
      </c>
      <c r="I25" s="30" t="s">
        <v>49</v>
      </c>
      <c r="J25" s="20">
        <v>1</v>
      </c>
      <c r="K25" s="20">
        <v>1</v>
      </c>
      <c r="L25" s="20">
        <f t="shared" si="0"/>
        <v>0</v>
      </c>
      <c r="M25" s="20">
        <v>1</v>
      </c>
      <c r="N25" s="20">
        <v>1</v>
      </c>
      <c r="O25" s="20">
        <f t="shared" si="2"/>
        <v>0</v>
      </c>
      <c r="P25" s="30" t="s">
        <v>281</v>
      </c>
      <c r="Q25" s="30" t="s">
        <v>273</v>
      </c>
      <c r="R25" s="30" t="s">
        <v>273</v>
      </c>
      <c r="S25" s="30" t="s">
        <v>273</v>
      </c>
      <c r="T25" s="30" t="s">
        <v>108</v>
      </c>
      <c r="U25" s="58" t="s">
        <v>271</v>
      </c>
      <c r="V25" s="60"/>
      <c r="W25" s="60"/>
      <c r="X25" s="60"/>
      <c r="Y25" s="60"/>
      <c r="Z25" s="60"/>
      <c r="AA25" s="60"/>
      <c r="AB25" s="63"/>
      <c r="AC25" s="63"/>
      <c r="AD25" s="63"/>
      <c r="AE25" s="63"/>
      <c r="AF25" s="63"/>
      <c r="AG25" s="63"/>
      <c r="AH25" s="63"/>
      <c r="AI25" s="63"/>
      <c r="AJ25" s="63"/>
      <c r="AK25" s="63"/>
    </row>
    <row r="26" spans="1:37" s="4" customFormat="1" ht="117" customHeight="1" x14ac:dyDescent="0.2">
      <c r="A26" s="30" t="s">
        <v>90</v>
      </c>
      <c r="B26" s="30" t="s">
        <v>104</v>
      </c>
      <c r="C26" s="30" t="s">
        <v>43</v>
      </c>
      <c r="D26" s="30" t="s">
        <v>84</v>
      </c>
      <c r="E26" s="31" t="s">
        <v>143</v>
      </c>
      <c r="F26" s="31" t="s">
        <v>144</v>
      </c>
      <c r="G26" s="30" t="s">
        <v>145</v>
      </c>
      <c r="H26" s="30" t="s">
        <v>48</v>
      </c>
      <c r="I26" s="30" t="s">
        <v>146</v>
      </c>
      <c r="J26" s="20">
        <v>1</v>
      </c>
      <c r="K26" s="20">
        <v>1</v>
      </c>
      <c r="L26" s="20">
        <f t="shared" si="0"/>
        <v>0</v>
      </c>
      <c r="M26" s="20">
        <v>1</v>
      </c>
      <c r="N26" s="20">
        <v>1.34</v>
      </c>
      <c r="O26" s="20">
        <f t="shared" si="2"/>
        <v>0.34000000000000008</v>
      </c>
      <c r="P26" s="20" t="s">
        <v>1006</v>
      </c>
      <c r="Q26" s="30" t="s">
        <v>273</v>
      </c>
      <c r="R26" s="30" t="s">
        <v>273</v>
      </c>
      <c r="S26" s="30" t="s">
        <v>273</v>
      </c>
      <c r="T26" s="30" t="s">
        <v>108</v>
      </c>
      <c r="U26" s="58" t="s">
        <v>271</v>
      </c>
      <c r="V26" s="60"/>
      <c r="W26" s="60"/>
      <c r="X26" s="60"/>
      <c r="Y26" s="60"/>
      <c r="Z26" s="60"/>
      <c r="AA26" s="60"/>
      <c r="AB26" s="61"/>
      <c r="AC26" s="61"/>
      <c r="AD26" s="61"/>
      <c r="AE26" s="61"/>
      <c r="AF26" s="61"/>
      <c r="AG26" s="61"/>
      <c r="AH26" s="61"/>
      <c r="AI26" s="61"/>
      <c r="AJ26" s="61"/>
      <c r="AK26" s="61"/>
    </row>
    <row r="27" spans="1:37" s="4" customFormat="1" ht="218.1" customHeight="1" x14ac:dyDescent="0.2">
      <c r="A27" s="30" t="s">
        <v>41</v>
      </c>
      <c r="B27" s="30" t="s">
        <v>42</v>
      </c>
      <c r="C27" s="30" t="s">
        <v>43</v>
      </c>
      <c r="D27" s="30" t="s">
        <v>147</v>
      </c>
      <c r="E27" s="31" t="s">
        <v>148</v>
      </c>
      <c r="F27" s="31" t="s">
        <v>149</v>
      </c>
      <c r="G27" s="30" t="s">
        <v>150</v>
      </c>
      <c r="H27" s="30" t="s">
        <v>48</v>
      </c>
      <c r="I27" s="30" t="s">
        <v>49</v>
      </c>
      <c r="J27" s="20">
        <v>1</v>
      </c>
      <c r="K27" s="20">
        <v>1</v>
      </c>
      <c r="L27" s="20">
        <f t="shared" si="0"/>
        <v>0</v>
      </c>
      <c r="M27" s="20">
        <v>1</v>
      </c>
      <c r="N27" s="20">
        <v>0.7591</v>
      </c>
      <c r="O27" s="20">
        <f t="shared" si="2"/>
        <v>-0.2409</v>
      </c>
      <c r="P27" s="20" t="s">
        <v>1009</v>
      </c>
      <c r="Q27" s="30" t="s">
        <v>273</v>
      </c>
      <c r="R27" s="30" t="s">
        <v>273</v>
      </c>
      <c r="S27" s="30" t="s">
        <v>273</v>
      </c>
      <c r="T27" s="30" t="s">
        <v>151</v>
      </c>
      <c r="U27" s="58" t="s">
        <v>297</v>
      </c>
      <c r="V27" s="60"/>
      <c r="W27" s="60"/>
      <c r="X27" s="60"/>
      <c r="Y27" s="60"/>
      <c r="Z27" s="60"/>
      <c r="AA27" s="60"/>
      <c r="AB27" s="61"/>
      <c r="AC27" s="61"/>
      <c r="AD27" s="61"/>
      <c r="AE27" s="61"/>
      <c r="AF27" s="61"/>
      <c r="AG27" s="61"/>
      <c r="AH27" s="61"/>
      <c r="AI27" s="61"/>
      <c r="AJ27" s="61"/>
      <c r="AK27" s="61"/>
    </row>
    <row r="28" spans="1:37" s="4" customFormat="1" ht="186" customHeight="1" x14ac:dyDescent="0.2">
      <c r="A28" s="30" t="s">
        <v>41</v>
      </c>
      <c r="B28" s="30" t="s">
        <v>152</v>
      </c>
      <c r="C28" s="30" t="s">
        <v>43</v>
      </c>
      <c r="D28" s="30" t="s">
        <v>147</v>
      </c>
      <c r="E28" s="31" t="s">
        <v>153</v>
      </c>
      <c r="F28" s="31" t="s">
        <v>154</v>
      </c>
      <c r="G28" s="30" t="s">
        <v>155</v>
      </c>
      <c r="H28" s="30" t="s">
        <v>48</v>
      </c>
      <c r="I28" s="30" t="s">
        <v>156</v>
      </c>
      <c r="J28" s="20">
        <v>1</v>
      </c>
      <c r="K28" s="20">
        <v>1</v>
      </c>
      <c r="L28" s="20">
        <f t="shared" si="0"/>
        <v>0</v>
      </c>
      <c r="M28" s="20">
        <v>1</v>
      </c>
      <c r="N28" s="20">
        <v>0.94140000000000001</v>
      </c>
      <c r="O28" s="20">
        <f t="shared" si="2"/>
        <v>-5.8599999999999985E-2</v>
      </c>
      <c r="P28" s="30" t="s">
        <v>1012</v>
      </c>
      <c r="Q28" s="30" t="s">
        <v>298</v>
      </c>
      <c r="R28" s="32">
        <v>32322834021</v>
      </c>
      <c r="S28" s="32">
        <v>26871199779</v>
      </c>
      <c r="T28" s="30" t="s">
        <v>157</v>
      </c>
      <c r="U28" s="58" t="s">
        <v>299</v>
      </c>
      <c r="V28" s="60"/>
      <c r="W28" s="60"/>
      <c r="X28" s="60"/>
      <c r="Y28" s="60"/>
      <c r="Z28" s="60"/>
      <c r="AA28" s="60"/>
      <c r="AB28" s="61"/>
      <c r="AC28" s="61"/>
      <c r="AD28" s="61"/>
      <c r="AE28" s="61"/>
      <c r="AF28" s="61"/>
      <c r="AG28" s="61"/>
      <c r="AH28" s="61"/>
      <c r="AI28" s="61"/>
      <c r="AJ28" s="61"/>
      <c r="AK28" s="61"/>
    </row>
    <row r="29" spans="1:37" s="4" customFormat="1" ht="156.6" customHeight="1" x14ac:dyDescent="0.2">
      <c r="A29" s="30" t="s">
        <v>41</v>
      </c>
      <c r="B29" s="30" t="s">
        <v>76</v>
      </c>
      <c r="C29" s="30" t="s">
        <v>43</v>
      </c>
      <c r="D29" s="30" t="s">
        <v>147</v>
      </c>
      <c r="E29" s="31" t="s">
        <v>158</v>
      </c>
      <c r="F29" s="31" t="s">
        <v>159</v>
      </c>
      <c r="G29" s="30" t="s">
        <v>160</v>
      </c>
      <c r="H29" s="30" t="s">
        <v>48</v>
      </c>
      <c r="I29" s="30" t="s">
        <v>161</v>
      </c>
      <c r="J29" s="20">
        <v>1</v>
      </c>
      <c r="K29" s="20">
        <v>1</v>
      </c>
      <c r="L29" s="20">
        <f t="shared" si="0"/>
        <v>0</v>
      </c>
      <c r="M29" s="20">
        <v>1</v>
      </c>
      <c r="N29" s="20">
        <v>1.0461</v>
      </c>
      <c r="O29" s="20">
        <f t="shared" si="2"/>
        <v>4.610000000000003E-2</v>
      </c>
      <c r="P29" s="30" t="s">
        <v>1013</v>
      </c>
      <c r="Q29" s="30" t="s">
        <v>300</v>
      </c>
      <c r="R29" s="32">
        <v>9796842149</v>
      </c>
      <c r="S29" s="32">
        <v>5628927382</v>
      </c>
      <c r="T29" s="30" t="s">
        <v>157</v>
      </c>
      <c r="U29" s="58" t="s">
        <v>299</v>
      </c>
      <c r="V29" s="60"/>
      <c r="W29" s="60"/>
      <c r="X29" s="60"/>
      <c r="Y29" s="60"/>
      <c r="Z29" s="60"/>
      <c r="AA29" s="60"/>
      <c r="AB29" s="61"/>
      <c r="AC29" s="61"/>
      <c r="AD29" s="61"/>
      <c r="AE29" s="61"/>
      <c r="AF29" s="61"/>
      <c r="AG29" s="61"/>
      <c r="AH29" s="61"/>
      <c r="AI29" s="61"/>
      <c r="AJ29" s="61"/>
      <c r="AK29" s="61"/>
    </row>
    <row r="30" spans="1:37" s="4" customFormat="1" ht="303.95" customHeight="1" x14ac:dyDescent="0.2">
      <c r="A30" s="30" t="s">
        <v>162</v>
      </c>
      <c r="B30" s="30" t="s">
        <v>163</v>
      </c>
      <c r="C30" s="30" t="s">
        <v>43</v>
      </c>
      <c r="D30" s="30" t="s">
        <v>147</v>
      </c>
      <c r="E30" s="31" t="s">
        <v>164</v>
      </c>
      <c r="F30" s="31" t="s">
        <v>165</v>
      </c>
      <c r="G30" s="30" t="s">
        <v>166</v>
      </c>
      <c r="H30" s="30" t="s">
        <v>48</v>
      </c>
      <c r="I30" s="30" t="s">
        <v>167</v>
      </c>
      <c r="J30" s="20">
        <v>1</v>
      </c>
      <c r="K30" s="20">
        <v>1</v>
      </c>
      <c r="L30" s="20">
        <f t="shared" si="0"/>
        <v>0</v>
      </c>
      <c r="M30" s="20">
        <v>1</v>
      </c>
      <c r="N30" s="20">
        <v>0.81699999999999995</v>
      </c>
      <c r="O30" s="20">
        <f t="shared" si="2"/>
        <v>-0.18300000000000005</v>
      </c>
      <c r="P30" s="30" t="s">
        <v>1016</v>
      </c>
      <c r="Q30" s="30" t="s">
        <v>296</v>
      </c>
      <c r="R30" s="32">
        <f>272227904833.43-450</f>
        <v>272227904383.42999</v>
      </c>
      <c r="S30" s="32">
        <f>196971327179.86+16992903</f>
        <v>196988320082.85999</v>
      </c>
      <c r="T30" s="30" t="s">
        <v>139</v>
      </c>
      <c r="U30" s="58" t="s">
        <v>986</v>
      </c>
      <c r="V30" s="60"/>
      <c r="W30" s="60"/>
      <c r="X30" s="60"/>
      <c r="Y30" s="60"/>
      <c r="Z30" s="60"/>
      <c r="AA30" s="60"/>
      <c r="AB30" s="61"/>
      <c r="AC30" s="61"/>
      <c r="AD30" s="61"/>
      <c r="AE30" s="61"/>
      <c r="AF30" s="61"/>
      <c r="AG30" s="61"/>
      <c r="AH30" s="61"/>
      <c r="AI30" s="61"/>
      <c r="AJ30" s="61"/>
      <c r="AK30" s="61"/>
    </row>
    <row r="31" spans="1:37" s="4" customFormat="1" ht="139.5" customHeight="1" x14ac:dyDescent="0.2">
      <c r="A31" s="30" t="s">
        <v>82</v>
      </c>
      <c r="B31" s="30" t="s">
        <v>168</v>
      </c>
      <c r="C31" s="30" t="s">
        <v>169</v>
      </c>
      <c r="D31" s="30" t="s">
        <v>170</v>
      </c>
      <c r="E31" s="31" t="s">
        <v>171</v>
      </c>
      <c r="F31" s="31" t="s">
        <v>172</v>
      </c>
      <c r="G31" s="30" t="s">
        <v>173</v>
      </c>
      <c r="H31" s="30" t="s">
        <v>174</v>
      </c>
      <c r="I31" s="30" t="s">
        <v>49</v>
      </c>
      <c r="J31" s="20">
        <v>1</v>
      </c>
      <c r="K31" s="20">
        <v>1</v>
      </c>
      <c r="L31" s="20">
        <f t="shared" si="0"/>
        <v>0</v>
      </c>
      <c r="M31" s="20">
        <v>1</v>
      </c>
      <c r="N31" s="20">
        <v>1</v>
      </c>
      <c r="O31" s="20">
        <f t="shared" si="2"/>
        <v>0</v>
      </c>
      <c r="P31" s="30" t="s">
        <v>281</v>
      </c>
      <c r="Q31" s="30" t="s">
        <v>301</v>
      </c>
      <c r="R31" s="32">
        <v>2027553084</v>
      </c>
      <c r="S31" s="32">
        <v>1861910484.99</v>
      </c>
      <c r="T31" s="30" t="s">
        <v>175</v>
      </c>
      <c r="U31" s="58" t="s">
        <v>663</v>
      </c>
      <c r="V31" s="60"/>
      <c r="W31" s="60"/>
      <c r="X31" s="60"/>
      <c r="Y31" s="60"/>
      <c r="Z31" s="60"/>
      <c r="AA31" s="60"/>
      <c r="AB31" s="61"/>
      <c r="AC31" s="61"/>
      <c r="AD31" s="61"/>
      <c r="AE31" s="61"/>
      <c r="AF31" s="61"/>
      <c r="AG31" s="61"/>
      <c r="AH31" s="61"/>
      <c r="AI31" s="61"/>
      <c r="AJ31" s="61"/>
      <c r="AK31" s="61"/>
    </row>
    <row r="32" spans="1:37" s="4" customFormat="1" ht="136.5" customHeight="1" x14ac:dyDescent="0.2">
      <c r="A32" s="30" t="s">
        <v>82</v>
      </c>
      <c r="B32" s="30" t="s">
        <v>168</v>
      </c>
      <c r="C32" s="30" t="s">
        <v>169</v>
      </c>
      <c r="D32" s="30" t="s">
        <v>176</v>
      </c>
      <c r="E32" s="31" t="s">
        <v>177</v>
      </c>
      <c r="F32" s="31" t="s">
        <v>178</v>
      </c>
      <c r="G32" s="30" t="s">
        <v>179</v>
      </c>
      <c r="H32" s="30" t="s">
        <v>180</v>
      </c>
      <c r="I32" s="30" t="s">
        <v>49</v>
      </c>
      <c r="J32" s="20">
        <v>1</v>
      </c>
      <c r="K32" s="20">
        <v>1</v>
      </c>
      <c r="L32" s="20">
        <f t="shared" si="0"/>
        <v>0</v>
      </c>
      <c r="M32" s="20">
        <v>1</v>
      </c>
      <c r="N32" s="20">
        <v>1</v>
      </c>
      <c r="O32" s="20">
        <f t="shared" si="2"/>
        <v>0</v>
      </c>
      <c r="P32" s="30" t="s">
        <v>281</v>
      </c>
      <c r="Q32" s="30" t="s">
        <v>302</v>
      </c>
      <c r="R32" s="32">
        <v>54811249891.960007</v>
      </c>
      <c r="S32" s="32">
        <v>37316978353.130005</v>
      </c>
      <c r="T32" s="30" t="s">
        <v>181</v>
      </c>
      <c r="U32" s="58" t="s">
        <v>272</v>
      </c>
      <c r="V32" s="60"/>
      <c r="W32" s="60"/>
      <c r="X32" s="60"/>
      <c r="Y32" s="60"/>
      <c r="Z32" s="60"/>
      <c r="AA32" s="60"/>
      <c r="AB32" s="61"/>
      <c r="AC32" s="61"/>
      <c r="AD32" s="61"/>
      <c r="AE32" s="61"/>
      <c r="AF32" s="61"/>
      <c r="AG32" s="61"/>
      <c r="AH32" s="61"/>
      <c r="AI32" s="61"/>
      <c r="AJ32" s="61"/>
      <c r="AK32" s="61"/>
    </row>
    <row r="33" spans="1:37" s="4" customFormat="1" ht="101.45" customHeight="1" x14ac:dyDescent="0.2">
      <c r="A33" s="30" t="s">
        <v>82</v>
      </c>
      <c r="B33" s="30" t="s">
        <v>168</v>
      </c>
      <c r="C33" s="30" t="s">
        <v>169</v>
      </c>
      <c r="D33" s="30" t="s">
        <v>176</v>
      </c>
      <c r="E33" s="31" t="s">
        <v>278</v>
      </c>
      <c r="F33" s="31" t="s">
        <v>182</v>
      </c>
      <c r="G33" s="30" t="s">
        <v>183</v>
      </c>
      <c r="H33" s="30" t="s">
        <v>184</v>
      </c>
      <c r="I33" s="30" t="s">
        <v>49</v>
      </c>
      <c r="J33" s="20">
        <v>1</v>
      </c>
      <c r="K33" s="20">
        <v>1</v>
      </c>
      <c r="L33" s="20">
        <f t="shared" si="0"/>
        <v>0</v>
      </c>
      <c r="M33" s="20">
        <v>1</v>
      </c>
      <c r="N33" s="20">
        <v>1</v>
      </c>
      <c r="O33" s="20">
        <f t="shared" si="2"/>
        <v>0</v>
      </c>
      <c r="P33" s="30" t="s">
        <v>281</v>
      </c>
      <c r="Q33" s="30" t="s">
        <v>301</v>
      </c>
      <c r="R33" s="32">
        <v>1061947917</v>
      </c>
      <c r="S33" s="32">
        <v>1061947917</v>
      </c>
      <c r="T33" s="30" t="s">
        <v>185</v>
      </c>
      <c r="U33" s="58" t="s">
        <v>664</v>
      </c>
      <c r="V33" s="64"/>
      <c r="W33" s="60"/>
      <c r="X33" s="60"/>
      <c r="Y33" s="60"/>
      <c r="Z33" s="60"/>
      <c r="AA33" s="60"/>
      <c r="AB33" s="61"/>
      <c r="AC33" s="61"/>
      <c r="AD33" s="61"/>
      <c r="AE33" s="61"/>
      <c r="AF33" s="61"/>
      <c r="AG33" s="61"/>
      <c r="AH33" s="61"/>
      <c r="AI33" s="61"/>
      <c r="AJ33" s="61"/>
      <c r="AK33" s="61"/>
    </row>
    <row r="34" spans="1:37" s="4" customFormat="1" ht="94.5" customHeight="1" x14ac:dyDescent="0.2">
      <c r="A34" s="30" t="s">
        <v>82</v>
      </c>
      <c r="B34" s="30" t="s">
        <v>168</v>
      </c>
      <c r="C34" s="30" t="s">
        <v>169</v>
      </c>
      <c r="D34" s="30" t="s">
        <v>176</v>
      </c>
      <c r="E34" s="31" t="s">
        <v>187</v>
      </c>
      <c r="F34" s="31" t="s">
        <v>188</v>
      </c>
      <c r="G34" s="30" t="s">
        <v>189</v>
      </c>
      <c r="H34" s="30" t="s">
        <v>184</v>
      </c>
      <c r="I34" s="30" t="s">
        <v>49</v>
      </c>
      <c r="J34" s="20">
        <v>1</v>
      </c>
      <c r="K34" s="20">
        <v>1</v>
      </c>
      <c r="L34" s="20">
        <f t="shared" si="0"/>
        <v>0</v>
      </c>
      <c r="M34" s="20">
        <v>1</v>
      </c>
      <c r="N34" s="20">
        <v>1</v>
      </c>
      <c r="O34" s="20">
        <f t="shared" si="2"/>
        <v>0</v>
      </c>
      <c r="P34" s="30" t="s">
        <v>281</v>
      </c>
      <c r="Q34" s="30" t="s">
        <v>273</v>
      </c>
      <c r="R34" s="30" t="s">
        <v>273</v>
      </c>
      <c r="S34" s="30" t="s">
        <v>273</v>
      </c>
      <c r="T34" s="30" t="s">
        <v>190</v>
      </c>
      <c r="U34" s="58" t="s">
        <v>665</v>
      </c>
      <c r="V34" s="60"/>
      <c r="W34" s="60"/>
      <c r="X34" s="60"/>
      <c r="Y34" s="60"/>
      <c r="Z34" s="60"/>
      <c r="AA34" s="60"/>
      <c r="AB34" s="61"/>
      <c r="AC34" s="61"/>
      <c r="AD34" s="61"/>
      <c r="AE34" s="61"/>
      <c r="AF34" s="61"/>
      <c r="AG34" s="61"/>
      <c r="AH34" s="61"/>
      <c r="AI34" s="61"/>
      <c r="AJ34" s="61"/>
      <c r="AK34" s="61"/>
    </row>
    <row r="35" spans="1:37" s="4" customFormat="1" ht="73.5" customHeight="1" x14ac:dyDescent="0.2">
      <c r="A35" s="30" t="s">
        <v>82</v>
      </c>
      <c r="B35" s="30" t="s">
        <v>168</v>
      </c>
      <c r="C35" s="30" t="s">
        <v>169</v>
      </c>
      <c r="D35" s="30" t="s">
        <v>176</v>
      </c>
      <c r="E35" s="31" t="s">
        <v>192</v>
      </c>
      <c r="F35" s="31" t="s">
        <v>193</v>
      </c>
      <c r="G35" s="30" t="s">
        <v>189</v>
      </c>
      <c r="H35" s="30" t="s">
        <v>194</v>
      </c>
      <c r="I35" s="30" t="s">
        <v>49</v>
      </c>
      <c r="J35" s="20">
        <v>1</v>
      </c>
      <c r="K35" s="20">
        <v>1</v>
      </c>
      <c r="L35" s="20">
        <f t="shared" si="0"/>
        <v>0</v>
      </c>
      <c r="M35" s="20">
        <v>1</v>
      </c>
      <c r="N35" s="20">
        <v>1</v>
      </c>
      <c r="O35" s="20">
        <f t="shared" si="2"/>
        <v>0</v>
      </c>
      <c r="P35" s="30" t="s">
        <v>281</v>
      </c>
      <c r="Q35" s="30" t="s">
        <v>301</v>
      </c>
      <c r="R35" s="32">
        <v>2432381849</v>
      </c>
      <c r="S35" s="32">
        <v>2416196448.6700001</v>
      </c>
      <c r="T35" s="30" t="s">
        <v>190</v>
      </c>
      <c r="U35" s="58" t="s">
        <v>665</v>
      </c>
      <c r="V35" s="60"/>
      <c r="W35" s="60"/>
      <c r="X35" s="60"/>
      <c r="Y35" s="60"/>
      <c r="Z35" s="60"/>
      <c r="AA35" s="60"/>
      <c r="AB35" s="61"/>
      <c r="AC35" s="61"/>
      <c r="AD35" s="61"/>
      <c r="AE35" s="61"/>
      <c r="AF35" s="61"/>
      <c r="AG35" s="61"/>
      <c r="AH35" s="61"/>
      <c r="AI35" s="61"/>
      <c r="AJ35" s="61"/>
      <c r="AK35" s="61"/>
    </row>
    <row r="36" spans="1:37" s="4" customFormat="1" ht="88.5" customHeight="1" x14ac:dyDescent="0.2">
      <c r="A36" s="30" t="s">
        <v>82</v>
      </c>
      <c r="B36" s="30" t="s">
        <v>168</v>
      </c>
      <c r="C36" s="30" t="s">
        <v>169</v>
      </c>
      <c r="D36" s="30" t="s">
        <v>176</v>
      </c>
      <c r="E36" s="31" t="s">
        <v>195</v>
      </c>
      <c r="F36" s="31" t="s">
        <v>196</v>
      </c>
      <c r="G36" s="30" t="s">
        <v>197</v>
      </c>
      <c r="H36" s="30" t="s">
        <v>198</v>
      </c>
      <c r="I36" s="30" t="s">
        <v>49</v>
      </c>
      <c r="J36" s="20">
        <v>1</v>
      </c>
      <c r="K36" s="20">
        <v>1</v>
      </c>
      <c r="L36" s="20">
        <f t="shared" si="0"/>
        <v>0</v>
      </c>
      <c r="M36" s="20">
        <v>1</v>
      </c>
      <c r="N36" s="20">
        <v>0.98950000000000005</v>
      </c>
      <c r="O36" s="20">
        <f t="shared" si="2"/>
        <v>-1.0499999999999954E-2</v>
      </c>
      <c r="P36" s="30" t="s">
        <v>1001</v>
      </c>
      <c r="Q36" s="30" t="s">
        <v>1002</v>
      </c>
      <c r="R36" s="32">
        <v>6030951708</v>
      </c>
      <c r="S36" s="32">
        <v>5380121329</v>
      </c>
      <c r="T36" s="30" t="s">
        <v>199</v>
      </c>
      <c r="U36" s="58" t="s">
        <v>1003</v>
      </c>
      <c r="V36" s="62"/>
      <c r="W36" s="60"/>
      <c r="X36" s="60"/>
      <c r="Y36" s="60"/>
      <c r="Z36" s="60"/>
      <c r="AA36" s="60"/>
      <c r="AB36" s="61"/>
      <c r="AC36" s="61"/>
      <c r="AD36" s="61"/>
      <c r="AE36" s="61"/>
      <c r="AF36" s="61"/>
      <c r="AG36" s="61"/>
      <c r="AH36" s="61"/>
      <c r="AI36" s="61"/>
      <c r="AJ36" s="61"/>
      <c r="AK36" s="61"/>
    </row>
    <row r="37" spans="1:37" s="4" customFormat="1" ht="86.45" customHeight="1" x14ac:dyDescent="0.2">
      <c r="A37" s="30" t="s">
        <v>82</v>
      </c>
      <c r="B37" s="30" t="s">
        <v>168</v>
      </c>
      <c r="C37" s="30" t="s">
        <v>169</v>
      </c>
      <c r="D37" s="30" t="s">
        <v>176</v>
      </c>
      <c r="E37" s="31" t="s">
        <v>200</v>
      </c>
      <c r="F37" s="31" t="s">
        <v>201</v>
      </c>
      <c r="G37" s="30" t="s">
        <v>202</v>
      </c>
      <c r="H37" s="30" t="s">
        <v>203</v>
      </c>
      <c r="I37" s="30" t="s">
        <v>49</v>
      </c>
      <c r="J37" s="20">
        <v>1</v>
      </c>
      <c r="K37" s="20">
        <v>1</v>
      </c>
      <c r="L37" s="20">
        <f t="shared" si="0"/>
        <v>0</v>
      </c>
      <c r="M37" s="33">
        <v>1</v>
      </c>
      <c r="N37" s="33">
        <v>1</v>
      </c>
      <c r="O37" s="20">
        <f t="shared" si="2"/>
        <v>0</v>
      </c>
      <c r="P37" s="30" t="s">
        <v>281</v>
      </c>
      <c r="Q37" s="30" t="s">
        <v>301</v>
      </c>
      <c r="R37" s="32">
        <v>4263161913</v>
      </c>
      <c r="S37" s="32">
        <v>4071314996.77</v>
      </c>
      <c r="T37" s="30" t="s">
        <v>204</v>
      </c>
      <c r="U37" s="58" t="s">
        <v>985</v>
      </c>
      <c r="V37" s="60"/>
      <c r="W37" s="60"/>
      <c r="X37" s="60"/>
      <c r="Y37" s="60"/>
      <c r="Z37" s="60"/>
      <c r="AA37" s="60"/>
      <c r="AB37" s="61"/>
      <c r="AC37" s="61"/>
      <c r="AD37" s="61"/>
      <c r="AE37" s="61"/>
      <c r="AF37" s="61"/>
      <c r="AG37" s="61"/>
      <c r="AH37" s="61"/>
      <c r="AI37" s="61"/>
      <c r="AJ37" s="61"/>
      <c r="AK37" s="61"/>
    </row>
    <row r="38" spans="1:37" s="4" customFormat="1" ht="146.44999999999999" customHeight="1" x14ac:dyDescent="0.2">
      <c r="A38" s="30" t="s">
        <v>82</v>
      </c>
      <c r="B38" s="30" t="s">
        <v>168</v>
      </c>
      <c r="C38" s="30" t="s">
        <v>169</v>
      </c>
      <c r="D38" s="30" t="s">
        <v>205</v>
      </c>
      <c r="E38" s="31" t="s">
        <v>206</v>
      </c>
      <c r="F38" s="31" t="s">
        <v>207</v>
      </c>
      <c r="G38" s="30" t="s">
        <v>208</v>
      </c>
      <c r="H38" s="30" t="s">
        <v>209</v>
      </c>
      <c r="I38" s="30" t="s">
        <v>49</v>
      </c>
      <c r="J38" s="20">
        <v>1</v>
      </c>
      <c r="K38" s="20">
        <v>1</v>
      </c>
      <c r="L38" s="20">
        <f t="shared" si="0"/>
        <v>0</v>
      </c>
      <c r="M38" s="20">
        <v>1</v>
      </c>
      <c r="N38" s="20">
        <v>1</v>
      </c>
      <c r="O38" s="20">
        <f t="shared" si="2"/>
        <v>0</v>
      </c>
      <c r="P38" s="30" t="s">
        <v>281</v>
      </c>
      <c r="Q38" s="30" t="s">
        <v>301</v>
      </c>
      <c r="R38" s="32">
        <v>247440433</v>
      </c>
      <c r="S38" s="32">
        <v>247440433</v>
      </c>
      <c r="T38" s="30" t="s">
        <v>210</v>
      </c>
      <c r="U38" s="58" t="s">
        <v>211</v>
      </c>
      <c r="V38" s="60"/>
      <c r="W38" s="60"/>
      <c r="X38" s="60"/>
      <c r="Y38" s="60"/>
      <c r="Z38" s="60"/>
      <c r="AA38" s="60"/>
      <c r="AB38" s="61"/>
      <c r="AC38" s="61"/>
      <c r="AD38" s="61"/>
      <c r="AE38" s="61"/>
      <c r="AF38" s="61"/>
      <c r="AG38" s="61"/>
      <c r="AH38" s="61"/>
      <c r="AI38" s="61"/>
      <c r="AJ38" s="61"/>
      <c r="AK38" s="61"/>
    </row>
    <row r="39" spans="1:37" s="14" customFormat="1" ht="105" customHeight="1" x14ac:dyDescent="0.2">
      <c r="A39" s="30" t="s">
        <v>82</v>
      </c>
      <c r="B39" s="30" t="s">
        <v>168</v>
      </c>
      <c r="C39" s="30" t="s">
        <v>169</v>
      </c>
      <c r="D39" s="30" t="s">
        <v>205</v>
      </c>
      <c r="E39" s="31" t="s">
        <v>212</v>
      </c>
      <c r="F39" s="31" t="s">
        <v>213</v>
      </c>
      <c r="G39" s="30" t="s">
        <v>214</v>
      </c>
      <c r="H39" s="30" t="s">
        <v>215</v>
      </c>
      <c r="I39" s="30" t="s">
        <v>49</v>
      </c>
      <c r="J39" s="20">
        <v>1</v>
      </c>
      <c r="K39" s="20">
        <v>1</v>
      </c>
      <c r="L39" s="20">
        <f t="shared" si="0"/>
        <v>0</v>
      </c>
      <c r="M39" s="20">
        <v>1</v>
      </c>
      <c r="N39" s="20">
        <v>1.0523</v>
      </c>
      <c r="O39" s="20">
        <f t="shared" si="2"/>
        <v>5.2300000000000013E-2</v>
      </c>
      <c r="P39" s="30" t="s">
        <v>1019</v>
      </c>
      <c r="Q39" s="30" t="s">
        <v>303</v>
      </c>
      <c r="R39" s="32">
        <v>16103550000</v>
      </c>
      <c r="S39" s="32">
        <v>11535620132.35</v>
      </c>
      <c r="T39" s="30" t="s">
        <v>216</v>
      </c>
      <c r="U39" s="58" t="s">
        <v>984</v>
      </c>
      <c r="V39" s="60"/>
      <c r="W39" s="60"/>
      <c r="X39" s="60"/>
      <c r="Y39" s="60"/>
      <c r="Z39" s="60"/>
      <c r="AA39" s="60"/>
      <c r="AB39" s="63"/>
      <c r="AC39" s="63"/>
      <c r="AD39" s="63"/>
      <c r="AE39" s="63"/>
      <c r="AF39" s="63"/>
      <c r="AG39" s="63"/>
      <c r="AH39" s="63"/>
      <c r="AI39" s="63"/>
      <c r="AJ39" s="63"/>
      <c r="AK39" s="63"/>
    </row>
    <row r="40" spans="1:37" s="4" customFormat="1" ht="94.5" customHeight="1" x14ac:dyDescent="0.2">
      <c r="A40" s="30" t="s">
        <v>82</v>
      </c>
      <c r="B40" s="30" t="s">
        <v>168</v>
      </c>
      <c r="C40" s="30" t="s">
        <v>169</v>
      </c>
      <c r="D40" s="30" t="s">
        <v>205</v>
      </c>
      <c r="E40" s="31" t="s">
        <v>217</v>
      </c>
      <c r="F40" s="31" t="s">
        <v>218</v>
      </c>
      <c r="G40" s="30" t="s">
        <v>219</v>
      </c>
      <c r="H40" s="30" t="s">
        <v>220</v>
      </c>
      <c r="I40" s="30" t="s">
        <v>49</v>
      </c>
      <c r="J40" s="20">
        <v>1</v>
      </c>
      <c r="K40" s="20">
        <v>1</v>
      </c>
      <c r="L40" s="20">
        <f t="shared" si="0"/>
        <v>0</v>
      </c>
      <c r="M40" s="33">
        <v>1</v>
      </c>
      <c r="N40" s="33">
        <v>1</v>
      </c>
      <c r="O40" s="20">
        <f t="shared" si="2"/>
        <v>0</v>
      </c>
      <c r="P40" s="30" t="s">
        <v>281</v>
      </c>
      <c r="Q40" s="30" t="s">
        <v>301</v>
      </c>
      <c r="R40" s="32">
        <v>1093276831</v>
      </c>
      <c r="S40" s="32">
        <v>1093276831</v>
      </c>
      <c r="T40" s="30" t="s">
        <v>221</v>
      </c>
      <c r="U40" s="58" t="s">
        <v>993</v>
      </c>
      <c r="V40" s="60"/>
      <c r="W40" s="60"/>
      <c r="X40" s="60"/>
      <c r="Y40" s="60"/>
      <c r="Z40" s="60"/>
      <c r="AA40" s="60"/>
      <c r="AB40" s="61"/>
      <c r="AC40" s="61"/>
      <c r="AD40" s="61"/>
      <c r="AE40" s="61"/>
      <c r="AF40" s="61"/>
      <c r="AG40" s="61"/>
      <c r="AH40" s="61"/>
      <c r="AI40" s="61"/>
      <c r="AJ40" s="61"/>
      <c r="AK40" s="61"/>
    </row>
    <row r="41" spans="1:37" s="4" customFormat="1" ht="409.5" x14ac:dyDescent="0.2">
      <c r="A41" s="30" t="s">
        <v>41</v>
      </c>
      <c r="B41" s="30" t="s">
        <v>42</v>
      </c>
      <c r="C41" s="30" t="s">
        <v>169</v>
      </c>
      <c r="D41" s="30" t="s">
        <v>205</v>
      </c>
      <c r="E41" s="31" t="s">
        <v>222</v>
      </c>
      <c r="F41" s="31" t="s">
        <v>223</v>
      </c>
      <c r="G41" s="30" t="s">
        <v>224</v>
      </c>
      <c r="H41" s="30" t="s">
        <v>137</v>
      </c>
      <c r="I41" s="30" t="s">
        <v>49</v>
      </c>
      <c r="J41" s="20">
        <v>1</v>
      </c>
      <c r="K41" s="20">
        <v>1</v>
      </c>
      <c r="L41" s="20">
        <f t="shared" si="0"/>
        <v>0</v>
      </c>
      <c r="M41" s="20">
        <v>1</v>
      </c>
      <c r="N41" s="20">
        <v>1.0906</v>
      </c>
      <c r="O41" s="20">
        <f t="shared" si="2"/>
        <v>9.0600000000000014E-2</v>
      </c>
      <c r="P41" s="20" t="s">
        <v>1014</v>
      </c>
      <c r="Q41" s="30" t="s">
        <v>304</v>
      </c>
      <c r="R41" s="32">
        <v>13780003354</v>
      </c>
      <c r="S41" s="32">
        <v>13328639723</v>
      </c>
      <c r="T41" s="30" t="s">
        <v>225</v>
      </c>
      <c r="U41" s="58" t="s">
        <v>714</v>
      </c>
      <c r="V41" s="60"/>
      <c r="W41" s="60"/>
      <c r="X41" s="60"/>
      <c r="Y41" s="60"/>
      <c r="Z41" s="60"/>
      <c r="AA41" s="60"/>
      <c r="AB41" s="61"/>
      <c r="AC41" s="61"/>
      <c r="AD41" s="61"/>
      <c r="AE41" s="61"/>
      <c r="AF41" s="61"/>
      <c r="AG41" s="61"/>
      <c r="AH41" s="61"/>
      <c r="AI41" s="61"/>
      <c r="AJ41" s="61"/>
      <c r="AK41" s="61"/>
    </row>
    <row r="42" spans="1:37" s="14" customFormat="1" ht="225.95" customHeight="1" x14ac:dyDescent="0.2">
      <c r="A42" s="30" t="s">
        <v>41</v>
      </c>
      <c r="B42" s="30" t="s">
        <v>42</v>
      </c>
      <c r="C42" s="30" t="s">
        <v>169</v>
      </c>
      <c r="D42" s="30" t="s">
        <v>205</v>
      </c>
      <c r="E42" s="31" t="s">
        <v>226</v>
      </c>
      <c r="F42" s="31" t="s">
        <v>227</v>
      </c>
      <c r="G42" s="30" t="s">
        <v>228</v>
      </c>
      <c r="H42" s="30" t="s">
        <v>137</v>
      </c>
      <c r="I42" s="30" t="s">
        <v>49</v>
      </c>
      <c r="J42" s="20">
        <v>1</v>
      </c>
      <c r="K42" s="20">
        <v>1</v>
      </c>
      <c r="L42" s="20">
        <f>+(K42-J42)/J42</f>
        <v>0</v>
      </c>
      <c r="M42" s="20">
        <v>1</v>
      </c>
      <c r="N42" s="20">
        <v>1.0608</v>
      </c>
      <c r="O42" s="20">
        <f t="shared" si="2"/>
        <v>6.0799999999999965E-2</v>
      </c>
      <c r="P42" s="44" t="s">
        <v>1020</v>
      </c>
      <c r="Q42" s="30" t="s">
        <v>305</v>
      </c>
      <c r="R42" s="32">
        <v>19771711330</v>
      </c>
      <c r="S42" s="32">
        <v>16285289216</v>
      </c>
      <c r="T42" s="30" t="s">
        <v>229</v>
      </c>
      <c r="U42" s="58" t="s">
        <v>714</v>
      </c>
      <c r="V42" s="65"/>
      <c r="W42" s="60"/>
      <c r="X42" s="60"/>
      <c r="Y42" s="60"/>
      <c r="Z42" s="60"/>
      <c r="AA42" s="60"/>
      <c r="AB42" s="63"/>
      <c r="AC42" s="63"/>
      <c r="AD42" s="63"/>
      <c r="AE42" s="63"/>
      <c r="AF42" s="63"/>
      <c r="AG42" s="63"/>
      <c r="AH42" s="63"/>
      <c r="AI42" s="63"/>
      <c r="AJ42" s="63"/>
      <c r="AK42" s="63"/>
    </row>
    <row r="43" spans="1:37" s="4" customFormat="1" ht="127.5" customHeight="1" x14ac:dyDescent="0.2">
      <c r="A43" s="30" t="s">
        <v>82</v>
      </c>
      <c r="B43" s="30" t="s">
        <v>168</v>
      </c>
      <c r="C43" s="30" t="s">
        <v>169</v>
      </c>
      <c r="D43" s="30" t="s">
        <v>205</v>
      </c>
      <c r="E43" s="31" t="s">
        <v>230</v>
      </c>
      <c r="F43" s="31" t="s">
        <v>231</v>
      </c>
      <c r="G43" s="30" t="s">
        <v>232</v>
      </c>
      <c r="H43" s="30" t="s">
        <v>233</v>
      </c>
      <c r="I43" s="30" t="s">
        <v>49</v>
      </c>
      <c r="J43" s="20">
        <v>1</v>
      </c>
      <c r="K43" s="20">
        <v>1</v>
      </c>
      <c r="L43" s="20">
        <f>+(K43-J43)/J43</f>
        <v>0</v>
      </c>
      <c r="M43" s="20">
        <v>1</v>
      </c>
      <c r="N43" s="20">
        <v>1</v>
      </c>
      <c r="O43" s="20">
        <f>+(N43-M43)/M43</f>
        <v>0</v>
      </c>
      <c r="P43" s="30" t="s">
        <v>281</v>
      </c>
      <c r="Q43" s="30" t="s">
        <v>301</v>
      </c>
      <c r="R43" s="32">
        <v>6405189446</v>
      </c>
      <c r="S43" s="32">
        <v>5488941896.3299999</v>
      </c>
      <c r="T43" s="30" t="s">
        <v>234</v>
      </c>
      <c r="U43" s="58" t="s">
        <v>982</v>
      </c>
      <c r="V43" s="60"/>
      <c r="W43" s="60"/>
      <c r="X43" s="60"/>
      <c r="Y43" s="60"/>
      <c r="Z43" s="60"/>
      <c r="AA43" s="60"/>
      <c r="AB43" s="61"/>
      <c r="AC43" s="61"/>
      <c r="AD43" s="61"/>
      <c r="AE43" s="61"/>
      <c r="AF43" s="61"/>
      <c r="AG43" s="61"/>
      <c r="AH43" s="61"/>
      <c r="AI43" s="61"/>
      <c r="AJ43" s="61"/>
      <c r="AK43" s="61"/>
    </row>
    <row r="44" spans="1:37" s="4" customFormat="1" ht="195" x14ac:dyDescent="0.2">
      <c r="A44" s="30" t="s">
        <v>82</v>
      </c>
      <c r="B44" s="30" t="s">
        <v>168</v>
      </c>
      <c r="C44" s="30" t="s">
        <v>169</v>
      </c>
      <c r="D44" s="30" t="s">
        <v>205</v>
      </c>
      <c r="E44" s="31" t="s">
        <v>235</v>
      </c>
      <c r="F44" s="31" t="s">
        <v>236</v>
      </c>
      <c r="G44" s="30" t="s">
        <v>1004</v>
      </c>
      <c r="H44" s="30" t="s">
        <v>237</v>
      </c>
      <c r="I44" s="30" t="s">
        <v>49</v>
      </c>
      <c r="J44" s="20">
        <v>1</v>
      </c>
      <c r="K44" s="20">
        <v>1</v>
      </c>
      <c r="L44" s="20">
        <f t="shared" si="0"/>
        <v>0</v>
      </c>
      <c r="M44" s="33">
        <v>1</v>
      </c>
      <c r="N44" s="33">
        <v>1</v>
      </c>
      <c r="O44" s="20">
        <f>+(N44-M44)/M44</f>
        <v>0</v>
      </c>
      <c r="P44" s="30" t="s">
        <v>281</v>
      </c>
      <c r="Q44" s="30" t="s">
        <v>306</v>
      </c>
      <c r="R44" s="32">
        <v>12264972675</v>
      </c>
      <c r="S44" s="32">
        <v>11170115786.6</v>
      </c>
      <c r="T44" s="30" t="s">
        <v>199</v>
      </c>
      <c r="U44" s="58" t="s">
        <v>1003</v>
      </c>
      <c r="V44" s="60"/>
      <c r="W44" s="60"/>
      <c r="X44" s="60"/>
      <c r="Y44" s="60"/>
      <c r="Z44" s="60"/>
      <c r="AA44" s="60"/>
      <c r="AB44" s="61"/>
      <c r="AC44" s="61"/>
      <c r="AD44" s="61"/>
      <c r="AE44" s="61"/>
      <c r="AF44" s="61"/>
      <c r="AG44" s="61"/>
      <c r="AH44" s="61"/>
      <c r="AI44" s="61"/>
      <c r="AJ44" s="61"/>
      <c r="AK44" s="61"/>
    </row>
    <row r="45" spans="1:37" s="4" customFormat="1" ht="123.75" customHeight="1" x14ac:dyDescent="0.2">
      <c r="A45" s="30" t="s">
        <v>82</v>
      </c>
      <c r="B45" s="30" t="s">
        <v>168</v>
      </c>
      <c r="C45" s="30" t="s">
        <v>169</v>
      </c>
      <c r="D45" s="30" t="s">
        <v>238</v>
      </c>
      <c r="E45" s="31" t="s">
        <v>239</v>
      </c>
      <c r="F45" s="31" t="s">
        <v>240</v>
      </c>
      <c r="G45" s="30" t="s">
        <v>241</v>
      </c>
      <c r="H45" s="30" t="s">
        <v>242</v>
      </c>
      <c r="I45" s="30" t="s">
        <v>49</v>
      </c>
      <c r="J45" s="20">
        <v>1</v>
      </c>
      <c r="K45" s="20">
        <v>1</v>
      </c>
      <c r="L45" s="20">
        <f t="shared" si="0"/>
        <v>0</v>
      </c>
      <c r="M45" s="33">
        <v>1</v>
      </c>
      <c r="N45" s="33">
        <v>1</v>
      </c>
      <c r="O45" s="20">
        <f t="shared" ref="O45:O48" si="4">+(N45-M45)/M45</f>
        <v>0</v>
      </c>
      <c r="P45" s="30" t="s">
        <v>281</v>
      </c>
      <c r="Q45" s="30" t="s">
        <v>301</v>
      </c>
      <c r="R45" s="54">
        <v>956392484</v>
      </c>
      <c r="S45" s="54">
        <v>956392484</v>
      </c>
      <c r="T45" s="30" t="s">
        <v>243</v>
      </c>
      <c r="U45" s="58" t="s">
        <v>279</v>
      </c>
      <c r="V45" s="60"/>
      <c r="W45" s="60"/>
      <c r="X45" s="60"/>
      <c r="Y45" s="60"/>
      <c r="Z45" s="60"/>
      <c r="AA45" s="60"/>
      <c r="AB45" s="61"/>
      <c r="AC45" s="61"/>
      <c r="AD45" s="61"/>
      <c r="AE45" s="61"/>
      <c r="AF45" s="61"/>
      <c r="AG45" s="61"/>
      <c r="AH45" s="61"/>
      <c r="AI45" s="61"/>
      <c r="AJ45" s="61"/>
      <c r="AK45" s="61"/>
    </row>
    <row r="46" spans="1:37" s="4" customFormat="1" ht="278.45" customHeight="1" x14ac:dyDescent="0.2">
      <c r="A46" s="30" t="s">
        <v>82</v>
      </c>
      <c r="B46" s="30" t="s">
        <v>168</v>
      </c>
      <c r="C46" s="30" t="s">
        <v>169</v>
      </c>
      <c r="D46" s="30" t="s">
        <v>244</v>
      </c>
      <c r="E46" s="31" t="s">
        <v>245</v>
      </c>
      <c r="F46" s="31" t="s">
        <v>246</v>
      </c>
      <c r="G46" s="30" t="s">
        <v>247</v>
      </c>
      <c r="H46" s="30" t="s">
        <v>248</v>
      </c>
      <c r="I46" s="30" t="s">
        <v>49</v>
      </c>
      <c r="J46" s="20">
        <v>1</v>
      </c>
      <c r="K46" s="20">
        <v>1</v>
      </c>
      <c r="L46" s="20">
        <f t="shared" si="0"/>
        <v>0</v>
      </c>
      <c r="M46" s="20">
        <v>1</v>
      </c>
      <c r="N46" s="20">
        <v>1</v>
      </c>
      <c r="O46" s="20">
        <f t="shared" si="4"/>
        <v>0</v>
      </c>
      <c r="P46" s="30" t="s">
        <v>281</v>
      </c>
      <c r="Q46" s="30" t="s">
        <v>301</v>
      </c>
      <c r="R46" s="54">
        <f>16112473758.04+3783600</f>
        <v>16116257358.040001</v>
      </c>
      <c r="S46" s="54">
        <v>13198656909.76</v>
      </c>
      <c r="T46" s="30" t="s">
        <v>249</v>
      </c>
      <c r="U46" s="58" t="s">
        <v>211</v>
      </c>
      <c r="V46" s="66"/>
      <c r="W46" s="66"/>
      <c r="X46" s="67"/>
      <c r="Y46" s="67"/>
      <c r="Z46" s="60"/>
      <c r="AA46" s="60"/>
      <c r="AB46" s="61"/>
      <c r="AC46" s="61"/>
      <c r="AD46" s="61"/>
      <c r="AE46" s="61"/>
      <c r="AF46" s="61"/>
      <c r="AG46" s="61"/>
      <c r="AH46" s="61"/>
      <c r="AI46" s="61"/>
      <c r="AJ46" s="61"/>
      <c r="AK46" s="61"/>
    </row>
    <row r="47" spans="1:37" s="4" customFormat="1" ht="135.75" customHeight="1" x14ac:dyDescent="0.2">
      <c r="A47" s="30" t="s">
        <v>82</v>
      </c>
      <c r="B47" s="30" t="s">
        <v>168</v>
      </c>
      <c r="C47" s="30" t="s">
        <v>169</v>
      </c>
      <c r="D47" s="30" t="s">
        <v>244</v>
      </c>
      <c r="E47" s="31" t="s">
        <v>250</v>
      </c>
      <c r="F47" s="31" t="s">
        <v>251</v>
      </c>
      <c r="G47" s="30" t="s">
        <v>252</v>
      </c>
      <c r="H47" s="30" t="s">
        <v>253</v>
      </c>
      <c r="I47" s="30" t="s">
        <v>49</v>
      </c>
      <c r="J47" s="20">
        <v>1</v>
      </c>
      <c r="K47" s="20">
        <v>1</v>
      </c>
      <c r="L47" s="20">
        <f t="shared" si="0"/>
        <v>0</v>
      </c>
      <c r="M47" s="20">
        <v>1</v>
      </c>
      <c r="N47" s="20">
        <v>1</v>
      </c>
      <c r="O47" s="20">
        <f t="shared" si="4"/>
        <v>0</v>
      </c>
      <c r="P47" s="30" t="s">
        <v>281</v>
      </c>
      <c r="Q47" s="30" t="s">
        <v>994</v>
      </c>
      <c r="R47" s="54">
        <v>1490195583</v>
      </c>
      <c r="S47" s="54">
        <v>1490195583</v>
      </c>
      <c r="T47" s="30" t="s">
        <v>210</v>
      </c>
      <c r="U47" s="58" t="s">
        <v>666</v>
      </c>
      <c r="V47" s="60"/>
      <c r="W47" s="60"/>
      <c r="X47" s="60"/>
      <c r="Y47" s="60"/>
      <c r="Z47" s="60"/>
      <c r="AA47" s="60"/>
      <c r="AB47" s="61"/>
      <c r="AC47" s="61"/>
      <c r="AD47" s="61"/>
      <c r="AE47" s="61"/>
      <c r="AF47" s="61"/>
      <c r="AG47" s="61"/>
      <c r="AH47" s="61"/>
      <c r="AI47" s="61"/>
      <c r="AJ47" s="61"/>
      <c r="AK47" s="61"/>
    </row>
    <row r="48" spans="1:37" s="14" customFormat="1" ht="156.94999999999999" customHeight="1" x14ac:dyDescent="0.2">
      <c r="A48" s="30" t="s">
        <v>82</v>
      </c>
      <c r="B48" s="30" t="s">
        <v>168</v>
      </c>
      <c r="C48" s="30" t="s">
        <v>169</v>
      </c>
      <c r="D48" s="30" t="s">
        <v>244</v>
      </c>
      <c r="E48" s="31" t="s">
        <v>254</v>
      </c>
      <c r="F48" s="31" t="s">
        <v>255</v>
      </c>
      <c r="G48" s="30" t="s">
        <v>256</v>
      </c>
      <c r="H48" s="30" t="s">
        <v>257</v>
      </c>
      <c r="I48" s="30" t="s">
        <v>49</v>
      </c>
      <c r="J48" s="20">
        <v>1</v>
      </c>
      <c r="K48" s="20">
        <v>1</v>
      </c>
      <c r="L48" s="20">
        <f t="shared" si="0"/>
        <v>0</v>
      </c>
      <c r="M48" s="20">
        <v>1</v>
      </c>
      <c r="N48" s="20">
        <v>1</v>
      </c>
      <c r="O48" s="20">
        <f t="shared" si="4"/>
        <v>0</v>
      </c>
      <c r="P48" s="30" t="s">
        <v>281</v>
      </c>
      <c r="Q48" s="30" t="s">
        <v>301</v>
      </c>
      <c r="R48" s="54">
        <f>1685300473-3783600</f>
        <v>1681516873</v>
      </c>
      <c r="S48" s="54">
        <f>502833434+1173474036</f>
        <v>1676307470</v>
      </c>
      <c r="T48" s="30" t="s">
        <v>258</v>
      </c>
      <c r="U48" s="58" t="s">
        <v>259</v>
      </c>
      <c r="V48" s="60"/>
      <c r="W48" s="60"/>
      <c r="X48" s="66"/>
      <c r="Y48" s="66"/>
      <c r="Z48" s="60"/>
      <c r="AA48" s="60"/>
      <c r="AB48" s="63"/>
      <c r="AC48" s="63"/>
      <c r="AD48" s="63"/>
      <c r="AE48" s="63"/>
      <c r="AF48" s="63"/>
      <c r="AG48" s="63"/>
      <c r="AH48" s="63"/>
      <c r="AI48" s="63"/>
      <c r="AJ48" s="63"/>
      <c r="AK48" s="63"/>
    </row>
    <row r="49" spans="1:37" s="4" customFormat="1" ht="39.6" customHeight="1" x14ac:dyDescent="0.2">
      <c r="A49" s="19"/>
      <c r="B49" s="19"/>
      <c r="C49" s="19"/>
      <c r="D49" s="19"/>
      <c r="E49" s="19"/>
      <c r="F49" s="19"/>
      <c r="G49" s="19"/>
      <c r="H49" s="19"/>
      <c r="I49" s="19"/>
      <c r="J49" s="29"/>
      <c r="K49" s="29"/>
      <c r="L49" s="19"/>
      <c r="M49" s="19"/>
      <c r="N49" s="19"/>
      <c r="O49" s="19"/>
      <c r="P49" s="19"/>
      <c r="Q49" s="19"/>
      <c r="R49" s="26">
        <f>SUM(R6:R48)</f>
        <v>1573867555540</v>
      </c>
      <c r="S49" s="26">
        <f>SUM(S6:S48)</f>
        <v>1091814722569.1699</v>
      </c>
      <c r="T49" s="19"/>
      <c r="U49" s="19"/>
      <c r="V49" s="66"/>
      <c r="W49" s="66"/>
      <c r="X49" s="60"/>
      <c r="Y49" s="60"/>
      <c r="Z49" s="60"/>
      <c r="AA49" s="60"/>
      <c r="AB49" s="61"/>
      <c r="AC49" s="61"/>
      <c r="AD49" s="61"/>
      <c r="AE49" s="61"/>
      <c r="AF49" s="61"/>
      <c r="AG49" s="61"/>
      <c r="AH49" s="61"/>
      <c r="AI49" s="61"/>
      <c r="AJ49" s="61"/>
      <c r="AK49" s="61"/>
    </row>
    <row r="50" spans="1:37" s="4" customFormat="1" ht="44.45" customHeight="1" x14ac:dyDescent="0.2">
      <c r="A50" s="3"/>
      <c r="B50" s="3"/>
      <c r="C50" s="3"/>
      <c r="D50" s="10"/>
      <c r="E50" s="10"/>
      <c r="F50" s="10"/>
      <c r="G50" s="3"/>
      <c r="H50" s="3"/>
      <c r="I50" s="12"/>
      <c r="J50" s="27"/>
      <c r="K50" s="27"/>
      <c r="L50" s="12"/>
      <c r="M50" s="12"/>
      <c r="N50" s="12"/>
      <c r="O50" s="12"/>
      <c r="P50" s="12"/>
      <c r="Q50" s="45"/>
      <c r="R50" s="46"/>
      <c r="S50" s="55"/>
      <c r="T50" s="13"/>
      <c r="U50" s="16"/>
      <c r="V50" s="60"/>
      <c r="W50" s="60"/>
      <c r="X50" s="60"/>
      <c r="Y50" s="60"/>
      <c r="Z50" s="60"/>
      <c r="AA50" s="60"/>
      <c r="AB50" s="61"/>
      <c r="AC50" s="61"/>
      <c r="AD50" s="61"/>
      <c r="AE50" s="61"/>
      <c r="AF50" s="61"/>
      <c r="AG50" s="61"/>
      <c r="AH50" s="61"/>
      <c r="AI50" s="61"/>
      <c r="AJ50" s="61"/>
      <c r="AK50" s="61"/>
    </row>
    <row r="53" spans="1:37" x14ac:dyDescent="0.2">
      <c r="S53" s="47"/>
    </row>
    <row r="55" spans="1:37" x14ac:dyDescent="0.2">
      <c r="V55" s="64"/>
      <c r="W55" s="64"/>
    </row>
    <row r="235" spans="8:8" ht="64.5" customHeight="1" x14ac:dyDescent="0.2"/>
    <row r="236" spans="8:8" ht="60.95" customHeight="1" x14ac:dyDescent="0.2"/>
    <row r="238" spans="8:8" x14ac:dyDescent="0.2">
      <c r="H238" s="48" t="s">
        <v>927</v>
      </c>
    </row>
  </sheetData>
  <autoFilter ref="A5:U5" xr:uid="{00000000-0001-0000-0200-000000000000}"/>
  <printOptions horizontalCentered="1"/>
  <pageMargins left="0.23622047244094491" right="0.23622047244094491" top="0.74803149606299213" bottom="0.74803149606299213" header="0.31496062992125984" footer="0.31496062992125984"/>
  <pageSetup paperSize="5" scale="24" fitToHeight="0" orientation="landscape" r:id="rId1"/>
  <headerFooter>
    <oddFooter>&amp;L&amp;8Plan de Acción 4 T 2025
Fecha de corte 31 de Diciembre/25
&amp;1#&amp;"Aptos,Normal"&amp;10&amp;K000000 Pública&amp;CPágina &amp;P de &amp;N</oddFooter>
  </headerFooter>
  <rowBreaks count="4" manualBreakCount="4">
    <brk id="15" max="20" man="1"/>
    <brk id="25" max="20" man="1"/>
    <brk id="37" max="20" man="1"/>
    <brk id="48" max="20" man="1"/>
  </rowBreaks>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2DDFC-BDFA-4839-AE88-237BB5BC5CD7}">
  <sheetPr>
    <pageSetUpPr fitToPage="1"/>
  </sheetPr>
  <dimension ref="A1:H238"/>
  <sheetViews>
    <sheetView showGridLines="0" view="pageBreakPreview" zoomScale="73" zoomScaleNormal="64" zoomScaleSheetLayoutView="73" workbookViewId="0">
      <selection activeCell="A42" sqref="A42"/>
    </sheetView>
  </sheetViews>
  <sheetFormatPr baseColWidth="10" defaultColWidth="10.85546875" defaultRowHeight="15" x14ac:dyDescent="0.25"/>
  <cols>
    <col min="1" max="1" width="189.5703125" customWidth="1"/>
    <col min="5" max="5" width="17.42578125" customWidth="1"/>
    <col min="11" max="11" width="95.140625" customWidth="1"/>
    <col min="12" max="12" width="20.42578125" customWidth="1"/>
  </cols>
  <sheetData>
    <row r="1" ht="46.5" customHeight="1" x14ac:dyDescent="0.25"/>
    <row r="3" ht="35.25" customHeight="1" x14ac:dyDescent="0.25"/>
    <row r="4" ht="21.75" customHeight="1" x14ac:dyDescent="0.25"/>
    <row r="8" ht="7.5" customHeight="1" x14ac:dyDescent="0.25"/>
    <row r="63" spans="1:1" ht="25.5" customHeight="1" x14ac:dyDescent="0.25"/>
    <row r="64" spans="1:1" ht="181.5" customHeight="1" x14ac:dyDescent="0.25">
      <c r="A64" s="18"/>
    </row>
    <row r="235" spans="8:8" ht="64.5" customHeight="1" x14ac:dyDescent="0.25"/>
    <row r="236" spans="8:8" ht="60.95" customHeight="1" x14ac:dyDescent="0.25"/>
    <row r="238" spans="8:8" x14ac:dyDescent="0.25">
      <c r="H238" t="s">
        <v>927</v>
      </c>
    </row>
  </sheetData>
  <printOptions horizontalCentered="1"/>
  <pageMargins left="0.23622047244094491" right="0.23622047244094491" top="0.74803149606299213" bottom="0.74803149606299213" header="0.31496062992125984" footer="0.31496062992125984"/>
  <pageSetup paperSize="5" scale="99" fitToHeight="0" orientation="landscape" r:id="rId1"/>
  <headerFooter>
    <oddFooter>&amp;L&amp;8Plan de Acción 4 T 2025
Fecha de corte 31 de Diciembre/25
&amp;1#&amp;"Aptos,Normal"&amp;10&amp;K000000 Pública&amp;CPágina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B6D3E-7364-420E-BF8C-9D98F2CE2365}">
  <sheetPr>
    <tabColor theme="9" tint="0.39997558519241921"/>
    <pageSetUpPr fitToPage="1"/>
  </sheetPr>
  <dimension ref="A1:P473"/>
  <sheetViews>
    <sheetView showGridLines="0" view="pageBreakPreview" zoomScale="40" zoomScaleNormal="25" zoomScaleSheetLayoutView="40" workbookViewId="0">
      <selection activeCell="G15" sqref="G15:G17"/>
    </sheetView>
  </sheetViews>
  <sheetFormatPr baseColWidth="10" defaultColWidth="11.42578125" defaultRowHeight="15" x14ac:dyDescent="0.25"/>
  <cols>
    <col min="1" max="1" width="34.5703125" style="68" customWidth="1"/>
    <col min="2" max="2" width="55.42578125" style="69" customWidth="1"/>
    <col min="3" max="3" width="56.5703125" style="69" customWidth="1"/>
    <col min="4" max="4" width="39.42578125" style="70" customWidth="1"/>
    <col min="5" max="5" width="29.85546875" style="71" customWidth="1"/>
    <col min="6" max="6" width="26.42578125" style="79" customWidth="1"/>
    <col min="7" max="7" width="33.42578125" style="72" customWidth="1"/>
    <col min="8" max="8" width="54" style="73" customWidth="1"/>
    <col min="9" max="9" width="13.140625" style="70" customWidth="1"/>
    <col min="10" max="10" width="20.42578125" style="76" customWidth="1"/>
    <col min="11" max="11" width="22.42578125" style="77" customWidth="1"/>
    <col min="12" max="12" width="16.5703125" style="70" customWidth="1"/>
    <col min="13" max="13" width="18.28515625" style="70" customWidth="1"/>
    <col min="14" max="14" width="17.140625" style="70" customWidth="1"/>
    <col min="15" max="15" width="29.5703125" style="70" customWidth="1"/>
    <col min="16" max="16" width="28.85546875" style="73" customWidth="1"/>
    <col min="17" max="16384" width="11.42578125" style="68"/>
  </cols>
  <sheetData>
    <row r="1" spans="1:16" x14ac:dyDescent="0.25">
      <c r="F1" s="69"/>
      <c r="J1" s="70"/>
      <c r="K1" s="70"/>
    </row>
    <row r="2" spans="1:16" ht="32.450000000000003" customHeight="1" x14ac:dyDescent="0.25">
      <c r="F2" s="69"/>
      <c r="J2" s="70"/>
      <c r="K2" s="70"/>
    </row>
    <row r="3" spans="1:16" ht="81.95" customHeight="1" x14ac:dyDescent="0.25">
      <c r="D3" s="74"/>
      <c r="F3" s="75"/>
      <c r="J3" s="70"/>
      <c r="K3" s="70"/>
    </row>
    <row r="4" spans="1:16" ht="71.45" customHeight="1" x14ac:dyDescent="0.25">
      <c r="A4" s="80" t="s">
        <v>260</v>
      </c>
      <c r="B4" s="80" t="s">
        <v>33</v>
      </c>
      <c r="C4" s="80" t="s">
        <v>34</v>
      </c>
      <c r="D4" s="81" t="s">
        <v>261</v>
      </c>
      <c r="E4" s="82" t="s">
        <v>274</v>
      </c>
      <c r="F4" s="81" t="s">
        <v>275</v>
      </c>
      <c r="G4" s="83" t="s">
        <v>276</v>
      </c>
      <c r="H4" s="84" t="s">
        <v>277</v>
      </c>
      <c r="I4" s="84" t="s">
        <v>262</v>
      </c>
      <c r="J4" s="84" t="s">
        <v>938</v>
      </c>
      <c r="K4" s="84" t="s">
        <v>939</v>
      </c>
      <c r="L4" s="84" t="s">
        <v>940</v>
      </c>
      <c r="M4" s="84" t="s">
        <v>941</v>
      </c>
      <c r="N4" s="84" t="s">
        <v>263</v>
      </c>
      <c r="O4" s="84" t="s">
        <v>264</v>
      </c>
      <c r="P4" s="84" t="s">
        <v>265</v>
      </c>
    </row>
    <row r="5" spans="1:16" ht="87.75" customHeight="1" x14ac:dyDescent="0.25">
      <c r="A5" s="116" t="s">
        <v>44</v>
      </c>
      <c r="B5" s="117" t="s">
        <v>715</v>
      </c>
      <c r="C5" s="116" t="s">
        <v>716</v>
      </c>
      <c r="D5" s="116" t="s">
        <v>309</v>
      </c>
      <c r="E5" s="118">
        <v>7775339910</v>
      </c>
      <c r="F5" s="118">
        <v>5258184682.7200003</v>
      </c>
      <c r="G5" s="119">
        <v>0.67626428472372735</v>
      </c>
      <c r="H5" s="85" t="s">
        <v>862</v>
      </c>
      <c r="I5" s="86">
        <v>2</v>
      </c>
      <c r="J5" s="87">
        <v>2</v>
      </c>
      <c r="K5" s="88">
        <v>1</v>
      </c>
      <c r="L5" s="87">
        <v>2</v>
      </c>
      <c r="M5" s="88">
        <v>1</v>
      </c>
      <c r="N5" s="89">
        <f>+(J5-L5)/J5</f>
        <v>0</v>
      </c>
      <c r="O5" s="116" t="s">
        <v>50</v>
      </c>
      <c r="P5" s="116" t="s">
        <v>991</v>
      </c>
    </row>
    <row r="6" spans="1:16" ht="26.45" customHeight="1" x14ac:dyDescent="0.25">
      <c r="A6" s="116"/>
      <c r="B6" s="117"/>
      <c r="C6" s="116"/>
      <c r="D6" s="116"/>
      <c r="E6" s="118"/>
      <c r="F6" s="118"/>
      <c r="G6" s="119"/>
      <c r="H6" s="85" t="s">
        <v>311</v>
      </c>
      <c r="I6" s="86">
        <v>2</v>
      </c>
      <c r="J6" s="87">
        <v>2</v>
      </c>
      <c r="K6" s="88">
        <v>1</v>
      </c>
      <c r="L6" s="87">
        <v>2</v>
      </c>
      <c r="M6" s="88">
        <v>1</v>
      </c>
      <c r="N6" s="89">
        <f t="shared" ref="N6:N69" si="0">+(J6-L6)/J6</f>
        <v>0</v>
      </c>
      <c r="O6" s="116"/>
      <c r="P6" s="116"/>
    </row>
    <row r="7" spans="1:16" ht="26.45" customHeight="1" x14ac:dyDescent="0.25">
      <c r="A7" s="116"/>
      <c r="B7" s="117"/>
      <c r="C7" s="116"/>
      <c r="D7" s="116"/>
      <c r="E7" s="118"/>
      <c r="F7" s="118"/>
      <c r="G7" s="119"/>
      <c r="H7" s="85" t="s">
        <v>312</v>
      </c>
      <c r="I7" s="86">
        <v>2</v>
      </c>
      <c r="J7" s="87">
        <v>2</v>
      </c>
      <c r="K7" s="88">
        <v>1</v>
      </c>
      <c r="L7" s="87">
        <v>2</v>
      </c>
      <c r="M7" s="88">
        <v>1</v>
      </c>
      <c r="N7" s="89">
        <f t="shared" si="0"/>
        <v>0</v>
      </c>
      <c r="O7" s="116"/>
      <c r="P7" s="116"/>
    </row>
    <row r="8" spans="1:16" ht="26.45" customHeight="1" x14ac:dyDescent="0.25">
      <c r="A8" s="116"/>
      <c r="B8" s="117"/>
      <c r="C8" s="116"/>
      <c r="D8" s="116"/>
      <c r="E8" s="118"/>
      <c r="F8" s="118"/>
      <c r="G8" s="119"/>
      <c r="H8" s="85" t="s">
        <v>313</v>
      </c>
      <c r="I8" s="86">
        <v>2</v>
      </c>
      <c r="J8" s="87">
        <v>2</v>
      </c>
      <c r="K8" s="88">
        <v>1</v>
      </c>
      <c r="L8" s="87">
        <v>2</v>
      </c>
      <c r="M8" s="88">
        <v>1</v>
      </c>
      <c r="N8" s="89">
        <f t="shared" si="0"/>
        <v>0</v>
      </c>
      <c r="O8" s="116"/>
      <c r="P8" s="116"/>
    </row>
    <row r="9" spans="1:16" ht="51" customHeight="1" x14ac:dyDescent="0.25">
      <c r="A9" s="116"/>
      <c r="B9" s="117"/>
      <c r="C9" s="116"/>
      <c r="D9" s="116" t="s">
        <v>307</v>
      </c>
      <c r="E9" s="118">
        <v>5371723485.6599998</v>
      </c>
      <c r="F9" s="118">
        <v>3000857693.9899998</v>
      </c>
      <c r="G9" s="119">
        <v>0.55863964368249641</v>
      </c>
      <c r="H9" s="85" t="s">
        <v>942</v>
      </c>
      <c r="I9" s="86">
        <v>118</v>
      </c>
      <c r="J9" s="87">
        <v>118</v>
      </c>
      <c r="K9" s="88">
        <v>1</v>
      </c>
      <c r="L9" s="87">
        <v>118</v>
      </c>
      <c r="M9" s="88">
        <v>1</v>
      </c>
      <c r="N9" s="89">
        <f t="shared" si="0"/>
        <v>0</v>
      </c>
      <c r="O9" s="116"/>
      <c r="P9" s="116"/>
    </row>
    <row r="10" spans="1:16" ht="56.25" customHeight="1" x14ac:dyDescent="0.25">
      <c r="A10" s="116"/>
      <c r="B10" s="117"/>
      <c r="C10" s="116"/>
      <c r="D10" s="116"/>
      <c r="E10" s="118"/>
      <c r="F10" s="118"/>
      <c r="G10" s="119"/>
      <c r="H10" s="85" t="s">
        <v>943</v>
      </c>
      <c r="I10" s="86">
        <v>4785</v>
      </c>
      <c r="J10" s="87">
        <v>4785</v>
      </c>
      <c r="K10" s="88">
        <v>1</v>
      </c>
      <c r="L10" s="87">
        <v>4995</v>
      </c>
      <c r="M10" s="88">
        <v>1.0440000295639038</v>
      </c>
      <c r="N10" s="89">
        <f t="shared" si="0"/>
        <v>-4.3887147335423198E-2</v>
      </c>
      <c r="O10" s="116"/>
      <c r="P10" s="116"/>
    </row>
    <row r="11" spans="1:16" ht="50.25" customHeight="1" x14ac:dyDescent="0.25">
      <c r="A11" s="116"/>
      <c r="B11" s="117"/>
      <c r="C11" s="116"/>
      <c r="D11" s="86" t="s">
        <v>308</v>
      </c>
      <c r="E11" s="90">
        <v>3470922198.6599998</v>
      </c>
      <c r="F11" s="90">
        <v>2955447033.6599998</v>
      </c>
      <c r="G11" s="88">
        <f t="shared" ref="G11" si="1">+F11/E11</f>
        <v>0.85148754841033125</v>
      </c>
      <c r="H11" s="85" t="s">
        <v>310</v>
      </c>
      <c r="I11" s="86">
        <v>4970</v>
      </c>
      <c r="J11" s="87">
        <v>4970</v>
      </c>
      <c r="K11" s="88">
        <v>1.000999927520752</v>
      </c>
      <c r="L11" s="87">
        <v>6233</v>
      </c>
      <c r="M11" s="88">
        <v>1.2539999485015869</v>
      </c>
      <c r="N11" s="89">
        <f t="shared" si="0"/>
        <v>-0.25412474849094568</v>
      </c>
      <c r="O11" s="116"/>
      <c r="P11" s="116"/>
    </row>
    <row r="12" spans="1:16" ht="53.25" customHeight="1" x14ac:dyDescent="0.25">
      <c r="A12" s="116" t="s">
        <v>44</v>
      </c>
      <c r="B12" s="117" t="s">
        <v>717</v>
      </c>
      <c r="C12" s="116" t="s">
        <v>718</v>
      </c>
      <c r="D12" s="116" t="s">
        <v>686</v>
      </c>
      <c r="E12" s="118">
        <v>11797980000</v>
      </c>
      <c r="F12" s="118">
        <v>10814815000</v>
      </c>
      <c r="G12" s="119">
        <v>0.91666666666666663</v>
      </c>
      <c r="H12" s="85" t="s">
        <v>687</v>
      </c>
      <c r="I12" s="86">
        <v>37</v>
      </c>
      <c r="J12" s="87">
        <v>37</v>
      </c>
      <c r="K12" s="88">
        <v>1</v>
      </c>
      <c r="L12" s="87">
        <v>36</v>
      </c>
      <c r="M12" s="88">
        <v>0.97299998998641968</v>
      </c>
      <c r="N12" s="89">
        <f t="shared" si="0"/>
        <v>2.7027027027027029E-2</v>
      </c>
      <c r="O12" s="116" t="s">
        <v>55</v>
      </c>
      <c r="P12" s="116" t="s">
        <v>988</v>
      </c>
    </row>
    <row r="13" spans="1:16" ht="35.450000000000003" customHeight="1" x14ac:dyDescent="0.25">
      <c r="A13" s="116"/>
      <c r="B13" s="117"/>
      <c r="C13" s="116"/>
      <c r="D13" s="116"/>
      <c r="E13" s="118"/>
      <c r="F13" s="118"/>
      <c r="G13" s="119"/>
      <c r="H13" s="85" t="s">
        <v>719</v>
      </c>
      <c r="I13" s="86">
        <v>100</v>
      </c>
      <c r="J13" s="87">
        <v>100</v>
      </c>
      <c r="K13" s="88">
        <v>1</v>
      </c>
      <c r="L13" s="87">
        <v>100</v>
      </c>
      <c r="M13" s="88">
        <v>1</v>
      </c>
      <c r="N13" s="89">
        <f t="shared" si="0"/>
        <v>0</v>
      </c>
      <c r="O13" s="116"/>
      <c r="P13" s="116"/>
    </row>
    <row r="14" spans="1:16" ht="48" customHeight="1" x14ac:dyDescent="0.25">
      <c r="A14" s="116"/>
      <c r="B14" s="117"/>
      <c r="C14" s="116"/>
      <c r="D14" s="116"/>
      <c r="E14" s="118"/>
      <c r="F14" s="118"/>
      <c r="G14" s="119"/>
      <c r="H14" s="85" t="s">
        <v>720</v>
      </c>
      <c r="I14" s="86">
        <v>100</v>
      </c>
      <c r="J14" s="87">
        <v>100</v>
      </c>
      <c r="K14" s="88">
        <v>1</v>
      </c>
      <c r="L14" s="87">
        <v>92</v>
      </c>
      <c r="M14" s="88">
        <v>0.92000001668930054</v>
      </c>
      <c r="N14" s="89">
        <f t="shared" si="0"/>
        <v>0.08</v>
      </c>
      <c r="O14" s="116"/>
      <c r="P14" s="116"/>
    </row>
    <row r="15" spans="1:16" ht="39" customHeight="1" x14ac:dyDescent="0.25">
      <c r="A15" s="116"/>
      <c r="B15" s="117"/>
      <c r="C15" s="116"/>
      <c r="D15" s="116" t="s">
        <v>721</v>
      </c>
      <c r="E15" s="118">
        <v>2384245404</v>
      </c>
      <c r="F15" s="118">
        <v>2165431246</v>
      </c>
      <c r="G15" s="119">
        <v>0.90822498488079295</v>
      </c>
      <c r="H15" s="85" t="s">
        <v>722</v>
      </c>
      <c r="I15" s="86">
        <v>100</v>
      </c>
      <c r="J15" s="87">
        <v>100</v>
      </c>
      <c r="K15" s="88">
        <v>1</v>
      </c>
      <c r="L15" s="87">
        <v>100</v>
      </c>
      <c r="M15" s="88">
        <v>1</v>
      </c>
      <c r="N15" s="89">
        <f t="shared" si="0"/>
        <v>0</v>
      </c>
      <c r="O15" s="116"/>
      <c r="P15" s="116"/>
    </row>
    <row r="16" spans="1:16" ht="33" customHeight="1" x14ac:dyDescent="0.25">
      <c r="A16" s="116"/>
      <c r="B16" s="117"/>
      <c r="C16" s="116"/>
      <c r="D16" s="116"/>
      <c r="E16" s="118"/>
      <c r="F16" s="118"/>
      <c r="G16" s="119"/>
      <c r="H16" s="85" t="s">
        <v>723</v>
      </c>
      <c r="I16" s="86">
        <v>100</v>
      </c>
      <c r="J16" s="87">
        <v>100</v>
      </c>
      <c r="K16" s="88">
        <v>1</v>
      </c>
      <c r="L16" s="87">
        <v>92</v>
      </c>
      <c r="M16" s="88">
        <v>0.92000001668930054</v>
      </c>
      <c r="N16" s="89">
        <f t="shared" si="0"/>
        <v>0.08</v>
      </c>
      <c r="O16" s="116"/>
      <c r="P16" s="116"/>
    </row>
    <row r="17" spans="1:16" ht="35.25" customHeight="1" x14ac:dyDescent="0.25">
      <c r="A17" s="116"/>
      <c r="B17" s="117"/>
      <c r="C17" s="116"/>
      <c r="D17" s="116"/>
      <c r="E17" s="118"/>
      <c r="F17" s="118"/>
      <c r="G17" s="119"/>
      <c r="H17" s="85" t="s">
        <v>724</v>
      </c>
      <c r="I17" s="86">
        <v>788</v>
      </c>
      <c r="J17" s="87">
        <v>788</v>
      </c>
      <c r="K17" s="88">
        <v>1</v>
      </c>
      <c r="L17" s="87">
        <v>788</v>
      </c>
      <c r="M17" s="88">
        <v>1</v>
      </c>
      <c r="N17" s="89">
        <f t="shared" si="0"/>
        <v>0</v>
      </c>
      <c r="O17" s="116"/>
      <c r="P17" s="116"/>
    </row>
    <row r="18" spans="1:16" ht="32.25" customHeight="1" x14ac:dyDescent="0.25">
      <c r="A18" s="116" t="s">
        <v>44</v>
      </c>
      <c r="B18" s="117" t="s">
        <v>725</v>
      </c>
      <c r="C18" s="116" t="s">
        <v>58</v>
      </c>
      <c r="D18" s="116" t="s">
        <v>701</v>
      </c>
      <c r="E18" s="118">
        <v>3628699726</v>
      </c>
      <c r="F18" s="118">
        <v>3177078801.5700002</v>
      </c>
      <c r="G18" s="119">
        <v>0.87554194104458682</v>
      </c>
      <c r="H18" s="85" t="s">
        <v>699</v>
      </c>
      <c r="I18" s="86">
        <v>6</v>
      </c>
      <c r="J18" s="87">
        <v>6</v>
      </c>
      <c r="K18" s="88">
        <v>1</v>
      </c>
      <c r="L18" s="87">
        <v>6</v>
      </c>
      <c r="M18" s="91">
        <v>1</v>
      </c>
      <c r="N18" s="89">
        <f t="shared" si="0"/>
        <v>0</v>
      </c>
      <c r="O18" s="116" t="s">
        <v>55</v>
      </c>
      <c r="P18" s="116" t="s">
        <v>988</v>
      </c>
    </row>
    <row r="19" spans="1:16" ht="37.5" customHeight="1" x14ac:dyDescent="0.25">
      <c r="A19" s="116"/>
      <c r="B19" s="117"/>
      <c r="C19" s="116"/>
      <c r="D19" s="116"/>
      <c r="E19" s="118"/>
      <c r="F19" s="118"/>
      <c r="G19" s="119"/>
      <c r="H19" s="85" t="s">
        <v>700</v>
      </c>
      <c r="I19" s="86">
        <v>62309</v>
      </c>
      <c r="J19" s="87">
        <v>62309</v>
      </c>
      <c r="K19" s="88">
        <v>1</v>
      </c>
      <c r="L19" s="87">
        <v>68971</v>
      </c>
      <c r="M19" s="91">
        <v>1.1069999933242798</v>
      </c>
      <c r="N19" s="89">
        <f t="shared" si="0"/>
        <v>-0.10691874368068818</v>
      </c>
      <c r="O19" s="116"/>
      <c r="P19" s="116"/>
    </row>
    <row r="20" spans="1:16" ht="35.25" customHeight="1" x14ac:dyDescent="0.25">
      <c r="A20" s="116"/>
      <c r="B20" s="117"/>
      <c r="C20" s="116"/>
      <c r="D20" s="116" t="s">
        <v>696</v>
      </c>
      <c r="E20" s="118">
        <v>37903510911</v>
      </c>
      <c r="F20" s="118">
        <v>33631002479</v>
      </c>
      <c r="G20" s="119">
        <v>0.88727934881726023</v>
      </c>
      <c r="H20" s="85" t="s">
        <v>698</v>
      </c>
      <c r="I20" s="86">
        <v>5</v>
      </c>
      <c r="J20" s="87">
        <v>5</v>
      </c>
      <c r="K20" s="88">
        <v>1</v>
      </c>
      <c r="L20" s="87">
        <v>5</v>
      </c>
      <c r="M20" s="91">
        <v>1</v>
      </c>
      <c r="N20" s="89">
        <f t="shared" si="0"/>
        <v>0</v>
      </c>
      <c r="O20" s="116"/>
      <c r="P20" s="116"/>
    </row>
    <row r="21" spans="1:16" ht="47.25" customHeight="1" x14ac:dyDescent="0.25">
      <c r="A21" s="116"/>
      <c r="B21" s="117"/>
      <c r="C21" s="116"/>
      <c r="D21" s="116"/>
      <c r="E21" s="118"/>
      <c r="F21" s="118"/>
      <c r="G21" s="119"/>
      <c r="H21" s="85" t="s">
        <v>726</v>
      </c>
      <c r="I21" s="86">
        <v>6000</v>
      </c>
      <c r="J21" s="87">
        <v>6000</v>
      </c>
      <c r="K21" s="88">
        <v>1</v>
      </c>
      <c r="L21" s="87">
        <v>1183</v>
      </c>
      <c r="M21" s="91">
        <v>0.19699999690055847</v>
      </c>
      <c r="N21" s="89">
        <f t="shared" si="0"/>
        <v>0.80283333333333329</v>
      </c>
      <c r="O21" s="116"/>
      <c r="P21" s="116"/>
    </row>
    <row r="22" spans="1:16" ht="41.45" customHeight="1" x14ac:dyDescent="0.25">
      <c r="A22" s="116"/>
      <c r="B22" s="117"/>
      <c r="C22" s="116"/>
      <c r="D22" s="116"/>
      <c r="E22" s="118"/>
      <c r="F22" s="118"/>
      <c r="G22" s="119"/>
      <c r="H22" s="85" t="s">
        <v>697</v>
      </c>
      <c r="I22" s="86">
        <v>36200</v>
      </c>
      <c r="J22" s="87">
        <v>36200</v>
      </c>
      <c r="K22" s="88">
        <v>1</v>
      </c>
      <c r="L22" s="87">
        <v>13138</v>
      </c>
      <c r="M22" s="91">
        <v>0.36300000548362732</v>
      </c>
      <c r="N22" s="89">
        <f t="shared" si="0"/>
        <v>0.63707182320441991</v>
      </c>
      <c r="O22" s="116"/>
      <c r="P22" s="116"/>
    </row>
    <row r="23" spans="1:16" ht="37.5" customHeight="1" x14ac:dyDescent="0.25">
      <c r="A23" s="116"/>
      <c r="B23" s="117"/>
      <c r="C23" s="116"/>
      <c r="D23" s="86" t="s">
        <v>727</v>
      </c>
      <c r="E23" s="90">
        <v>2931940917</v>
      </c>
      <c r="F23" s="90">
        <v>2489382083</v>
      </c>
      <c r="G23" s="88">
        <v>0.84905601902345562</v>
      </c>
      <c r="H23" s="85" t="s">
        <v>702</v>
      </c>
      <c r="I23" s="86">
        <v>1</v>
      </c>
      <c r="J23" s="87">
        <v>1</v>
      </c>
      <c r="K23" s="88">
        <v>1</v>
      </c>
      <c r="L23" s="87">
        <v>0</v>
      </c>
      <c r="M23" s="91">
        <v>0</v>
      </c>
      <c r="N23" s="89">
        <f t="shared" si="0"/>
        <v>1</v>
      </c>
      <c r="O23" s="116"/>
      <c r="P23" s="116"/>
    </row>
    <row r="24" spans="1:16" ht="31.5" customHeight="1" x14ac:dyDescent="0.25">
      <c r="A24" s="116"/>
      <c r="B24" s="117"/>
      <c r="C24" s="116"/>
      <c r="D24" s="116" t="s">
        <v>692</v>
      </c>
      <c r="E24" s="118">
        <v>68944093716</v>
      </c>
      <c r="F24" s="118">
        <v>28828490000</v>
      </c>
      <c r="G24" s="119">
        <v>0.41814299740819877</v>
      </c>
      <c r="H24" s="85" t="s">
        <v>689</v>
      </c>
      <c r="I24" s="86">
        <v>1</v>
      </c>
      <c r="J24" s="87">
        <v>1</v>
      </c>
      <c r="K24" s="88">
        <v>1</v>
      </c>
      <c r="L24" s="87">
        <v>1</v>
      </c>
      <c r="M24" s="91">
        <v>1</v>
      </c>
      <c r="N24" s="89">
        <f t="shared" si="0"/>
        <v>0</v>
      </c>
      <c r="O24" s="116"/>
      <c r="P24" s="116"/>
    </row>
    <row r="25" spans="1:16" ht="31.5" customHeight="1" x14ac:dyDescent="0.25">
      <c r="A25" s="116"/>
      <c r="B25" s="117"/>
      <c r="C25" s="116"/>
      <c r="D25" s="116"/>
      <c r="E25" s="118"/>
      <c r="F25" s="118"/>
      <c r="G25" s="119"/>
      <c r="H25" s="85" t="s">
        <v>690</v>
      </c>
      <c r="I25" s="86">
        <v>1</v>
      </c>
      <c r="J25" s="87">
        <v>1</v>
      </c>
      <c r="K25" s="88">
        <v>1</v>
      </c>
      <c r="L25" s="87">
        <v>1</v>
      </c>
      <c r="M25" s="91">
        <v>1</v>
      </c>
      <c r="N25" s="89">
        <f t="shared" si="0"/>
        <v>0</v>
      </c>
      <c r="O25" s="116"/>
      <c r="P25" s="116"/>
    </row>
    <row r="26" spans="1:16" ht="31.5" customHeight="1" x14ac:dyDescent="0.25">
      <c r="A26" s="116" t="s">
        <v>44</v>
      </c>
      <c r="B26" s="117"/>
      <c r="C26" s="116"/>
      <c r="D26" s="116"/>
      <c r="E26" s="118"/>
      <c r="F26" s="118"/>
      <c r="G26" s="119"/>
      <c r="H26" s="85" t="s">
        <v>691</v>
      </c>
      <c r="I26" s="86">
        <v>1</v>
      </c>
      <c r="J26" s="87">
        <v>1</v>
      </c>
      <c r="K26" s="88">
        <v>1</v>
      </c>
      <c r="L26" s="87">
        <v>1</v>
      </c>
      <c r="M26" s="91">
        <v>1</v>
      </c>
      <c r="N26" s="89">
        <f t="shared" si="0"/>
        <v>0</v>
      </c>
      <c r="O26" s="116"/>
      <c r="P26" s="116"/>
    </row>
    <row r="27" spans="1:16" ht="31.5" customHeight="1" x14ac:dyDescent="0.25">
      <c r="A27" s="116"/>
      <c r="B27" s="117"/>
      <c r="C27" s="116"/>
      <c r="D27" s="116"/>
      <c r="E27" s="118"/>
      <c r="F27" s="118"/>
      <c r="G27" s="119"/>
      <c r="H27" s="85" t="s">
        <v>728</v>
      </c>
      <c r="I27" s="86">
        <v>129581</v>
      </c>
      <c r="J27" s="87">
        <v>129581</v>
      </c>
      <c r="K27" s="88">
        <v>1</v>
      </c>
      <c r="L27" s="87">
        <v>81104</v>
      </c>
      <c r="M27" s="91">
        <v>0.62599998712539673</v>
      </c>
      <c r="N27" s="89">
        <f t="shared" si="0"/>
        <v>0.37410577167949005</v>
      </c>
      <c r="O27" s="116"/>
      <c r="P27" s="116"/>
    </row>
    <row r="28" spans="1:16" ht="38.25" customHeight="1" x14ac:dyDescent="0.25">
      <c r="A28" s="116"/>
      <c r="B28" s="117"/>
      <c r="C28" s="116"/>
      <c r="D28" s="116" t="s">
        <v>693</v>
      </c>
      <c r="E28" s="118">
        <v>1449933180</v>
      </c>
      <c r="F28" s="118">
        <v>790872644</v>
      </c>
      <c r="G28" s="119">
        <v>0.54545454570534069</v>
      </c>
      <c r="H28" s="85" t="s">
        <v>729</v>
      </c>
      <c r="I28" s="86">
        <v>11</v>
      </c>
      <c r="J28" s="87">
        <v>11</v>
      </c>
      <c r="K28" s="88">
        <v>1.0010000467300415</v>
      </c>
      <c r="L28" s="87">
        <v>11</v>
      </c>
      <c r="M28" s="91">
        <v>1.0010000467300415</v>
      </c>
      <c r="N28" s="89">
        <f t="shared" si="0"/>
        <v>0</v>
      </c>
      <c r="O28" s="116"/>
      <c r="P28" s="116"/>
    </row>
    <row r="29" spans="1:16" ht="63" customHeight="1" x14ac:dyDescent="0.25">
      <c r="A29" s="116"/>
      <c r="B29" s="117"/>
      <c r="C29" s="116"/>
      <c r="D29" s="116"/>
      <c r="E29" s="118"/>
      <c r="F29" s="118"/>
      <c r="G29" s="119"/>
      <c r="H29" s="85" t="s">
        <v>863</v>
      </c>
      <c r="I29" s="86">
        <v>21417</v>
      </c>
      <c r="J29" s="87">
        <v>21417</v>
      </c>
      <c r="K29" s="88">
        <v>1</v>
      </c>
      <c r="L29" s="87">
        <v>19407</v>
      </c>
      <c r="M29" s="91">
        <v>0.90599995851516724</v>
      </c>
      <c r="N29" s="89">
        <f t="shared" si="0"/>
        <v>9.3850679366858106E-2</v>
      </c>
      <c r="O29" s="116"/>
      <c r="P29" s="116"/>
    </row>
    <row r="30" spans="1:16" ht="34.5" customHeight="1" x14ac:dyDescent="0.25">
      <c r="A30" s="116"/>
      <c r="B30" s="117"/>
      <c r="C30" s="116"/>
      <c r="D30" s="116" t="s">
        <v>944</v>
      </c>
      <c r="E30" s="118">
        <v>2713621584</v>
      </c>
      <c r="F30" s="118">
        <v>2521561220</v>
      </c>
      <c r="G30" s="119">
        <v>0.92922360098680579</v>
      </c>
      <c r="H30" s="85" t="s">
        <v>688</v>
      </c>
      <c r="I30" s="86">
        <v>100</v>
      </c>
      <c r="J30" s="87">
        <v>100</v>
      </c>
      <c r="K30" s="88">
        <v>1</v>
      </c>
      <c r="L30" s="87">
        <v>100</v>
      </c>
      <c r="M30" s="91">
        <v>1</v>
      </c>
      <c r="N30" s="89">
        <f t="shared" si="0"/>
        <v>0</v>
      </c>
      <c r="O30" s="116"/>
      <c r="P30" s="116"/>
    </row>
    <row r="31" spans="1:16" ht="36" customHeight="1" x14ac:dyDescent="0.25">
      <c r="A31" s="116"/>
      <c r="B31" s="117"/>
      <c r="C31" s="116"/>
      <c r="D31" s="116"/>
      <c r="E31" s="118"/>
      <c r="F31" s="118"/>
      <c r="G31" s="119"/>
      <c r="H31" s="85" t="s">
        <v>695</v>
      </c>
      <c r="I31" s="86">
        <v>100</v>
      </c>
      <c r="J31" s="87">
        <v>100</v>
      </c>
      <c r="K31" s="88">
        <v>1</v>
      </c>
      <c r="L31" s="87">
        <v>93</v>
      </c>
      <c r="M31" s="91">
        <v>0.93000000715255737</v>
      </c>
      <c r="N31" s="89">
        <f t="shared" si="0"/>
        <v>7.0000000000000007E-2</v>
      </c>
      <c r="O31" s="116"/>
      <c r="P31" s="116"/>
    </row>
    <row r="32" spans="1:16" ht="47.25" customHeight="1" x14ac:dyDescent="0.25">
      <c r="A32" s="116"/>
      <c r="B32" s="117"/>
      <c r="C32" s="116"/>
      <c r="D32" s="116"/>
      <c r="E32" s="118"/>
      <c r="F32" s="118"/>
      <c r="G32" s="119"/>
      <c r="H32" s="85" t="s">
        <v>694</v>
      </c>
      <c r="I32" s="86">
        <v>55008</v>
      </c>
      <c r="J32" s="87">
        <v>55008</v>
      </c>
      <c r="K32" s="88">
        <v>1</v>
      </c>
      <c r="L32" s="87">
        <v>55008</v>
      </c>
      <c r="M32" s="91">
        <v>1</v>
      </c>
      <c r="N32" s="89">
        <f t="shared" si="0"/>
        <v>0</v>
      </c>
      <c r="O32" s="116"/>
      <c r="P32" s="116"/>
    </row>
    <row r="33" spans="1:16" ht="33.75" customHeight="1" x14ac:dyDescent="0.25">
      <c r="A33" s="116"/>
      <c r="B33" s="117"/>
      <c r="C33" s="116"/>
      <c r="D33" s="116" t="s">
        <v>947</v>
      </c>
      <c r="E33" s="118">
        <v>2784396021</v>
      </c>
      <c r="F33" s="118">
        <v>220969013</v>
      </c>
      <c r="G33" s="119">
        <v>7.9359764679106326E-2</v>
      </c>
      <c r="H33" s="85" t="s">
        <v>945</v>
      </c>
      <c r="I33" s="86">
        <v>2</v>
      </c>
      <c r="J33" s="87">
        <v>2</v>
      </c>
      <c r="K33" s="88">
        <v>1</v>
      </c>
      <c r="L33" s="87">
        <v>2</v>
      </c>
      <c r="M33" s="91">
        <v>1</v>
      </c>
      <c r="N33" s="89">
        <f t="shared" si="0"/>
        <v>0</v>
      </c>
      <c r="O33" s="116"/>
      <c r="P33" s="116"/>
    </row>
    <row r="34" spans="1:16" ht="33.75" customHeight="1" x14ac:dyDescent="0.25">
      <c r="A34" s="116"/>
      <c r="B34" s="117"/>
      <c r="C34" s="116"/>
      <c r="D34" s="116"/>
      <c r="E34" s="118"/>
      <c r="F34" s="118"/>
      <c r="G34" s="119"/>
      <c r="H34" s="85" t="s">
        <v>946</v>
      </c>
      <c r="I34" s="86">
        <v>4500</v>
      </c>
      <c r="J34" s="87">
        <v>4500</v>
      </c>
      <c r="K34" s="88">
        <v>1</v>
      </c>
      <c r="L34" s="87">
        <v>226</v>
      </c>
      <c r="M34" s="91">
        <v>5.000000074505806E-2</v>
      </c>
      <c r="N34" s="89">
        <f t="shared" si="0"/>
        <v>0.94977777777777783</v>
      </c>
      <c r="O34" s="116"/>
      <c r="P34" s="116"/>
    </row>
    <row r="35" spans="1:16" ht="41.25" customHeight="1" x14ac:dyDescent="0.25">
      <c r="A35" s="116" t="s">
        <v>44</v>
      </c>
      <c r="B35" s="117" t="s">
        <v>730</v>
      </c>
      <c r="C35" s="116" t="s">
        <v>61</v>
      </c>
      <c r="D35" s="116" t="s">
        <v>731</v>
      </c>
      <c r="E35" s="92">
        <v>94311515414</v>
      </c>
      <c r="F35" s="92">
        <v>47826000000</v>
      </c>
      <c r="G35" s="93">
        <v>0.50710668564764161</v>
      </c>
      <c r="H35" s="85" t="s">
        <v>689</v>
      </c>
      <c r="I35" s="86">
        <v>1</v>
      </c>
      <c r="J35" s="87">
        <v>1</v>
      </c>
      <c r="K35" s="88">
        <v>1</v>
      </c>
      <c r="L35" s="87">
        <v>1</v>
      </c>
      <c r="M35" s="91">
        <v>1</v>
      </c>
      <c r="N35" s="89">
        <f t="shared" si="0"/>
        <v>0</v>
      </c>
      <c r="O35" s="116" t="s">
        <v>55</v>
      </c>
      <c r="P35" s="116" t="s">
        <v>988</v>
      </c>
    </row>
    <row r="36" spans="1:16" ht="21.75" customHeight="1" x14ac:dyDescent="0.25">
      <c r="A36" s="116"/>
      <c r="B36" s="117"/>
      <c r="C36" s="116"/>
      <c r="D36" s="116"/>
      <c r="E36" s="92"/>
      <c r="F36" s="92"/>
      <c r="G36" s="93"/>
      <c r="H36" s="85" t="s">
        <v>690</v>
      </c>
      <c r="I36" s="86">
        <v>1</v>
      </c>
      <c r="J36" s="87">
        <v>1</v>
      </c>
      <c r="K36" s="88">
        <v>1</v>
      </c>
      <c r="L36" s="87">
        <v>1</v>
      </c>
      <c r="M36" s="91">
        <v>1</v>
      </c>
      <c r="N36" s="89">
        <f t="shared" si="0"/>
        <v>0</v>
      </c>
      <c r="O36" s="116"/>
      <c r="P36" s="116"/>
    </row>
    <row r="37" spans="1:16" ht="21.75" customHeight="1" x14ac:dyDescent="0.25">
      <c r="A37" s="116"/>
      <c r="B37" s="117"/>
      <c r="C37" s="116"/>
      <c r="D37" s="116"/>
      <c r="E37" s="92"/>
      <c r="F37" s="92"/>
      <c r="G37" s="93"/>
      <c r="H37" s="85" t="s">
        <v>691</v>
      </c>
      <c r="I37" s="86">
        <v>1</v>
      </c>
      <c r="J37" s="87">
        <v>1</v>
      </c>
      <c r="K37" s="88">
        <v>1</v>
      </c>
      <c r="L37" s="87">
        <v>1</v>
      </c>
      <c r="M37" s="91">
        <v>1</v>
      </c>
      <c r="N37" s="89">
        <f t="shared" si="0"/>
        <v>0</v>
      </c>
      <c r="O37" s="116"/>
      <c r="P37" s="116"/>
    </row>
    <row r="38" spans="1:16" ht="24" customHeight="1" x14ac:dyDescent="0.25">
      <c r="A38" s="116"/>
      <c r="B38" s="117"/>
      <c r="C38" s="116"/>
      <c r="D38" s="116"/>
      <c r="E38" s="92"/>
      <c r="F38" s="92"/>
      <c r="G38" s="93"/>
      <c r="H38" s="85" t="s">
        <v>732</v>
      </c>
      <c r="I38" s="86">
        <v>587</v>
      </c>
      <c r="J38" s="87">
        <v>587</v>
      </c>
      <c r="K38" s="88">
        <v>1</v>
      </c>
      <c r="L38" s="87">
        <v>0</v>
      </c>
      <c r="M38" s="91">
        <v>0</v>
      </c>
      <c r="N38" s="89">
        <f t="shared" si="0"/>
        <v>1</v>
      </c>
      <c r="O38" s="116"/>
      <c r="P38" s="116"/>
    </row>
    <row r="39" spans="1:16" ht="34.5" customHeight="1" x14ac:dyDescent="0.25">
      <c r="A39" s="116"/>
      <c r="B39" s="117"/>
      <c r="C39" s="116"/>
      <c r="D39" s="116" t="s">
        <v>733</v>
      </c>
      <c r="E39" s="92">
        <v>223843212072</v>
      </c>
      <c r="F39" s="92">
        <v>160013749353.98999</v>
      </c>
      <c r="G39" s="93">
        <v>0.71484745002015504</v>
      </c>
      <c r="H39" s="85" t="s">
        <v>703</v>
      </c>
      <c r="I39" s="86">
        <v>100</v>
      </c>
      <c r="J39" s="87">
        <v>100</v>
      </c>
      <c r="K39" s="88">
        <v>1</v>
      </c>
      <c r="L39" s="87">
        <v>100</v>
      </c>
      <c r="M39" s="91">
        <v>1</v>
      </c>
      <c r="N39" s="89">
        <f t="shared" si="0"/>
        <v>0</v>
      </c>
      <c r="O39" s="116"/>
      <c r="P39" s="116"/>
    </row>
    <row r="40" spans="1:16" ht="34.5" customHeight="1" x14ac:dyDescent="0.25">
      <c r="A40" s="116"/>
      <c r="B40" s="117"/>
      <c r="C40" s="116"/>
      <c r="D40" s="116"/>
      <c r="E40" s="92"/>
      <c r="F40" s="92"/>
      <c r="G40" s="93"/>
      <c r="H40" s="85" t="s">
        <v>704</v>
      </c>
      <c r="I40" s="86">
        <v>100</v>
      </c>
      <c r="J40" s="87">
        <v>100</v>
      </c>
      <c r="K40" s="88">
        <v>1</v>
      </c>
      <c r="L40" s="87">
        <v>83</v>
      </c>
      <c r="M40" s="91">
        <v>0.82999998331069946</v>
      </c>
      <c r="N40" s="89">
        <f t="shared" si="0"/>
        <v>0.17</v>
      </c>
      <c r="O40" s="116"/>
      <c r="P40" s="116"/>
    </row>
    <row r="41" spans="1:16" ht="34.5" customHeight="1" x14ac:dyDescent="0.25">
      <c r="A41" s="116"/>
      <c r="B41" s="117"/>
      <c r="C41" s="116"/>
      <c r="D41" s="116"/>
      <c r="E41" s="92"/>
      <c r="F41" s="92"/>
      <c r="G41" s="93"/>
      <c r="H41" s="85" t="s">
        <v>705</v>
      </c>
      <c r="I41" s="86">
        <v>100</v>
      </c>
      <c r="J41" s="87">
        <v>100</v>
      </c>
      <c r="K41" s="88">
        <v>1</v>
      </c>
      <c r="L41" s="87">
        <v>100</v>
      </c>
      <c r="M41" s="91">
        <v>1</v>
      </c>
      <c r="N41" s="89">
        <f t="shared" si="0"/>
        <v>0</v>
      </c>
      <c r="O41" s="116"/>
      <c r="P41" s="116"/>
    </row>
    <row r="42" spans="1:16" ht="15" customHeight="1" x14ac:dyDescent="0.25">
      <c r="A42" s="116"/>
      <c r="B42" s="117"/>
      <c r="C42" s="116"/>
      <c r="D42" s="116"/>
      <c r="E42" s="92"/>
      <c r="F42" s="92"/>
      <c r="G42" s="93"/>
      <c r="H42" s="85" t="s">
        <v>706</v>
      </c>
      <c r="I42" s="86">
        <v>100</v>
      </c>
      <c r="J42" s="87">
        <v>100</v>
      </c>
      <c r="K42" s="88">
        <v>1</v>
      </c>
      <c r="L42" s="87">
        <v>54</v>
      </c>
      <c r="M42" s="91">
        <v>0.54000002145767212</v>
      </c>
      <c r="N42" s="89">
        <f t="shared" si="0"/>
        <v>0.46</v>
      </c>
      <c r="O42" s="116"/>
      <c r="P42" s="116"/>
    </row>
    <row r="43" spans="1:16" ht="15" customHeight="1" x14ac:dyDescent="0.25">
      <c r="A43" s="116"/>
      <c r="B43" s="117"/>
      <c r="C43" s="116"/>
      <c r="D43" s="116"/>
      <c r="E43" s="92"/>
      <c r="F43" s="92"/>
      <c r="G43" s="93"/>
      <c r="H43" s="85" t="s">
        <v>707</v>
      </c>
      <c r="I43" s="86">
        <v>100</v>
      </c>
      <c r="J43" s="87">
        <v>100</v>
      </c>
      <c r="K43" s="88">
        <v>1</v>
      </c>
      <c r="L43" s="87">
        <v>100</v>
      </c>
      <c r="M43" s="91">
        <v>1</v>
      </c>
      <c r="N43" s="89">
        <f t="shared" si="0"/>
        <v>0</v>
      </c>
      <c r="O43" s="116"/>
      <c r="P43" s="116"/>
    </row>
    <row r="44" spans="1:16" ht="15" customHeight="1" x14ac:dyDescent="0.25">
      <c r="A44" s="116"/>
      <c r="B44" s="117"/>
      <c r="C44" s="116"/>
      <c r="D44" s="116"/>
      <c r="E44" s="92"/>
      <c r="F44" s="92"/>
      <c r="G44" s="93"/>
      <c r="H44" s="85" t="s">
        <v>708</v>
      </c>
      <c r="I44" s="86">
        <v>100</v>
      </c>
      <c r="J44" s="87">
        <v>100</v>
      </c>
      <c r="K44" s="88">
        <v>1</v>
      </c>
      <c r="L44" s="87">
        <v>100</v>
      </c>
      <c r="M44" s="91">
        <v>1</v>
      </c>
      <c r="N44" s="89">
        <f t="shared" si="0"/>
        <v>0</v>
      </c>
      <c r="O44" s="116"/>
      <c r="P44" s="116"/>
    </row>
    <row r="45" spans="1:16" ht="51" customHeight="1" x14ac:dyDescent="0.25">
      <c r="A45" s="116"/>
      <c r="B45" s="117"/>
      <c r="C45" s="116"/>
      <c r="D45" s="116"/>
      <c r="E45" s="92"/>
      <c r="F45" s="92"/>
      <c r="G45" s="93"/>
      <c r="H45" s="85" t="s">
        <v>948</v>
      </c>
      <c r="I45" s="86">
        <v>6589</v>
      </c>
      <c r="J45" s="87">
        <v>6589</v>
      </c>
      <c r="K45" s="88">
        <v>1</v>
      </c>
      <c r="L45" s="87">
        <v>6589</v>
      </c>
      <c r="M45" s="91">
        <v>1</v>
      </c>
      <c r="N45" s="89">
        <f t="shared" si="0"/>
        <v>0</v>
      </c>
      <c r="O45" s="116"/>
      <c r="P45" s="116"/>
    </row>
    <row r="46" spans="1:16" ht="42.75" customHeight="1" x14ac:dyDescent="0.25">
      <c r="A46" s="116"/>
      <c r="B46" s="117"/>
      <c r="C46" s="116"/>
      <c r="D46" s="116"/>
      <c r="E46" s="92"/>
      <c r="F46" s="92"/>
      <c r="G46" s="93"/>
      <c r="H46" s="85" t="s">
        <v>949</v>
      </c>
      <c r="I46" s="86">
        <v>7468</v>
      </c>
      <c r="J46" s="87">
        <v>7468</v>
      </c>
      <c r="K46" s="88">
        <v>1</v>
      </c>
      <c r="L46" s="87">
        <v>7468</v>
      </c>
      <c r="M46" s="91">
        <v>1</v>
      </c>
      <c r="N46" s="89">
        <f t="shared" si="0"/>
        <v>0</v>
      </c>
      <c r="O46" s="116"/>
      <c r="P46" s="116"/>
    </row>
    <row r="47" spans="1:16" ht="55.5" customHeight="1" x14ac:dyDescent="0.25">
      <c r="A47" s="116"/>
      <c r="B47" s="117"/>
      <c r="C47" s="116"/>
      <c r="D47" s="116" t="s">
        <v>734</v>
      </c>
      <c r="E47" s="118">
        <v>49967705338</v>
      </c>
      <c r="F47" s="118">
        <v>12491926335</v>
      </c>
      <c r="G47" s="119">
        <v>0.25000000001000644</v>
      </c>
      <c r="H47" s="85" t="s">
        <v>710</v>
      </c>
      <c r="I47" s="86">
        <v>100</v>
      </c>
      <c r="J47" s="87">
        <v>100</v>
      </c>
      <c r="K47" s="88">
        <v>1</v>
      </c>
      <c r="L47" s="87">
        <v>100</v>
      </c>
      <c r="M47" s="91">
        <v>1</v>
      </c>
      <c r="N47" s="89">
        <f t="shared" si="0"/>
        <v>0</v>
      </c>
      <c r="O47" s="116"/>
      <c r="P47" s="116"/>
    </row>
    <row r="48" spans="1:16" ht="38.25" customHeight="1" x14ac:dyDescent="0.25">
      <c r="A48" s="116"/>
      <c r="B48" s="117"/>
      <c r="C48" s="116"/>
      <c r="D48" s="116"/>
      <c r="E48" s="118"/>
      <c r="F48" s="118"/>
      <c r="G48" s="119"/>
      <c r="H48" s="85" t="s">
        <v>711</v>
      </c>
      <c r="I48" s="86">
        <v>100</v>
      </c>
      <c r="J48" s="87">
        <v>100</v>
      </c>
      <c r="K48" s="88">
        <v>1</v>
      </c>
      <c r="L48" s="87">
        <v>75</v>
      </c>
      <c r="M48" s="91">
        <v>0.75</v>
      </c>
      <c r="N48" s="89">
        <f t="shared" si="0"/>
        <v>0.25</v>
      </c>
      <c r="O48" s="116"/>
      <c r="P48" s="116"/>
    </row>
    <row r="49" spans="1:16" ht="54" customHeight="1" x14ac:dyDescent="0.25">
      <c r="A49" s="116"/>
      <c r="B49" s="117"/>
      <c r="C49" s="116"/>
      <c r="D49" s="116"/>
      <c r="E49" s="118"/>
      <c r="F49" s="118"/>
      <c r="G49" s="119"/>
      <c r="H49" s="85" t="s">
        <v>709</v>
      </c>
      <c r="I49" s="86">
        <v>1262</v>
      </c>
      <c r="J49" s="87">
        <v>1262</v>
      </c>
      <c r="K49" s="88">
        <v>1</v>
      </c>
      <c r="L49" s="87">
        <v>1262</v>
      </c>
      <c r="M49" s="91">
        <v>1</v>
      </c>
      <c r="N49" s="89">
        <f t="shared" si="0"/>
        <v>0</v>
      </c>
      <c r="O49" s="116"/>
      <c r="P49" s="116"/>
    </row>
    <row r="50" spans="1:16" ht="38.25" customHeight="1" x14ac:dyDescent="0.25">
      <c r="A50" s="116"/>
      <c r="B50" s="117"/>
      <c r="C50" s="116"/>
      <c r="D50" s="86" t="s">
        <v>735</v>
      </c>
      <c r="E50" s="90">
        <v>4067681604</v>
      </c>
      <c r="F50" s="90">
        <v>3714482210</v>
      </c>
      <c r="G50" s="88">
        <v>0.91316936073544264</v>
      </c>
      <c r="H50" s="85" t="s">
        <v>712</v>
      </c>
      <c r="I50" s="86">
        <v>12</v>
      </c>
      <c r="J50" s="87">
        <v>12</v>
      </c>
      <c r="K50" s="88">
        <v>1</v>
      </c>
      <c r="L50" s="87">
        <v>12</v>
      </c>
      <c r="M50" s="91">
        <v>1</v>
      </c>
      <c r="N50" s="89">
        <f t="shared" si="0"/>
        <v>0</v>
      </c>
      <c r="O50" s="116"/>
      <c r="P50" s="116"/>
    </row>
    <row r="51" spans="1:16" ht="28.5" customHeight="1" x14ac:dyDescent="0.25">
      <c r="A51" s="116"/>
      <c r="B51" s="117"/>
      <c r="C51" s="116"/>
      <c r="D51" s="86" t="s">
        <v>736</v>
      </c>
      <c r="E51" s="90">
        <v>56029500547</v>
      </c>
      <c r="F51" s="90">
        <v>0</v>
      </c>
      <c r="G51" s="88">
        <v>0</v>
      </c>
      <c r="H51" s="85" t="s">
        <v>737</v>
      </c>
      <c r="I51" s="86">
        <v>64</v>
      </c>
      <c r="J51" s="87">
        <v>64</v>
      </c>
      <c r="K51" s="88">
        <v>1</v>
      </c>
      <c r="L51" s="87">
        <v>1</v>
      </c>
      <c r="M51" s="91">
        <v>1.6000000759959221E-2</v>
      </c>
      <c r="N51" s="89">
        <f t="shared" si="0"/>
        <v>0.984375</v>
      </c>
      <c r="O51" s="116"/>
      <c r="P51" s="116"/>
    </row>
    <row r="52" spans="1:16" ht="38.25" customHeight="1" x14ac:dyDescent="0.25">
      <c r="A52" s="116"/>
      <c r="B52" s="117"/>
      <c r="C52" s="116"/>
      <c r="D52" s="116" t="s">
        <v>738</v>
      </c>
      <c r="E52" s="118">
        <v>0</v>
      </c>
      <c r="F52" s="118">
        <v>0</v>
      </c>
      <c r="G52" s="119">
        <v>0</v>
      </c>
      <c r="H52" s="85" t="s">
        <v>739</v>
      </c>
      <c r="I52" s="86">
        <v>1</v>
      </c>
      <c r="J52" s="87">
        <v>1</v>
      </c>
      <c r="K52" s="88">
        <v>1</v>
      </c>
      <c r="L52" s="87">
        <v>1</v>
      </c>
      <c r="M52" s="91">
        <v>1</v>
      </c>
      <c r="N52" s="89">
        <f t="shared" si="0"/>
        <v>0</v>
      </c>
      <c r="O52" s="116"/>
      <c r="P52" s="116"/>
    </row>
    <row r="53" spans="1:16" ht="30.95" customHeight="1" x14ac:dyDescent="0.25">
      <c r="A53" s="116"/>
      <c r="B53" s="117"/>
      <c r="C53" s="116"/>
      <c r="D53" s="116"/>
      <c r="E53" s="118"/>
      <c r="F53" s="118"/>
      <c r="G53" s="119"/>
      <c r="H53" s="85" t="s">
        <v>740</v>
      </c>
      <c r="I53" s="86">
        <v>1</v>
      </c>
      <c r="J53" s="87">
        <v>1</v>
      </c>
      <c r="K53" s="88">
        <v>1</v>
      </c>
      <c r="L53" s="87">
        <v>1</v>
      </c>
      <c r="M53" s="91">
        <v>1</v>
      </c>
      <c r="N53" s="89">
        <f t="shared" si="0"/>
        <v>0</v>
      </c>
      <c r="O53" s="116"/>
      <c r="P53" s="116"/>
    </row>
    <row r="54" spans="1:16" ht="27.95" customHeight="1" x14ac:dyDescent="0.25">
      <c r="A54" s="116"/>
      <c r="B54" s="117"/>
      <c r="C54" s="116"/>
      <c r="D54" s="116"/>
      <c r="E54" s="118"/>
      <c r="F54" s="118"/>
      <c r="G54" s="119"/>
      <c r="H54" s="85" t="s">
        <v>741</v>
      </c>
      <c r="I54" s="86">
        <v>1</v>
      </c>
      <c r="J54" s="87">
        <v>1</v>
      </c>
      <c r="K54" s="88">
        <v>1</v>
      </c>
      <c r="L54" s="87">
        <v>1</v>
      </c>
      <c r="M54" s="91">
        <v>1</v>
      </c>
      <c r="N54" s="89">
        <f t="shared" si="0"/>
        <v>0</v>
      </c>
      <c r="O54" s="116"/>
      <c r="P54" s="116"/>
    </row>
    <row r="55" spans="1:16" ht="29.45" customHeight="1" x14ac:dyDescent="0.25">
      <c r="A55" s="116"/>
      <c r="B55" s="117"/>
      <c r="C55" s="116"/>
      <c r="D55" s="116"/>
      <c r="E55" s="118"/>
      <c r="F55" s="118"/>
      <c r="G55" s="119"/>
      <c r="H55" s="85" t="s">
        <v>713</v>
      </c>
      <c r="I55" s="86">
        <v>20</v>
      </c>
      <c r="J55" s="87">
        <v>20</v>
      </c>
      <c r="K55" s="88">
        <v>1</v>
      </c>
      <c r="L55" s="87">
        <v>0</v>
      </c>
      <c r="M55" s="91">
        <v>0</v>
      </c>
      <c r="N55" s="89">
        <f t="shared" si="0"/>
        <v>1</v>
      </c>
      <c r="O55" s="116"/>
      <c r="P55" s="116"/>
    </row>
    <row r="56" spans="1:16" ht="29.45" customHeight="1" x14ac:dyDescent="0.25">
      <c r="A56" s="116"/>
      <c r="B56" s="117"/>
      <c r="C56" s="116"/>
      <c r="D56" s="116" t="s">
        <v>742</v>
      </c>
      <c r="E56" s="118">
        <v>18077762986</v>
      </c>
      <c r="F56" s="118">
        <v>18077762986</v>
      </c>
      <c r="G56" s="119">
        <v>1</v>
      </c>
      <c r="H56" s="85" t="s">
        <v>743</v>
      </c>
      <c r="I56" s="86">
        <v>1</v>
      </c>
      <c r="J56" s="87">
        <v>1</v>
      </c>
      <c r="K56" s="88">
        <v>1</v>
      </c>
      <c r="L56" s="87">
        <v>1</v>
      </c>
      <c r="M56" s="91">
        <v>1</v>
      </c>
      <c r="N56" s="89">
        <f t="shared" si="0"/>
        <v>0</v>
      </c>
      <c r="O56" s="116"/>
      <c r="P56" s="116"/>
    </row>
    <row r="57" spans="1:16" ht="30" customHeight="1" x14ac:dyDescent="0.25">
      <c r="A57" s="116"/>
      <c r="B57" s="117"/>
      <c r="C57" s="116"/>
      <c r="D57" s="116"/>
      <c r="E57" s="118"/>
      <c r="F57" s="118"/>
      <c r="G57" s="119"/>
      <c r="H57" s="85" t="s">
        <v>744</v>
      </c>
      <c r="I57" s="86">
        <v>1</v>
      </c>
      <c r="J57" s="87">
        <v>1</v>
      </c>
      <c r="K57" s="88">
        <v>1</v>
      </c>
      <c r="L57" s="87">
        <v>1</v>
      </c>
      <c r="M57" s="91">
        <v>1</v>
      </c>
      <c r="N57" s="89">
        <f t="shared" si="0"/>
        <v>0</v>
      </c>
      <c r="O57" s="116"/>
      <c r="P57" s="116"/>
    </row>
    <row r="58" spans="1:16" ht="30.95" customHeight="1" x14ac:dyDescent="0.25">
      <c r="A58" s="116"/>
      <c r="B58" s="117"/>
      <c r="C58" s="116"/>
      <c r="D58" s="116"/>
      <c r="E58" s="118"/>
      <c r="F58" s="118"/>
      <c r="G58" s="119"/>
      <c r="H58" s="85" t="s">
        <v>745</v>
      </c>
      <c r="I58" s="86">
        <v>1</v>
      </c>
      <c r="J58" s="87">
        <v>1</v>
      </c>
      <c r="K58" s="88">
        <v>1</v>
      </c>
      <c r="L58" s="87">
        <v>1</v>
      </c>
      <c r="M58" s="91">
        <v>1</v>
      </c>
      <c r="N58" s="89">
        <f t="shared" si="0"/>
        <v>0</v>
      </c>
      <c r="O58" s="116"/>
      <c r="P58" s="116"/>
    </row>
    <row r="59" spans="1:16" ht="38.25" customHeight="1" x14ac:dyDescent="0.25">
      <c r="A59" s="116"/>
      <c r="B59" s="117"/>
      <c r="C59" s="116"/>
      <c r="D59" s="116"/>
      <c r="E59" s="118"/>
      <c r="F59" s="118"/>
      <c r="G59" s="119"/>
      <c r="H59" s="85" t="s">
        <v>746</v>
      </c>
      <c r="I59" s="86">
        <v>110</v>
      </c>
      <c r="J59" s="87">
        <v>110</v>
      </c>
      <c r="K59" s="88">
        <v>1</v>
      </c>
      <c r="L59" s="87">
        <v>110</v>
      </c>
      <c r="M59" s="91">
        <v>1</v>
      </c>
      <c r="N59" s="89">
        <f t="shared" si="0"/>
        <v>0</v>
      </c>
      <c r="O59" s="116"/>
      <c r="P59" s="116"/>
    </row>
    <row r="60" spans="1:16" ht="62.25" customHeight="1" x14ac:dyDescent="0.25">
      <c r="A60" s="116"/>
      <c r="B60" s="117"/>
      <c r="C60" s="116"/>
      <c r="D60" s="116"/>
      <c r="E60" s="118"/>
      <c r="F60" s="118"/>
      <c r="G60" s="119"/>
      <c r="H60" s="85" t="s">
        <v>950</v>
      </c>
      <c r="I60" s="86">
        <v>647</v>
      </c>
      <c r="J60" s="87">
        <v>647</v>
      </c>
      <c r="K60" s="88">
        <v>1</v>
      </c>
      <c r="L60" s="87">
        <v>324</v>
      </c>
      <c r="M60" s="91">
        <v>0.50099998712539673</v>
      </c>
      <c r="N60" s="89">
        <f t="shared" si="0"/>
        <v>0.4992272024729521</v>
      </c>
      <c r="O60" s="116"/>
      <c r="P60" s="116"/>
    </row>
    <row r="61" spans="1:16" ht="39" customHeight="1" x14ac:dyDescent="0.25">
      <c r="A61" s="120" t="s">
        <v>44</v>
      </c>
      <c r="B61" s="121" t="s">
        <v>747</v>
      </c>
      <c r="C61" s="120" t="s">
        <v>748</v>
      </c>
      <c r="D61" s="120" t="s">
        <v>314</v>
      </c>
      <c r="E61" s="124" t="s">
        <v>995</v>
      </c>
      <c r="F61" s="124" t="s">
        <v>995</v>
      </c>
      <c r="G61" s="125" t="s">
        <v>995</v>
      </c>
      <c r="H61" s="94" t="s">
        <v>976</v>
      </c>
      <c r="I61" s="95">
        <v>1</v>
      </c>
      <c r="J61" s="96">
        <v>1</v>
      </c>
      <c r="K61" s="97">
        <v>1</v>
      </c>
      <c r="L61" s="96">
        <v>1</v>
      </c>
      <c r="M61" s="98">
        <v>1</v>
      </c>
      <c r="N61" s="89">
        <f t="shared" si="0"/>
        <v>0</v>
      </c>
      <c r="O61" s="120" t="s">
        <v>67</v>
      </c>
      <c r="P61" s="120" t="s">
        <v>284</v>
      </c>
    </row>
    <row r="62" spans="1:16" ht="32.25" customHeight="1" x14ac:dyDescent="0.25">
      <c r="A62" s="120"/>
      <c r="B62" s="121"/>
      <c r="C62" s="120"/>
      <c r="D62" s="120"/>
      <c r="E62" s="124"/>
      <c r="F62" s="124"/>
      <c r="G62" s="125"/>
      <c r="H62" s="94" t="s">
        <v>315</v>
      </c>
      <c r="I62" s="95">
        <v>5</v>
      </c>
      <c r="J62" s="99">
        <v>5</v>
      </c>
      <c r="K62" s="97">
        <v>1</v>
      </c>
      <c r="L62" s="99">
        <v>5</v>
      </c>
      <c r="M62" s="98">
        <v>0.99999994039535522</v>
      </c>
      <c r="N62" s="89">
        <f t="shared" si="0"/>
        <v>0</v>
      </c>
      <c r="O62" s="120"/>
      <c r="P62" s="120"/>
    </row>
    <row r="63" spans="1:16" ht="66.599999999999994" customHeight="1" x14ac:dyDescent="0.25">
      <c r="A63" s="120"/>
      <c r="B63" s="121"/>
      <c r="C63" s="120"/>
      <c r="D63" s="120"/>
      <c r="E63" s="124"/>
      <c r="F63" s="124"/>
      <c r="G63" s="125"/>
      <c r="H63" s="94" t="s">
        <v>316</v>
      </c>
      <c r="I63" s="95">
        <v>100</v>
      </c>
      <c r="J63" s="99">
        <v>100</v>
      </c>
      <c r="K63" s="97">
        <v>1</v>
      </c>
      <c r="L63" s="99">
        <v>100</v>
      </c>
      <c r="M63" s="98">
        <v>1</v>
      </c>
      <c r="N63" s="89">
        <f t="shared" si="0"/>
        <v>0</v>
      </c>
      <c r="O63" s="120"/>
      <c r="P63" s="120"/>
    </row>
    <row r="64" spans="1:16" ht="72.75" customHeight="1" x14ac:dyDescent="0.25">
      <c r="A64" s="120"/>
      <c r="B64" s="121"/>
      <c r="C64" s="120"/>
      <c r="D64" s="95" t="s">
        <v>317</v>
      </c>
      <c r="E64" s="95" t="s">
        <v>995</v>
      </c>
      <c r="F64" s="95" t="s">
        <v>995</v>
      </c>
      <c r="G64" s="97" t="s">
        <v>995</v>
      </c>
      <c r="H64" s="94" t="s">
        <v>318</v>
      </c>
      <c r="I64" s="95">
        <v>100</v>
      </c>
      <c r="J64" s="99">
        <v>100</v>
      </c>
      <c r="K64" s="97">
        <v>1</v>
      </c>
      <c r="L64" s="99">
        <v>100</v>
      </c>
      <c r="M64" s="98">
        <v>1</v>
      </c>
      <c r="N64" s="89">
        <f t="shared" si="0"/>
        <v>0</v>
      </c>
      <c r="O64" s="120"/>
      <c r="P64" s="120"/>
    </row>
    <row r="65" spans="1:16" ht="65.099999999999994" customHeight="1" x14ac:dyDescent="0.25">
      <c r="A65" s="120"/>
      <c r="B65" s="121"/>
      <c r="C65" s="120"/>
      <c r="D65" s="95" t="s">
        <v>319</v>
      </c>
      <c r="E65" s="95" t="s">
        <v>995</v>
      </c>
      <c r="F65" s="95" t="s">
        <v>995</v>
      </c>
      <c r="G65" s="97" t="s">
        <v>995</v>
      </c>
      <c r="H65" s="94" t="s">
        <v>977</v>
      </c>
      <c r="I65" s="95">
        <v>100</v>
      </c>
      <c r="J65" s="99">
        <v>100</v>
      </c>
      <c r="K65" s="97">
        <v>1</v>
      </c>
      <c r="L65" s="99">
        <v>100</v>
      </c>
      <c r="M65" s="98">
        <v>1</v>
      </c>
      <c r="N65" s="89">
        <f t="shared" si="0"/>
        <v>0</v>
      </c>
      <c r="O65" s="120"/>
      <c r="P65" s="120"/>
    </row>
    <row r="66" spans="1:16" ht="36.6" customHeight="1" x14ac:dyDescent="0.25">
      <c r="A66" s="116" t="s">
        <v>44</v>
      </c>
      <c r="B66" s="117" t="s">
        <v>749</v>
      </c>
      <c r="C66" s="116" t="s">
        <v>750</v>
      </c>
      <c r="D66" s="116" t="s">
        <v>320</v>
      </c>
      <c r="E66" s="118">
        <v>152955533.68000001</v>
      </c>
      <c r="F66" s="118">
        <v>139888100</v>
      </c>
      <c r="G66" s="119">
        <v>0.9145671074095395</v>
      </c>
      <c r="H66" s="85" t="s">
        <v>321</v>
      </c>
      <c r="I66" s="86">
        <v>1</v>
      </c>
      <c r="J66" s="87">
        <v>1</v>
      </c>
      <c r="K66" s="88">
        <v>1</v>
      </c>
      <c r="L66" s="87">
        <v>1</v>
      </c>
      <c r="M66" s="91">
        <v>1</v>
      </c>
      <c r="N66" s="89">
        <f t="shared" si="0"/>
        <v>0</v>
      </c>
      <c r="O66" s="116" t="s">
        <v>50</v>
      </c>
      <c r="P66" s="116" t="s">
        <v>991</v>
      </c>
    </row>
    <row r="67" spans="1:16" ht="35.450000000000003" customHeight="1" x14ac:dyDescent="0.25">
      <c r="A67" s="116"/>
      <c r="B67" s="117"/>
      <c r="C67" s="116"/>
      <c r="D67" s="116"/>
      <c r="E67" s="118"/>
      <c r="F67" s="118"/>
      <c r="G67" s="119"/>
      <c r="H67" s="85" t="s">
        <v>322</v>
      </c>
      <c r="I67" s="86">
        <v>276</v>
      </c>
      <c r="J67" s="87">
        <v>276</v>
      </c>
      <c r="K67" s="88">
        <v>1.0010000467300415</v>
      </c>
      <c r="L67" s="87">
        <v>325</v>
      </c>
      <c r="M67" s="100">
        <v>1.1779999732971191</v>
      </c>
      <c r="N67" s="89">
        <f t="shared" si="0"/>
        <v>-0.17753623188405798</v>
      </c>
      <c r="O67" s="116"/>
      <c r="P67" s="116"/>
    </row>
    <row r="68" spans="1:16" ht="36.6" customHeight="1" x14ac:dyDescent="0.25">
      <c r="A68" s="116" t="s">
        <v>44</v>
      </c>
      <c r="B68" s="117" t="s">
        <v>751</v>
      </c>
      <c r="C68" s="116" t="s">
        <v>752</v>
      </c>
      <c r="D68" s="86" t="s">
        <v>323</v>
      </c>
      <c r="E68" s="90">
        <v>0</v>
      </c>
      <c r="F68" s="90">
        <v>0</v>
      </c>
      <c r="G68" s="88">
        <v>0</v>
      </c>
      <c r="H68" s="85" t="s">
        <v>324</v>
      </c>
      <c r="I68" s="86">
        <v>4</v>
      </c>
      <c r="J68" s="87">
        <v>4</v>
      </c>
      <c r="K68" s="88">
        <v>1</v>
      </c>
      <c r="L68" s="87">
        <v>4</v>
      </c>
      <c r="M68" s="91">
        <v>1</v>
      </c>
      <c r="N68" s="89">
        <f t="shared" si="0"/>
        <v>0</v>
      </c>
      <c r="O68" s="116" t="s">
        <v>75</v>
      </c>
      <c r="P68" s="116" t="s">
        <v>987</v>
      </c>
    </row>
    <row r="69" spans="1:16" ht="29.25" customHeight="1" x14ac:dyDescent="0.25">
      <c r="A69" s="116"/>
      <c r="B69" s="117"/>
      <c r="C69" s="116"/>
      <c r="D69" s="116" t="s">
        <v>325</v>
      </c>
      <c r="E69" s="118">
        <v>2277334701</v>
      </c>
      <c r="F69" s="118">
        <v>1405002611.3699999</v>
      </c>
      <c r="G69" s="119">
        <v>0.61695042487740137</v>
      </c>
      <c r="H69" s="85" t="s">
        <v>326</v>
      </c>
      <c r="I69" s="86">
        <v>2</v>
      </c>
      <c r="J69" s="87">
        <v>2</v>
      </c>
      <c r="K69" s="88">
        <v>1</v>
      </c>
      <c r="L69" s="87">
        <v>2</v>
      </c>
      <c r="M69" s="100">
        <v>1</v>
      </c>
      <c r="N69" s="89">
        <f t="shared" si="0"/>
        <v>0</v>
      </c>
      <c r="O69" s="116"/>
      <c r="P69" s="116"/>
    </row>
    <row r="70" spans="1:16" ht="29.25" customHeight="1" x14ac:dyDescent="0.25">
      <c r="A70" s="116"/>
      <c r="B70" s="117"/>
      <c r="C70" s="116"/>
      <c r="D70" s="116"/>
      <c r="E70" s="118"/>
      <c r="F70" s="118"/>
      <c r="G70" s="119"/>
      <c r="H70" s="85" t="s">
        <v>327</v>
      </c>
      <c r="I70" s="86">
        <v>2</v>
      </c>
      <c r="J70" s="87">
        <v>2</v>
      </c>
      <c r="K70" s="88">
        <v>1</v>
      </c>
      <c r="L70" s="87">
        <v>2</v>
      </c>
      <c r="M70" s="100">
        <v>1</v>
      </c>
      <c r="N70" s="89">
        <f t="shared" ref="N70:N133" si="2">+(J70-L70)/J70</f>
        <v>0</v>
      </c>
      <c r="O70" s="116"/>
      <c r="P70" s="116"/>
    </row>
    <row r="71" spans="1:16" ht="29.25" customHeight="1" x14ac:dyDescent="0.25">
      <c r="A71" s="116"/>
      <c r="B71" s="117"/>
      <c r="C71" s="116"/>
      <c r="D71" s="116"/>
      <c r="E71" s="118"/>
      <c r="F71" s="118"/>
      <c r="G71" s="119"/>
      <c r="H71" s="85" t="s">
        <v>328</v>
      </c>
      <c r="I71" s="86">
        <v>2</v>
      </c>
      <c r="J71" s="87">
        <v>2</v>
      </c>
      <c r="K71" s="101">
        <v>1</v>
      </c>
      <c r="L71" s="87">
        <v>2</v>
      </c>
      <c r="M71" s="100">
        <v>1</v>
      </c>
      <c r="N71" s="89">
        <f t="shared" si="2"/>
        <v>0</v>
      </c>
      <c r="O71" s="116"/>
      <c r="P71" s="116"/>
    </row>
    <row r="72" spans="1:16" ht="65.25" customHeight="1" x14ac:dyDescent="0.25">
      <c r="A72" s="116"/>
      <c r="B72" s="117"/>
      <c r="C72" s="116"/>
      <c r="D72" s="116"/>
      <c r="E72" s="118"/>
      <c r="F72" s="118"/>
      <c r="G72" s="119"/>
      <c r="H72" s="85" t="s">
        <v>951</v>
      </c>
      <c r="I72" s="86">
        <v>54</v>
      </c>
      <c r="J72" s="87">
        <v>54</v>
      </c>
      <c r="K72" s="88">
        <v>1</v>
      </c>
      <c r="L72" s="87">
        <v>54</v>
      </c>
      <c r="M72" s="91">
        <v>1</v>
      </c>
      <c r="N72" s="89">
        <f t="shared" si="2"/>
        <v>0</v>
      </c>
      <c r="O72" s="116"/>
      <c r="P72" s="116"/>
    </row>
    <row r="73" spans="1:16" ht="40.5" customHeight="1" x14ac:dyDescent="0.25">
      <c r="A73" s="116"/>
      <c r="B73" s="117"/>
      <c r="C73" s="116"/>
      <c r="D73" s="116"/>
      <c r="E73" s="118"/>
      <c r="F73" s="118"/>
      <c r="G73" s="119"/>
      <c r="H73" s="85" t="s">
        <v>329</v>
      </c>
      <c r="I73" s="86">
        <v>100</v>
      </c>
      <c r="J73" s="87">
        <v>100</v>
      </c>
      <c r="K73" s="88">
        <v>1</v>
      </c>
      <c r="L73" s="87">
        <v>100</v>
      </c>
      <c r="M73" s="91">
        <v>1</v>
      </c>
      <c r="N73" s="89">
        <f t="shared" si="2"/>
        <v>0</v>
      </c>
      <c r="O73" s="116"/>
      <c r="P73" s="116"/>
    </row>
    <row r="74" spans="1:16" ht="66.75" customHeight="1" x14ac:dyDescent="0.25">
      <c r="A74" s="116"/>
      <c r="B74" s="117"/>
      <c r="C74" s="116"/>
      <c r="D74" s="116"/>
      <c r="E74" s="118"/>
      <c r="F74" s="118"/>
      <c r="G74" s="119"/>
      <c r="H74" s="85" t="s">
        <v>864</v>
      </c>
      <c r="I74" s="86">
        <v>100</v>
      </c>
      <c r="J74" s="87">
        <v>100</v>
      </c>
      <c r="K74" s="88">
        <v>1</v>
      </c>
      <c r="L74" s="87">
        <v>100</v>
      </c>
      <c r="M74" s="91">
        <v>1</v>
      </c>
      <c r="N74" s="89">
        <f t="shared" si="2"/>
        <v>0</v>
      </c>
      <c r="O74" s="116"/>
      <c r="P74" s="116"/>
    </row>
    <row r="75" spans="1:16" ht="45.6" customHeight="1" x14ac:dyDescent="0.25">
      <c r="A75" s="116"/>
      <c r="B75" s="117"/>
      <c r="C75" s="116"/>
      <c r="D75" s="116"/>
      <c r="E75" s="118"/>
      <c r="F75" s="118"/>
      <c r="G75" s="119"/>
      <c r="H75" s="85" t="s">
        <v>330</v>
      </c>
      <c r="I75" s="86">
        <v>100</v>
      </c>
      <c r="J75" s="87">
        <v>100</v>
      </c>
      <c r="K75" s="88">
        <v>1</v>
      </c>
      <c r="L75" s="87">
        <v>100</v>
      </c>
      <c r="M75" s="91">
        <v>1</v>
      </c>
      <c r="N75" s="89">
        <f t="shared" si="2"/>
        <v>0</v>
      </c>
      <c r="O75" s="116"/>
      <c r="P75" s="116"/>
    </row>
    <row r="76" spans="1:16" ht="39" customHeight="1" x14ac:dyDescent="0.25">
      <c r="A76" s="116"/>
      <c r="B76" s="117"/>
      <c r="C76" s="116"/>
      <c r="D76" s="116"/>
      <c r="E76" s="118"/>
      <c r="F76" s="118"/>
      <c r="G76" s="119"/>
      <c r="H76" s="85" t="s">
        <v>331</v>
      </c>
      <c r="I76" s="86">
        <v>100</v>
      </c>
      <c r="J76" s="87">
        <v>100</v>
      </c>
      <c r="K76" s="88">
        <v>1</v>
      </c>
      <c r="L76" s="87">
        <v>100</v>
      </c>
      <c r="M76" s="91">
        <v>1</v>
      </c>
      <c r="N76" s="89">
        <f t="shared" si="2"/>
        <v>0</v>
      </c>
      <c r="O76" s="116"/>
      <c r="P76" s="116"/>
    </row>
    <row r="77" spans="1:16" ht="24.6" customHeight="1" x14ac:dyDescent="0.25">
      <c r="A77" s="116"/>
      <c r="B77" s="117"/>
      <c r="C77" s="116"/>
      <c r="D77" s="116" t="s">
        <v>332</v>
      </c>
      <c r="E77" s="118">
        <v>11189914465</v>
      </c>
      <c r="F77" s="118">
        <v>7384089103.9499998</v>
      </c>
      <c r="G77" s="119">
        <v>0.65988789521547064</v>
      </c>
      <c r="H77" s="85" t="s">
        <v>333</v>
      </c>
      <c r="I77" s="86">
        <v>1</v>
      </c>
      <c r="J77" s="87">
        <v>1</v>
      </c>
      <c r="K77" s="88">
        <v>1</v>
      </c>
      <c r="L77" s="87">
        <v>1</v>
      </c>
      <c r="M77" s="91">
        <v>1</v>
      </c>
      <c r="N77" s="89">
        <f t="shared" si="2"/>
        <v>0</v>
      </c>
      <c r="O77" s="116"/>
      <c r="P77" s="116"/>
    </row>
    <row r="78" spans="1:16" ht="21.95" customHeight="1" x14ac:dyDescent="0.25">
      <c r="A78" s="116"/>
      <c r="B78" s="117"/>
      <c r="C78" s="116"/>
      <c r="D78" s="116"/>
      <c r="E78" s="118"/>
      <c r="F78" s="118"/>
      <c r="G78" s="119"/>
      <c r="H78" s="85" t="s">
        <v>334</v>
      </c>
      <c r="I78" s="86">
        <v>1</v>
      </c>
      <c r="J78" s="87">
        <v>1</v>
      </c>
      <c r="K78" s="88">
        <v>1</v>
      </c>
      <c r="L78" s="87">
        <v>1</v>
      </c>
      <c r="M78" s="91">
        <v>1</v>
      </c>
      <c r="N78" s="89">
        <f t="shared" si="2"/>
        <v>0</v>
      </c>
      <c r="O78" s="116"/>
      <c r="P78" s="116"/>
    </row>
    <row r="79" spans="1:16" ht="23.1" customHeight="1" x14ac:dyDescent="0.25">
      <c r="A79" s="116"/>
      <c r="B79" s="117"/>
      <c r="C79" s="116"/>
      <c r="D79" s="116"/>
      <c r="E79" s="118"/>
      <c r="F79" s="118"/>
      <c r="G79" s="119"/>
      <c r="H79" s="85" t="s">
        <v>335</v>
      </c>
      <c r="I79" s="86">
        <v>1</v>
      </c>
      <c r="J79" s="87">
        <v>1</v>
      </c>
      <c r="K79" s="88">
        <v>1</v>
      </c>
      <c r="L79" s="87">
        <v>0</v>
      </c>
      <c r="M79" s="91">
        <v>0</v>
      </c>
      <c r="N79" s="89">
        <f t="shared" si="2"/>
        <v>1</v>
      </c>
      <c r="O79" s="116"/>
      <c r="P79" s="116"/>
    </row>
    <row r="80" spans="1:16" ht="45.6" customHeight="1" x14ac:dyDescent="0.25">
      <c r="A80" s="116"/>
      <c r="B80" s="117"/>
      <c r="C80" s="116"/>
      <c r="D80" s="116"/>
      <c r="E80" s="118"/>
      <c r="F80" s="118"/>
      <c r="G80" s="119"/>
      <c r="H80" s="85" t="s">
        <v>336</v>
      </c>
      <c r="I80" s="86">
        <v>100</v>
      </c>
      <c r="J80" s="87">
        <v>100</v>
      </c>
      <c r="K80" s="88">
        <v>1</v>
      </c>
      <c r="L80" s="87">
        <v>100</v>
      </c>
      <c r="M80" s="91">
        <v>1</v>
      </c>
      <c r="N80" s="89">
        <f t="shared" si="2"/>
        <v>0</v>
      </c>
      <c r="O80" s="116"/>
      <c r="P80" s="116"/>
    </row>
    <row r="81" spans="1:16" ht="45" x14ac:dyDescent="0.25">
      <c r="A81" s="116"/>
      <c r="B81" s="117"/>
      <c r="C81" s="116"/>
      <c r="D81" s="116"/>
      <c r="E81" s="118"/>
      <c r="F81" s="118"/>
      <c r="G81" s="119"/>
      <c r="H81" s="85" t="s">
        <v>865</v>
      </c>
      <c r="I81" s="86">
        <v>100</v>
      </c>
      <c r="J81" s="87">
        <v>100</v>
      </c>
      <c r="K81" s="88">
        <v>1</v>
      </c>
      <c r="L81" s="87">
        <v>100</v>
      </c>
      <c r="M81" s="91">
        <v>1</v>
      </c>
      <c r="N81" s="89">
        <f t="shared" si="2"/>
        <v>0</v>
      </c>
      <c r="O81" s="116"/>
      <c r="P81" s="116"/>
    </row>
    <row r="82" spans="1:16" ht="55.5" customHeight="1" x14ac:dyDescent="0.25">
      <c r="A82" s="116"/>
      <c r="B82" s="117"/>
      <c r="C82" s="116"/>
      <c r="D82" s="116"/>
      <c r="E82" s="118"/>
      <c r="F82" s="118"/>
      <c r="G82" s="119"/>
      <c r="H82" s="85" t="s">
        <v>952</v>
      </c>
      <c r="I82" s="86">
        <v>100</v>
      </c>
      <c r="J82" s="87">
        <v>100</v>
      </c>
      <c r="K82" s="88">
        <v>1</v>
      </c>
      <c r="L82" s="87">
        <v>100</v>
      </c>
      <c r="M82" s="91">
        <v>1</v>
      </c>
      <c r="N82" s="89">
        <f t="shared" si="2"/>
        <v>0</v>
      </c>
      <c r="O82" s="116"/>
      <c r="P82" s="116"/>
    </row>
    <row r="83" spans="1:16" ht="48.75" customHeight="1" x14ac:dyDescent="0.25">
      <c r="A83" s="116"/>
      <c r="B83" s="117"/>
      <c r="C83" s="116"/>
      <c r="D83" s="116"/>
      <c r="E83" s="118"/>
      <c r="F83" s="118"/>
      <c r="G83" s="119"/>
      <c r="H83" s="85" t="s">
        <v>866</v>
      </c>
      <c r="I83" s="86">
        <v>100</v>
      </c>
      <c r="J83" s="87">
        <v>100</v>
      </c>
      <c r="K83" s="88">
        <v>1</v>
      </c>
      <c r="L83" s="87">
        <v>100</v>
      </c>
      <c r="M83" s="91">
        <v>1</v>
      </c>
      <c r="N83" s="89">
        <f t="shared" si="2"/>
        <v>0</v>
      </c>
      <c r="O83" s="116"/>
      <c r="P83" s="116"/>
    </row>
    <row r="84" spans="1:16" ht="41.25" customHeight="1" x14ac:dyDescent="0.25">
      <c r="A84" s="116"/>
      <c r="B84" s="117"/>
      <c r="C84" s="116"/>
      <c r="D84" s="116"/>
      <c r="E84" s="118"/>
      <c r="F84" s="118"/>
      <c r="G84" s="119"/>
      <c r="H84" s="85" t="s">
        <v>337</v>
      </c>
      <c r="I84" s="86">
        <v>100</v>
      </c>
      <c r="J84" s="87">
        <v>100</v>
      </c>
      <c r="K84" s="88">
        <v>1</v>
      </c>
      <c r="L84" s="87">
        <v>100</v>
      </c>
      <c r="M84" s="91">
        <v>1</v>
      </c>
      <c r="N84" s="89">
        <f t="shared" si="2"/>
        <v>0</v>
      </c>
      <c r="O84" s="116"/>
      <c r="P84" s="116"/>
    </row>
    <row r="85" spans="1:16" ht="53.25" customHeight="1" x14ac:dyDescent="0.25">
      <c r="A85" s="116"/>
      <c r="B85" s="117"/>
      <c r="C85" s="116"/>
      <c r="D85" s="116"/>
      <c r="E85" s="118"/>
      <c r="F85" s="118"/>
      <c r="G85" s="119"/>
      <c r="H85" s="85" t="s">
        <v>867</v>
      </c>
      <c r="I85" s="86">
        <v>100</v>
      </c>
      <c r="J85" s="87">
        <v>100</v>
      </c>
      <c r="K85" s="88">
        <v>1</v>
      </c>
      <c r="L85" s="87">
        <v>100</v>
      </c>
      <c r="M85" s="91">
        <v>1</v>
      </c>
      <c r="N85" s="89">
        <f t="shared" si="2"/>
        <v>0</v>
      </c>
      <c r="O85" s="116"/>
      <c r="P85" s="116"/>
    </row>
    <row r="86" spans="1:16" ht="43.5" customHeight="1" x14ac:dyDescent="0.25">
      <c r="A86" s="116"/>
      <c r="B86" s="117"/>
      <c r="C86" s="116"/>
      <c r="D86" s="116"/>
      <c r="E86" s="118"/>
      <c r="F86" s="118"/>
      <c r="G86" s="119"/>
      <c r="H86" s="85" t="s">
        <v>338</v>
      </c>
      <c r="I86" s="86">
        <v>100</v>
      </c>
      <c r="J86" s="87">
        <v>100</v>
      </c>
      <c r="K86" s="88">
        <v>1</v>
      </c>
      <c r="L86" s="87">
        <v>95</v>
      </c>
      <c r="M86" s="91">
        <v>0.94999998807907104</v>
      </c>
      <c r="N86" s="89">
        <f t="shared" si="2"/>
        <v>0.05</v>
      </c>
      <c r="O86" s="116"/>
      <c r="P86" s="116"/>
    </row>
    <row r="87" spans="1:16" ht="34.5" customHeight="1" x14ac:dyDescent="0.25">
      <c r="A87" s="116"/>
      <c r="B87" s="117"/>
      <c r="C87" s="116"/>
      <c r="D87" s="116"/>
      <c r="E87" s="118"/>
      <c r="F87" s="118"/>
      <c r="G87" s="119"/>
      <c r="H87" s="85" t="s">
        <v>339</v>
      </c>
      <c r="I87" s="86">
        <v>100</v>
      </c>
      <c r="J87" s="87">
        <v>100</v>
      </c>
      <c r="K87" s="88">
        <v>1</v>
      </c>
      <c r="L87" s="87">
        <v>100</v>
      </c>
      <c r="M87" s="91">
        <v>1</v>
      </c>
      <c r="N87" s="89">
        <f t="shared" si="2"/>
        <v>0</v>
      </c>
      <c r="O87" s="116"/>
      <c r="P87" s="116"/>
    </row>
    <row r="88" spans="1:16" ht="42" customHeight="1" x14ac:dyDescent="0.25">
      <c r="A88" s="116"/>
      <c r="B88" s="117"/>
      <c r="C88" s="116"/>
      <c r="D88" s="116"/>
      <c r="E88" s="118"/>
      <c r="F88" s="118"/>
      <c r="G88" s="119"/>
      <c r="H88" s="85" t="s">
        <v>340</v>
      </c>
      <c r="I88" s="86">
        <v>100</v>
      </c>
      <c r="J88" s="87">
        <v>100</v>
      </c>
      <c r="K88" s="88">
        <v>1</v>
      </c>
      <c r="L88" s="87">
        <v>95</v>
      </c>
      <c r="M88" s="91">
        <v>0.94999998807907104</v>
      </c>
      <c r="N88" s="89">
        <f t="shared" si="2"/>
        <v>0.05</v>
      </c>
      <c r="O88" s="116"/>
      <c r="P88" s="116"/>
    </row>
    <row r="89" spans="1:16" ht="42.75" customHeight="1" x14ac:dyDescent="0.25">
      <c r="A89" s="116"/>
      <c r="B89" s="117"/>
      <c r="C89" s="116"/>
      <c r="D89" s="116"/>
      <c r="E89" s="118"/>
      <c r="F89" s="118"/>
      <c r="G89" s="119"/>
      <c r="H89" s="85" t="s">
        <v>341</v>
      </c>
      <c r="I89" s="86">
        <v>100</v>
      </c>
      <c r="J89" s="87">
        <v>100</v>
      </c>
      <c r="K89" s="88">
        <v>1</v>
      </c>
      <c r="L89" s="87">
        <v>100</v>
      </c>
      <c r="M89" s="91">
        <v>1</v>
      </c>
      <c r="N89" s="89">
        <f t="shared" si="2"/>
        <v>0</v>
      </c>
      <c r="O89" s="116"/>
      <c r="P89" s="116"/>
    </row>
    <row r="90" spans="1:16" ht="98.1" customHeight="1" x14ac:dyDescent="0.25">
      <c r="A90" s="85" t="s">
        <v>44</v>
      </c>
      <c r="B90" s="102" t="s">
        <v>753</v>
      </c>
      <c r="C90" s="85" t="s">
        <v>754</v>
      </c>
      <c r="D90" s="86" t="s">
        <v>342</v>
      </c>
      <c r="E90" s="90">
        <v>469253784</v>
      </c>
      <c r="F90" s="90">
        <v>404617284</v>
      </c>
      <c r="G90" s="88">
        <v>0.86225683797575936</v>
      </c>
      <c r="H90" s="85" t="s">
        <v>868</v>
      </c>
      <c r="I90" s="86">
        <v>100</v>
      </c>
      <c r="J90" s="87">
        <v>100</v>
      </c>
      <c r="K90" s="88">
        <v>1</v>
      </c>
      <c r="L90" s="87">
        <v>100</v>
      </c>
      <c r="M90" s="91">
        <v>1</v>
      </c>
      <c r="N90" s="89">
        <f t="shared" si="2"/>
        <v>0</v>
      </c>
      <c r="O90" s="95" t="s">
        <v>81</v>
      </c>
      <c r="P90" s="95" t="s">
        <v>992</v>
      </c>
    </row>
    <row r="91" spans="1:16" ht="30.95" customHeight="1" x14ac:dyDescent="0.25">
      <c r="A91" s="116" t="s">
        <v>84</v>
      </c>
      <c r="B91" s="117" t="s">
        <v>755</v>
      </c>
      <c r="C91" s="116" t="s">
        <v>87</v>
      </c>
      <c r="D91" s="116" t="s">
        <v>343</v>
      </c>
      <c r="E91" s="118">
        <v>53898951108.419998</v>
      </c>
      <c r="F91" s="118">
        <v>26466601301.619999</v>
      </c>
      <c r="G91" s="119">
        <v>0.49104111967561898</v>
      </c>
      <c r="H91" s="85" t="s">
        <v>344</v>
      </c>
      <c r="I91" s="86">
        <v>5</v>
      </c>
      <c r="J91" s="87">
        <v>5</v>
      </c>
      <c r="K91" s="88">
        <v>1</v>
      </c>
      <c r="L91" s="87">
        <v>5</v>
      </c>
      <c r="M91" s="91">
        <v>1</v>
      </c>
      <c r="N91" s="89">
        <f t="shared" si="2"/>
        <v>0</v>
      </c>
      <c r="O91" s="116" t="s">
        <v>89</v>
      </c>
      <c r="P91" s="116" t="s">
        <v>461</v>
      </c>
    </row>
    <row r="92" spans="1:16" ht="41.45" customHeight="1" x14ac:dyDescent="0.25">
      <c r="A92" s="116"/>
      <c r="B92" s="117"/>
      <c r="C92" s="116"/>
      <c r="D92" s="116"/>
      <c r="E92" s="118"/>
      <c r="F92" s="118"/>
      <c r="G92" s="119"/>
      <c r="H92" s="85" t="s">
        <v>345</v>
      </c>
      <c r="I92" s="86">
        <v>5</v>
      </c>
      <c r="J92" s="87">
        <v>5</v>
      </c>
      <c r="K92" s="88">
        <v>1</v>
      </c>
      <c r="L92" s="87">
        <v>5</v>
      </c>
      <c r="M92" s="88">
        <v>1</v>
      </c>
      <c r="N92" s="89">
        <f t="shared" si="2"/>
        <v>0</v>
      </c>
      <c r="O92" s="116"/>
      <c r="P92" s="116"/>
    </row>
    <row r="93" spans="1:16" ht="26.1" customHeight="1" x14ac:dyDescent="0.25">
      <c r="A93" s="116"/>
      <c r="B93" s="117"/>
      <c r="C93" s="116"/>
      <c r="D93" s="116"/>
      <c r="E93" s="118"/>
      <c r="F93" s="118"/>
      <c r="G93" s="119"/>
      <c r="H93" s="85" t="s">
        <v>346</v>
      </c>
      <c r="I93" s="86">
        <v>5</v>
      </c>
      <c r="J93" s="87">
        <v>5</v>
      </c>
      <c r="K93" s="88">
        <v>1</v>
      </c>
      <c r="L93" s="87">
        <v>5</v>
      </c>
      <c r="M93" s="88">
        <v>1</v>
      </c>
      <c r="N93" s="89">
        <f t="shared" si="2"/>
        <v>0</v>
      </c>
      <c r="O93" s="116"/>
      <c r="P93" s="116"/>
    </row>
    <row r="94" spans="1:16" ht="36.950000000000003" customHeight="1" x14ac:dyDescent="0.25">
      <c r="A94" s="116" t="s">
        <v>84</v>
      </c>
      <c r="B94" s="117"/>
      <c r="C94" s="116"/>
      <c r="D94" s="116"/>
      <c r="E94" s="118"/>
      <c r="F94" s="118"/>
      <c r="G94" s="119"/>
      <c r="H94" s="85" t="s">
        <v>347</v>
      </c>
      <c r="I94" s="86">
        <v>22</v>
      </c>
      <c r="J94" s="87">
        <v>22</v>
      </c>
      <c r="K94" s="88">
        <v>1</v>
      </c>
      <c r="L94" s="87">
        <v>25</v>
      </c>
      <c r="M94" s="88">
        <v>1.1360000371932983</v>
      </c>
      <c r="N94" s="89">
        <f t="shared" si="2"/>
        <v>-0.13636363636363635</v>
      </c>
      <c r="O94" s="116"/>
      <c r="P94" s="116"/>
    </row>
    <row r="95" spans="1:16" ht="58.5" customHeight="1" x14ac:dyDescent="0.25">
      <c r="A95" s="116"/>
      <c r="B95" s="117"/>
      <c r="C95" s="116"/>
      <c r="D95" s="116"/>
      <c r="E95" s="118"/>
      <c r="F95" s="118"/>
      <c r="G95" s="119"/>
      <c r="H95" s="85" t="s">
        <v>925</v>
      </c>
      <c r="I95" s="86">
        <v>30</v>
      </c>
      <c r="J95" s="87">
        <v>30</v>
      </c>
      <c r="K95" s="88">
        <v>1</v>
      </c>
      <c r="L95" s="87">
        <v>35</v>
      </c>
      <c r="M95" s="88">
        <v>1.1660000085830688</v>
      </c>
      <c r="N95" s="89">
        <f t="shared" si="2"/>
        <v>-0.16666666666666666</v>
      </c>
      <c r="O95" s="116"/>
      <c r="P95" s="116"/>
    </row>
    <row r="96" spans="1:16" ht="62.1" customHeight="1" x14ac:dyDescent="0.25">
      <c r="A96" s="116"/>
      <c r="B96" s="117"/>
      <c r="C96" s="116"/>
      <c r="D96" s="116"/>
      <c r="E96" s="118"/>
      <c r="F96" s="118"/>
      <c r="G96" s="119"/>
      <c r="H96" s="85" t="s">
        <v>924</v>
      </c>
      <c r="I96" s="86">
        <v>30</v>
      </c>
      <c r="J96" s="87">
        <v>30</v>
      </c>
      <c r="K96" s="88">
        <v>1</v>
      </c>
      <c r="L96" s="87">
        <v>30</v>
      </c>
      <c r="M96" s="88">
        <v>1</v>
      </c>
      <c r="N96" s="89">
        <f t="shared" si="2"/>
        <v>0</v>
      </c>
      <c r="O96" s="116"/>
      <c r="P96" s="116"/>
    </row>
    <row r="97" spans="1:16" ht="46.5" customHeight="1" x14ac:dyDescent="0.25">
      <c r="A97" s="116"/>
      <c r="B97" s="117"/>
      <c r="C97" s="116"/>
      <c r="D97" s="116"/>
      <c r="E97" s="118"/>
      <c r="F97" s="118"/>
      <c r="G97" s="119"/>
      <c r="H97" s="85" t="s">
        <v>348</v>
      </c>
      <c r="I97" s="86">
        <v>59.4</v>
      </c>
      <c r="J97" s="87">
        <v>57.400001525878906</v>
      </c>
      <c r="K97" s="88">
        <v>0.9660000205039978</v>
      </c>
      <c r="L97" s="87">
        <v>59.900001525878906</v>
      </c>
      <c r="M97" s="88">
        <v>1.0080000162124634</v>
      </c>
      <c r="N97" s="89">
        <f t="shared" si="2"/>
        <v>-4.3554005810833817E-2</v>
      </c>
      <c r="O97" s="116"/>
      <c r="P97" s="116"/>
    </row>
    <row r="98" spans="1:16" ht="39" customHeight="1" x14ac:dyDescent="0.25">
      <c r="A98" s="116"/>
      <c r="B98" s="117"/>
      <c r="C98" s="116"/>
      <c r="D98" s="116"/>
      <c r="E98" s="118"/>
      <c r="F98" s="118"/>
      <c r="G98" s="119"/>
      <c r="H98" s="85" t="s">
        <v>349</v>
      </c>
      <c r="I98" s="86">
        <v>81.7</v>
      </c>
      <c r="J98" s="87">
        <v>81.699996948242188</v>
      </c>
      <c r="K98" s="88">
        <v>1</v>
      </c>
      <c r="L98" s="87">
        <v>81.900001525878906</v>
      </c>
      <c r="M98" s="88">
        <v>1.0019999742507935</v>
      </c>
      <c r="N98" s="89">
        <f t="shared" si="2"/>
        <v>-2.448036537423909E-3</v>
      </c>
      <c r="O98" s="116"/>
      <c r="P98" s="116"/>
    </row>
    <row r="99" spans="1:16" ht="77.099999999999994" customHeight="1" x14ac:dyDescent="0.25">
      <c r="A99" s="116"/>
      <c r="B99" s="117"/>
      <c r="C99" s="116"/>
      <c r="D99" s="116"/>
      <c r="E99" s="118"/>
      <c r="F99" s="118"/>
      <c r="G99" s="119"/>
      <c r="H99" s="85" t="s">
        <v>923</v>
      </c>
      <c r="I99" s="86">
        <v>100</v>
      </c>
      <c r="J99" s="87">
        <v>100</v>
      </c>
      <c r="K99" s="88">
        <v>1</v>
      </c>
      <c r="L99" s="87">
        <v>100</v>
      </c>
      <c r="M99" s="101">
        <v>1</v>
      </c>
      <c r="N99" s="89">
        <f t="shared" si="2"/>
        <v>0</v>
      </c>
      <c r="O99" s="116"/>
      <c r="P99" s="116"/>
    </row>
    <row r="100" spans="1:16" ht="56.1" customHeight="1" x14ac:dyDescent="0.25">
      <c r="A100" s="116"/>
      <c r="B100" s="117"/>
      <c r="C100" s="116"/>
      <c r="D100" s="116"/>
      <c r="E100" s="118"/>
      <c r="F100" s="118"/>
      <c r="G100" s="119"/>
      <c r="H100" s="85" t="s">
        <v>350</v>
      </c>
      <c r="I100" s="86">
        <v>100</v>
      </c>
      <c r="J100" s="87">
        <v>100</v>
      </c>
      <c r="K100" s="88">
        <v>1</v>
      </c>
      <c r="L100" s="87">
        <v>108</v>
      </c>
      <c r="M100" s="88">
        <v>1.0800000429153442</v>
      </c>
      <c r="N100" s="89">
        <f t="shared" si="2"/>
        <v>-0.08</v>
      </c>
      <c r="O100" s="116"/>
      <c r="P100" s="116"/>
    </row>
    <row r="101" spans="1:16" ht="54.95" customHeight="1" x14ac:dyDescent="0.25">
      <c r="A101" s="116"/>
      <c r="B101" s="117"/>
      <c r="C101" s="116"/>
      <c r="D101" s="116"/>
      <c r="E101" s="118"/>
      <c r="F101" s="118"/>
      <c r="G101" s="119"/>
      <c r="H101" s="85" t="s">
        <v>351</v>
      </c>
      <c r="I101" s="86">
        <v>100</v>
      </c>
      <c r="J101" s="87">
        <v>100</v>
      </c>
      <c r="K101" s="88">
        <v>1</v>
      </c>
      <c r="L101" s="87">
        <v>85</v>
      </c>
      <c r="M101" s="88">
        <v>0.85000002384185791</v>
      </c>
      <c r="N101" s="89">
        <f t="shared" si="2"/>
        <v>0.15</v>
      </c>
      <c r="O101" s="116"/>
      <c r="P101" s="116"/>
    </row>
    <row r="102" spans="1:16" ht="41.45" customHeight="1" x14ac:dyDescent="0.25">
      <c r="A102" s="116"/>
      <c r="B102" s="117"/>
      <c r="C102" s="116"/>
      <c r="D102" s="116"/>
      <c r="E102" s="118"/>
      <c r="F102" s="118"/>
      <c r="G102" s="119"/>
      <c r="H102" s="85" t="s">
        <v>352</v>
      </c>
      <c r="I102" s="86">
        <v>100</v>
      </c>
      <c r="J102" s="87">
        <v>100</v>
      </c>
      <c r="K102" s="88">
        <v>1</v>
      </c>
      <c r="L102" s="87">
        <v>47.349998474121094</v>
      </c>
      <c r="M102" s="88">
        <v>0.47300001978874207</v>
      </c>
      <c r="N102" s="89">
        <f t="shared" si="2"/>
        <v>0.52650001525878909</v>
      </c>
      <c r="O102" s="116"/>
      <c r="P102" s="116"/>
    </row>
    <row r="103" spans="1:16" ht="59.45" customHeight="1" x14ac:dyDescent="0.25">
      <c r="A103" s="116"/>
      <c r="B103" s="117"/>
      <c r="C103" s="116"/>
      <c r="D103" s="116"/>
      <c r="E103" s="118"/>
      <c r="F103" s="118"/>
      <c r="G103" s="119"/>
      <c r="H103" s="85" t="s">
        <v>922</v>
      </c>
      <c r="I103" s="86">
        <v>150</v>
      </c>
      <c r="J103" s="87">
        <v>150</v>
      </c>
      <c r="K103" s="88">
        <v>1</v>
      </c>
      <c r="L103" s="87">
        <v>159</v>
      </c>
      <c r="M103" s="88">
        <v>1.0600000619888306</v>
      </c>
      <c r="N103" s="89">
        <f t="shared" si="2"/>
        <v>-0.06</v>
      </c>
      <c r="O103" s="116"/>
      <c r="P103" s="116"/>
    </row>
    <row r="104" spans="1:16" ht="72.75" customHeight="1" x14ac:dyDescent="0.25">
      <c r="A104" s="116"/>
      <c r="B104" s="117"/>
      <c r="C104" s="116"/>
      <c r="D104" s="116"/>
      <c r="E104" s="118"/>
      <c r="F104" s="118"/>
      <c r="G104" s="119"/>
      <c r="H104" s="85" t="s">
        <v>921</v>
      </c>
      <c r="I104" s="86">
        <v>150</v>
      </c>
      <c r="J104" s="87">
        <v>150</v>
      </c>
      <c r="K104" s="88">
        <v>1</v>
      </c>
      <c r="L104" s="87">
        <v>160</v>
      </c>
      <c r="M104" s="88">
        <v>1.0659999847412109</v>
      </c>
      <c r="N104" s="89">
        <f t="shared" si="2"/>
        <v>-6.6666666666666666E-2</v>
      </c>
      <c r="O104" s="116"/>
      <c r="P104" s="116"/>
    </row>
    <row r="105" spans="1:16" ht="64.5" customHeight="1" x14ac:dyDescent="0.25">
      <c r="A105" s="116"/>
      <c r="B105" s="117"/>
      <c r="C105" s="116"/>
      <c r="D105" s="116"/>
      <c r="E105" s="118"/>
      <c r="F105" s="118"/>
      <c r="G105" s="119"/>
      <c r="H105" s="85" t="s">
        <v>353</v>
      </c>
      <c r="I105" s="86">
        <v>500</v>
      </c>
      <c r="J105" s="87">
        <v>500</v>
      </c>
      <c r="K105" s="88">
        <v>1</v>
      </c>
      <c r="L105" s="87">
        <v>600</v>
      </c>
      <c r="M105" s="101">
        <v>1.2000000476837158</v>
      </c>
      <c r="N105" s="89">
        <f t="shared" si="2"/>
        <v>-0.2</v>
      </c>
      <c r="O105" s="116"/>
      <c r="P105" s="116"/>
    </row>
    <row r="106" spans="1:16" ht="61.5" customHeight="1" x14ac:dyDescent="0.25">
      <c r="A106" s="116"/>
      <c r="B106" s="117"/>
      <c r="C106" s="116"/>
      <c r="D106" s="116"/>
      <c r="E106" s="118"/>
      <c r="F106" s="118"/>
      <c r="G106" s="119"/>
      <c r="H106" s="85" t="s">
        <v>354</v>
      </c>
      <c r="I106" s="86">
        <v>600</v>
      </c>
      <c r="J106" s="87">
        <v>600</v>
      </c>
      <c r="K106" s="88">
        <v>1</v>
      </c>
      <c r="L106" s="87">
        <v>600</v>
      </c>
      <c r="M106" s="88">
        <v>1</v>
      </c>
      <c r="N106" s="89">
        <f t="shared" si="2"/>
        <v>0</v>
      </c>
      <c r="O106" s="116"/>
      <c r="P106" s="116"/>
    </row>
    <row r="107" spans="1:16" ht="42" customHeight="1" x14ac:dyDescent="0.25">
      <c r="A107" s="116"/>
      <c r="B107" s="117"/>
      <c r="C107" s="116"/>
      <c r="D107" s="116"/>
      <c r="E107" s="118"/>
      <c r="F107" s="118"/>
      <c r="G107" s="119"/>
      <c r="H107" s="85" t="s">
        <v>920</v>
      </c>
      <c r="I107" s="86">
        <v>800</v>
      </c>
      <c r="J107" s="87">
        <v>800</v>
      </c>
      <c r="K107" s="88">
        <v>1.0010000467300415</v>
      </c>
      <c r="L107" s="87">
        <v>805</v>
      </c>
      <c r="M107" s="88">
        <v>1.0069999694824219</v>
      </c>
      <c r="N107" s="89">
        <f t="shared" si="2"/>
        <v>-6.2500000000000003E-3</v>
      </c>
      <c r="O107" s="116"/>
      <c r="P107" s="116"/>
    </row>
    <row r="108" spans="1:16" ht="60" customHeight="1" x14ac:dyDescent="0.25">
      <c r="A108" s="116"/>
      <c r="B108" s="117"/>
      <c r="C108" s="116"/>
      <c r="D108" s="116"/>
      <c r="E108" s="118"/>
      <c r="F108" s="118"/>
      <c r="G108" s="119"/>
      <c r="H108" s="85" t="s">
        <v>919</v>
      </c>
      <c r="I108" s="86">
        <v>10000</v>
      </c>
      <c r="J108" s="87">
        <v>10000</v>
      </c>
      <c r="K108" s="88">
        <v>0.99999994039535522</v>
      </c>
      <c r="L108" s="87">
        <v>12765</v>
      </c>
      <c r="M108" s="88">
        <v>1.2769999504089355</v>
      </c>
      <c r="N108" s="89">
        <f t="shared" si="2"/>
        <v>-0.27650000000000002</v>
      </c>
      <c r="O108" s="116"/>
      <c r="P108" s="116"/>
    </row>
    <row r="109" spans="1:16" ht="32.450000000000003" customHeight="1" x14ac:dyDescent="0.25">
      <c r="A109" s="116"/>
      <c r="B109" s="117"/>
      <c r="C109" s="116"/>
      <c r="D109" s="116" t="s">
        <v>355</v>
      </c>
      <c r="E109" s="118">
        <v>30912371020.580002</v>
      </c>
      <c r="F109" s="118">
        <v>18300360417.580002</v>
      </c>
      <c r="G109" s="119">
        <v>0.59200765950293766</v>
      </c>
      <c r="H109" s="85" t="s">
        <v>356</v>
      </c>
      <c r="I109" s="86">
        <v>6</v>
      </c>
      <c r="J109" s="87">
        <v>6</v>
      </c>
      <c r="K109" s="101">
        <v>1</v>
      </c>
      <c r="L109" s="87">
        <v>6</v>
      </c>
      <c r="M109" s="101">
        <v>1</v>
      </c>
      <c r="N109" s="89">
        <f t="shared" si="2"/>
        <v>0</v>
      </c>
      <c r="O109" s="116"/>
      <c r="P109" s="116"/>
    </row>
    <row r="110" spans="1:16" ht="30" x14ac:dyDescent="0.25">
      <c r="A110" s="116"/>
      <c r="B110" s="117"/>
      <c r="C110" s="116"/>
      <c r="D110" s="116"/>
      <c r="E110" s="118"/>
      <c r="F110" s="118"/>
      <c r="G110" s="119"/>
      <c r="H110" s="85" t="s">
        <v>357</v>
      </c>
      <c r="I110" s="86">
        <v>6</v>
      </c>
      <c r="J110" s="87">
        <v>6</v>
      </c>
      <c r="K110" s="88">
        <v>1</v>
      </c>
      <c r="L110" s="87">
        <v>6</v>
      </c>
      <c r="M110" s="88">
        <v>1</v>
      </c>
      <c r="N110" s="89">
        <f t="shared" si="2"/>
        <v>0</v>
      </c>
      <c r="O110" s="116"/>
      <c r="P110" s="116"/>
    </row>
    <row r="111" spans="1:16" x14ac:dyDescent="0.25">
      <c r="A111" s="116"/>
      <c r="B111" s="117"/>
      <c r="C111" s="116"/>
      <c r="D111" s="116"/>
      <c r="E111" s="118"/>
      <c r="F111" s="118"/>
      <c r="G111" s="119"/>
      <c r="H111" s="85" t="s">
        <v>358</v>
      </c>
      <c r="I111" s="86">
        <v>6</v>
      </c>
      <c r="J111" s="87">
        <v>6</v>
      </c>
      <c r="K111" s="88">
        <v>1</v>
      </c>
      <c r="L111" s="87">
        <v>6</v>
      </c>
      <c r="M111" s="101">
        <v>1</v>
      </c>
      <c r="N111" s="89">
        <f t="shared" si="2"/>
        <v>0</v>
      </c>
      <c r="O111" s="116"/>
      <c r="P111" s="116"/>
    </row>
    <row r="112" spans="1:16" ht="65.099999999999994" customHeight="1" x14ac:dyDescent="0.25">
      <c r="A112" s="116"/>
      <c r="B112" s="117"/>
      <c r="C112" s="116"/>
      <c r="D112" s="116"/>
      <c r="E112" s="118"/>
      <c r="F112" s="118"/>
      <c r="G112" s="119"/>
      <c r="H112" s="85" t="s">
        <v>918</v>
      </c>
      <c r="I112" s="86">
        <v>100</v>
      </c>
      <c r="J112" s="87">
        <v>100</v>
      </c>
      <c r="K112" s="88">
        <v>1</v>
      </c>
      <c r="L112" s="87">
        <v>100</v>
      </c>
      <c r="M112" s="101">
        <v>1</v>
      </c>
      <c r="N112" s="89">
        <f t="shared" si="2"/>
        <v>0</v>
      </c>
      <c r="O112" s="116"/>
      <c r="P112" s="116"/>
    </row>
    <row r="113" spans="1:16" ht="60.6" customHeight="1" x14ac:dyDescent="0.25">
      <c r="A113" s="116"/>
      <c r="B113" s="117"/>
      <c r="C113" s="116"/>
      <c r="D113" s="116"/>
      <c r="E113" s="118"/>
      <c r="F113" s="118"/>
      <c r="G113" s="119"/>
      <c r="H113" s="85" t="s">
        <v>917</v>
      </c>
      <c r="I113" s="86">
        <v>500</v>
      </c>
      <c r="J113" s="87">
        <v>500</v>
      </c>
      <c r="K113" s="88">
        <v>1</v>
      </c>
      <c r="L113" s="87">
        <v>500</v>
      </c>
      <c r="M113" s="101">
        <v>1</v>
      </c>
      <c r="N113" s="89">
        <f t="shared" si="2"/>
        <v>0</v>
      </c>
      <c r="O113" s="116"/>
      <c r="P113" s="116"/>
    </row>
    <row r="114" spans="1:16" ht="57" customHeight="1" x14ac:dyDescent="0.25">
      <c r="A114" s="116"/>
      <c r="B114" s="117"/>
      <c r="C114" s="116"/>
      <c r="D114" s="116"/>
      <c r="E114" s="118"/>
      <c r="F114" s="118"/>
      <c r="G114" s="119"/>
      <c r="H114" s="85" t="s">
        <v>953</v>
      </c>
      <c r="I114" s="86">
        <v>1500000</v>
      </c>
      <c r="J114" s="87">
        <v>1500000</v>
      </c>
      <c r="K114" s="88">
        <v>1</v>
      </c>
      <c r="L114" s="87">
        <v>1429075</v>
      </c>
      <c r="M114" s="101">
        <v>0.95300000905990601</v>
      </c>
      <c r="N114" s="89">
        <f t="shared" si="2"/>
        <v>4.728333333333333E-2</v>
      </c>
      <c r="O114" s="116"/>
      <c r="P114" s="116"/>
    </row>
    <row r="115" spans="1:16" x14ac:dyDescent="0.25">
      <c r="A115" s="116"/>
      <c r="B115" s="117"/>
      <c r="C115" s="116"/>
      <c r="D115" s="116" t="s">
        <v>359</v>
      </c>
      <c r="E115" s="118">
        <v>420564668</v>
      </c>
      <c r="F115" s="118">
        <v>390476001</v>
      </c>
      <c r="G115" s="119">
        <v>0.92845650315066408</v>
      </c>
      <c r="H115" s="85" t="s">
        <v>361</v>
      </c>
      <c r="I115" s="86">
        <v>5</v>
      </c>
      <c r="J115" s="87">
        <v>5</v>
      </c>
      <c r="K115" s="88">
        <v>1</v>
      </c>
      <c r="L115" s="87">
        <v>4</v>
      </c>
      <c r="M115" s="101">
        <v>0.80000001192092896</v>
      </c>
      <c r="N115" s="89">
        <f t="shared" si="2"/>
        <v>0.2</v>
      </c>
      <c r="O115" s="116"/>
      <c r="P115" s="116"/>
    </row>
    <row r="116" spans="1:16" ht="35.1" customHeight="1" x14ac:dyDescent="0.25">
      <c r="A116" s="116"/>
      <c r="B116" s="117"/>
      <c r="C116" s="116"/>
      <c r="D116" s="116"/>
      <c r="E116" s="118"/>
      <c r="F116" s="118"/>
      <c r="G116" s="119"/>
      <c r="H116" s="85" t="s">
        <v>362</v>
      </c>
      <c r="I116" s="86">
        <v>5</v>
      </c>
      <c r="J116" s="87">
        <v>5</v>
      </c>
      <c r="K116" s="88">
        <v>1</v>
      </c>
      <c r="L116" s="87">
        <v>3</v>
      </c>
      <c r="M116" s="101">
        <v>0.60000002384185791</v>
      </c>
      <c r="N116" s="89">
        <f t="shared" si="2"/>
        <v>0.4</v>
      </c>
      <c r="O116" s="116"/>
      <c r="P116" s="116"/>
    </row>
    <row r="117" spans="1:16" ht="25.5" customHeight="1" x14ac:dyDescent="0.25">
      <c r="A117" s="116"/>
      <c r="B117" s="117"/>
      <c r="C117" s="116"/>
      <c r="D117" s="116"/>
      <c r="E117" s="118"/>
      <c r="F117" s="118"/>
      <c r="G117" s="119"/>
      <c r="H117" s="85" t="s">
        <v>363</v>
      </c>
      <c r="I117" s="86">
        <v>5</v>
      </c>
      <c r="J117" s="87">
        <v>5</v>
      </c>
      <c r="K117" s="88">
        <v>1</v>
      </c>
      <c r="L117" s="87">
        <v>3</v>
      </c>
      <c r="M117" s="101">
        <v>0.60000002384185791</v>
      </c>
      <c r="N117" s="89">
        <f t="shared" si="2"/>
        <v>0.4</v>
      </c>
      <c r="O117" s="116"/>
      <c r="P117" s="116"/>
    </row>
    <row r="118" spans="1:16" ht="29.1" customHeight="1" x14ac:dyDescent="0.25">
      <c r="A118" s="116"/>
      <c r="B118" s="117"/>
      <c r="C118" s="116"/>
      <c r="D118" s="116"/>
      <c r="E118" s="118"/>
      <c r="F118" s="118"/>
      <c r="G118" s="119"/>
      <c r="H118" s="85" t="s">
        <v>360</v>
      </c>
      <c r="I118" s="86">
        <v>10</v>
      </c>
      <c r="J118" s="87">
        <v>10</v>
      </c>
      <c r="K118" s="88">
        <v>1</v>
      </c>
      <c r="L118" s="87">
        <v>10</v>
      </c>
      <c r="M118" s="101">
        <v>1</v>
      </c>
      <c r="N118" s="89">
        <f t="shared" si="2"/>
        <v>0</v>
      </c>
      <c r="O118" s="116"/>
      <c r="P118" s="116"/>
    </row>
    <row r="119" spans="1:16" ht="27.6" customHeight="1" x14ac:dyDescent="0.25">
      <c r="A119" s="116"/>
      <c r="B119" s="117"/>
      <c r="C119" s="116"/>
      <c r="D119" s="116"/>
      <c r="E119" s="118"/>
      <c r="F119" s="118"/>
      <c r="G119" s="119"/>
      <c r="H119" s="85" t="s">
        <v>364</v>
      </c>
      <c r="I119" s="86">
        <v>12</v>
      </c>
      <c r="J119" s="87">
        <v>12</v>
      </c>
      <c r="K119" s="88">
        <v>1</v>
      </c>
      <c r="L119" s="87">
        <v>12</v>
      </c>
      <c r="M119" s="101">
        <v>1</v>
      </c>
      <c r="N119" s="89">
        <f t="shared" si="2"/>
        <v>0</v>
      </c>
      <c r="O119" s="116"/>
      <c r="P119" s="116"/>
    </row>
    <row r="120" spans="1:16" ht="91.5" customHeight="1" x14ac:dyDescent="0.25">
      <c r="A120" s="85" t="s">
        <v>84</v>
      </c>
      <c r="B120" s="103" t="s">
        <v>756</v>
      </c>
      <c r="C120" s="94" t="s">
        <v>266</v>
      </c>
      <c r="D120" s="94" t="s">
        <v>365</v>
      </c>
      <c r="E120" s="95" t="s">
        <v>995</v>
      </c>
      <c r="F120" s="95" t="s">
        <v>995</v>
      </c>
      <c r="G120" s="97" t="s">
        <v>995</v>
      </c>
      <c r="H120" s="94" t="s">
        <v>366</v>
      </c>
      <c r="I120" s="95">
        <v>1000</v>
      </c>
      <c r="J120" s="95">
        <v>1000</v>
      </c>
      <c r="K120" s="88">
        <v>1</v>
      </c>
      <c r="L120" s="95">
        <v>1030</v>
      </c>
      <c r="M120" s="97">
        <v>1.03</v>
      </c>
      <c r="N120" s="89">
        <f t="shared" si="2"/>
        <v>-0.03</v>
      </c>
      <c r="O120" s="95" t="s">
        <v>978</v>
      </c>
      <c r="P120" s="95" t="s">
        <v>979</v>
      </c>
    </row>
    <row r="121" spans="1:16" ht="33.950000000000003" customHeight="1" x14ac:dyDescent="0.25">
      <c r="A121" s="116" t="s">
        <v>84</v>
      </c>
      <c r="B121" s="117" t="s">
        <v>757</v>
      </c>
      <c r="C121" s="116" t="s">
        <v>267</v>
      </c>
      <c r="D121" s="116" t="s">
        <v>367</v>
      </c>
      <c r="E121" s="118">
        <v>0</v>
      </c>
      <c r="F121" s="118">
        <v>0</v>
      </c>
      <c r="G121" s="119">
        <v>0</v>
      </c>
      <c r="H121" s="85" t="s">
        <v>368</v>
      </c>
      <c r="I121" s="86">
        <v>1</v>
      </c>
      <c r="J121" s="87">
        <v>1</v>
      </c>
      <c r="K121" s="88">
        <v>1</v>
      </c>
      <c r="L121" s="87">
        <v>1</v>
      </c>
      <c r="M121" s="101">
        <v>1</v>
      </c>
      <c r="N121" s="89">
        <f t="shared" si="2"/>
        <v>0</v>
      </c>
      <c r="O121" s="116" t="s">
        <v>102</v>
      </c>
      <c r="P121" s="116" t="s">
        <v>103</v>
      </c>
    </row>
    <row r="122" spans="1:16" ht="15" customHeight="1" x14ac:dyDescent="0.25">
      <c r="A122" s="116"/>
      <c r="B122" s="117"/>
      <c r="C122" s="116"/>
      <c r="D122" s="116"/>
      <c r="E122" s="118"/>
      <c r="F122" s="118"/>
      <c r="G122" s="119"/>
      <c r="H122" s="85" t="s">
        <v>369</v>
      </c>
      <c r="I122" s="86">
        <v>1</v>
      </c>
      <c r="J122" s="87">
        <v>1</v>
      </c>
      <c r="K122" s="88">
        <v>1</v>
      </c>
      <c r="L122" s="87">
        <v>1</v>
      </c>
      <c r="M122" s="101">
        <v>1</v>
      </c>
      <c r="N122" s="89">
        <f t="shared" si="2"/>
        <v>0</v>
      </c>
      <c r="O122" s="116"/>
      <c r="P122" s="116"/>
    </row>
    <row r="123" spans="1:16" ht="26.1" customHeight="1" x14ac:dyDescent="0.25">
      <c r="A123" s="116" t="s">
        <v>84</v>
      </c>
      <c r="B123" s="117"/>
      <c r="C123" s="116"/>
      <c r="D123" s="116"/>
      <c r="E123" s="118"/>
      <c r="F123" s="118"/>
      <c r="G123" s="119"/>
      <c r="H123" s="85" t="s">
        <v>370</v>
      </c>
      <c r="I123" s="104">
        <v>1</v>
      </c>
      <c r="J123" s="105">
        <v>1</v>
      </c>
      <c r="K123" s="106">
        <v>1</v>
      </c>
      <c r="L123" s="105">
        <v>1</v>
      </c>
      <c r="M123" s="107">
        <v>1</v>
      </c>
      <c r="N123" s="89">
        <f t="shared" si="2"/>
        <v>0</v>
      </c>
      <c r="O123" s="116"/>
      <c r="P123" s="116"/>
    </row>
    <row r="124" spans="1:16" ht="27.95" customHeight="1" x14ac:dyDescent="0.25">
      <c r="A124" s="116" t="s">
        <v>84</v>
      </c>
      <c r="B124" s="117"/>
      <c r="C124" s="116"/>
      <c r="D124" s="116"/>
      <c r="E124" s="118"/>
      <c r="F124" s="118"/>
      <c r="G124" s="119"/>
      <c r="H124" s="85" t="s">
        <v>371</v>
      </c>
      <c r="I124" s="86">
        <v>1</v>
      </c>
      <c r="J124" s="87">
        <v>1</v>
      </c>
      <c r="K124" s="88">
        <v>1</v>
      </c>
      <c r="L124" s="87">
        <v>1</v>
      </c>
      <c r="M124" s="88">
        <v>1</v>
      </c>
      <c r="N124" s="89">
        <f t="shared" si="2"/>
        <v>0</v>
      </c>
      <c r="O124" s="116"/>
      <c r="P124" s="116" t="s">
        <v>103</v>
      </c>
    </row>
    <row r="125" spans="1:16" ht="81.75" customHeight="1" x14ac:dyDescent="0.25">
      <c r="A125" s="116"/>
      <c r="B125" s="117"/>
      <c r="C125" s="116"/>
      <c r="D125" s="116" t="s">
        <v>372</v>
      </c>
      <c r="E125" s="118">
        <v>27264544334</v>
      </c>
      <c r="F125" s="118">
        <v>27264544334</v>
      </c>
      <c r="G125" s="119">
        <v>1</v>
      </c>
      <c r="H125" s="85" t="s">
        <v>869</v>
      </c>
      <c r="I125" s="86">
        <v>2</v>
      </c>
      <c r="J125" s="87">
        <v>2</v>
      </c>
      <c r="K125" s="88">
        <v>1</v>
      </c>
      <c r="L125" s="87">
        <v>9</v>
      </c>
      <c r="M125" s="88">
        <v>4.5</v>
      </c>
      <c r="N125" s="89">
        <f t="shared" si="2"/>
        <v>-3.5</v>
      </c>
      <c r="O125" s="116"/>
      <c r="P125" s="116"/>
    </row>
    <row r="126" spans="1:16" ht="90.75" customHeight="1" x14ac:dyDescent="0.25">
      <c r="A126" s="116"/>
      <c r="B126" s="117"/>
      <c r="C126" s="116"/>
      <c r="D126" s="116"/>
      <c r="E126" s="118"/>
      <c r="F126" s="118"/>
      <c r="G126" s="119"/>
      <c r="H126" s="85" t="s">
        <v>870</v>
      </c>
      <c r="I126" s="86">
        <v>2</v>
      </c>
      <c r="J126" s="87">
        <v>2</v>
      </c>
      <c r="K126" s="88">
        <v>1</v>
      </c>
      <c r="L126" s="87">
        <v>4</v>
      </c>
      <c r="M126" s="88">
        <v>2</v>
      </c>
      <c r="N126" s="89">
        <f t="shared" si="2"/>
        <v>-1</v>
      </c>
      <c r="O126" s="116"/>
      <c r="P126" s="116"/>
    </row>
    <row r="127" spans="1:16" ht="90" customHeight="1" x14ac:dyDescent="0.25">
      <c r="A127" s="116"/>
      <c r="B127" s="117"/>
      <c r="C127" s="116"/>
      <c r="D127" s="116"/>
      <c r="E127" s="118"/>
      <c r="F127" s="118"/>
      <c r="G127" s="119"/>
      <c r="H127" s="85" t="s">
        <v>871</v>
      </c>
      <c r="I127" s="86">
        <v>2</v>
      </c>
      <c r="J127" s="87">
        <v>2</v>
      </c>
      <c r="K127" s="88">
        <v>1</v>
      </c>
      <c r="L127" s="87">
        <v>2</v>
      </c>
      <c r="M127" s="88">
        <v>1</v>
      </c>
      <c r="N127" s="89">
        <f t="shared" si="2"/>
        <v>0</v>
      </c>
      <c r="O127" s="116"/>
      <c r="P127" s="116"/>
    </row>
    <row r="128" spans="1:16" ht="35.450000000000003" customHeight="1" x14ac:dyDescent="0.25">
      <c r="A128" s="116"/>
      <c r="B128" s="117"/>
      <c r="C128" s="116"/>
      <c r="D128" s="116"/>
      <c r="E128" s="118"/>
      <c r="F128" s="118"/>
      <c r="G128" s="119"/>
      <c r="H128" s="85" t="s">
        <v>373</v>
      </c>
      <c r="I128" s="86">
        <v>4</v>
      </c>
      <c r="J128" s="87">
        <v>4</v>
      </c>
      <c r="K128" s="101">
        <v>1</v>
      </c>
      <c r="L128" s="87">
        <v>4</v>
      </c>
      <c r="M128" s="101">
        <v>1</v>
      </c>
      <c r="N128" s="89">
        <f t="shared" si="2"/>
        <v>0</v>
      </c>
      <c r="O128" s="116"/>
      <c r="P128" s="116"/>
    </row>
    <row r="129" spans="1:16" ht="33" customHeight="1" x14ac:dyDescent="0.25">
      <c r="A129" s="116"/>
      <c r="B129" s="117"/>
      <c r="C129" s="116"/>
      <c r="D129" s="116"/>
      <c r="E129" s="118"/>
      <c r="F129" s="118"/>
      <c r="G129" s="119"/>
      <c r="H129" s="85" t="s">
        <v>374</v>
      </c>
      <c r="I129" s="86">
        <v>4</v>
      </c>
      <c r="J129" s="87">
        <v>4</v>
      </c>
      <c r="K129" s="101">
        <v>1</v>
      </c>
      <c r="L129" s="87">
        <v>4</v>
      </c>
      <c r="M129" s="101">
        <v>1</v>
      </c>
      <c r="N129" s="89">
        <f t="shared" si="2"/>
        <v>0</v>
      </c>
      <c r="O129" s="116"/>
      <c r="P129" s="116"/>
    </row>
    <row r="130" spans="1:16" ht="24.95" customHeight="1" x14ac:dyDescent="0.25">
      <c r="A130" s="116"/>
      <c r="B130" s="117"/>
      <c r="C130" s="116"/>
      <c r="D130" s="116"/>
      <c r="E130" s="118"/>
      <c r="F130" s="118"/>
      <c r="G130" s="119"/>
      <c r="H130" s="85" t="s">
        <v>375</v>
      </c>
      <c r="I130" s="86">
        <v>4</v>
      </c>
      <c r="J130" s="87">
        <v>4</v>
      </c>
      <c r="K130" s="101">
        <v>1</v>
      </c>
      <c r="L130" s="87">
        <v>4</v>
      </c>
      <c r="M130" s="101">
        <v>1</v>
      </c>
      <c r="N130" s="89">
        <f t="shared" si="2"/>
        <v>0</v>
      </c>
      <c r="O130" s="116"/>
      <c r="P130" s="116"/>
    </row>
    <row r="131" spans="1:16" ht="35.450000000000003" customHeight="1" x14ac:dyDescent="0.25">
      <c r="A131" s="116"/>
      <c r="B131" s="117"/>
      <c r="C131" s="116"/>
      <c r="D131" s="116"/>
      <c r="E131" s="118"/>
      <c r="F131" s="118"/>
      <c r="G131" s="119"/>
      <c r="H131" s="85" t="s">
        <v>758</v>
      </c>
      <c r="I131" s="86">
        <v>5</v>
      </c>
      <c r="J131" s="87">
        <v>5</v>
      </c>
      <c r="K131" s="101">
        <v>1</v>
      </c>
      <c r="L131" s="87">
        <v>5</v>
      </c>
      <c r="M131" s="101">
        <v>1</v>
      </c>
      <c r="N131" s="89">
        <f t="shared" si="2"/>
        <v>0</v>
      </c>
      <c r="O131" s="116"/>
      <c r="P131" s="116"/>
    </row>
    <row r="132" spans="1:16" ht="33.950000000000003" customHeight="1" x14ac:dyDescent="0.25">
      <c r="A132" s="116"/>
      <c r="B132" s="117"/>
      <c r="C132" s="116"/>
      <c r="D132" s="116"/>
      <c r="E132" s="118"/>
      <c r="F132" s="118"/>
      <c r="G132" s="119"/>
      <c r="H132" s="85" t="s">
        <v>376</v>
      </c>
      <c r="I132" s="86">
        <v>32</v>
      </c>
      <c r="J132" s="87">
        <v>32</v>
      </c>
      <c r="K132" s="101">
        <v>1</v>
      </c>
      <c r="L132" s="87">
        <v>32</v>
      </c>
      <c r="M132" s="101">
        <v>1.0010000467300415</v>
      </c>
      <c r="N132" s="89">
        <f t="shared" si="2"/>
        <v>0</v>
      </c>
      <c r="O132" s="116"/>
      <c r="P132" s="116"/>
    </row>
    <row r="133" spans="1:16" ht="32.450000000000003" customHeight="1" x14ac:dyDescent="0.25">
      <c r="A133" s="116"/>
      <c r="B133" s="117"/>
      <c r="C133" s="116"/>
      <c r="D133" s="116"/>
      <c r="E133" s="118"/>
      <c r="F133" s="118"/>
      <c r="G133" s="119"/>
      <c r="H133" s="85" t="s">
        <v>377</v>
      </c>
      <c r="I133" s="86">
        <v>212</v>
      </c>
      <c r="J133" s="87">
        <v>212</v>
      </c>
      <c r="K133" s="101">
        <v>1</v>
      </c>
      <c r="L133" s="87">
        <v>212</v>
      </c>
      <c r="M133" s="101">
        <v>1</v>
      </c>
      <c r="N133" s="89">
        <f t="shared" si="2"/>
        <v>0</v>
      </c>
      <c r="O133" s="116"/>
      <c r="P133" s="116"/>
    </row>
    <row r="134" spans="1:16" ht="30" x14ac:dyDescent="0.25">
      <c r="A134" s="116"/>
      <c r="B134" s="117"/>
      <c r="C134" s="116"/>
      <c r="D134" s="116"/>
      <c r="E134" s="118"/>
      <c r="F134" s="118"/>
      <c r="G134" s="119"/>
      <c r="H134" s="85" t="s">
        <v>378</v>
      </c>
      <c r="I134" s="86">
        <v>833</v>
      </c>
      <c r="J134" s="87">
        <v>833</v>
      </c>
      <c r="K134" s="101">
        <v>1</v>
      </c>
      <c r="L134" s="87">
        <v>833</v>
      </c>
      <c r="M134" s="101">
        <v>1</v>
      </c>
      <c r="N134" s="89">
        <f t="shared" ref="N134:N197" si="3">+(J134-L134)/J134</f>
        <v>0</v>
      </c>
      <c r="O134" s="116"/>
      <c r="P134" s="116"/>
    </row>
    <row r="135" spans="1:16" ht="84" customHeight="1" x14ac:dyDescent="0.25">
      <c r="A135" s="85" t="s">
        <v>84</v>
      </c>
      <c r="B135" s="103" t="s">
        <v>759</v>
      </c>
      <c r="C135" s="94" t="s">
        <v>107</v>
      </c>
      <c r="D135" s="95" t="s">
        <v>380</v>
      </c>
      <c r="E135" s="108" t="s">
        <v>995</v>
      </c>
      <c r="F135" s="108" t="s">
        <v>995</v>
      </c>
      <c r="G135" s="97" t="s">
        <v>995</v>
      </c>
      <c r="H135" s="94" t="s">
        <v>379</v>
      </c>
      <c r="I135" s="95">
        <v>28</v>
      </c>
      <c r="J135" s="99">
        <v>28</v>
      </c>
      <c r="K135" s="109">
        <v>1</v>
      </c>
      <c r="L135" s="99">
        <v>34</v>
      </c>
      <c r="M135" s="109">
        <v>1.2139999866485596</v>
      </c>
      <c r="N135" s="89">
        <f t="shared" si="3"/>
        <v>-0.21428571428571427</v>
      </c>
      <c r="O135" s="95" t="s">
        <v>108</v>
      </c>
      <c r="P135" s="95" t="s">
        <v>271</v>
      </c>
    </row>
    <row r="136" spans="1:16" ht="71.099999999999994" customHeight="1" x14ac:dyDescent="0.25">
      <c r="A136" s="85" t="s">
        <v>84</v>
      </c>
      <c r="B136" s="103" t="s">
        <v>760</v>
      </c>
      <c r="C136" s="94" t="s">
        <v>111</v>
      </c>
      <c r="D136" s="95" t="s">
        <v>381</v>
      </c>
      <c r="E136" s="108" t="s">
        <v>995</v>
      </c>
      <c r="F136" s="108" t="s">
        <v>995</v>
      </c>
      <c r="G136" s="97" t="s">
        <v>995</v>
      </c>
      <c r="H136" s="94" t="s">
        <v>382</v>
      </c>
      <c r="I136" s="95">
        <v>1550</v>
      </c>
      <c r="J136" s="99">
        <v>1550</v>
      </c>
      <c r="K136" s="109">
        <v>1</v>
      </c>
      <c r="L136" s="99">
        <v>1560</v>
      </c>
      <c r="M136" s="109">
        <v>1.0069999694824219</v>
      </c>
      <c r="N136" s="89">
        <f t="shared" si="3"/>
        <v>-6.4516129032258064E-3</v>
      </c>
      <c r="O136" s="95" t="s">
        <v>108</v>
      </c>
      <c r="P136" s="95" t="s">
        <v>271</v>
      </c>
    </row>
    <row r="137" spans="1:16" ht="48.6" customHeight="1" x14ac:dyDescent="0.25">
      <c r="A137" s="120" t="s">
        <v>84</v>
      </c>
      <c r="B137" s="121" t="s">
        <v>761</v>
      </c>
      <c r="C137" s="120" t="s">
        <v>762</v>
      </c>
      <c r="D137" s="120" t="s">
        <v>383</v>
      </c>
      <c r="E137" s="124" t="s">
        <v>995</v>
      </c>
      <c r="F137" s="124" t="s">
        <v>995</v>
      </c>
      <c r="G137" s="125" t="s">
        <v>995</v>
      </c>
      <c r="H137" s="94" t="s">
        <v>384</v>
      </c>
      <c r="I137" s="95">
        <v>1</v>
      </c>
      <c r="J137" s="99">
        <v>1</v>
      </c>
      <c r="K137" s="109">
        <v>1</v>
      </c>
      <c r="L137" s="99">
        <v>1</v>
      </c>
      <c r="M137" s="109">
        <v>1</v>
      </c>
      <c r="N137" s="89">
        <f t="shared" si="3"/>
        <v>0</v>
      </c>
      <c r="O137" s="120" t="s">
        <v>116</v>
      </c>
      <c r="P137" s="120" t="s">
        <v>980</v>
      </c>
    </row>
    <row r="138" spans="1:16" ht="39" customHeight="1" x14ac:dyDescent="0.25">
      <c r="A138" s="120"/>
      <c r="B138" s="121"/>
      <c r="C138" s="120"/>
      <c r="D138" s="120"/>
      <c r="E138" s="124"/>
      <c r="F138" s="124"/>
      <c r="G138" s="125"/>
      <c r="H138" s="94" t="s">
        <v>385</v>
      </c>
      <c r="I138" s="95">
        <v>3</v>
      </c>
      <c r="J138" s="99">
        <v>3</v>
      </c>
      <c r="K138" s="109">
        <v>1</v>
      </c>
      <c r="L138" s="99">
        <v>3</v>
      </c>
      <c r="M138" s="97">
        <v>1</v>
      </c>
      <c r="N138" s="89">
        <f t="shared" si="3"/>
        <v>0</v>
      </c>
      <c r="O138" s="120"/>
      <c r="P138" s="120"/>
    </row>
    <row r="139" spans="1:16" ht="36.950000000000003" customHeight="1" x14ac:dyDescent="0.25">
      <c r="A139" s="120"/>
      <c r="B139" s="121"/>
      <c r="C139" s="120"/>
      <c r="D139" s="120"/>
      <c r="E139" s="124"/>
      <c r="F139" s="124"/>
      <c r="G139" s="125"/>
      <c r="H139" s="94" t="s">
        <v>386</v>
      </c>
      <c r="I139" s="95">
        <v>124</v>
      </c>
      <c r="J139" s="99">
        <v>124</v>
      </c>
      <c r="K139" s="109">
        <v>1</v>
      </c>
      <c r="L139" s="99">
        <v>124</v>
      </c>
      <c r="M139" s="97">
        <v>1</v>
      </c>
      <c r="N139" s="89">
        <f t="shared" si="3"/>
        <v>0</v>
      </c>
      <c r="O139" s="120"/>
      <c r="P139" s="120"/>
    </row>
    <row r="140" spans="1:16" ht="43.5" customHeight="1" x14ac:dyDescent="0.25">
      <c r="A140" s="120"/>
      <c r="B140" s="121"/>
      <c r="C140" s="120"/>
      <c r="D140" s="120" t="s">
        <v>387</v>
      </c>
      <c r="E140" s="124" t="s">
        <v>995</v>
      </c>
      <c r="F140" s="124" t="s">
        <v>995</v>
      </c>
      <c r="G140" s="125" t="s">
        <v>995</v>
      </c>
      <c r="H140" s="94" t="s">
        <v>388</v>
      </c>
      <c r="I140" s="95">
        <v>1</v>
      </c>
      <c r="J140" s="99">
        <v>1</v>
      </c>
      <c r="K140" s="109">
        <v>1</v>
      </c>
      <c r="L140" s="99">
        <v>1</v>
      </c>
      <c r="M140" s="97">
        <v>1</v>
      </c>
      <c r="N140" s="89">
        <f t="shared" si="3"/>
        <v>0</v>
      </c>
      <c r="O140" s="120"/>
      <c r="P140" s="120"/>
    </row>
    <row r="141" spans="1:16" ht="23.45" customHeight="1" x14ac:dyDescent="0.25">
      <c r="A141" s="120"/>
      <c r="B141" s="121"/>
      <c r="C141" s="120"/>
      <c r="D141" s="120"/>
      <c r="E141" s="124"/>
      <c r="F141" s="124"/>
      <c r="G141" s="125"/>
      <c r="H141" s="94" t="s">
        <v>389</v>
      </c>
      <c r="I141" s="95">
        <v>12</v>
      </c>
      <c r="J141" s="99">
        <v>12</v>
      </c>
      <c r="K141" s="109">
        <v>1</v>
      </c>
      <c r="L141" s="99">
        <v>12</v>
      </c>
      <c r="M141" s="97">
        <v>1</v>
      </c>
      <c r="N141" s="89">
        <f t="shared" si="3"/>
        <v>0</v>
      </c>
      <c r="O141" s="120"/>
      <c r="P141" s="120"/>
    </row>
    <row r="142" spans="1:16" ht="27.6" customHeight="1" x14ac:dyDescent="0.25">
      <c r="A142" s="116" t="s">
        <v>84</v>
      </c>
      <c r="B142" s="117" t="s">
        <v>763</v>
      </c>
      <c r="C142" s="116" t="s">
        <v>268</v>
      </c>
      <c r="D142" s="116" t="s">
        <v>667</v>
      </c>
      <c r="E142" s="124">
        <v>12275900749</v>
      </c>
      <c r="F142" s="124">
        <v>6930828748</v>
      </c>
      <c r="G142" s="125">
        <v>0.56458820331897752</v>
      </c>
      <c r="H142" s="85" t="s">
        <v>390</v>
      </c>
      <c r="I142" s="95">
        <v>1</v>
      </c>
      <c r="J142" s="99">
        <v>1</v>
      </c>
      <c r="K142" s="109">
        <v>1</v>
      </c>
      <c r="L142" s="99">
        <v>1</v>
      </c>
      <c r="M142" s="97">
        <v>1</v>
      </c>
      <c r="N142" s="89">
        <f t="shared" si="3"/>
        <v>0</v>
      </c>
      <c r="O142" s="116" t="s">
        <v>122</v>
      </c>
      <c r="P142" s="116" t="s">
        <v>293</v>
      </c>
    </row>
    <row r="143" spans="1:16" ht="56.1" customHeight="1" x14ac:dyDescent="0.25">
      <c r="A143" s="116"/>
      <c r="B143" s="117"/>
      <c r="C143" s="116"/>
      <c r="D143" s="116"/>
      <c r="E143" s="124"/>
      <c r="F143" s="124"/>
      <c r="G143" s="125"/>
      <c r="H143" s="85" t="s">
        <v>872</v>
      </c>
      <c r="I143" s="86">
        <v>2</v>
      </c>
      <c r="J143" s="86">
        <v>2</v>
      </c>
      <c r="K143" s="101">
        <v>1</v>
      </c>
      <c r="L143" s="87">
        <v>2</v>
      </c>
      <c r="M143" s="88">
        <v>1</v>
      </c>
      <c r="N143" s="89">
        <f t="shared" si="3"/>
        <v>0</v>
      </c>
      <c r="O143" s="116"/>
      <c r="P143" s="116"/>
    </row>
    <row r="144" spans="1:16" ht="27.95" customHeight="1" x14ac:dyDescent="0.25">
      <c r="A144" s="116" t="s">
        <v>84</v>
      </c>
      <c r="B144" s="117"/>
      <c r="C144" s="116"/>
      <c r="D144" s="116"/>
      <c r="E144" s="124"/>
      <c r="F144" s="124"/>
      <c r="G144" s="125"/>
      <c r="H144" s="85" t="s">
        <v>391</v>
      </c>
      <c r="I144" s="86">
        <v>2</v>
      </c>
      <c r="J144" s="87">
        <v>2</v>
      </c>
      <c r="K144" s="101">
        <v>1</v>
      </c>
      <c r="L144" s="87">
        <v>2</v>
      </c>
      <c r="M144" s="88">
        <v>1</v>
      </c>
      <c r="N144" s="89">
        <f t="shared" si="3"/>
        <v>0</v>
      </c>
      <c r="O144" s="116" t="s">
        <v>122</v>
      </c>
      <c r="P144" s="116" t="s">
        <v>293</v>
      </c>
    </row>
    <row r="145" spans="1:16" ht="27.6" customHeight="1" x14ac:dyDescent="0.25">
      <c r="A145" s="116"/>
      <c r="B145" s="117"/>
      <c r="C145" s="116"/>
      <c r="D145" s="116"/>
      <c r="E145" s="124"/>
      <c r="F145" s="124"/>
      <c r="G145" s="125"/>
      <c r="H145" s="85" t="s">
        <v>392</v>
      </c>
      <c r="I145" s="86">
        <v>2</v>
      </c>
      <c r="J145" s="87">
        <v>2</v>
      </c>
      <c r="K145" s="101">
        <v>1</v>
      </c>
      <c r="L145" s="87">
        <v>2</v>
      </c>
      <c r="M145" s="88">
        <v>1</v>
      </c>
      <c r="N145" s="89">
        <f t="shared" si="3"/>
        <v>0</v>
      </c>
      <c r="O145" s="116"/>
      <c r="P145" s="116"/>
    </row>
    <row r="146" spans="1:16" ht="29.45" customHeight="1" x14ac:dyDescent="0.25">
      <c r="A146" s="116"/>
      <c r="B146" s="117"/>
      <c r="C146" s="116"/>
      <c r="D146" s="116"/>
      <c r="E146" s="124"/>
      <c r="F146" s="124"/>
      <c r="G146" s="125"/>
      <c r="H146" s="85" t="s">
        <v>393</v>
      </c>
      <c r="I146" s="86">
        <v>2</v>
      </c>
      <c r="J146" s="87">
        <v>2</v>
      </c>
      <c r="K146" s="101">
        <v>1</v>
      </c>
      <c r="L146" s="87">
        <v>2</v>
      </c>
      <c r="M146" s="88">
        <v>1</v>
      </c>
      <c r="N146" s="89">
        <f t="shared" si="3"/>
        <v>0</v>
      </c>
      <c r="O146" s="116"/>
      <c r="P146" s="116"/>
    </row>
    <row r="147" spans="1:16" ht="36.6" customHeight="1" x14ac:dyDescent="0.25">
      <c r="A147" s="116"/>
      <c r="B147" s="117"/>
      <c r="C147" s="116"/>
      <c r="D147" s="116"/>
      <c r="E147" s="124"/>
      <c r="F147" s="124"/>
      <c r="G147" s="125"/>
      <c r="H147" s="85" t="s">
        <v>394</v>
      </c>
      <c r="I147" s="86">
        <v>12</v>
      </c>
      <c r="J147" s="87">
        <v>12</v>
      </c>
      <c r="K147" s="101">
        <v>1</v>
      </c>
      <c r="L147" s="87">
        <v>12</v>
      </c>
      <c r="M147" s="88">
        <v>1</v>
      </c>
      <c r="N147" s="89">
        <f t="shared" si="3"/>
        <v>0</v>
      </c>
      <c r="O147" s="116"/>
      <c r="P147" s="116"/>
    </row>
    <row r="148" spans="1:16" ht="38.450000000000003" customHeight="1" x14ac:dyDescent="0.25">
      <c r="A148" s="116"/>
      <c r="B148" s="117"/>
      <c r="C148" s="116"/>
      <c r="D148" s="116"/>
      <c r="E148" s="124"/>
      <c r="F148" s="124"/>
      <c r="G148" s="125"/>
      <c r="H148" s="85" t="s">
        <v>395</v>
      </c>
      <c r="I148" s="86">
        <v>100</v>
      </c>
      <c r="J148" s="87">
        <v>100</v>
      </c>
      <c r="K148" s="101">
        <v>1</v>
      </c>
      <c r="L148" s="87">
        <v>100</v>
      </c>
      <c r="M148" s="88">
        <v>1</v>
      </c>
      <c r="N148" s="89">
        <f t="shared" si="3"/>
        <v>0</v>
      </c>
      <c r="O148" s="116"/>
      <c r="P148" s="116"/>
    </row>
    <row r="149" spans="1:16" ht="41.1" customHeight="1" x14ac:dyDescent="0.25">
      <c r="A149" s="116"/>
      <c r="B149" s="117"/>
      <c r="C149" s="116"/>
      <c r="D149" s="116"/>
      <c r="E149" s="124"/>
      <c r="F149" s="124"/>
      <c r="G149" s="125"/>
      <c r="H149" s="85" t="s">
        <v>396</v>
      </c>
      <c r="I149" s="86">
        <v>100</v>
      </c>
      <c r="J149" s="87">
        <v>100</v>
      </c>
      <c r="K149" s="101">
        <v>1</v>
      </c>
      <c r="L149" s="87">
        <v>100</v>
      </c>
      <c r="M149" s="88">
        <v>1</v>
      </c>
      <c r="N149" s="89">
        <f t="shared" si="3"/>
        <v>0</v>
      </c>
      <c r="O149" s="116"/>
      <c r="P149" s="116"/>
    </row>
    <row r="150" spans="1:16" ht="42" customHeight="1" x14ac:dyDescent="0.25">
      <c r="A150" s="116"/>
      <c r="B150" s="117"/>
      <c r="C150" s="116"/>
      <c r="D150" s="116"/>
      <c r="E150" s="124"/>
      <c r="F150" s="124"/>
      <c r="G150" s="125"/>
      <c r="H150" s="85" t="s">
        <v>397</v>
      </c>
      <c r="I150" s="86">
        <v>600</v>
      </c>
      <c r="J150" s="87">
        <v>600</v>
      </c>
      <c r="K150" s="101">
        <v>1</v>
      </c>
      <c r="L150" s="87">
        <v>600</v>
      </c>
      <c r="M150" s="88">
        <v>1</v>
      </c>
      <c r="N150" s="89">
        <f t="shared" si="3"/>
        <v>0</v>
      </c>
      <c r="O150" s="116"/>
      <c r="P150" s="116"/>
    </row>
    <row r="151" spans="1:16" ht="38.450000000000003" customHeight="1" x14ac:dyDescent="0.25">
      <c r="A151" s="116" t="s">
        <v>84</v>
      </c>
      <c r="B151" s="117" t="s">
        <v>764</v>
      </c>
      <c r="C151" s="116" t="s">
        <v>125</v>
      </c>
      <c r="D151" s="116" t="s">
        <v>765</v>
      </c>
      <c r="E151" s="118">
        <v>2995176687</v>
      </c>
      <c r="F151" s="118">
        <v>0</v>
      </c>
      <c r="G151" s="119">
        <v>0</v>
      </c>
      <c r="H151" s="85" t="s">
        <v>398</v>
      </c>
      <c r="I151" s="86">
        <v>1</v>
      </c>
      <c r="J151" s="87">
        <v>1</v>
      </c>
      <c r="K151" s="101">
        <v>1</v>
      </c>
      <c r="L151" s="87">
        <v>1</v>
      </c>
      <c r="M151" s="88">
        <v>1</v>
      </c>
      <c r="N151" s="89">
        <f t="shared" si="3"/>
        <v>0</v>
      </c>
      <c r="O151" s="116" t="s">
        <v>122</v>
      </c>
      <c r="P151" s="116" t="s">
        <v>293</v>
      </c>
    </row>
    <row r="152" spans="1:16" ht="38.450000000000003" customHeight="1" x14ac:dyDescent="0.25">
      <c r="A152" s="116"/>
      <c r="B152" s="117"/>
      <c r="C152" s="116"/>
      <c r="D152" s="116"/>
      <c r="E152" s="118"/>
      <c r="F152" s="118"/>
      <c r="G152" s="119"/>
      <c r="H152" s="85" t="s">
        <v>399</v>
      </c>
      <c r="I152" s="86">
        <v>1</v>
      </c>
      <c r="J152" s="87">
        <v>1</v>
      </c>
      <c r="K152" s="101">
        <v>1</v>
      </c>
      <c r="L152" s="87">
        <v>1</v>
      </c>
      <c r="M152" s="88">
        <v>1</v>
      </c>
      <c r="N152" s="89">
        <f t="shared" si="3"/>
        <v>0</v>
      </c>
      <c r="O152" s="116"/>
      <c r="P152" s="116"/>
    </row>
    <row r="153" spans="1:16" ht="32.1" customHeight="1" x14ac:dyDescent="0.25">
      <c r="A153" s="116" t="s">
        <v>84</v>
      </c>
      <c r="B153" s="117"/>
      <c r="C153" s="116"/>
      <c r="D153" s="116"/>
      <c r="E153" s="118"/>
      <c r="F153" s="118"/>
      <c r="G153" s="119"/>
      <c r="H153" s="85" t="s">
        <v>400</v>
      </c>
      <c r="I153" s="86">
        <v>1</v>
      </c>
      <c r="J153" s="87">
        <v>1</v>
      </c>
      <c r="K153" s="101">
        <v>1</v>
      </c>
      <c r="L153" s="87">
        <v>1</v>
      </c>
      <c r="M153" s="88">
        <v>1</v>
      </c>
      <c r="N153" s="89">
        <f t="shared" si="3"/>
        <v>0</v>
      </c>
      <c r="O153" s="116" t="s">
        <v>122</v>
      </c>
      <c r="P153" s="116" t="s">
        <v>293</v>
      </c>
    </row>
    <row r="154" spans="1:16" ht="35.450000000000003" customHeight="1" x14ac:dyDescent="0.25">
      <c r="A154" s="116"/>
      <c r="B154" s="117"/>
      <c r="C154" s="116"/>
      <c r="D154" s="116"/>
      <c r="E154" s="118"/>
      <c r="F154" s="118"/>
      <c r="G154" s="119"/>
      <c r="H154" s="85" t="s">
        <v>401</v>
      </c>
      <c r="I154" s="86">
        <v>5000</v>
      </c>
      <c r="J154" s="87">
        <v>5000</v>
      </c>
      <c r="K154" s="101">
        <v>1</v>
      </c>
      <c r="L154" s="87">
        <v>800</v>
      </c>
      <c r="M154" s="88">
        <v>0.15999999642372131</v>
      </c>
      <c r="N154" s="89">
        <f t="shared" si="3"/>
        <v>0.84</v>
      </c>
      <c r="O154" s="116"/>
      <c r="P154" s="116"/>
    </row>
    <row r="155" spans="1:16" ht="24.6" customHeight="1" x14ac:dyDescent="0.25">
      <c r="A155" s="116" t="s">
        <v>84</v>
      </c>
      <c r="B155" s="117" t="s">
        <v>766</v>
      </c>
      <c r="C155" s="116" t="s">
        <v>767</v>
      </c>
      <c r="D155" s="116" t="s">
        <v>402</v>
      </c>
      <c r="E155" s="118">
        <v>9343712694</v>
      </c>
      <c r="F155" s="118">
        <v>0</v>
      </c>
      <c r="G155" s="119">
        <v>0</v>
      </c>
      <c r="H155" s="85" t="s">
        <v>403</v>
      </c>
      <c r="I155" s="86">
        <v>1</v>
      </c>
      <c r="J155" s="87">
        <v>1</v>
      </c>
      <c r="K155" s="101">
        <v>1</v>
      </c>
      <c r="L155" s="87">
        <v>1</v>
      </c>
      <c r="M155" s="88">
        <v>1</v>
      </c>
      <c r="N155" s="89">
        <f t="shared" si="3"/>
        <v>0</v>
      </c>
      <c r="O155" s="127" t="s">
        <v>75</v>
      </c>
      <c r="P155" s="127" t="s">
        <v>987</v>
      </c>
    </row>
    <row r="156" spans="1:16" ht="27.95" customHeight="1" x14ac:dyDescent="0.25">
      <c r="A156" s="116"/>
      <c r="B156" s="117"/>
      <c r="C156" s="116"/>
      <c r="D156" s="116"/>
      <c r="E156" s="118"/>
      <c r="F156" s="118"/>
      <c r="G156" s="119"/>
      <c r="H156" s="85" t="s">
        <v>404</v>
      </c>
      <c r="I156" s="86">
        <v>1</v>
      </c>
      <c r="J156" s="87">
        <v>1</v>
      </c>
      <c r="K156" s="101">
        <v>1</v>
      </c>
      <c r="L156" s="87">
        <v>1</v>
      </c>
      <c r="M156" s="88">
        <v>1</v>
      </c>
      <c r="N156" s="89">
        <f t="shared" si="3"/>
        <v>0</v>
      </c>
      <c r="O156" s="127"/>
      <c r="P156" s="127"/>
    </row>
    <row r="157" spans="1:16" ht="38.450000000000003" customHeight="1" x14ac:dyDescent="0.25">
      <c r="A157" s="116" t="s">
        <v>84</v>
      </c>
      <c r="B157" s="117"/>
      <c r="C157" s="116"/>
      <c r="D157" s="116"/>
      <c r="E157" s="118"/>
      <c r="F157" s="118"/>
      <c r="G157" s="119"/>
      <c r="H157" s="85" t="s">
        <v>405</v>
      </c>
      <c r="I157" s="86">
        <v>1</v>
      </c>
      <c r="J157" s="87">
        <v>1</v>
      </c>
      <c r="K157" s="101">
        <v>1</v>
      </c>
      <c r="L157" s="87">
        <v>0</v>
      </c>
      <c r="M157" s="88">
        <v>0</v>
      </c>
      <c r="N157" s="89">
        <f t="shared" si="3"/>
        <v>1</v>
      </c>
      <c r="O157" s="127"/>
      <c r="P157" s="127"/>
    </row>
    <row r="158" spans="1:16" ht="36" customHeight="1" x14ac:dyDescent="0.25">
      <c r="A158" s="116"/>
      <c r="B158" s="117"/>
      <c r="C158" s="116"/>
      <c r="D158" s="116"/>
      <c r="E158" s="118"/>
      <c r="F158" s="118"/>
      <c r="G158" s="119"/>
      <c r="H158" s="85" t="s">
        <v>406</v>
      </c>
      <c r="I158" s="86">
        <v>2</v>
      </c>
      <c r="J158" s="87">
        <v>2</v>
      </c>
      <c r="K158" s="101">
        <v>1</v>
      </c>
      <c r="L158" s="87">
        <v>0</v>
      </c>
      <c r="M158" s="88">
        <v>0</v>
      </c>
      <c r="N158" s="89">
        <f t="shared" si="3"/>
        <v>1</v>
      </c>
      <c r="O158" s="127"/>
      <c r="P158" s="127"/>
    </row>
    <row r="159" spans="1:16" ht="38.1" customHeight="1" x14ac:dyDescent="0.25">
      <c r="A159" s="116"/>
      <c r="B159" s="117"/>
      <c r="C159" s="116"/>
      <c r="D159" s="116"/>
      <c r="E159" s="118"/>
      <c r="F159" s="118"/>
      <c r="G159" s="119"/>
      <c r="H159" s="85" t="s">
        <v>407</v>
      </c>
      <c r="I159" s="86">
        <v>3</v>
      </c>
      <c r="J159" s="87">
        <v>3</v>
      </c>
      <c r="K159" s="101">
        <v>1</v>
      </c>
      <c r="L159" s="87">
        <v>0</v>
      </c>
      <c r="M159" s="88">
        <v>0</v>
      </c>
      <c r="N159" s="89">
        <f t="shared" si="3"/>
        <v>1</v>
      </c>
      <c r="O159" s="127"/>
      <c r="P159" s="127"/>
    </row>
    <row r="160" spans="1:16" ht="42.95" customHeight="1" x14ac:dyDescent="0.25">
      <c r="A160" s="116"/>
      <c r="B160" s="117"/>
      <c r="C160" s="116"/>
      <c r="D160" s="116"/>
      <c r="E160" s="118"/>
      <c r="F160" s="118"/>
      <c r="G160" s="119"/>
      <c r="H160" s="85" t="s">
        <v>873</v>
      </c>
      <c r="I160" s="86">
        <v>100</v>
      </c>
      <c r="J160" s="87">
        <v>100</v>
      </c>
      <c r="K160" s="101">
        <v>1</v>
      </c>
      <c r="L160" s="87">
        <v>100</v>
      </c>
      <c r="M160" s="88">
        <v>1</v>
      </c>
      <c r="N160" s="89">
        <f t="shared" si="3"/>
        <v>0</v>
      </c>
      <c r="O160" s="127"/>
      <c r="P160" s="127"/>
    </row>
    <row r="161" spans="1:16" ht="40.5" customHeight="1" x14ac:dyDescent="0.25">
      <c r="A161" s="127" t="s">
        <v>84</v>
      </c>
      <c r="B161" s="126" t="s">
        <v>768</v>
      </c>
      <c r="C161" s="127" t="s">
        <v>269</v>
      </c>
      <c r="D161" s="116" t="s">
        <v>408</v>
      </c>
      <c r="E161" s="118">
        <v>155288411797</v>
      </c>
      <c r="F161" s="118">
        <v>154923876199</v>
      </c>
      <c r="G161" s="119">
        <v>0.99765252542812699</v>
      </c>
      <c r="H161" s="85" t="s">
        <v>409</v>
      </c>
      <c r="I161" s="86">
        <v>1</v>
      </c>
      <c r="J161" s="87">
        <v>1</v>
      </c>
      <c r="K161" s="101">
        <v>1</v>
      </c>
      <c r="L161" s="87">
        <v>1</v>
      </c>
      <c r="M161" s="88">
        <v>1</v>
      </c>
      <c r="N161" s="89">
        <f t="shared" si="3"/>
        <v>0</v>
      </c>
      <c r="O161" s="127" t="s">
        <v>102</v>
      </c>
      <c r="P161" s="127" t="s">
        <v>103</v>
      </c>
    </row>
    <row r="162" spans="1:16" ht="53.1" customHeight="1" x14ac:dyDescent="0.25">
      <c r="A162" s="127"/>
      <c r="B162" s="126"/>
      <c r="C162" s="127"/>
      <c r="D162" s="116"/>
      <c r="E162" s="118"/>
      <c r="F162" s="118"/>
      <c r="G162" s="119"/>
      <c r="H162" s="85" t="s">
        <v>410</v>
      </c>
      <c r="I162" s="86">
        <v>8</v>
      </c>
      <c r="J162" s="87">
        <v>8</v>
      </c>
      <c r="K162" s="101">
        <v>1</v>
      </c>
      <c r="L162" s="87">
        <v>8</v>
      </c>
      <c r="M162" s="88">
        <v>1</v>
      </c>
      <c r="N162" s="89">
        <f t="shared" si="3"/>
        <v>0</v>
      </c>
      <c r="O162" s="127"/>
      <c r="P162" s="127"/>
    </row>
    <row r="163" spans="1:16" ht="35.450000000000003" customHeight="1" x14ac:dyDescent="0.25">
      <c r="A163" s="127" t="s">
        <v>84</v>
      </c>
      <c r="B163" s="126"/>
      <c r="C163" s="127"/>
      <c r="D163" s="116"/>
      <c r="E163" s="118"/>
      <c r="F163" s="118"/>
      <c r="G163" s="119"/>
      <c r="H163" s="85" t="s">
        <v>411</v>
      </c>
      <c r="I163" s="86">
        <v>11</v>
      </c>
      <c r="J163" s="87">
        <v>11</v>
      </c>
      <c r="K163" s="101">
        <v>1</v>
      </c>
      <c r="L163" s="87">
        <v>11</v>
      </c>
      <c r="M163" s="88">
        <v>1</v>
      </c>
      <c r="N163" s="89">
        <f t="shared" si="3"/>
        <v>0</v>
      </c>
      <c r="O163" s="127" t="s">
        <v>102</v>
      </c>
      <c r="P163" s="127" t="s">
        <v>103</v>
      </c>
    </row>
    <row r="164" spans="1:16" ht="33.6" customHeight="1" x14ac:dyDescent="0.25">
      <c r="A164" s="127"/>
      <c r="B164" s="126"/>
      <c r="C164" s="127"/>
      <c r="D164" s="116"/>
      <c r="E164" s="118"/>
      <c r="F164" s="118"/>
      <c r="G164" s="119"/>
      <c r="H164" s="85" t="s">
        <v>412</v>
      </c>
      <c r="I164" s="86">
        <v>11</v>
      </c>
      <c r="J164" s="87">
        <v>11</v>
      </c>
      <c r="K164" s="101">
        <v>1</v>
      </c>
      <c r="L164" s="87">
        <v>11</v>
      </c>
      <c r="M164" s="88">
        <v>1</v>
      </c>
      <c r="N164" s="89">
        <f t="shared" si="3"/>
        <v>0</v>
      </c>
      <c r="O164" s="127"/>
      <c r="P164" s="127"/>
    </row>
    <row r="165" spans="1:16" ht="30" customHeight="1" x14ac:dyDescent="0.25">
      <c r="A165" s="127"/>
      <c r="B165" s="126"/>
      <c r="C165" s="127"/>
      <c r="D165" s="116"/>
      <c r="E165" s="118"/>
      <c r="F165" s="118"/>
      <c r="G165" s="119"/>
      <c r="H165" s="85" t="s">
        <v>413</v>
      </c>
      <c r="I165" s="86">
        <v>11</v>
      </c>
      <c r="J165" s="87">
        <v>11</v>
      </c>
      <c r="K165" s="101">
        <v>1</v>
      </c>
      <c r="L165" s="87">
        <v>11</v>
      </c>
      <c r="M165" s="88">
        <v>1</v>
      </c>
      <c r="N165" s="89">
        <f t="shared" si="3"/>
        <v>0</v>
      </c>
      <c r="O165" s="127"/>
      <c r="P165" s="127"/>
    </row>
    <row r="166" spans="1:16" ht="39.950000000000003" customHeight="1" x14ac:dyDescent="0.25">
      <c r="A166" s="127"/>
      <c r="B166" s="126"/>
      <c r="C166" s="127"/>
      <c r="D166" s="116"/>
      <c r="E166" s="118"/>
      <c r="F166" s="118"/>
      <c r="G166" s="119"/>
      <c r="H166" s="85" t="s">
        <v>414</v>
      </c>
      <c r="I166" s="86">
        <v>1860</v>
      </c>
      <c r="J166" s="87">
        <v>1860</v>
      </c>
      <c r="K166" s="88">
        <v>1</v>
      </c>
      <c r="L166" s="87">
        <v>905</v>
      </c>
      <c r="M166" s="88">
        <v>0.4869999885559082</v>
      </c>
      <c r="N166" s="89">
        <f t="shared" si="3"/>
        <v>0.51344086021505375</v>
      </c>
      <c r="O166" s="127"/>
      <c r="P166" s="127"/>
    </row>
    <row r="167" spans="1:16" ht="29.45" customHeight="1" x14ac:dyDescent="0.25">
      <c r="A167" s="127"/>
      <c r="B167" s="126"/>
      <c r="C167" s="127"/>
      <c r="D167" s="116" t="s">
        <v>415</v>
      </c>
      <c r="E167" s="118">
        <v>119958565021</v>
      </c>
      <c r="F167" s="118">
        <v>92260794574.259995</v>
      </c>
      <c r="G167" s="119">
        <v>0.76910552037788027</v>
      </c>
      <c r="H167" s="85" t="s">
        <v>416</v>
      </c>
      <c r="I167" s="86">
        <v>4</v>
      </c>
      <c r="J167" s="87">
        <v>4</v>
      </c>
      <c r="K167" s="88">
        <v>1</v>
      </c>
      <c r="L167" s="87">
        <v>4</v>
      </c>
      <c r="M167" s="88">
        <v>1</v>
      </c>
      <c r="N167" s="89">
        <f t="shared" si="3"/>
        <v>0</v>
      </c>
      <c r="O167" s="127"/>
      <c r="P167" s="127"/>
    </row>
    <row r="168" spans="1:16" ht="29.1" customHeight="1" x14ac:dyDescent="0.25">
      <c r="A168" s="127"/>
      <c r="B168" s="126"/>
      <c r="C168" s="127"/>
      <c r="D168" s="116"/>
      <c r="E168" s="118"/>
      <c r="F168" s="118"/>
      <c r="G168" s="119"/>
      <c r="H168" s="85" t="s">
        <v>417</v>
      </c>
      <c r="I168" s="86">
        <v>4</v>
      </c>
      <c r="J168" s="87">
        <v>4</v>
      </c>
      <c r="K168" s="101">
        <v>1</v>
      </c>
      <c r="L168" s="87">
        <v>4</v>
      </c>
      <c r="M168" s="101">
        <v>1</v>
      </c>
      <c r="N168" s="89">
        <f t="shared" si="3"/>
        <v>0</v>
      </c>
      <c r="O168" s="127"/>
      <c r="P168" s="127"/>
    </row>
    <row r="169" spans="1:16" ht="31.5" customHeight="1" x14ac:dyDescent="0.25">
      <c r="A169" s="127"/>
      <c r="B169" s="126"/>
      <c r="C169" s="127"/>
      <c r="D169" s="116"/>
      <c r="E169" s="118"/>
      <c r="F169" s="118"/>
      <c r="G169" s="119"/>
      <c r="H169" s="85" t="s">
        <v>418</v>
      </c>
      <c r="I169" s="86">
        <v>4</v>
      </c>
      <c r="J169" s="87">
        <v>4</v>
      </c>
      <c r="K169" s="88">
        <v>1</v>
      </c>
      <c r="L169" s="87">
        <v>4</v>
      </c>
      <c r="M169" s="88">
        <v>1</v>
      </c>
      <c r="N169" s="89">
        <f t="shared" si="3"/>
        <v>0</v>
      </c>
      <c r="O169" s="127"/>
      <c r="P169" s="127"/>
    </row>
    <row r="170" spans="1:16" ht="30.6" customHeight="1" x14ac:dyDescent="0.25">
      <c r="A170" s="127"/>
      <c r="B170" s="126"/>
      <c r="C170" s="127"/>
      <c r="D170" s="116"/>
      <c r="E170" s="118"/>
      <c r="F170" s="118"/>
      <c r="G170" s="119"/>
      <c r="H170" s="85" t="s">
        <v>420</v>
      </c>
      <c r="I170" s="86">
        <v>640</v>
      </c>
      <c r="J170" s="87">
        <v>640</v>
      </c>
      <c r="K170" s="88">
        <v>1</v>
      </c>
      <c r="L170" s="87">
        <v>640</v>
      </c>
      <c r="M170" s="88">
        <v>1</v>
      </c>
      <c r="N170" s="89">
        <f t="shared" si="3"/>
        <v>0</v>
      </c>
      <c r="O170" s="127"/>
      <c r="P170" s="127"/>
    </row>
    <row r="171" spans="1:16" ht="32.450000000000003" customHeight="1" x14ac:dyDescent="0.25">
      <c r="A171" s="127"/>
      <c r="B171" s="126"/>
      <c r="C171" s="127"/>
      <c r="D171" s="116"/>
      <c r="E171" s="118"/>
      <c r="F171" s="118"/>
      <c r="G171" s="119"/>
      <c r="H171" s="85" t="s">
        <v>419</v>
      </c>
      <c r="I171" s="86">
        <v>907</v>
      </c>
      <c r="J171" s="87">
        <v>907</v>
      </c>
      <c r="K171" s="88">
        <v>1</v>
      </c>
      <c r="L171" s="87">
        <v>907</v>
      </c>
      <c r="M171" s="88">
        <v>1</v>
      </c>
      <c r="N171" s="89">
        <f t="shared" si="3"/>
        <v>0</v>
      </c>
      <c r="O171" s="127"/>
      <c r="P171" s="127"/>
    </row>
    <row r="172" spans="1:16" ht="33.6" customHeight="1" x14ac:dyDescent="0.25">
      <c r="A172" s="127"/>
      <c r="B172" s="126"/>
      <c r="C172" s="127"/>
      <c r="D172" s="116"/>
      <c r="E172" s="118"/>
      <c r="F172" s="118"/>
      <c r="G172" s="119"/>
      <c r="H172" s="85" t="s">
        <v>421</v>
      </c>
      <c r="I172" s="86">
        <v>29300</v>
      </c>
      <c r="J172" s="87">
        <v>29300</v>
      </c>
      <c r="K172" s="101">
        <v>1</v>
      </c>
      <c r="L172" s="87">
        <v>29300</v>
      </c>
      <c r="M172" s="101">
        <v>1</v>
      </c>
      <c r="N172" s="89">
        <f t="shared" si="3"/>
        <v>0</v>
      </c>
      <c r="O172" s="127"/>
      <c r="P172" s="127"/>
    </row>
    <row r="173" spans="1:16" ht="40.5" customHeight="1" x14ac:dyDescent="0.25">
      <c r="A173" s="127"/>
      <c r="B173" s="126"/>
      <c r="C173" s="127"/>
      <c r="D173" s="116" t="s">
        <v>422</v>
      </c>
      <c r="E173" s="118">
        <v>18057232758</v>
      </c>
      <c r="F173" s="118">
        <v>18057232758</v>
      </c>
      <c r="G173" s="119">
        <v>1</v>
      </c>
      <c r="H173" s="85" t="s">
        <v>423</v>
      </c>
      <c r="I173" s="86">
        <v>1</v>
      </c>
      <c r="J173" s="87">
        <v>1</v>
      </c>
      <c r="K173" s="101">
        <v>1</v>
      </c>
      <c r="L173" s="87">
        <v>1</v>
      </c>
      <c r="M173" s="101">
        <v>1</v>
      </c>
      <c r="N173" s="89">
        <f t="shared" si="3"/>
        <v>0</v>
      </c>
      <c r="O173" s="127"/>
      <c r="P173" s="127"/>
    </row>
    <row r="174" spans="1:16" ht="33.6" customHeight="1" x14ac:dyDescent="0.25">
      <c r="A174" s="127"/>
      <c r="B174" s="126"/>
      <c r="C174" s="127"/>
      <c r="D174" s="116"/>
      <c r="E174" s="118"/>
      <c r="F174" s="118"/>
      <c r="G174" s="119"/>
      <c r="H174" s="85" t="s">
        <v>424</v>
      </c>
      <c r="I174" s="86">
        <v>3</v>
      </c>
      <c r="J174" s="87">
        <v>3</v>
      </c>
      <c r="K174" s="101">
        <v>1</v>
      </c>
      <c r="L174" s="87">
        <v>3</v>
      </c>
      <c r="M174" s="101">
        <v>1</v>
      </c>
      <c r="N174" s="89">
        <f t="shared" si="3"/>
        <v>0</v>
      </c>
      <c r="O174" s="127"/>
      <c r="P174" s="127"/>
    </row>
    <row r="175" spans="1:16" ht="43.5" customHeight="1" x14ac:dyDescent="0.25">
      <c r="A175" s="127"/>
      <c r="B175" s="126"/>
      <c r="C175" s="127"/>
      <c r="D175" s="116"/>
      <c r="E175" s="118"/>
      <c r="F175" s="118"/>
      <c r="G175" s="119"/>
      <c r="H175" s="85" t="s">
        <v>425</v>
      </c>
      <c r="I175" s="86">
        <v>4</v>
      </c>
      <c r="J175" s="87">
        <v>4</v>
      </c>
      <c r="K175" s="88">
        <v>1</v>
      </c>
      <c r="L175" s="87">
        <v>4</v>
      </c>
      <c r="M175" s="88">
        <v>1</v>
      </c>
      <c r="N175" s="89">
        <f t="shared" si="3"/>
        <v>0</v>
      </c>
      <c r="O175" s="127"/>
      <c r="P175" s="127"/>
    </row>
    <row r="176" spans="1:16" ht="35.450000000000003" customHeight="1" x14ac:dyDescent="0.25">
      <c r="A176" s="127"/>
      <c r="B176" s="126"/>
      <c r="C176" s="127"/>
      <c r="D176" s="116"/>
      <c r="E176" s="118"/>
      <c r="F176" s="118"/>
      <c r="G176" s="119"/>
      <c r="H176" s="85" t="s">
        <v>426</v>
      </c>
      <c r="I176" s="86">
        <v>4</v>
      </c>
      <c r="J176" s="87">
        <v>4</v>
      </c>
      <c r="K176" s="88">
        <v>1</v>
      </c>
      <c r="L176" s="87">
        <v>4</v>
      </c>
      <c r="M176" s="88">
        <v>1</v>
      </c>
      <c r="N176" s="89">
        <f t="shared" si="3"/>
        <v>0</v>
      </c>
      <c r="O176" s="127"/>
      <c r="P176" s="127"/>
    </row>
    <row r="177" spans="1:16" ht="30.6" customHeight="1" x14ac:dyDescent="0.25">
      <c r="A177" s="127"/>
      <c r="B177" s="126"/>
      <c r="C177" s="127"/>
      <c r="D177" s="116"/>
      <c r="E177" s="118"/>
      <c r="F177" s="118"/>
      <c r="G177" s="119"/>
      <c r="H177" s="85" t="s">
        <v>427</v>
      </c>
      <c r="I177" s="86">
        <v>4</v>
      </c>
      <c r="J177" s="87">
        <v>4</v>
      </c>
      <c r="K177" s="88">
        <v>1</v>
      </c>
      <c r="L177" s="87">
        <v>4</v>
      </c>
      <c r="M177" s="88">
        <v>1</v>
      </c>
      <c r="N177" s="89">
        <f t="shared" si="3"/>
        <v>0</v>
      </c>
      <c r="O177" s="127"/>
      <c r="P177" s="127"/>
    </row>
    <row r="178" spans="1:16" ht="31.5" customHeight="1" x14ac:dyDescent="0.25">
      <c r="A178" s="127"/>
      <c r="B178" s="126"/>
      <c r="C178" s="127"/>
      <c r="D178" s="116" t="s">
        <v>428</v>
      </c>
      <c r="E178" s="118">
        <v>3000000000</v>
      </c>
      <c r="F178" s="118">
        <v>3000000000</v>
      </c>
      <c r="G178" s="119">
        <v>1</v>
      </c>
      <c r="H178" s="85" t="s">
        <v>429</v>
      </c>
      <c r="I178" s="86">
        <v>1</v>
      </c>
      <c r="J178" s="87">
        <v>1</v>
      </c>
      <c r="K178" s="88">
        <v>1</v>
      </c>
      <c r="L178" s="87">
        <v>1</v>
      </c>
      <c r="M178" s="88">
        <v>1</v>
      </c>
      <c r="N178" s="89">
        <f t="shared" si="3"/>
        <v>0</v>
      </c>
      <c r="O178" s="127"/>
      <c r="P178" s="127"/>
    </row>
    <row r="179" spans="1:16" ht="29.45" customHeight="1" x14ac:dyDescent="0.25">
      <c r="A179" s="127"/>
      <c r="B179" s="126"/>
      <c r="C179" s="127"/>
      <c r="D179" s="116"/>
      <c r="E179" s="118"/>
      <c r="F179" s="118"/>
      <c r="G179" s="119"/>
      <c r="H179" s="85" t="s">
        <v>430</v>
      </c>
      <c r="I179" s="86">
        <v>1</v>
      </c>
      <c r="J179" s="87">
        <v>1</v>
      </c>
      <c r="K179" s="88">
        <v>1</v>
      </c>
      <c r="L179" s="87">
        <v>1</v>
      </c>
      <c r="M179" s="88">
        <v>1</v>
      </c>
      <c r="N179" s="89">
        <f t="shared" si="3"/>
        <v>0</v>
      </c>
      <c r="O179" s="127"/>
      <c r="P179" s="127"/>
    </row>
    <row r="180" spans="1:16" ht="21.6" customHeight="1" x14ac:dyDescent="0.25">
      <c r="A180" s="127"/>
      <c r="B180" s="126"/>
      <c r="C180" s="127"/>
      <c r="D180" s="116"/>
      <c r="E180" s="118"/>
      <c r="F180" s="118"/>
      <c r="G180" s="119"/>
      <c r="H180" s="85" t="s">
        <v>431</v>
      </c>
      <c r="I180" s="86">
        <v>1</v>
      </c>
      <c r="J180" s="87">
        <v>1</v>
      </c>
      <c r="K180" s="101">
        <v>1</v>
      </c>
      <c r="L180" s="87">
        <v>1</v>
      </c>
      <c r="M180" s="101">
        <v>1</v>
      </c>
      <c r="N180" s="89">
        <f t="shared" si="3"/>
        <v>0</v>
      </c>
      <c r="O180" s="127"/>
      <c r="P180" s="127"/>
    </row>
    <row r="181" spans="1:16" ht="29.45" customHeight="1" x14ac:dyDescent="0.25">
      <c r="A181" s="127"/>
      <c r="B181" s="126"/>
      <c r="C181" s="127"/>
      <c r="D181" s="116"/>
      <c r="E181" s="118"/>
      <c r="F181" s="118"/>
      <c r="G181" s="119"/>
      <c r="H181" s="85" t="s">
        <v>432</v>
      </c>
      <c r="I181" s="86">
        <v>130</v>
      </c>
      <c r="J181" s="87">
        <v>130</v>
      </c>
      <c r="K181" s="101">
        <v>1</v>
      </c>
      <c r="L181" s="87">
        <v>140</v>
      </c>
      <c r="M181" s="101">
        <v>1.0770000219345093</v>
      </c>
      <c r="N181" s="89">
        <f t="shared" si="3"/>
        <v>-7.6923076923076927E-2</v>
      </c>
      <c r="O181" s="127"/>
      <c r="P181" s="127"/>
    </row>
    <row r="182" spans="1:16" ht="42.95" customHeight="1" x14ac:dyDescent="0.25">
      <c r="A182" s="127"/>
      <c r="B182" s="126"/>
      <c r="C182" s="127"/>
      <c r="D182" s="116"/>
      <c r="E182" s="118"/>
      <c r="F182" s="118"/>
      <c r="G182" s="119"/>
      <c r="H182" s="85" t="s">
        <v>433</v>
      </c>
      <c r="I182" s="86">
        <v>130</v>
      </c>
      <c r="J182" s="87">
        <v>130</v>
      </c>
      <c r="K182" s="101">
        <v>1</v>
      </c>
      <c r="L182" s="87">
        <v>140</v>
      </c>
      <c r="M182" s="101">
        <v>1.0770000219345093</v>
      </c>
      <c r="N182" s="89">
        <f t="shared" si="3"/>
        <v>-7.6923076923076927E-2</v>
      </c>
      <c r="O182" s="127"/>
      <c r="P182" s="127"/>
    </row>
    <row r="183" spans="1:16" ht="23.1" customHeight="1" x14ac:dyDescent="0.25">
      <c r="A183" s="127"/>
      <c r="B183" s="126"/>
      <c r="C183" s="127"/>
      <c r="D183" s="116" t="s">
        <v>434</v>
      </c>
      <c r="E183" s="118">
        <v>6519829464</v>
      </c>
      <c r="F183" s="118">
        <v>6519829464</v>
      </c>
      <c r="G183" s="119">
        <v>1</v>
      </c>
      <c r="H183" s="85" t="s">
        <v>435</v>
      </c>
      <c r="I183" s="86">
        <v>1</v>
      </c>
      <c r="J183" s="87">
        <v>1</v>
      </c>
      <c r="K183" s="101">
        <v>1</v>
      </c>
      <c r="L183" s="87">
        <v>1</v>
      </c>
      <c r="M183" s="101">
        <v>1</v>
      </c>
      <c r="N183" s="89">
        <f t="shared" si="3"/>
        <v>0</v>
      </c>
      <c r="O183" s="127"/>
      <c r="P183" s="127"/>
    </row>
    <row r="184" spans="1:16" ht="23.1" customHeight="1" x14ac:dyDescent="0.25">
      <c r="A184" s="127"/>
      <c r="B184" s="126"/>
      <c r="C184" s="127"/>
      <c r="D184" s="116"/>
      <c r="E184" s="118"/>
      <c r="F184" s="118"/>
      <c r="G184" s="119"/>
      <c r="H184" s="85" t="s">
        <v>436</v>
      </c>
      <c r="I184" s="86">
        <v>1</v>
      </c>
      <c r="J184" s="87">
        <v>1</v>
      </c>
      <c r="K184" s="101">
        <v>1</v>
      </c>
      <c r="L184" s="87">
        <v>1</v>
      </c>
      <c r="M184" s="101">
        <v>1</v>
      </c>
      <c r="N184" s="89">
        <f t="shared" si="3"/>
        <v>0</v>
      </c>
      <c r="O184" s="127"/>
      <c r="P184" s="127"/>
    </row>
    <row r="185" spans="1:16" ht="23.1" customHeight="1" x14ac:dyDescent="0.25">
      <c r="A185" s="127"/>
      <c r="B185" s="126"/>
      <c r="C185" s="127"/>
      <c r="D185" s="116"/>
      <c r="E185" s="118"/>
      <c r="F185" s="118"/>
      <c r="G185" s="119"/>
      <c r="H185" s="85" t="s">
        <v>437</v>
      </c>
      <c r="I185" s="86">
        <v>1</v>
      </c>
      <c r="J185" s="87">
        <v>1</v>
      </c>
      <c r="K185" s="88">
        <v>1</v>
      </c>
      <c r="L185" s="87">
        <v>1</v>
      </c>
      <c r="M185" s="88">
        <v>1</v>
      </c>
      <c r="N185" s="89">
        <f t="shared" si="3"/>
        <v>0</v>
      </c>
      <c r="O185" s="127"/>
      <c r="P185" s="127"/>
    </row>
    <row r="186" spans="1:16" ht="23.45" customHeight="1" x14ac:dyDescent="0.25">
      <c r="A186" s="127"/>
      <c r="B186" s="126"/>
      <c r="C186" s="127"/>
      <c r="D186" s="116"/>
      <c r="E186" s="118"/>
      <c r="F186" s="118"/>
      <c r="G186" s="119"/>
      <c r="H186" s="85" t="s">
        <v>438</v>
      </c>
      <c r="I186" s="86">
        <v>105</v>
      </c>
      <c r="J186" s="87">
        <v>105</v>
      </c>
      <c r="K186" s="88">
        <v>1</v>
      </c>
      <c r="L186" s="87">
        <v>105</v>
      </c>
      <c r="M186" s="88">
        <v>1</v>
      </c>
      <c r="N186" s="89">
        <f t="shared" si="3"/>
        <v>0</v>
      </c>
      <c r="O186" s="127"/>
      <c r="P186" s="127"/>
    </row>
    <row r="187" spans="1:16" ht="35.450000000000003" customHeight="1" x14ac:dyDescent="0.25">
      <c r="A187" s="127"/>
      <c r="B187" s="126"/>
      <c r="C187" s="127"/>
      <c r="D187" s="116"/>
      <c r="E187" s="118"/>
      <c r="F187" s="118"/>
      <c r="G187" s="119"/>
      <c r="H187" s="85" t="s">
        <v>439</v>
      </c>
      <c r="I187" s="86">
        <v>1800</v>
      </c>
      <c r="J187" s="87">
        <v>1800</v>
      </c>
      <c r="K187" s="88">
        <v>1</v>
      </c>
      <c r="L187" s="87">
        <v>1800</v>
      </c>
      <c r="M187" s="88">
        <v>1</v>
      </c>
      <c r="N187" s="89">
        <f t="shared" si="3"/>
        <v>0</v>
      </c>
      <c r="O187" s="127"/>
      <c r="P187" s="127"/>
    </row>
    <row r="188" spans="1:16" ht="30" customHeight="1" x14ac:dyDescent="0.25">
      <c r="A188" s="116" t="s">
        <v>84</v>
      </c>
      <c r="B188" s="116" t="s">
        <v>769</v>
      </c>
      <c r="C188" s="116" t="s">
        <v>770</v>
      </c>
      <c r="D188" s="116" t="s">
        <v>440</v>
      </c>
      <c r="E188" s="118">
        <v>10308159436</v>
      </c>
      <c r="F188" s="118">
        <v>9702248401.2000008</v>
      </c>
      <c r="G188" s="119">
        <v>0.94122024998139553</v>
      </c>
      <c r="H188" s="85" t="s">
        <v>442</v>
      </c>
      <c r="I188" s="86">
        <v>1</v>
      </c>
      <c r="J188" s="87">
        <v>1</v>
      </c>
      <c r="K188" s="101">
        <v>1</v>
      </c>
      <c r="L188" s="87">
        <v>1</v>
      </c>
      <c r="M188" s="88">
        <v>1</v>
      </c>
      <c r="N188" s="89">
        <f t="shared" si="3"/>
        <v>0</v>
      </c>
      <c r="O188" s="116" t="s">
        <v>139</v>
      </c>
      <c r="P188" s="116" t="s">
        <v>986</v>
      </c>
    </row>
    <row r="189" spans="1:16" ht="31.5" customHeight="1" x14ac:dyDescent="0.25">
      <c r="A189" s="116"/>
      <c r="B189" s="116"/>
      <c r="C189" s="116"/>
      <c r="D189" s="116"/>
      <c r="E189" s="118"/>
      <c r="F189" s="118"/>
      <c r="G189" s="119"/>
      <c r="H189" s="85" t="s">
        <v>443</v>
      </c>
      <c r="I189" s="86">
        <v>1</v>
      </c>
      <c r="J189" s="87">
        <v>1</v>
      </c>
      <c r="K189" s="101">
        <v>1</v>
      </c>
      <c r="L189" s="87">
        <v>1</v>
      </c>
      <c r="M189" s="88">
        <v>1</v>
      </c>
      <c r="N189" s="89">
        <f t="shared" si="3"/>
        <v>0</v>
      </c>
      <c r="O189" s="116"/>
      <c r="P189" s="116"/>
    </row>
    <row r="190" spans="1:16" ht="21.6" customHeight="1" x14ac:dyDescent="0.25">
      <c r="A190" s="116"/>
      <c r="B190" s="116"/>
      <c r="C190" s="116"/>
      <c r="D190" s="116"/>
      <c r="E190" s="118"/>
      <c r="F190" s="118"/>
      <c r="G190" s="119"/>
      <c r="H190" s="85" t="s">
        <v>444</v>
      </c>
      <c r="I190" s="86">
        <v>1</v>
      </c>
      <c r="J190" s="87">
        <v>1</v>
      </c>
      <c r="K190" s="101">
        <v>1</v>
      </c>
      <c r="L190" s="87">
        <v>1</v>
      </c>
      <c r="M190" s="88">
        <v>1</v>
      </c>
      <c r="N190" s="89">
        <f t="shared" si="3"/>
        <v>0</v>
      </c>
      <c r="O190" s="116"/>
      <c r="P190" s="116" t="s">
        <v>460</v>
      </c>
    </row>
    <row r="191" spans="1:16" ht="21.6" customHeight="1" x14ac:dyDescent="0.25">
      <c r="A191" s="116"/>
      <c r="B191" s="116"/>
      <c r="C191" s="116"/>
      <c r="D191" s="116"/>
      <c r="E191" s="118"/>
      <c r="F191" s="118"/>
      <c r="G191" s="119"/>
      <c r="H191" s="85" t="s">
        <v>441</v>
      </c>
      <c r="I191" s="86">
        <v>11</v>
      </c>
      <c r="J191" s="87">
        <v>11</v>
      </c>
      <c r="K191" s="88">
        <v>1</v>
      </c>
      <c r="L191" s="87">
        <v>11</v>
      </c>
      <c r="M191" s="88">
        <v>1</v>
      </c>
      <c r="N191" s="89">
        <f t="shared" si="3"/>
        <v>0</v>
      </c>
      <c r="O191" s="116"/>
      <c r="P191" s="116"/>
    </row>
    <row r="192" spans="1:16" ht="39" customHeight="1" x14ac:dyDescent="0.25">
      <c r="A192" s="116"/>
      <c r="B192" s="116"/>
      <c r="C192" s="116"/>
      <c r="D192" s="116"/>
      <c r="E192" s="118"/>
      <c r="F192" s="118"/>
      <c r="G192" s="119"/>
      <c r="H192" s="85" t="s">
        <v>445</v>
      </c>
      <c r="I192" s="86">
        <v>50</v>
      </c>
      <c r="J192" s="87">
        <v>50</v>
      </c>
      <c r="K192" s="101">
        <v>1</v>
      </c>
      <c r="L192" s="87">
        <v>114</v>
      </c>
      <c r="M192" s="88">
        <v>2.2799999713897705</v>
      </c>
      <c r="N192" s="89">
        <f t="shared" si="3"/>
        <v>-1.28</v>
      </c>
      <c r="O192" s="116"/>
      <c r="P192" s="116"/>
    </row>
    <row r="193" spans="1:16" ht="33.6" customHeight="1" x14ac:dyDescent="0.25">
      <c r="A193" s="116"/>
      <c r="B193" s="116"/>
      <c r="C193" s="116"/>
      <c r="D193" s="116" t="s">
        <v>771</v>
      </c>
      <c r="E193" s="118">
        <v>4638671746</v>
      </c>
      <c r="F193" s="118">
        <v>1516350854.4800005</v>
      </c>
      <c r="G193" s="119">
        <v>0.32689333014080457</v>
      </c>
      <c r="H193" s="85" t="s">
        <v>446</v>
      </c>
      <c r="I193" s="86">
        <v>1</v>
      </c>
      <c r="J193" s="87">
        <v>1</v>
      </c>
      <c r="K193" s="101">
        <v>1</v>
      </c>
      <c r="L193" s="87">
        <v>1</v>
      </c>
      <c r="M193" s="88">
        <v>1</v>
      </c>
      <c r="N193" s="89">
        <f t="shared" si="3"/>
        <v>0</v>
      </c>
      <c r="O193" s="116"/>
      <c r="P193" s="116"/>
    </row>
    <row r="194" spans="1:16" ht="27.95" customHeight="1" x14ac:dyDescent="0.25">
      <c r="A194" s="116"/>
      <c r="B194" s="116"/>
      <c r="C194" s="116"/>
      <c r="D194" s="116"/>
      <c r="E194" s="118"/>
      <c r="F194" s="118"/>
      <c r="G194" s="119"/>
      <c r="H194" s="85" t="s">
        <v>447</v>
      </c>
      <c r="I194" s="86">
        <v>1</v>
      </c>
      <c r="J194" s="87">
        <v>1</v>
      </c>
      <c r="K194" s="101">
        <v>1</v>
      </c>
      <c r="L194" s="87">
        <v>1</v>
      </c>
      <c r="M194" s="88">
        <v>1</v>
      </c>
      <c r="N194" s="89">
        <f t="shared" si="3"/>
        <v>0</v>
      </c>
      <c r="O194" s="116"/>
      <c r="P194" s="116"/>
    </row>
    <row r="195" spans="1:16" ht="21.95" customHeight="1" x14ac:dyDescent="0.25">
      <c r="A195" s="116"/>
      <c r="B195" s="116"/>
      <c r="C195" s="116"/>
      <c r="D195" s="116"/>
      <c r="E195" s="118"/>
      <c r="F195" s="118"/>
      <c r="G195" s="119"/>
      <c r="H195" s="85" t="s">
        <v>448</v>
      </c>
      <c r="I195" s="86">
        <v>1</v>
      </c>
      <c r="J195" s="87">
        <v>1</v>
      </c>
      <c r="K195" s="88">
        <v>1</v>
      </c>
      <c r="L195" s="87">
        <v>1</v>
      </c>
      <c r="M195" s="88">
        <v>1</v>
      </c>
      <c r="N195" s="89">
        <f t="shared" si="3"/>
        <v>0</v>
      </c>
      <c r="O195" s="116"/>
      <c r="P195" s="116"/>
    </row>
    <row r="196" spans="1:16" ht="41.45" customHeight="1" x14ac:dyDescent="0.25">
      <c r="A196" s="116"/>
      <c r="B196" s="116"/>
      <c r="C196" s="116"/>
      <c r="D196" s="116"/>
      <c r="E196" s="118"/>
      <c r="F196" s="118"/>
      <c r="G196" s="119"/>
      <c r="H196" s="85" t="s">
        <v>954</v>
      </c>
      <c r="I196" s="86">
        <v>225</v>
      </c>
      <c r="J196" s="87">
        <v>225</v>
      </c>
      <c r="K196" s="101">
        <v>1</v>
      </c>
      <c r="L196" s="87">
        <v>252</v>
      </c>
      <c r="M196" s="88">
        <v>1.1200000047683716</v>
      </c>
      <c r="N196" s="89">
        <f t="shared" si="3"/>
        <v>-0.12</v>
      </c>
      <c r="O196" s="116"/>
      <c r="P196" s="116"/>
    </row>
    <row r="197" spans="1:16" ht="36" customHeight="1" x14ac:dyDescent="0.25">
      <c r="A197" s="116"/>
      <c r="B197" s="116"/>
      <c r="C197" s="116"/>
      <c r="D197" s="116"/>
      <c r="E197" s="118"/>
      <c r="F197" s="118"/>
      <c r="G197" s="119"/>
      <c r="H197" s="85" t="s">
        <v>449</v>
      </c>
      <c r="I197" s="86">
        <v>15000</v>
      </c>
      <c r="J197" s="87">
        <v>15000</v>
      </c>
      <c r="K197" s="101">
        <v>1</v>
      </c>
      <c r="L197" s="87">
        <v>17035</v>
      </c>
      <c r="M197" s="88">
        <v>1.1349999904632568</v>
      </c>
      <c r="N197" s="89">
        <f t="shared" si="3"/>
        <v>-0.13566666666666666</v>
      </c>
      <c r="O197" s="116"/>
      <c r="P197" s="116"/>
    </row>
    <row r="198" spans="1:16" ht="33.6" customHeight="1" x14ac:dyDescent="0.25">
      <c r="A198" s="116"/>
      <c r="B198" s="116"/>
      <c r="C198" s="116"/>
      <c r="D198" s="116" t="s">
        <v>772</v>
      </c>
      <c r="E198" s="118">
        <v>2061631887</v>
      </c>
      <c r="F198" s="118">
        <v>2041587713.6200004</v>
      </c>
      <c r="G198" s="119">
        <v>0.99027752068330344</v>
      </c>
      <c r="H198" s="85" t="s">
        <v>450</v>
      </c>
      <c r="I198" s="86">
        <v>1</v>
      </c>
      <c r="J198" s="87">
        <v>1</v>
      </c>
      <c r="K198" s="101">
        <v>1</v>
      </c>
      <c r="L198" s="87">
        <v>1</v>
      </c>
      <c r="M198" s="88">
        <v>1</v>
      </c>
      <c r="N198" s="89">
        <f t="shared" ref="N198:N261" si="4">+(J198-L198)/J198</f>
        <v>0</v>
      </c>
      <c r="O198" s="116"/>
      <c r="P198" s="116"/>
    </row>
    <row r="199" spans="1:16" ht="33.6" customHeight="1" x14ac:dyDescent="0.25">
      <c r="A199" s="116"/>
      <c r="B199" s="116"/>
      <c r="C199" s="116"/>
      <c r="D199" s="116"/>
      <c r="E199" s="118"/>
      <c r="F199" s="118"/>
      <c r="G199" s="119"/>
      <c r="H199" s="85" t="s">
        <v>451</v>
      </c>
      <c r="I199" s="86">
        <v>1</v>
      </c>
      <c r="J199" s="87">
        <v>1</v>
      </c>
      <c r="K199" s="101">
        <v>1</v>
      </c>
      <c r="L199" s="87">
        <v>1</v>
      </c>
      <c r="M199" s="88">
        <v>1</v>
      </c>
      <c r="N199" s="89">
        <f t="shared" si="4"/>
        <v>0</v>
      </c>
      <c r="O199" s="116"/>
      <c r="P199" s="116"/>
    </row>
    <row r="200" spans="1:16" x14ac:dyDescent="0.25">
      <c r="A200" s="116"/>
      <c r="B200" s="116"/>
      <c r="C200" s="116"/>
      <c r="D200" s="116"/>
      <c r="E200" s="118"/>
      <c r="F200" s="118"/>
      <c r="G200" s="119"/>
      <c r="H200" s="85" t="s">
        <v>452</v>
      </c>
      <c r="I200" s="86">
        <v>1</v>
      </c>
      <c r="J200" s="87">
        <v>1</v>
      </c>
      <c r="K200" s="88">
        <v>1</v>
      </c>
      <c r="L200" s="87">
        <v>1</v>
      </c>
      <c r="M200" s="88">
        <v>1</v>
      </c>
      <c r="N200" s="89">
        <f t="shared" si="4"/>
        <v>0</v>
      </c>
      <c r="O200" s="116"/>
      <c r="P200" s="116"/>
    </row>
    <row r="201" spans="1:16" ht="30.6" customHeight="1" x14ac:dyDescent="0.25">
      <c r="A201" s="116"/>
      <c r="B201" s="116"/>
      <c r="C201" s="116"/>
      <c r="D201" s="116"/>
      <c r="E201" s="118"/>
      <c r="F201" s="118"/>
      <c r="G201" s="119"/>
      <c r="H201" s="85" t="s">
        <v>453</v>
      </c>
      <c r="I201" s="86">
        <v>18</v>
      </c>
      <c r="J201" s="87">
        <v>18</v>
      </c>
      <c r="K201" s="101">
        <v>1</v>
      </c>
      <c r="L201" s="87">
        <v>18</v>
      </c>
      <c r="M201" s="88">
        <v>1</v>
      </c>
      <c r="N201" s="89">
        <f t="shared" si="4"/>
        <v>0</v>
      </c>
      <c r="O201" s="116"/>
      <c r="P201" s="116"/>
    </row>
    <row r="202" spans="1:16" ht="29.1" customHeight="1" x14ac:dyDescent="0.25">
      <c r="A202" s="116"/>
      <c r="B202" s="116"/>
      <c r="C202" s="116"/>
      <c r="D202" s="116"/>
      <c r="E202" s="118"/>
      <c r="F202" s="118"/>
      <c r="G202" s="119"/>
      <c r="H202" s="85" t="s">
        <v>454</v>
      </c>
      <c r="I202" s="86">
        <v>1000</v>
      </c>
      <c r="J202" s="87">
        <v>1000</v>
      </c>
      <c r="K202" s="101">
        <v>1</v>
      </c>
      <c r="L202" s="87">
        <v>2609</v>
      </c>
      <c r="M202" s="88">
        <v>2.6089999675750732</v>
      </c>
      <c r="N202" s="89">
        <f t="shared" si="4"/>
        <v>-1.609</v>
      </c>
      <c r="O202" s="116"/>
      <c r="P202" s="116"/>
    </row>
    <row r="203" spans="1:16" ht="35.1" customHeight="1" x14ac:dyDescent="0.25">
      <c r="A203" s="116"/>
      <c r="B203" s="116"/>
      <c r="C203" s="116"/>
      <c r="D203" s="116" t="s">
        <v>773</v>
      </c>
      <c r="E203" s="118">
        <v>10308159436</v>
      </c>
      <c r="F203" s="118">
        <v>8415877136.1999998</v>
      </c>
      <c r="G203" s="119">
        <v>0.81642869306120425</v>
      </c>
      <c r="H203" s="85" t="s">
        <v>455</v>
      </c>
      <c r="I203" s="86">
        <v>1</v>
      </c>
      <c r="J203" s="87">
        <v>1</v>
      </c>
      <c r="K203" s="101">
        <v>1</v>
      </c>
      <c r="L203" s="87">
        <v>1</v>
      </c>
      <c r="M203" s="88">
        <v>1</v>
      </c>
      <c r="N203" s="89">
        <f t="shared" si="4"/>
        <v>0</v>
      </c>
      <c r="O203" s="116"/>
      <c r="P203" s="116"/>
    </row>
    <row r="204" spans="1:16" ht="30" customHeight="1" x14ac:dyDescent="0.25">
      <c r="A204" s="116"/>
      <c r="B204" s="116"/>
      <c r="C204" s="116"/>
      <c r="D204" s="116"/>
      <c r="E204" s="118"/>
      <c r="F204" s="118"/>
      <c r="G204" s="119"/>
      <c r="H204" s="85" t="s">
        <v>456</v>
      </c>
      <c r="I204" s="86">
        <v>1</v>
      </c>
      <c r="J204" s="87">
        <v>1</v>
      </c>
      <c r="K204" s="101">
        <v>1</v>
      </c>
      <c r="L204" s="87">
        <v>1</v>
      </c>
      <c r="M204" s="88">
        <v>1</v>
      </c>
      <c r="N204" s="89">
        <f t="shared" si="4"/>
        <v>0</v>
      </c>
      <c r="O204" s="116"/>
      <c r="P204" s="116"/>
    </row>
    <row r="205" spans="1:16" ht="29.1" customHeight="1" x14ac:dyDescent="0.25">
      <c r="A205" s="116"/>
      <c r="B205" s="116"/>
      <c r="C205" s="116"/>
      <c r="D205" s="116"/>
      <c r="E205" s="118"/>
      <c r="F205" s="118"/>
      <c r="G205" s="119"/>
      <c r="H205" s="85" t="s">
        <v>457</v>
      </c>
      <c r="I205" s="86">
        <v>1</v>
      </c>
      <c r="J205" s="87">
        <v>1</v>
      </c>
      <c r="K205" s="88">
        <v>1</v>
      </c>
      <c r="L205" s="87">
        <v>1</v>
      </c>
      <c r="M205" s="88">
        <v>1</v>
      </c>
      <c r="N205" s="89">
        <f t="shared" si="4"/>
        <v>0</v>
      </c>
      <c r="O205" s="116"/>
      <c r="P205" s="116"/>
    </row>
    <row r="206" spans="1:16" ht="60" x14ac:dyDescent="0.25">
      <c r="A206" s="116"/>
      <c r="B206" s="116"/>
      <c r="C206" s="116"/>
      <c r="D206" s="116"/>
      <c r="E206" s="118"/>
      <c r="F206" s="118"/>
      <c r="G206" s="119"/>
      <c r="H206" s="85" t="s">
        <v>955</v>
      </c>
      <c r="I206" s="86">
        <v>1</v>
      </c>
      <c r="J206" s="87">
        <v>1</v>
      </c>
      <c r="K206" s="101">
        <v>1</v>
      </c>
      <c r="L206" s="87">
        <v>1</v>
      </c>
      <c r="M206" s="88">
        <v>1</v>
      </c>
      <c r="N206" s="89">
        <f t="shared" si="4"/>
        <v>0</v>
      </c>
      <c r="O206" s="116"/>
      <c r="P206" s="116"/>
    </row>
    <row r="207" spans="1:16" ht="32.1" customHeight="1" x14ac:dyDescent="0.25">
      <c r="A207" s="116"/>
      <c r="B207" s="116"/>
      <c r="C207" s="116"/>
      <c r="D207" s="116"/>
      <c r="E207" s="118"/>
      <c r="F207" s="118"/>
      <c r="G207" s="119"/>
      <c r="H207" s="85" t="s">
        <v>458</v>
      </c>
      <c r="I207" s="86">
        <v>1</v>
      </c>
      <c r="J207" s="87">
        <v>1</v>
      </c>
      <c r="K207" s="101">
        <v>1</v>
      </c>
      <c r="L207" s="87">
        <v>1</v>
      </c>
      <c r="M207" s="88">
        <v>1</v>
      </c>
      <c r="N207" s="89">
        <f t="shared" si="4"/>
        <v>0</v>
      </c>
      <c r="O207" s="116"/>
      <c r="P207" s="116"/>
    </row>
    <row r="208" spans="1:16" ht="39.950000000000003" customHeight="1" x14ac:dyDescent="0.25">
      <c r="A208" s="116"/>
      <c r="B208" s="116"/>
      <c r="C208" s="116"/>
      <c r="D208" s="116"/>
      <c r="E208" s="118"/>
      <c r="F208" s="118"/>
      <c r="G208" s="119"/>
      <c r="H208" s="85" t="s">
        <v>774</v>
      </c>
      <c r="I208" s="86">
        <v>250</v>
      </c>
      <c r="J208" s="87">
        <v>250</v>
      </c>
      <c r="K208" s="101">
        <v>1</v>
      </c>
      <c r="L208" s="87">
        <v>250</v>
      </c>
      <c r="M208" s="88">
        <v>1</v>
      </c>
      <c r="N208" s="89">
        <f t="shared" si="4"/>
        <v>0</v>
      </c>
      <c r="O208" s="116"/>
      <c r="P208" s="116"/>
    </row>
    <row r="209" spans="1:16" ht="39.6" customHeight="1" x14ac:dyDescent="0.25">
      <c r="A209" s="116"/>
      <c r="B209" s="116"/>
      <c r="C209" s="116"/>
      <c r="D209" s="116" t="s">
        <v>459</v>
      </c>
      <c r="E209" s="118">
        <v>773111958</v>
      </c>
      <c r="F209" s="118">
        <v>0</v>
      </c>
      <c r="G209" s="119">
        <v>0</v>
      </c>
      <c r="H209" s="85" t="s">
        <v>775</v>
      </c>
      <c r="I209" s="86">
        <v>1</v>
      </c>
      <c r="J209" s="87">
        <v>1</v>
      </c>
      <c r="K209" s="88">
        <v>1</v>
      </c>
      <c r="L209" s="87">
        <v>0</v>
      </c>
      <c r="M209" s="88">
        <v>0</v>
      </c>
      <c r="N209" s="89">
        <f t="shared" si="4"/>
        <v>1</v>
      </c>
      <c r="O209" s="116"/>
      <c r="P209" s="116"/>
    </row>
    <row r="210" spans="1:16" ht="33.950000000000003" customHeight="1" x14ac:dyDescent="0.25">
      <c r="A210" s="116"/>
      <c r="B210" s="116"/>
      <c r="C210" s="116"/>
      <c r="D210" s="116"/>
      <c r="E210" s="118"/>
      <c r="F210" s="118"/>
      <c r="G210" s="119"/>
      <c r="H210" s="85" t="s">
        <v>776</v>
      </c>
      <c r="I210" s="86">
        <v>1</v>
      </c>
      <c r="J210" s="87">
        <v>1</v>
      </c>
      <c r="K210" s="101">
        <v>1</v>
      </c>
      <c r="L210" s="87">
        <v>1</v>
      </c>
      <c r="M210" s="88">
        <v>1</v>
      </c>
      <c r="N210" s="89">
        <f t="shared" si="4"/>
        <v>0</v>
      </c>
      <c r="O210" s="116"/>
      <c r="P210" s="116"/>
    </row>
    <row r="211" spans="1:16" ht="34.5" customHeight="1" x14ac:dyDescent="0.25">
      <c r="A211" s="116"/>
      <c r="B211" s="116"/>
      <c r="C211" s="116"/>
      <c r="D211" s="116"/>
      <c r="E211" s="118"/>
      <c r="F211" s="118"/>
      <c r="G211" s="119"/>
      <c r="H211" s="85" t="s">
        <v>777</v>
      </c>
      <c r="I211" s="86">
        <v>1</v>
      </c>
      <c r="J211" s="87">
        <v>1</v>
      </c>
      <c r="K211" s="101">
        <v>1</v>
      </c>
      <c r="L211" s="87">
        <v>1</v>
      </c>
      <c r="M211" s="88">
        <v>1</v>
      </c>
      <c r="N211" s="89">
        <f t="shared" si="4"/>
        <v>0</v>
      </c>
      <c r="O211" s="116"/>
      <c r="P211" s="116"/>
    </row>
    <row r="212" spans="1:16" ht="29.45" customHeight="1" x14ac:dyDescent="0.25">
      <c r="A212" s="116"/>
      <c r="B212" s="116"/>
      <c r="C212" s="116"/>
      <c r="D212" s="116"/>
      <c r="E212" s="118"/>
      <c r="F212" s="118"/>
      <c r="G212" s="119"/>
      <c r="H212" s="85" t="s">
        <v>778</v>
      </c>
      <c r="I212" s="86">
        <v>1</v>
      </c>
      <c r="J212" s="87">
        <v>1</v>
      </c>
      <c r="K212" s="101">
        <v>1</v>
      </c>
      <c r="L212" s="87">
        <v>1</v>
      </c>
      <c r="M212" s="88">
        <v>1</v>
      </c>
      <c r="N212" s="89">
        <f t="shared" si="4"/>
        <v>0</v>
      </c>
      <c r="O212" s="116"/>
      <c r="P212" s="116"/>
    </row>
    <row r="213" spans="1:16" ht="54.75" customHeight="1" x14ac:dyDescent="0.25">
      <c r="A213" s="116"/>
      <c r="B213" s="116"/>
      <c r="C213" s="116"/>
      <c r="D213" s="116"/>
      <c r="E213" s="118"/>
      <c r="F213" s="118"/>
      <c r="G213" s="119"/>
      <c r="H213" s="85" t="s">
        <v>956</v>
      </c>
      <c r="I213" s="86">
        <v>412</v>
      </c>
      <c r="J213" s="87">
        <v>412</v>
      </c>
      <c r="K213" s="101">
        <v>1</v>
      </c>
      <c r="L213" s="87">
        <v>0</v>
      </c>
      <c r="M213" s="88">
        <v>0</v>
      </c>
      <c r="N213" s="89">
        <f t="shared" si="4"/>
        <v>1</v>
      </c>
      <c r="O213" s="116"/>
      <c r="P213" s="116"/>
    </row>
    <row r="214" spans="1:16" ht="57.6" customHeight="1" x14ac:dyDescent="0.25">
      <c r="A214" s="116"/>
      <c r="B214" s="116"/>
      <c r="C214" s="116"/>
      <c r="D214" s="116"/>
      <c r="E214" s="118"/>
      <c r="F214" s="118"/>
      <c r="G214" s="119"/>
      <c r="H214" s="85" t="s">
        <v>957</v>
      </c>
      <c r="I214" s="86">
        <v>5000</v>
      </c>
      <c r="J214" s="87">
        <v>5000</v>
      </c>
      <c r="K214" s="88">
        <v>1</v>
      </c>
      <c r="L214" s="87">
        <v>5039</v>
      </c>
      <c r="M214" s="88">
        <v>1.0080000162124634</v>
      </c>
      <c r="N214" s="89">
        <f t="shared" si="4"/>
        <v>-7.7999999999999996E-3</v>
      </c>
      <c r="O214" s="116"/>
      <c r="P214" s="116"/>
    </row>
    <row r="215" spans="1:16" ht="31.5" customHeight="1" x14ac:dyDescent="0.25">
      <c r="A215" s="116"/>
      <c r="B215" s="116"/>
      <c r="C215" s="116"/>
      <c r="D215" s="116" t="s">
        <v>779</v>
      </c>
      <c r="E215" s="118">
        <v>2061631887</v>
      </c>
      <c r="F215" s="118">
        <v>2041587713.6200004</v>
      </c>
      <c r="G215" s="119">
        <v>0.99027752068330344</v>
      </c>
      <c r="H215" s="85" t="s">
        <v>780</v>
      </c>
      <c r="I215" s="86">
        <v>1</v>
      </c>
      <c r="J215" s="87">
        <v>1</v>
      </c>
      <c r="K215" s="101">
        <v>1</v>
      </c>
      <c r="L215" s="87">
        <v>1</v>
      </c>
      <c r="M215" s="88">
        <v>1</v>
      </c>
      <c r="N215" s="89">
        <f t="shared" si="4"/>
        <v>0</v>
      </c>
      <c r="O215" s="116"/>
      <c r="P215" s="116"/>
    </row>
    <row r="216" spans="1:16" ht="30.95" customHeight="1" x14ac:dyDescent="0.25">
      <c r="A216" s="116"/>
      <c r="B216" s="116"/>
      <c r="C216" s="116"/>
      <c r="D216" s="116"/>
      <c r="E216" s="118"/>
      <c r="F216" s="118"/>
      <c r="G216" s="119"/>
      <c r="H216" s="85" t="s">
        <v>781</v>
      </c>
      <c r="I216" s="86">
        <v>1</v>
      </c>
      <c r="J216" s="87">
        <v>1</v>
      </c>
      <c r="K216" s="101">
        <v>1</v>
      </c>
      <c r="L216" s="87">
        <v>1</v>
      </c>
      <c r="M216" s="88">
        <v>1</v>
      </c>
      <c r="N216" s="89">
        <f t="shared" si="4"/>
        <v>0</v>
      </c>
      <c r="O216" s="116"/>
      <c r="P216" s="116"/>
    </row>
    <row r="217" spans="1:16" ht="25.5" customHeight="1" x14ac:dyDescent="0.25">
      <c r="A217" s="116"/>
      <c r="B217" s="116"/>
      <c r="C217" s="116"/>
      <c r="D217" s="116"/>
      <c r="E217" s="118"/>
      <c r="F217" s="118"/>
      <c r="G217" s="119"/>
      <c r="H217" s="85" t="s">
        <v>782</v>
      </c>
      <c r="I217" s="86">
        <v>1</v>
      </c>
      <c r="J217" s="87">
        <v>1</v>
      </c>
      <c r="K217" s="101">
        <v>1</v>
      </c>
      <c r="L217" s="87">
        <v>1</v>
      </c>
      <c r="M217" s="88">
        <v>1</v>
      </c>
      <c r="N217" s="89">
        <f t="shared" si="4"/>
        <v>0</v>
      </c>
      <c r="O217" s="116"/>
      <c r="P217" s="116"/>
    </row>
    <row r="218" spans="1:16" ht="33.6" customHeight="1" x14ac:dyDescent="0.25">
      <c r="A218" s="116"/>
      <c r="B218" s="116"/>
      <c r="C218" s="116"/>
      <c r="D218" s="116"/>
      <c r="E218" s="118"/>
      <c r="F218" s="118"/>
      <c r="G218" s="119"/>
      <c r="H218" s="85" t="s">
        <v>783</v>
      </c>
      <c r="I218" s="86">
        <v>300</v>
      </c>
      <c r="J218" s="87">
        <v>300</v>
      </c>
      <c r="K218" s="101">
        <v>1</v>
      </c>
      <c r="L218" s="87">
        <v>455</v>
      </c>
      <c r="M218" s="88">
        <v>1.5169999599456787</v>
      </c>
      <c r="N218" s="89">
        <f t="shared" si="4"/>
        <v>-0.51666666666666672</v>
      </c>
      <c r="O218" s="116"/>
      <c r="P218" s="116"/>
    </row>
    <row r="219" spans="1:16" ht="34.5" customHeight="1" x14ac:dyDescent="0.25">
      <c r="A219" s="116"/>
      <c r="B219" s="116"/>
      <c r="C219" s="116"/>
      <c r="D219" s="116" t="s">
        <v>784</v>
      </c>
      <c r="E219" s="118">
        <v>17094648121.57</v>
      </c>
      <c r="F219" s="118">
        <v>8603123832.8800011</v>
      </c>
      <c r="G219" s="119">
        <v>0.50326416617049829</v>
      </c>
      <c r="H219" s="85" t="s">
        <v>785</v>
      </c>
      <c r="I219" s="86">
        <v>1</v>
      </c>
      <c r="J219" s="87">
        <v>1</v>
      </c>
      <c r="K219" s="101">
        <v>1</v>
      </c>
      <c r="L219" s="87">
        <v>1</v>
      </c>
      <c r="M219" s="88">
        <v>1</v>
      </c>
      <c r="N219" s="89">
        <f t="shared" si="4"/>
        <v>0</v>
      </c>
      <c r="O219" s="116"/>
      <c r="P219" s="116"/>
    </row>
    <row r="220" spans="1:16" ht="30.95" customHeight="1" x14ac:dyDescent="0.25">
      <c r="A220" s="116"/>
      <c r="B220" s="116"/>
      <c r="C220" s="116"/>
      <c r="D220" s="116"/>
      <c r="E220" s="118"/>
      <c r="F220" s="118"/>
      <c r="G220" s="119"/>
      <c r="H220" s="85" t="s">
        <v>786</v>
      </c>
      <c r="I220" s="86">
        <v>1</v>
      </c>
      <c r="J220" s="87">
        <v>1</v>
      </c>
      <c r="K220" s="88">
        <v>1</v>
      </c>
      <c r="L220" s="87">
        <v>1</v>
      </c>
      <c r="M220" s="88">
        <v>1</v>
      </c>
      <c r="N220" s="89">
        <f t="shared" si="4"/>
        <v>0</v>
      </c>
      <c r="O220" s="116"/>
      <c r="P220" s="116"/>
    </row>
    <row r="221" spans="1:16" ht="24.6" customHeight="1" x14ac:dyDescent="0.25">
      <c r="A221" s="116"/>
      <c r="B221" s="116"/>
      <c r="C221" s="116"/>
      <c r="D221" s="116"/>
      <c r="E221" s="118"/>
      <c r="F221" s="118"/>
      <c r="G221" s="119"/>
      <c r="H221" s="85" t="s">
        <v>787</v>
      </c>
      <c r="I221" s="86">
        <v>1</v>
      </c>
      <c r="J221" s="87">
        <v>1</v>
      </c>
      <c r="K221" s="101">
        <v>1</v>
      </c>
      <c r="L221" s="87">
        <v>1</v>
      </c>
      <c r="M221" s="88">
        <v>1</v>
      </c>
      <c r="N221" s="89">
        <f t="shared" si="4"/>
        <v>0</v>
      </c>
      <c r="O221" s="116"/>
      <c r="P221" s="116"/>
    </row>
    <row r="222" spans="1:16" ht="24.6" customHeight="1" x14ac:dyDescent="0.25">
      <c r="A222" s="116"/>
      <c r="B222" s="116"/>
      <c r="C222" s="116"/>
      <c r="D222" s="116"/>
      <c r="E222" s="118"/>
      <c r="F222" s="118"/>
      <c r="G222" s="119"/>
      <c r="H222" s="85" t="s">
        <v>788</v>
      </c>
      <c r="I222" s="86">
        <v>5650</v>
      </c>
      <c r="J222" s="87">
        <v>5650</v>
      </c>
      <c r="K222" s="101">
        <v>1</v>
      </c>
      <c r="L222" s="87">
        <v>0</v>
      </c>
      <c r="M222" s="88">
        <v>0</v>
      </c>
      <c r="N222" s="89">
        <f t="shared" si="4"/>
        <v>1</v>
      </c>
      <c r="O222" s="116"/>
      <c r="P222" s="116"/>
    </row>
    <row r="223" spans="1:16" ht="30" customHeight="1" x14ac:dyDescent="0.25">
      <c r="A223" s="116"/>
      <c r="B223" s="116"/>
      <c r="C223" s="116"/>
      <c r="D223" s="116" t="s">
        <v>789</v>
      </c>
      <c r="E223" s="118">
        <v>257703986</v>
      </c>
      <c r="F223" s="118">
        <v>0</v>
      </c>
      <c r="G223" s="119">
        <v>0</v>
      </c>
      <c r="H223" s="85" t="s">
        <v>790</v>
      </c>
      <c r="I223" s="86">
        <v>1</v>
      </c>
      <c r="J223" s="87">
        <v>1</v>
      </c>
      <c r="K223" s="101">
        <v>1</v>
      </c>
      <c r="L223" s="87">
        <v>1</v>
      </c>
      <c r="M223" s="88">
        <v>1</v>
      </c>
      <c r="N223" s="89">
        <f t="shared" si="4"/>
        <v>0</v>
      </c>
      <c r="O223" s="116"/>
      <c r="P223" s="116"/>
    </row>
    <row r="224" spans="1:16" ht="36.950000000000003" customHeight="1" x14ac:dyDescent="0.25">
      <c r="A224" s="116"/>
      <c r="B224" s="116"/>
      <c r="C224" s="116"/>
      <c r="D224" s="116"/>
      <c r="E224" s="118"/>
      <c r="F224" s="118"/>
      <c r="G224" s="119"/>
      <c r="H224" s="85" t="s">
        <v>791</v>
      </c>
      <c r="I224" s="86">
        <v>1</v>
      </c>
      <c r="J224" s="87">
        <v>1</v>
      </c>
      <c r="K224" s="88">
        <v>1</v>
      </c>
      <c r="L224" s="87">
        <v>1</v>
      </c>
      <c r="M224" s="88">
        <v>1</v>
      </c>
      <c r="N224" s="89">
        <f t="shared" si="4"/>
        <v>0</v>
      </c>
      <c r="O224" s="116"/>
      <c r="P224" s="116"/>
    </row>
    <row r="225" spans="1:16" ht="30.95" customHeight="1" x14ac:dyDescent="0.25">
      <c r="A225" s="116"/>
      <c r="B225" s="116"/>
      <c r="C225" s="116"/>
      <c r="D225" s="116"/>
      <c r="E225" s="118"/>
      <c r="F225" s="118"/>
      <c r="G225" s="119"/>
      <c r="H225" s="85" t="s">
        <v>792</v>
      </c>
      <c r="I225" s="86">
        <v>1</v>
      </c>
      <c r="J225" s="87">
        <v>1</v>
      </c>
      <c r="K225" s="101">
        <v>1</v>
      </c>
      <c r="L225" s="87">
        <v>1</v>
      </c>
      <c r="M225" s="88">
        <v>1</v>
      </c>
      <c r="N225" s="89">
        <f t="shared" si="4"/>
        <v>0</v>
      </c>
      <c r="O225" s="116"/>
      <c r="P225" s="116"/>
    </row>
    <row r="226" spans="1:16" ht="36.950000000000003" customHeight="1" x14ac:dyDescent="0.25">
      <c r="A226" s="116"/>
      <c r="B226" s="116"/>
      <c r="C226" s="116"/>
      <c r="D226" s="116"/>
      <c r="E226" s="118"/>
      <c r="F226" s="118"/>
      <c r="G226" s="119"/>
      <c r="H226" s="85" t="s">
        <v>793</v>
      </c>
      <c r="I226" s="86">
        <v>1</v>
      </c>
      <c r="J226" s="87">
        <v>1</v>
      </c>
      <c r="K226" s="101">
        <v>1</v>
      </c>
      <c r="L226" s="87">
        <v>1</v>
      </c>
      <c r="M226" s="88">
        <v>1</v>
      </c>
      <c r="N226" s="89">
        <f t="shared" si="4"/>
        <v>0</v>
      </c>
      <c r="O226" s="116"/>
      <c r="P226" s="116"/>
    </row>
    <row r="227" spans="1:16" ht="90.95" customHeight="1" x14ac:dyDescent="0.25">
      <c r="A227" s="85" t="s">
        <v>84</v>
      </c>
      <c r="B227" s="103" t="s">
        <v>794</v>
      </c>
      <c r="C227" s="94" t="s">
        <v>795</v>
      </c>
      <c r="D227" s="95" t="s">
        <v>462</v>
      </c>
      <c r="E227" s="108" t="s">
        <v>273</v>
      </c>
      <c r="F227" s="108" t="s">
        <v>273</v>
      </c>
      <c r="G227" s="108" t="s">
        <v>273</v>
      </c>
      <c r="H227" s="94" t="s">
        <v>668</v>
      </c>
      <c r="I227" s="95">
        <v>34</v>
      </c>
      <c r="J227" s="99">
        <v>34</v>
      </c>
      <c r="K227" s="109">
        <v>1</v>
      </c>
      <c r="L227" s="99">
        <v>34</v>
      </c>
      <c r="M227" s="97">
        <v>1.000999927520752</v>
      </c>
      <c r="N227" s="89">
        <f t="shared" si="4"/>
        <v>0</v>
      </c>
      <c r="O227" s="95" t="s">
        <v>108</v>
      </c>
      <c r="P227" s="95" t="s">
        <v>271</v>
      </c>
    </row>
    <row r="228" spans="1:16" ht="52.5" customHeight="1" x14ac:dyDescent="0.25">
      <c r="A228" s="120" t="s">
        <v>84</v>
      </c>
      <c r="B228" s="121" t="s">
        <v>796</v>
      </c>
      <c r="C228" s="120" t="s">
        <v>797</v>
      </c>
      <c r="D228" s="95" t="s">
        <v>463</v>
      </c>
      <c r="E228" s="108" t="s">
        <v>273</v>
      </c>
      <c r="F228" s="108" t="s">
        <v>273</v>
      </c>
      <c r="G228" s="108" t="s">
        <v>273</v>
      </c>
      <c r="H228" s="94" t="s">
        <v>669</v>
      </c>
      <c r="I228" s="95">
        <v>44200</v>
      </c>
      <c r="J228" s="99">
        <v>44200</v>
      </c>
      <c r="K228" s="109">
        <v>1</v>
      </c>
      <c r="L228" s="99">
        <v>44687.69921875</v>
      </c>
      <c r="M228" s="97">
        <v>1.0109999179840088</v>
      </c>
      <c r="N228" s="89">
        <f t="shared" si="4"/>
        <v>-1.1033918976244344E-2</v>
      </c>
      <c r="O228" s="120" t="s">
        <v>108</v>
      </c>
      <c r="P228" s="120" t="s">
        <v>271</v>
      </c>
    </row>
    <row r="229" spans="1:16" ht="39" customHeight="1" x14ac:dyDescent="0.25">
      <c r="A229" s="120"/>
      <c r="B229" s="121"/>
      <c r="C229" s="120"/>
      <c r="D229" s="95" t="s">
        <v>464</v>
      </c>
      <c r="E229" s="108" t="s">
        <v>273</v>
      </c>
      <c r="F229" s="108" t="s">
        <v>273</v>
      </c>
      <c r="G229" s="108" t="s">
        <v>273</v>
      </c>
      <c r="H229" s="94" t="s">
        <v>467</v>
      </c>
      <c r="I229" s="95">
        <v>61</v>
      </c>
      <c r="J229" s="99">
        <v>60</v>
      </c>
      <c r="K229" s="97">
        <v>0.98299992084503174</v>
      </c>
      <c r="L229" s="99">
        <v>117</v>
      </c>
      <c r="M229" s="97">
        <v>1.9179999828338623</v>
      </c>
      <c r="N229" s="89">
        <f t="shared" si="4"/>
        <v>-0.95</v>
      </c>
      <c r="O229" s="120"/>
      <c r="P229" s="120"/>
    </row>
    <row r="230" spans="1:16" ht="32.450000000000003" customHeight="1" x14ac:dyDescent="0.25">
      <c r="A230" s="120"/>
      <c r="B230" s="121"/>
      <c r="C230" s="120"/>
      <c r="D230" s="95" t="s">
        <v>465</v>
      </c>
      <c r="E230" s="108" t="s">
        <v>273</v>
      </c>
      <c r="F230" s="108" t="s">
        <v>273</v>
      </c>
      <c r="G230" s="108" t="s">
        <v>273</v>
      </c>
      <c r="H230" s="94" t="s">
        <v>468</v>
      </c>
      <c r="I230" s="95">
        <v>13200</v>
      </c>
      <c r="J230" s="99">
        <v>13200</v>
      </c>
      <c r="K230" s="109">
        <v>1</v>
      </c>
      <c r="L230" s="99">
        <v>18889</v>
      </c>
      <c r="M230" s="97">
        <v>1.4309999942779541</v>
      </c>
      <c r="N230" s="89">
        <f t="shared" si="4"/>
        <v>-0.43098484848484847</v>
      </c>
      <c r="O230" s="120"/>
      <c r="P230" s="120"/>
    </row>
    <row r="231" spans="1:16" ht="52.5" customHeight="1" x14ac:dyDescent="0.25">
      <c r="A231" s="120"/>
      <c r="B231" s="121"/>
      <c r="C231" s="120"/>
      <c r="D231" s="95" t="s">
        <v>466</v>
      </c>
      <c r="E231" s="108" t="s">
        <v>273</v>
      </c>
      <c r="F231" s="108" t="s">
        <v>273</v>
      </c>
      <c r="G231" s="108" t="s">
        <v>273</v>
      </c>
      <c r="H231" s="94" t="s">
        <v>469</v>
      </c>
      <c r="I231" s="95">
        <v>88.68</v>
      </c>
      <c r="J231" s="99">
        <v>88.680000305175781</v>
      </c>
      <c r="K231" s="109">
        <v>1</v>
      </c>
      <c r="L231" s="99">
        <v>88.680000305175781</v>
      </c>
      <c r="M231" s="97">
        <v>1</v>
      </c>
      <c r="N231" s="89">
        <f t="shared" si="4"/>
        <v>0</v>
      </c>
      <c r="O231" s="120"/>
      <c r="P231" s="120"/>
    </row>
    <row r="232" spans="1:16" ht="63.75" customHeight="1" x14ac:dyDescent="0.25">
      <c r="A232" s="120" t="s">
        <v>147</v>
      </c>
      <c r="B232" s="121" t="s">
        <v>798</v>
      </c>
      <c r="C232" s="120" t="s">
        <v>799</v>
      </c>
      <c r="D232" s="120" t="s">
        <v>470</v>
      </c>
      <c r="E232" s="124" t="s">
        <v>273</v>
      </c>
      <c r="F232" s="124" t="s">
        <v>273</v>
      </c>
      <c r="G232" s="124" t="s">
        <v>273</v>
      </c>
      <c r="H232" s="94" t="s">
        <v>874</v>
      </c>
      <c r="I232" s="95">
        <v>21</v>
      </c>
      <c r="J232" s="99">
        <v>21</v>
      </c>
      <c r="K232" s="109">
        <v>1</v>
      </c>
      <c r="L232" s="99">
        <v>44</v>
      </c>
      <c r="M232" s="97">
        <v>2.0950000286102295</v>
      </c>
      <c r="N232" s="89">
        <f t="shared" si="4"/>
        <v>-1.0952380952380953</v>
      </c>
      <c r="O232" s="120" t="s">
        <v>151</v>
      </c>
      <c r="P232" s="120" t="s">
        <v>297</v>
      </c>
    </row>
    <row r="233" spans="1:16" ht="44.45" customHeight="1" x14ac:dyDescent="0.25">
      <c r="A233" s="120"/>
      <c r="B233" s="121"/>
      <c r="C233" s="120"/>
      <c r="D233" s="120"/>
      <c r="E233" s="124"/>
      <c r="F233" s="124"/>
      <c r="G233" s="124"/>
      <c r="H233" s="94" t="s">
        <v>471</v>
      </c>
      <c r="I233" s="95">
        <v>100</v>
      </c>
      <c r="J233" s="99">
        <v>100</v>
      </c>
      <c r="K233" s="109">
        <v>1</v>
      </c>
      <c r="L233" s="99">
        <v>100</v>
      </c>
      <c r="M233" s="97">
        <v>1</v>
      </c>
      <c r="N233" s="89">
        <f t="shared" si="4"/>
        <v>0</v>
      </c>
      <c r="O233" s="120"/>
      <c r="P233" s="120"/>
    </row>
    <row r="234" spans="1:16" ht="64.5" customHeight="1" x14ac:dyDescent="0.25">
      <c r="A234" s="120"/>
      <c r="B234" s="121"/>
      <c r="C234" s="120"/>
      <c r="D234" s="120"/>
      <c r="E234" s="124"/>
      <c r="F234" s="124"/>
      <c r="G234" s="124"/>
      <c r="H234" s="94" t="s">
        <v>472</v>
      </c>
      <c r="I234" s="95">
        <v>1619</v>
      </c>
      <c r="J234" s="99">
        <v>1619</v>
      </c>
      <c r="K234" s="97">
        <v>1</v>
      </c>
      <c r="L234" s="99">
        <v>310</v>
      </c>
      <c r="M234" s="97">
        <v>0.19099999964237213</v>
      </c>
      <c r="N234" s="89">
        <f t="shared" si="4"/>
        <v>0.80852378011117976</v>
      </c>
      <c r="O234" s="120"/>
      <c r="P234" s="120"/>
    </row>
    <row r="235" spans="1:16" ht="60.95" customHeight="1" x14ac:dyDescent="0.25">
      <c r="A235" s="120"/>
      <c r="B235" s="121"/>
      <c r="C235" s="120"/>
      <c r="D235" s="120"/>
      <c r="E235" s="124"/>
      <c r="F235" s="124"/>
      <c r="G235" s="124"/>
      <c r="H235" s="94" t="s">
        <v>989</v>
      </c>
      <c r="I235" s="95">
        <v>2000</v>
      </c>
      <c r="J235" s="99">
        <v>2000</v>
      </c>
      <c r="K235" s="109">
        <v>1</v>
      </c>
      <c r="L235" s="99">
        <v>1298</v>
      </c>
      <c r="M235" s="97">
        <v>0.64899998903274536</v>
      </c>
      <c r="N235" s="89">
        <f t="shared" si="4"/>
        <v>0.35099999999999998</v>
      </c>
      <c r="O235" s="120"/>
      <c r="P235" s="120"/>
    </row>
    <row r="236" spans="1:16" ht="57.95" customHeight="1" x14ac:dyDescent="0.25">
      <c r="A236" s="120"/>
      <c r="B236" s="121"/>
      <c r="C236" s="120"/>
      <c r="D236" s="120"/>
      <c r="E236" s="124"/>
      <c r="F236" s="124"/>
      <c r="G236" s="124"/>
      <c r="H236" s="94" t="s">
        <v>990</v>
      </c>
      <c r="I236" s="95">
        <v>2000</v>
      </c>
      <c r="J236" s="99">
        <v>2000</v>
      </c>
      <c r="K236" s="97">
        <v>1</v>
      </c>
      <c r="L236" s="99">
        <v>0</v>
      </c>
      <c r="M236" s="97">
        <v>0</v>
      </c>
      <c r="N236" s="89">
        <f t="shared" si="4"/>
        <v>1</v>
      </c>
      <c r="O236" s="120"/>
      <c r="P236" s="120"/>
    </row>
    <row r="237" spans="1:16" ht="57" customHeight="1" x14ac:dyDescent="0.25">
      <c r="A237" s="120"/>
      <c r="B237" s="121"/>
      <c r="C237" s="120"/>
      <c r="D237" s="120"/>
      <c r="E237" s="124"/>
      <c r="F237" s="124"/>
      <c r="G237" s="124"/>
      <c r="H237" s="94" t="s">
        <v>927</v>
      </c>
      <c r="I237" s="95">
        <v>2000</v>
      </c>
      <c r="J237" s="99">
        <v>2000</v>
      </c>
      <c r="K237" s="109">
        <v>1</v>
      </c>
      <c r="L237" s="99">
        <v>9720</v>
      </c>
      <c r="M237" s="97">
        <v>4.8600001335144043</v>
      </c>
      <c r="N237" s="89">
        <f t="shared" si="4"/>
        <v>-3.86</v>
      </c>
      <c r="O237" s="120"/>
      <c r="P237" s="120"/>
    </row>
    <row r="238" spans="1:16" ht="48.6" customHeight="1" x14ac:dyDescent="0.25">
      <c r="A238" s="120"/>
      <c r="B238" s="121"/>
      <c r="C238" s="120"/>
      <c r="D238" s="120"/>
      <c r="E238" s="124"/>
      <c r="F238" s="124"/>
      <c r="G238" s="124"/>
      <c r="H238" s="94" t="s">
        <v>928</v>
      </c>
      <c r="I238" s="95">
        <v>2000</v>
      </c>
      <c r="J238" s="99">
        <v>2000</v>
      </c>
      <c r="K238" s="109">
        <v>1</v>
      </c>
      <c r="L238" s="99">
        <v>9080</v>
      </c>
      <c r="M238" s="97">
        <v>4.5399999618530273</v>
      </c>
      <c r="N238" s="89">
        <f t="shared" si="4"/>
        <v>-3.54</v>
      </c>
      <c r="O238" s="120"/>
      <c r="P238" s="120"/>
    </row>
    <row r="239" spans="1:16" ht="45.95" customHeight="1" x14ac:dyDescent="0.25">
      <c r="A239" s="120"/>
      <c r="B239" s="121"/>
      <c r="C239" s="120"/>
      <c r="D239" s="120"/>
      <c r="E239" s="124"/>
      <c r="F239" s="124"/>
      <c r="G239" s="124"/>
      <c r="H239" s="94" t="s">
        <v>929</v>
      </c>
      <c r="I239" s="95">
        <v>2004</v>
      </c>
      <c r="J239" s="99">
        <v>2004</v>
      </c>
      <c r="K239" s="109">
        <v>1</v>
      </c>
      <c r="L239" s="99">
        <v>2044</v>
      </c>
      <c r="M239" s="97">
        <v>1.0199999809265137</v>
      </c>
      <c r="N239" s="89">
        <f t="shared" si="4"/>
        <v>-1.9960079840319361E-2</v>
      </c>
      <c r="O239" s="120"/>
      <c r="P239" s="120"/>
    </row>
    <row r="240" spans="1:16" ht="69" customHeight="1" x14ac:dyDescent="0.25">
      <c r="A240" s="120"/>
      <c r="B240" s="121"/>
      <c r="C240" s="120"/>
      <c r="D240" s="120"/>
      <c r="E240" s="124"/>
      <c r="F240" s="124"/>
      <c r="G240" s="124"/>
      <c r="H240" s="94" t="s">
        <v>930</v>
      </c>
      <c r="I240" s="95">
        <v>2004</v>
      </c>
      <c r="J240" s="99">
        <v>2004</v>
      </c>
      <c r="K240" s="109">
        <v>1</v>
      </c>
      <c r="L240" s="99">
        <v>2044</v>
      </c>
      <c r="M240" s="97">
        <v>1.0199999809265137</v>
      </c>
      <c r="N240" s="89">
        <f t="shared" si="4"/>
        <v>-1.9960079840319361E-2</v>
      </c>
      <c r="O240" s="120"/>
      <c r="P240" s="120"/>
    </row>
    <row r="241" spans="1:16" ht="40.5" customHeight="1" x14ac:dyDescent="0.25">
      <c r="A241" s="120"/>
      <c r="B241" s="121"/>
      <c r="C241" s="120"/>
      <c r="D241" s="120"/>
      <c r="E241" s="124"/>
      <c r="F241" s="124"/>
      <c r="G241" s="124"/>
      <c r="H241" s="94" t="s">
        <v>473</v>
      </c>
      <c r="I241" s="95">
        <v>2550</v>
      </c>
      <c r="J241" s="99">
        <v>2550</v>
      </c>
      <c r="K241" s="109">
        <v>1</v>
      </c>
      <c r="L241" s="99">
        <v>4772</v>
      </c>
      <c r="M241" s="97">
        <v>1.8710000514984131</v>
      </c>
      <c r="N241" s="89">
        <f t="shared" si="4"/>
        <v>-0.87137254901960781</v>
      </c>
      <c r="O241" s="120"/>
      <c r="P241" s="120"/>
    </row>
    <row r="242" spans="1:16" ht="59.45" customHeight="1" x14ac:dyDescent="0.25">
      <c r="A242" s="120"/>
      <c r="B242" s="121"/>
      <c r="C242" s="120"/>
      <c r="D242" s="120"/>
      <c r="E242" s="124"/>
      <c r="F242" s="124"/>
      <c r="G242" s="124"/>
      <c r="H242" s="94" t="s">
        <v>474</v>
      </c>
      <c r="I242" s="95">
        <v>7686</v>
      </c>
      <c r="J242" s="99">
        <v>7686</v>
      </c>
      <c r="K242" s="109">
        <v>1</v>
      </c>
      <c r="L242" s="99">
        <v>0</v>
      </c>
      <c r="M242" s="97">
        <v>0</v>
      </c>
      <c r="N242" s="89">
        <f t="shared" si="4"/>
        <v>1</v>
      </c>
      <c r="O242" s="120"/>
      <c r="P242" s="120"/>
    </row>
    <row r="243" spans="1:16" ht="48.6" customHeight="1" x14ac:dyDescent="0.25">
      <c r="A243" s="120"/>
      <c r="B243" s="121"/>
      <c r="C243" s="120"/>
      <c r="D243" s="120"/>
      <c r="E243" s="124"/>
      <c r="F243" s="124"/>
      <c r="G243" s="124"/>
      <c r="H243" s="94" t="s">
        <v>670</v>
      </c>
      <c r="I243" s="95">
        <v>16000</v>
      </c>
      <c r="J243" s="99">
        <v>16000</v>
      </c>
      <c r="K243" s="109">
        <v>1</v>
      </c>
      <c r="L243" s="99">
        <v>42399</v>
      </c>
      <c r="M243" s="97">
        <v>2.6500000953674316</v>
      </c>
      <c r="N243" s="89">
        <f t="shared" si="4"/>
        <v>-1.6499375000000001</v>
      </c>
      <c r="O243" s="120"/>
      <c r="P243" s="120"/>
    </row>
    <row r="244" spans="1:16" ht="30" x14ac:dyDescent="0.25">
      <c r="A244" s="120"/>
      <c r="B244" s="121"/>
      <c r="C244" s="120"/>
      <c r="D244" s="120"/>
      <c r="E244" s="124"/>
      <c r="F244" s="124"/>
      <c r="G244" s="124"/>
      <c r="H244" s="94" t="s">
        <v>671</v>
      </c>
      <c r="I244" s="95">
        <v>16551</v>
      </c>
      <c r="J244" s="99">
        <v>16551</v>
      </c>
      <c r="K244" s="109">
        <v>1</v>
      </c>
      <c r="L244" s="99">
        <v>19654</v>
      </c>
      <c r="M244" s="97">
        <v>1.187000036239624</v>
      </c>
      <c r="N244" s="89">
        <f t="shared" si="4"/>
        <v>-0.18748111896562142</v>
      </c>
      <c r="O244" s="120"/>
      <c r="P244" s="120"/>
    </row>
    <row r="245" spans="1:16" ht="69" customHeight="1" x14ac:dyDescent="0.25">
      <c r="A245" s="120"/>
      <c r="B245" s="121"/>
      <c r="C245" s="120"/>
      <c r="D245" s="120"/>
      <c r="E245" s="124"/>
      <c r="F245" s="124"/>
      <c r="G245" s="124"/>
      <c r="H245" s="94" t="s">
        <v>672</v>
      </c>
      <c r="I245" s="95">
        <v>36862</v>
      </c>
      <c r="J245" s="99">
        <v>36862</v>
      </c>
      <c r="K245" s="97">
        <v>1</v>
      </c>
      <c r="L245" s="99">
        <v>35752</v>
      </c>
      <c r="M245" s="97">
        <v>0.97000002861022949</v>
      </c>
      <c r="N245" s="89">
        <f t="shared" si="4"/>
        <v>3.0112310780749822E-2</v>
      </c>
      <c r="O245" s="120"/>
      <c r="P245" s="120"/>
    </row>
    <row r="246" spans="1:16" ht="67.5" customHeight="1" x14ac:dyDescent="0.25">
      <c r="A246" s="120"/>
      <c r="B246" s="121"/>
      <c r="C246" s="120"/>
      <c r="D246" s="120"/>
      <c r="E246" s="124"/>
      <c r="F246" s="124"/>
      <c r="G246" s="124"/>
      <c r="H246" s="94" t="s">
        <v>673</v>
      </c>
      <c r="I246" s="95">
        <v>106400</v>
      </c>
      <c r="J246" s="99">
        <v>106400</v>
      </c>
      <c r="K246" s="109">
        <v>1</v>
      </c>
      <c r="L246" s="99">
        <v>106400</v>
      </c>
      <c r="M246" s="97">
        <v>1</v>
      </c>
      <c r="N246" s="89">
        <f t="shared" si="4"/>
        <v>0</v>
      </c>
      <c r="O246" s="120"/>
      <c r="P246" s="120"/>
    </row>
    <row r="247" spans="1:16" ht="78.599999999999994" customHeight="1" x14ac:dyDescent="0.25">
      <c r="A247" s="120"/>
      <c r="B247" s="121"/>
      <c r="C247" s="120"/>
      <c r="D247" s="120"/>
      <c r="E247" s="124"/>
      <c r="F247" s="124"/>
      <c r="G247" s="124"/>
      <c r="H247" s="94" t="s">
        <v>674</v>
      </c>
      <c r="I247" s="95">
        <v>350958</v>
      </c>
      <c r="J247" s="99">
        <v>350958</v>
      </c>
      <c r="K247" s="109">
        <v>1</v>
      </c>
      <c r="L247" s="99">
        <v>438753</v>
      </c>
      <c r="M247" s="97">
        <v>1.25</v>
      </c>
      <c r="N247" s="89">
        <f t="shared" si="4"/>
        <v>-0.25015813858068486</v>
      </c>
      <c r="O247" s="120"/>
      <c r="P247" s="120"/>
    </row>
    <row r="248" spans="1:16" ht="45.6" customHeight="1" x14ac:dyDescent="0.25">
      <c r="A248" s="120"/>
      <c r="B248" s="121"/>
      <c r="C248" s="120"/>
      <c r="D248" s="124" t="s">
        <v>475</v>
      </c>
      <c r="E248" s="124" t="s">
        <v>273</v>
      </c>
      <c r="F248" s="124" t="s">
        <v>273</v>
      </c>
      <c r="G248" s="124" t="s">
        <v>273</v>
      </c>
      <c r="H248" s="94" t="s">
        <v>476</v>
      </c>
      <c r="I248" s="95">
        <v>10</v>
      </c>
      <c r="J248" s="99">
        <v>10</v>
      </c>
      <c r="K248" s="109">
        <v>1</v>
      </c>
      <c r="L248" s="99">
        <v>10</v>
      </c>
      <c r="M248" s="97">
        <v>1</v>
      </c>
      <c r="N248" s="89">
        <f t="shared" si="4"/>
        <v>0</v>
      </c>
      <c r="O248" s="120"/>
      <c r="P248" s="120"/>
    </row>
    <row r="249" spans="1:16" ht="56.1" customHeight="1" x14ac:dyDescent="0.25">
      <c r="A249" s="120"/>
      <c r="B249" s="121"/>
      <c r="C249" s="120"/>
      <c r="D249" s="124"/>
      <c r="E249" s="124"/>
      <c r="F249" s="124"/>
      <c r="G249" s="124"/>
      <c r="H249" s="94" t="s">
        <v>477</v>
      </c>
      <c r="I249" s="95">
        <v>107</v>
      </c>
      <c r="J249" s="99">
        <v>107</v>
      </c>
      <c r="K249" s="97">
        <v>1</v>
      </c>
      <c r="L249" s="99">
        <v>107.00000762939453</v>
      </c>
      <c r="M249" s="97">
        <v>1</v>
      </c>
      <c r="N249" s="89">
        <f t="shared" si="4"/>
        <v>-7.1302752628504668E-8</v>
      </c>
      <c r="O249" s="120"/>
      <c r="P249" s="120"/>
    </row>
    <row r="250" spans="1:16" ht="57.95" customHeight="1" x14ac:dyDescent="0.25">
      <c r="A250" s="120"/>
      <c r="B250" s="121"/>
      <c r="C250" s="120"/>
      <c r="D250" s="124"/>
      <c r="E250" s="124"/>
      <c r="F250" s="124"/>
      <c r="G250" s="124"/>
      <c r="H250" s="94" t="s">
        <v>800</v>
      </c>
      <c r="I250" s="95">
        <v>500</v>
      </c>
      <c r="J250" s="99">
        <v>500</v>
      </c>
      <c r="K250" s="97">
        <v>1</v>
      </c>
      <c r="L250" s="99">
        <v>500</v>
      </c>
      <c r="M250" s="97">
        <v>1</v>
      </c>
      <c r="N250" s="89">
        <f t="shared" si="4"/>
        <v>0</v>
      </c>
      <c r="O250" s="120"/>
      <c r="P250" s="120"/>
    </row>
    <row r="251" spans="1:16" ht="44.45" customHeight="1" x14ac:dyDescent="0.25">
      <c r="A251" s="120"/>
      <c r="B251" s="121"/>
      <c r="C251" s="120"/>
      <c r="D251" s="124"/>
      <c r="E251" s="124"/>
      <c r="F251" s="124"/>
      <c r="G251" s="124"/>
      <c r="H251" s="94" t="s">
        <v>478</v>
      </c>
      <c r="I251" s="95">
        <v>2500</v>
      </c>
      <c r="J251" s="99">
        <v>2500</v>
      </c>
      <c r="K251" s="109">
        <v>1</v>
      </c>
      <c r="L251" s="99">
        <v>2825</v>
      </c>
      <c r="M251" s="109">
        <v>1.1299999952316284</v>
      </c>
      <c r="N251" s="89">
        <f t="shared" si="4"/>
        <v>-0.13</v>
      </c>
      <c r="O251" s="120"/>
      <c r="P251" s="120"/>
    </row>
    <row r="252" spans="1:16" ht="45.6" customHeight="1" x14ac:dyDescent="0.25">
      <c r="A252" s="120"/>
      <c r="B252" s="121"/>
      <c r="C252" s="120"/>
      <c r="D252" s="124"/>
      <c r="E252" s="124"/>
      <c r="F252" s="124"/>
      <c r="G252" s="124"/>
      <c r="H252" s="94" t="s">
        <v>479</v>
      </c>
      <c r="I252" s="95">
        <v>42000</v>
      </c>
      <c r="J252" s="99">
        <v>42000</v>
      </c>
      <c r="K252" s="109">
        <v>1</v>
      </c>
      <c r="L252" s="99">
        <v>9524</v>
      </c>
      <c r="M252" s="109">
        <v>0.22699999809265137</v>
      </c>
      <c r="N252" s="89">
        <f t="shared" si="4"/>
        <v>0.77323809523809528</v>
      </c>
      <c r="O252" s="120"/>
      <c r="P252" s="120"/>
    </row>
    <row r="253" spans="1:16" ht="42" customHeight="1" x14ac:dyDescent="0.25">
      <c r="A253" s="120"/>
      <c r="B253" s="121"/>
      <c r="C253" s="120"/>
      <c r="D253" s="124" t="s">
        <v>801</v>
      </c>
      <c r="E253" s="124" t="s">
        <v>273</v>
      </c>
      <c r="F253" s="124" t="s">
        <v>273</v>
      </c>
      <c r="G253" s="124" t="s">
        <v>273</v>
      </c>
      <c r="H253" s="94" t="s">
        <v>480</v>
      </c>
      <c r="I253" s="95">
        <v>21489</v>
      </c>
      <c r="J253" s="99">
        <v>21489</v>
      </c>
      <c r="K253" s="109">
        <v>1</v>
      </c>
      <c r="L253" s="99">
        <v>0</v>
      </c>
      <c r="M253" s="109">
        <v>0</v>
      </c>
      <c r="N253" s="89">
        <f t="shared" si="4"/>
        <v>1</v>
      </c>
      <c r="O253" s="120"/>
      <c r="P253" s="120"/>
    </row>
    <row r="254" spans="1:16" ht="53.1" customHeight="1" x14ac:dyDescent="0.25">
      <c r="A254" s="120"/>
      <c r="B254" s="121"/>
      <c r="C254" s="120"/>
      <c r="D254" s="124"/>
      <c r="E254" s="124"/>
      <c r="F254" s="124"/>
      <c r="G254" s="124"/>
      <c r="H254" s="94" t="s">
        <v>481</v>
      </c>
      <c r="I254" s="95">
        <v>41498</v>
      </c>
      <c r="J254" s="99">
        <v>41498</v>
      </c>
      <c r="K254" s="97">
        <v>1</v>
      </c>
      <c r="L254" s="99">
        <v>40657</v>
      </c>
      <c r="M254" s="97">
        <v>0.97999995946884155</v>
      </c>
      <c r="N254" s="89">
        <f t="shared" si="4"/>
        <v>2.0266036917441804E-2</v>
      </c>
      <c r="O254" s="120"/>
      <c r="P254" s="120"/>
    </row>
    <row r="255" spans="1:16" ht="36" customHeight="1" x14ac:dyDescent="0.25">
      <c r="A255" s="120" t="s">
        <v>147</v>
      </c>
      <c r="B255" s="121" t="s">
        <v>802</v>
      </c>
      <c r="C255" s="120" t="s">
        <v>803</v>
      </c>
      <c r="D255" s="120" t="s">
        <v>482</v>
      </c>
      <c r="E255" s="124">
        <v>8346730400</v>
      </c>
      <c r="F255" s="124">
        <v>5442713760</v>
      </c>
      <c r="G255" s="125">
        <v>0.65207734036791221</v>
      </c>
      <c r="H255" s="94" t="s">
        <v>483</v>
      </c>
      <c r="I255" s="95">
        <v>1</v>
      </c>
      <c r="J255" s="99">
        <v>1</v>
      </c>
      <c r="K255" s="97">
        <v>1</v>
      </c>
      <c r="L255" s="99">
        <v>1</v>
      </c>
      <c r="M255" s="97">
        <v>1</v>
      </c>
      <c r="N255" s="89">
        <f t="shared" si="4"/>
        <v>0</v>
      </c>
      <c r="O255" s="120" t="s">
        <v>157</v>
      </c>
      <c r="P255" s="120" t="s">
        <v>299</v>
      </c>
    </row>
    <row r="256" spans="1:16" ht="24.6" customHeight="1" x14ac:dyDescent="0.25">
      <c r="A256" s="120"/>
      <c r="B256" s="121"/>
      <c r="C256" s="120"/>
      <c r="D256" s="120"/>
      <c r="E256" s="124"/>
      <c r="F256" s="124"/>
      <c r="G256" s="125"/>
      <c r="H256" s="94" t="s">
        <v>484</v>
      </c>
      <c r="I256" s="95">
        <v>1</v>
      </c>
      <c r="J256" s="99">
        <v>1</v>
      </c>
      <c r="K256" s="109">
        <v>1</v>
      </c>
      <c r="L256" s="99">
        <v>1</v>
      </c>
      <c r="M256" s="109">
        <v>1</v>
      </c>
      <c r="N256" s="89">
        <f t="shared" si="4"/>
        <v>0</v>
      </c>
      <c r="O256" s="120"/>
      <c r="P256" s="120"/>
    </row>
    <row r="257" spans="1:16" ht="24.6" customHeight="1" x14ac:dyDescent="0.25">
      <c r="A257" s="120"/>
      <c r="B257" s="121"/>
      <c r="C257" s="120"/>
      <c r="D257" s="120"/>
      <c r="E257" s="124"/>
      <c r="F257" s="124"/>
      <c r="G257" s="125"/>
      <c r="H257" s="94" t="s">
        <v>485</v>
      </c>
      <c r="I257" s="95">
        <v>1</v>
      </c>
      <c r="J257" s="99">
        <v>1</v>
      </c>
      <c r="K257" s="109">
        <v>1</v>
      </c>
      <c r="L257" s="99">
        <v>1</v>
      </c>
      <c r="M257" s="97">
        <v>1</v>
      </c>
      <c r="N257" s="89">
        <f t="shared" si="4"/>
        <v>0</v>
      </c>
      <c r="O257" s="120"/>
      <c r="P257" s="120"/>
    </row>
    <row r="258" spans="1:16" ht="24.6" customHeight="1" x14ac:dyDescent="0.25">
      <c r="A258" s="120"/>
      <c r="B258" s="121"/>
      <c r="C258" s="120"/>
      <c r="D258" s="120"/>
      <c r="E258" s="124"/>
      <c r="F258" s="124"/>
      <c r="G258" s="125"/>
      <c r="H258" s="94" t="s">
        <v>486</v>
      </c>
      <c r="I258" s="95">
        <v>1</v>
      </c>
      <c r="J258" s="99">
        <v>1</v>
      </c>
      <c r="K258" s="109">
        <v>1</v>
      </c>
      <c r="L258" s="99">
        <v>1</v>
      </c>
      <c r="M258" s="97">
        <v>1</v>
      </c>
      <c r="N258" s="89">
        <f t="shared" si="4"/>
        <v>0</v>
      </c>
      <c r="O258" s="120"/>
      <c r="P258" s="120"/>
    </row>
    <row r="259" spans="1:16" ht="30" x14ac:dyDescent="0.25">
      <c r="A259" s="120"/>
      <c r="B259" s="121"/>
      <c r="C259" s="120"/>
      <c r="D259" s="120"/>
      <c r="E259" s="124"/>
      <c r="F259" s="124"/>
      <c r="G259" s="125"/>
      <c r="H259" s="94" t="s">
        <v>487</v>
      </c>
      <c r="I259" s="95">
        <v>35330</v>
      </c>
      <c r="J259" s="99">
        <v>35330</v>
      </c>
      <c r="K259" s="109">
        <v>1</v>
      </c>
      <c r="L259" s="99">
        <v>40708</v>
      </c>
      <c r="M259" s="97">
        <v>1.1519999504089355</v>
      </c>
      <c r="N259" s="89">
        <f t="shared" si="4"/>
        <v>-0.15222190772714406</v>
      </c>
      <c r="O259" s="120"/>
      <c r="P259" s="120"/>
    </row>
    <row r="260" spans="1:16" ht="30.95" customHeight="1" x14ac:dyDescent="0.25">
      <c r="A260" s="120"/>
      <c r="B260" s="121"/>
      <c r="C260" s="120"/>
      <c r="D260" s="120" t="s">
        <v>804</v>
      </c>
      <c r="E260" s="124">
        <v>4304052768</v>
      </c>
      <c r="F260" s="124">
        <v>2286035272</v>
      </c>
      <c r="G260" s="125">
        <v>0.53113551232371881</v>
      </c>
      <c r="H260" s="94" t="s">
        <v>488</v>
      </c>
      <c r="I260" s="95">
        <v>1</v>
      </c>
      <c r="J260" s="99">
        <v>1</v>
      </c>
      <c r="K260" s="109">
        <v>1</v>
      </c>
      <c r="L260" s="99">
        <v>1</v>
      </c>
      <c r="M260" s="97">
        <v>1</v>
      </c>
      <c r="N260" s="89">
        <f t="shared" si="4"/>
        <v>0</v>
      </c>
      <c r="O260" s="120"/>
      <c r="P260" s="120"/>
    </row>
    <row r="261" spans="1:16" x14ac:dyDescent="0.25">
      <c r="A261" s="120"/>
      <c r="B261" s="121"/>
      <c r="C261" s="120"/>
      <c r="D261" s="120"/>
      <c r="E261" s="124"/>
      <c r="F261" s="124"/>
      <c r="G261" s="125"/>
      <c r="H261" s="94" t="s">
        <v>489</v>
      </c>
      <c r="I261" s="95">
        <v>1</v>
      </c>
      <c r="J261" s="99">
        <v>1</v>
      </c>
      <c r="K261" s="109">
        <v>1</v>
      </c>
      <c r="L261" s="99">
        <v>1</v>
      </c>
      <c r="M261" s="97">
        <v>1</v>
      </c>
      <c r="N261" s="89">
        <f t="shared" si="4"/>
        <v>0</v>
      </c>
      <c r="O261" s="120"/>
      <c r="P261" s="120"/>
    </row>
    <row r="262" spans="1:16" ht="15" customHeight="1" x14ac:dyDescent="0.25">
      <c r="A262" s="120"/>
      <c r="B262" s="121"/>
      <c r="C262" s="120"/>
      <c r="D262" s="120"/>
      <c r="E262" s="124"/>
      <c r="F262" s="124"/>
      <c r="G262" s="125"/>
      <c r="H262" s="94" t="s">
        <v>490</v>
      </c>
      <c r="I262" s="95">
        <v>1</v>
      </c>
      <c r="J262" s="99">
        <v>1</v>
      </c>
      <c r="K262" s="109">
        <v>1</v>
      </c>
      <c r="L262" s="99">
        <v>1</v>
      </c>
      <c r="M262" s="97">
        <v>1</v>
      </c>
      <c r="N262" s="89">
        <f t="shared" ref="N262:N325" si="5">+(J262-L262)/J262</f>
        <v>0</v>
      </c>
      <c r="O262" s="120"/>
      <c r="P262" s="120"/>
    </row>
    <row r="263" spans="1:16" ht="50.1" customHeight="1" x14ac:dyDescent="0.25">
      <c r="A263" s="120"/>
      <c r="B263" s="121"/>
      <c r="C263" s="120"/>
      <c r="D263" s="120"/>
      <c r="E263" s="124"/>
      <c r="F263" s="124"/>
      <c r="G263" s="125"/>
      <c r="H263" s="94" t="s">
        <v>958</v>
      </c>
      <c r="I263" s="95">
        <v>550000</v>
      </c>
      <c r="J263" s="99">
        <v>550000</v>
      </c>
      <c r="K263" s="109">
        <v>1</v>
      </c>
      <c r="L263" s="99">
        <v>7239</v>
      </c>
      <c r="M263" s="97">
        <v>1.3000000268220901E-2</v>
      </c>
      <c r="N263" s="89">
        <f>+(J263-L263)/J263</f>
        <v>0.98683818181818184</v>
      </c>
      <c r="O263" s="120"/>
      <c r="P263" s="120"/>
    </row>
    <row r="264" spans="1:16" ht="24.6" customHeight="1" x14ac:dyDescent="0.25">
      <c r="A264" s="120"/>
      <c r="B264" s="121"/>
      <c r="C264" s="120"/>
      <c r="D264" s="120" t="s">
        <v>491</v>
      </c>
      <c r="E264" s="124">
        <v>2000000000</v>
      </c>
      <c r="F264" s="124">
        <v>1500000000</v>
      </c>
      <c r="G264" s="125">
        <v>0.75</v>
      </c>
      <c r="H264" s="94" t="s">
        <v>492</v>
      </c>
      <c r="I264" s="95">
        <v>1</v>
      </c>
      <c r="J264" s="99">
        <v>1</v>
      </c>
      <c r="K264" s="97">
        <v>1</v>
      </c>
      <c r="L264" s="99">
        <v>1</v>
      </c>
      <c r="M264" s="97">
        <v>1</v>
      </c>
      <c r="N264" s="89">
        <f t="shared" si="5"/>
        <v>0</v>
      </c>
      <c r="O264" s="120"/>
      <c r="P264" s="120"/>
    </row>
    <row r="265" spans="1:16" ht="25.5" customHeight="1" x14ac:dyDescent="0.25">
      <c r="A265" s="120"/>
      <c r="B265" s="121"/>
      <c r="C265" s="120"/>
      <c r="D265" s="120"/>
      <c r="E265" s="124"/>
      <c r="F265" s="124"/>
      <c r="G265" s="125"/>
      <c r="H265" s="85" t="s">
        <v>493</v>
      </c>
      <c r="I265" s="95">
        <v>1</v>
      </c>
      <c r="J265" s="99">
        <v>1</v>
      </c>
      <c r="K265" s="97">
        <v>1</v>
      </c>
      <c r="L265" s="99">
        <v>1</v>
      </c>
      <c r="M265" s="97">
        <v>1</v>
      </c>
      <c r="N265" s="89">
        <f t="shared" si="5"/>
        <v>0</v>
      </c>
      <c r="O265" s="120" t="s">
        <v>157</v>
      </c>
      <c r="P265" s="120" t="s">
        <v>299</v>
      </c>
    </row>
    <row r="266" spans="1:16" ht="15" customHeight="1" x14ac:dyDescent="0.25">
      <c r="A266" s="120"/>
      <c r="B266" s="121"/>
      <c r="C266" s="120"/>
      <c r="D266" s="120"/>
      <c r="E266" s="124"/>
      <c r="F266" s="124"/>
      <c r="G266" s="125"/>
      <c r="H266" s="85" t="s">
        <v>494</v>
      </c>
      <c r="I266" s="95">
        <v>1</v>
      </c>
      <c r="J266" s="99">
        <v>1</v>
      </c>
      <c r="K266" s="97">
        <v>1</v>
      </c>
      <c r="L266" s="99">
        <v>1</v>
      </c>
      <c r="M266" s="97">
        <v>1</v>
      </c>
      <c r="N266" s="89">
        <f t="shared" si="5"/>
        <v>0</v>
      </c>
      <c r="O266" s="120"/>
      <c r="P266" s="120"/>
    </row>
    <row r="267" spans="1:16" ht="58.5" customHeight="1" x14ac:dyDescent="0.25">
      <c r="A267" s="120"/>
      <c r="B267" s="121"/>
      <c r="C267" s="120"/>
      <c r="D267" s="120"/>
      <c r="E267" s="124"/>
      <c r="F267" s="124"/>
      <c r="G267" s="125"/>
      <c r="H267" s="85" t="s">
        <v>875</v>
      </c>
      <c r="I267" s="95">
        <v>400</v>
      </c>
      <c r="J267" s="99">
        <v>400</v>
      </c>
      <c r="K267" s="97">
        <v>1</v>
      </c>
      <c r="L267" s="99">
        <v>400</v>
      </c>
      <c r="M267" s="97">
        <v>1</v>
      </c>
      <c r="N267" s="89">
        <f t="shared" si="5"/>
        <v>0</v>
      </c>
      <c r="O267" s="120"/>
      <c r="P267" s="120"/>
    </row>
    <row r="268" spans="1:16" ht="15" customHeight="1" x14ac:dyDescent="0.25">
      <c r="A268" s="120"/>
      <c r="B268" s="121"/>
      <c r="C268" s="120"/>
      <c r="D268" s="116" t="s">
        <v>495</v>
      </c>
      <c r="E268" s="118">
        <v>300000000</v>
      </c>
      <c r="F268" s="118">
        <v>270402183</v>
      </c>
      <c r="G268" s="119">
        <v>0.90134060999999999</v>
      </c>
      <c r="H268" s="85" t="s">
        <v>496</v>
      </c>
      <c r="I268" s="95">
        <v>1</v>
      </c>
      <c r="J268" s="99">
        <v>1</v>
      </c>
      <c r="K268" s="97">
        <v>1</v>
      </c>
      <c r="L268" s="99">
        <v>1</v>
      </c>
      <c r="M268" s="97">
        <v>1</v>
      </c>
      <c r="N268" s="89">
        <f t="shared" si="5"/>
        <v>0</v>
      </c>
      <c r="O268" s="120"/>
      <c r="P268" s="120"/>
    </row>
    <row r="269" spans="1:16" ht="22.5" customHeight="1" x14ac:dyDescent="0.25">
      <c r="A269" s="120"/>
      <c r="B269" s="121"/>
      <c r="C269" s="120"/>
      <c r="D269" s="116"/>
      <c r="E269" s="118"/>
      <c r="F269" s="118"/>
      <c r="G269" s="119"/>
      <c r="H269" s="85" t="s">
        <v>497</v>
      </c>
      <c r="I269" s="95">
        <v>1</v>
      </c>
      <c r="J269" s="99">
        <v>1</v>
      </c>
      <c r="K269" s="97">
        <v>1</v>
      </c>
      <c r="L269" s="99">
        <v>1</v>
      </c>
      <c r="M269" s="97">
        <v>1</v>
      </c>
      <c r="N269" s="89">
        <f t="shared" si="5"/>
        <v>0</v>
      </c>
      <c r="O269" s="120"/>
      <c r="P269" s="120"/>
    </row>
    <row r="270" spans="1:16" ht="15.95" customHeight="1" x14ac:dyDescent="0.25">
      <c r="A270" s="120"/>
      <c r="B270" s="121"/>
      <c r="C270" s="120"/>
      <c r="D270" s="116"/>
      <c r="E270" s="118"/>
      <c r="F270" s="118"/>
      <c r="G270" s="119"/>
      <c r="H270" s="85" t="s">
        <v>498</v>
      </c>
      <c r="I270" s="86">
        <v>1</v>
      </c>
      <c r="J270" s="87">
        <v>1</v>
      </c>
      <c r="K270" s="88">
        <v>1</v>
      </c>
      <c r="L270" s="87">
        <v>1</v>
      </c>
      <c r="M270" s="88">
        <v>1</v>
      </c>
      <c r="N270" s="89">
        <f t="shared" si="5"/>
        <v>0</v>
      </c>
      <c r="O270" s="120"/>
      <c r="P270" s="120"/>
    </row>
    <row r="271" spans="1:16" ht="39.75" customHeight="1" x14ac:dyDescent="0.25">
      <c r="A271" s="120"/>
      <c r="B271" s="121"/>
      <c r="C271" s="120"/>
      <c r="D271" s="116"/>
      <c r="E271" s="118"/>
      <c r="F271" s="118"/>
      <c r="G271" s="119"/>
      <c r="H271" s="85" t="s">
        <v>499</v>
      </c>
      <c r="I271" s="86">
        <v>4</v>
      </c>
      <c r="J271" s="87">
        <v>4</v>
      </c>
      <c r="K271" s="88">
        <v>1</v>
      </c>
      <c r="L271" s="87">
        <v>4</v>
      </c>
      <c r="M271" s="88">
        <v>1</v>
      </c>
      <c r="N271" s="89">
        <f t="shared" si="5"/>
        <v>0</v>
      </c>
      <c r="O271" s="120"/>
      <c r="P271" s="120"/>
    </row>
    <row r="272" spans="1:16" ht="37.5" customHeight="1" x14ac:dyDescent="0.25">
      <c r="A272" s="120"/>
      <c r="B272" s="121"/>
      <c r="C272" s="120"/>
      <c r="D272" s="116" t="s">
        <v>500</v>
      </c>
      <c r="E272" s="118">
        <v>16122050853</v>
      </c>
      <c r="F272" s="118">
        <v>16122048764</v>
      </c>
      <c r="G272" s="119">
        <v>0.99999987042591421</v>
      </c>
      <c r="H272" s="85" t="s">
        <v>501</v>
      </c>
      <c r="I272" s="86">
        <v>100</v>
      </c>
      <c r="J272" s="87">
        <v>100</v>
      </c>
      <c r="K272" s="88">
        <v>1</v>
      </c>
      <c r="L272" s="87">
        <v>100</v>
      </c>
      <c r="M272" s="88">
        <v>1</v>
      </c>
      <c r="N272" s="89">
        <f t="shared" si="5"/>
        <v>0</v>
      </c>
      <c r="O272" s="120"/>
      <c r="P272" s="120"/>
    </row>
    <row r="273" spans="1:16" ht="35.25" customHeight="1" x14ac:dyDescent="0.25">
      <c r="A273" s="120"/>
      <c r="B273" s="121"/>
      <c r="C273" s="120"/>
      <c r="D273" s="116"/>
      <c r="E273" s="118"/>
      <c r="F273" s="118"/>
      <c r="G273" s="119"/>
      <c r="H273" s="85" t="s">
        <v>502</v>
      </c>
      <c r="I273" s="86">
        <v>100</v>
      </c>
      <c r="J273" s="87">
        <v>100</v>
      </c>
      <c r="K273" s="88">
        <v>1</v>
      </c>
      <c r="L273" s="87">
        <v>100</v>
      </c>
      <c r="M273" s="88">
        <v>1</v>
      </c>
      <c r="N273" s="89">
        <f t="shared" si="5"/>
        <v>0</v>
      </c>
      <c r="O273" s="120"/>
      <c r="P273" s="120"/>
    </row>
    <row r="274" spans="1:16" ht="36.6" customHeight="1" x14ac:dyDescent="0.25">
      <c r="A274" s="120"/>
      <c r="B274" s="121"/>
      <c r="C274" s="120"/>
      <c r="D274" s="116"/>
      <c r="E274" s="118"/>
      <c r="F274" s="118"/>
      <c r="G274" s="119"/>
      <c r="H274" s="85" t="s">
        <v>503</v>
      </c>
      <c r="I274" s="86">
        <v>90000</v>
      </c>
      <c r="J274" s="87">
        <v>90000</v>
      </c>
      <c r="K274" s="88">
        <v>1</v>
      </c>
      <c r="L274" s="87">
        <v>93234</v>
      </c>
      <c r="M274" s="88">
        <v>1.0360000133514404</v>
      </c>
      <c r="N274" s="89">
        <f t="shared" si="5"/>
        <v>-3.5933333333333331E-2</v>
      </c>
      <c r="O274" s="120"/>
      <c r="P274" s="120"/>
    </row>
    <row r="275" spans="1:16" ht="47.45" customHeight="1" x14ac:dyDescent="0.25">
      <c r="A275" s="120"/>
      <c r="B275" s="121"/>
      <c r="C275" s="120"/>
      <c r="D275" s="116" t="s">
        <v>805</v>
      </c>
      <c r="E275" s="118">
        <v>1250000000</v>
      </c>
      <c r="F275" s="118">
        <v>1249999800</v>
      </c>
      <c r="G275" s="119">
        <v>0.99999983999999997</v>
      </c>
      <c r="H275" s="85" t="s">
        <v>876</v>
      </c>
      <c r="I275" s="86">
        <v>1</v>
      </c>
      <c r="J275" s="87">
        <v>1</v>
      </c>
      <c r="K275" s="88">
        <v>1</v>
      </c>
      <c r="L275" s="87">
        <v>1</v>
      </c>
      <c r="M275" s="88">
        <v>1</v>
      </c>
      <c r="N275" s="89">
        <f t="shared" si="5"/>
        <v>0</v>
      </c>
      <c r="O275" s="120"/>
      <c r="P275" s="120"/>
    </row>
    <row r="276" spans="1:16" ht="15" customHeight="1" x14ac:dyDescent="0.25">
      <c r="A276" s="120"/>
      <c r="B276" s="121"/>
      <c r="C276" s="120"/>
      <c r="D276" s="116"/>
      <c r="E276" s="118"/>
      <c r="F276" s="118"/>
      <c r="G276" s="119"/>
      <c r="H276" s="85" t="s">
        <v>806</v>
      </c>
      <c r="I276" s="86">
        <v>1</v>
      </c>
      <c r="J276" s="87">
        <v>1</v>
      </c>
      <c r="K276" s="88">
        <v>1</v>
      </c>
      <c r="L276" s="87">
        <v>1</v>
      </c>
      <c r="M276" s="88">
        <v>1</v>
      </c>
      <c r="N276" s="89">
        <f t="shared" si="5"/>
        <v>0</v>
      </c>
      <c r="O276" s="120"/>
      <c r="P276" s="120"/>
    </row>
    <row r="277" spans="1:16" x14ac:dyDescent="0.25">
      <c r="A277" s="120"/>
      <c r="B277" s="121"/>
      <c r="C277" s="120"/>
      <c r="D277" s="116"/>
      <c r="E277" s="118"/>
      <c r="F277" s="118"/>
      <c r="G277" s="119"/>
      <c r="H277" s="85" t="s">
        <v>807</v>
      </c>
      <c r="I277" s="86">
        <v>1</v>
      </c>
      <c r="J277" s="87">
        <v>1</v>
      </c>
      <c r="K277" s="88">
        <v>1</v>
      </c>
      <c r="L277" s="87">
        <v>1</v>
      </c>
      <c r="M277" s="88">
        <v>1</v>
      </c>
      <c r="N277" s="89">
        <f t="shared" si="5"/>
        <v>0</v>
      </c>
      <c r="O277" s="120"/>
      <c r="P277" s="120"/>
    </row>
    <row r="278" spans="1:16" ht="15" customHeight="1" x14ac:dyDescent="0.25">
      <c r="A278" s="120"/>
      <c r="B278" s="121"/>
      <c r="C278" s="120"/>
      <c r="D278" s="116"/>
      <c r="E278" s="118"/>
      <c r="F278" s="118"/>
      <c r="G278" s="119"/>
      <c r="H278" s="85" t="s">
        <v>808</v>
      </c>
      <c r="I278" s="86">
        <v>1</v>
      </c>
      <c r="J278" s="87">
        <v>1</v>
      </c>
      <c r="K278" s="88">
        <v>1</v>
      </c>
      <c r="L278" s="87">
        <v>1</v>
      </c>
      <c r="M278" s="88">
        <v>1</v>
      </c>
      <c r="N278" s="89">
        <f t="shared" si="5"/>
        <v>0</v>
      </c>
      <c r="O278" s="120"/>
      <c r="P278" s="120"/>
    </row>
    <row r="279" spans="1:16" ht="15" customHeight="1" x14ac:dyDescent="0.25">
      <c r="A279" s="116" t="s">
        <v>147</v>
      </c>
      <c r="B279" s="117" t="s">
        <v>809</v>
      </c>
      <c r="C279" s="116" t="s">
        <v>810</v>
      </c>
      <c r="D279" s="116" t="s">
        <v>504</v>
      </c>
      <c r="E279" s="118">
        <v>9796842149</v>
      </c>
      <c r="F279" s="118">
        <v>5628927382</v>
      </c>
      <c r="G279" s="119">
        <v>0.57456548716308198</v>
      </c>
      <c r="H279" s="85" t="s">
        <v>505</v>
      </c>
      <c r="I279" s="86">
        <v>1</v>
      </c>
      <c r="J279" s="87">
        <v>1</v>
      </c>
      <c r="K279" s="88">
        <v>1</v>
      </c>
      <c r="L279" s="87">
        <v>1</v>
      </c>
      <c r="M279" s="88">
        <v>1</v>
      </c>
      <c r="N279" s="89">
        <f t="shared" si="5"/>
        <v>0</v>
      </c>
      <c r="O279" s="116" t="s">
        <v>157</v>
      </c>
      <c r="P279" s="116" t="s">
        <v>299</v>
      </c>
    </row>
    <row r="280" spans="1:16" ht="15" customHeight="1" x14ac:dyDescent="0.25">
      <c r="A280" s="116"/>
      <c r="B280" s="117"/>
      <c r="C280" s="116"/>
      <c r="D280" s="116"/>
      <c r="E280" s="118"/>
      <c r="F280" s="118"/>
      <c r="G280" s="119"/>
      <c r="H280" s="85" t="s">
        <v>485</v>
      </c>
      <c r="I280" s="86">
        <v>1</v>
      </c>
      <c r="J280" s="87">
        <v>1</v>
      </c>
      <c r="K280" s="88">
        <v>1</v>
      </c>
      <c r="L280" s="87">
        <v>1</v>
      </c>
      <c r="M280" s="88">
        <v>1</v>
      </c>
      <c r="N280" s="89">
        <f t="shared" si="5"/>
        <v>0</v>
      </c>
      <c r="O280" s="116"/>
      <c r="P280" s="116"/>
    </row>
    <row r="281" spans="1:16" x14ac:dyDescent="0.25">
      <c r="A281" s="116"/>
      <c r="B281" s="117"/>
      <c r="C281" s="116"/>
      <c r="D281" s="116"/>
      <c r="E281" s="118"/>
      <c r="F281" s="118"/>
      <c r="G281" s="119"/>
      <c r="H281" s="85" t="s">
        <v>484</v>
      </c>
      <c r="I281" s="86">
        <v>1</v>
      </c>
      <c r="J281" s="87">
        <v>1</v>
      </c>
      <c r="K281" s="88">
        <v>1</v>
      </c>
      <c r="L281" s="87">
        <v>1</v>
      </c>
      <c r="M281" s="88">
        <v>1</v>
      </c>
      <c r="N281" s="89">
        <f t="shared" si="5"/>
        <v>0</v>
      </c>
      <c r="O281" s="116"/>
      <c r="P281" s="116"/>
    </row>
    <row r="282" spans="1:16" ht="30" x14ac:dyDescent="0.25">
      <c r="A282" s="116"/>
      <c r="B282" s="117"/>
      <c r="C282" s="116"/>
      <c r="D282" s="116"/>
      <c r="E282" s="118"/>
      <c r="F282" s="118"/>
      <c r="G282" s="119"/>
      <c r="H282" s="85" t="s">
        <v>506</v>
      </c>
      <c r="I282" s="86">
        <v>1400000</v>
      </c>
      <c r="J282" s="87">
        <v>1400000</v>
      </c>
      <c r="K282" s="88">
        <v>0.9989999532699585</v>
      </c>
      <c r="L282" s="87">
        <v>1480649</v>
      </c>
      <c r="M282" s="88">
        <v>1.0570000410079956</v>
      </c>
      <c r="N282" s="89">
        <f t="shared" si="5"/>
        <v>-5.7606428571428572E-2</v>
      </c>
      <c r="O282" s="116"/>
      <c r="P282" s="116"/>
    </row>
    <row r="283" spans="1:16" ht="31.5" customHeight="1" x14ac:dyDescent="0.25">
      <c r="A283" s="116" t="s">
        <v>147</v>
      </c>
      <c r="B283" s="117" t="s">
        <v>811</v>
      </c>
      <c r="C283" s="116" t="s">
        <v>812</v>
      </c>
      <c r="D283" s="116" t="s">
        <v>507</v>
      </c>
      <c r="E283" s="118">
        <v>174551351042</v>
      </c>
      <c r="F283" s="118">
        <v>118271476166</v>
      </c>
      <c r="G283" s="119">
        <v>0.67757410905139248</v>
      </c>
      <c r="H283" s="85" t="s">
        <v>508</v>
      </c>
      <c r="I283" s="86">
        <v>1</v>
      </c>
      <c r="J283" s="87">
        <v>1</v>
      </c>
      <c r="K283" s="88">
        <v>1</v>
      </c>
      <c r="L283" s="87">
        <v>1</v>
      </c>
      <c r="M283" s="88">
        <v>1</v>
      </c>
      <c r="N283" s="89">
        <f t="shared" si="5"/>
        <v>0</v>
      </c>
      <c r="O283" s="116" t="s">
        <v>139</v>
      </c>
      <c r="P283" s="116" t="s">
        <v>986</v>
      </c>
    </row>
    <row r="284" spans="1:16" ht="30" x14ac:dyDescent="0.25">
      <c r="A284" s="116"/>
      <c r="B284" s="117"/>
      <c r="C284" s="116"/>
      <c r="D284" s="116"/>
      <c r="E284" s="118"/>
      <c r="F284" s="118"/>
      <c r="G284" s="119"/>
      <c r="H284" s="85" t="s">
        <v>509</v>
      </c>
      <c r="I284" s="86">
        <v>1</v>
      </c>
      <c r="J284" s="87">
        <v>1</v>
      </c>
      <c r="K284" s="88">
        <v>1</v>
      </c>
      <c r="L284" s="87">
        <v>1</v>
      </c>
      <c r="M284" s="88">
        <v>1</v>
      </c>
      <c r="N284" s="89">
        <f t="shared" si="5"/>
        <v>0</v>
      </c>
      <c r="O284" s="116"/>
      <c r="P284" s="116"/>
    </row>
    <row r="285" spans="1:16" ht="26.1" customHeight="1" x14ac:dyDescent="0.25">
      <c r="A285" s="116" t="s">
        <v>147</v>
      </c>
      <c r="B285" s="117"/>
      <c r="C285" s="116"/>
      <c r="D285" s="116"/>
      <c r="E285" s="118"/>
      <c r="F285" s="118"/>
      <c r="G285" s="119"/>
      <c r="H285" s="85" t="s">
        <v>510</v>
      </c>
      <c r="I285" s="86">
        <v>1</v>
      </c>
      <c r="J285" s="87">
        <v>1</v>
      </c>
      <c r="K285" s="88">
        <v>1</v>
      </c>
      <c r="L285" s="87">
        <v>1</v>
      </c>
      <c r="M285" s="88">
        <v>1</v>
      </c>
      <c r="N285" s="89">
        <f t="shared" si="5"/>
        <v>0</v>
      </c>
      <c r="O285" s="116" t="s">
        <v>157</v>
      </c>
      <c r="P285" s="116" t="s">
        <v>299</v>
      </c>
    </row>
    <row r="286" spans="1:16" ht="15" customHeight="1" x14ac:dyDescent="0.25">
      <c r="A286" s="116"/>
      <c r="B286" s="117"/>
      <c r="C286" s="116"/>
      <c r="D286" s="116"/>
      <c r="E286" s="118"/>
      <c r="F286" s="118"/>
      <c r="G286" s="119"/>
      <c r="H286" s="85" t="s">
        <v>511</v>
      </c>
      <c r="I286" s="86">
        <v>1</v>
      </c>
      <c r="J286" s="87">
        <v>1</v>
      </c>
      <c r="K286" s="88">
        <v>1</v>
      </c>
      <c r="L286" s="87">
        <v>1</v>
      </c>
      <c r="M286" s="88">
        <v>1</v>
      </c>
      <c r="N286" s="89">
        <f t="shared" si="5"/>
        <v>0</v>
      </c>
      <c r="O286" s="116"/>
      <c r="P286" s="116"/>
    </row>
    <row r="287" spans="1:16" ht="33.6" customHeight="1" x14ac:dyDescent="0.25">
      <c r="A287" s="116"/>
      <c r="B287" s="117"/>
      <c r="C287" s="116"/>
      <c r="D287" s="116"/>
      <c r="E287" s="118"/>
      <c r="F287" s="118"/>
      <c r="G287" s="119"/>
      <c r="H287" s="85" t="s">
        <v>512</v>
      </c>
      <c r="I287" s="86">
        <v>1</v>
      </c>
      <c r="J287" s="87">
        <v>1</v>
      </c>
      <c r="K287" s="88">
        <v>1</v>
      </c>
      <c r="L287" s="87">
        <v>1</v>
      </c>
      <c r="M287" s="88">
        <v>1</v>
      </c>
      <c r="N287" s="89">
        <f t="shared" si="5"/>
        <v>0</v>
      </c>
      <c r="O287" s="116"/>
      <c r="P287" s="116"/>
    </row>
    <row r="288" spans="1:16" ht="38.450000000000003" customHeight="1" x14ac:dyDescent="0.25">
      <c r="A288" s="116"/>
      <c r="B288" s="117"/>
      <c r="C288" s="116"/>
      <c r="D288" s="116"/>
      <c r="E288" s="118"/>
      <c r="F288" s="118"/>
      <c r="G288" s="119"/>
      <c r="H288" s="85" t="s">
        <v>513</v>
      </c>
      <c r="I288" s="86">
        <v>3</v>
      </c>
      <c r="J288" s="87">
        <v>3</v>
      </c>
      <c r="K288" s="88">
        <v>1</v>
      </c>
      <c r="L288" s="87">
        <v>3</v>
      </c>
      <c r="M288" s="88">
        <v>1</v>
      </c>
      <c r="N288" s="89">
        <f t="shared" si="5"/>
        <v>0</v>
      </c>
      <c r="O288" s="116"/>
      <c r="P288" s="116"/>
    </row>
    <row r="289" spans="1:16" ht="45.95" customHeight="1" x14ac:dyDescent="0.25">
      <c r="A289" s="116" t="s">
        <v>147</v>
      </c>
      <c r="B289" s="117"/>
      <c r="C289" s="116"/>
      <c r="D289" s="116"/>
      <c r="E289" s="118"/>
      <c r="F289" s="118"/>
      <c r="G289" s="119"/>
      <c r="H289" s="85" t="s">
        <v>514</v>
      </c>
      <c r="I289" s="86">
        <v>12</v>
      </c>
      <c r="J289" s="87">
        <v>12</v>
      </c>
      <c r="K289" s="88">
        <v>1</v>
      </c>
      <c r="L289" s="87">
        <v>9</v>
      </c>
      <c r="M289" s="88">
        <v>0.75</v>
      </c>
      <c r="N289" s="89">
        <f t="shared" si="5"/>
        <v>0.25</v>
      </c>
      <c r="O289" s="116" t="s">
        <v>139</v>
      </c>
      <c r="P289" s="116" t="s">
        <v>460</v>
      </c>
    </row>
    <row r="290" spans="1:16" ht="47.45" customHeight="1" x14ac:dyDescent="0.25">
      <c r="A290" s="116"/>
      <c r="B290" s="117"/>
      <c r="C290" s="116"/>
      <c r="D290" s="116"/>
      <c r="E290" s="118"/>
      <c r="F290" s="118"/>
      <c r="G290" s="119"/>
      <c r="H290" s="85" t="s">
        <v>515</v>
      </c>
      <c r="I290" s="86">
        <v>3048</v>
      </c>
      <c r="J290" s="87">
        <v>3048</v>
      </c>
      <c r="K290" s="88">
        <v>1</v>
      </c>
      <c r="L290" s="87">
        <v>3048</v>
      </c>
      <c r="M290" s="88">
        <v>1</v>
      </c>
      <c r="N290" s="89">
        <f t="shared" si="5"/>
        <v>0</v>
      </c>
      <c r="O290" s="116"/>
      <c r="P290" s="116"/>
    </row>
    <row r="291" spans="1:16" ht="42" customHeight="1" x14ac:dyDescent="0.25">
      <c r="A291" s="116"/>
      <c r="B291" s="117"/>
      <c r="C291" s="116"/>
      <c r="D291" s="116"/>
      <c r="E291" s="118"/>
      <c r="F291" s="118"/>
      <c r="G291" s="119"/>
      <c r="H291" s="85" t="s">
        <v>516</v>
      </c>
      <c r="I291" s="86">
        <v>56836</v>
      </c>
      <c r="J291" s="87">
        <v>56836</v>
      </c>
      <c r="K291" s="88">
        <v>1</v>
      </c>
      <c r="L291" s="87">
        <v>56836</v>
      </c>
      <c r="M291" s="88">
        <v>1</v>
      </c>
      <c r="N291" s="89">
        <f t="shared" si="5"/>
        <v>0</v>
      </c>
      <c r="O291" s="116"/>
      <c r="P291" s="116"/>
    </row>
    <row r="292" spans="1:16" ht="46.5" customHeight="1" x14ac:dyDescent="0.25">
      <c r="A292" s="116"/>
      <c r="B292" s="117"/>
      <c r="C292" s="116"/>
      <c r="D292" s="116" t="s">
        <v>517</v>
      </c>
      <c r="E292" s="118">
        <v>86867185355.429993</v>
      </c>
      <c r="F292" s="118">
        <v>73963196594.699997</v>
      </c>
      <c r="G292" s="119">
        <v>0.85145151523062002</v>
      </c>
      <c r="H292" s="85" t="s">
        <v>518</v>
      </c>
      <c r="I292" s="86">
        <v>1</v>
      </c>
      <c r="J292" s="87">
        <v>1</v>
      </c>
      <c r="K292" s="88">
        <v>1</v>
      </c>
      <c r="L292" s="87">
        <v>1</v>
      </c>
      <c r="M292" s="88">
        <v>1</v>
      </c>
      <c r="N292" s="89">
        <f t="shared" si="5"/>
        <v>0</v>
      </c>
      <c r="O292" s="116"/>
      <c r="P292" s="116"/>
    </row>
    <row r="293" spans="1:16" ht="30" x14ac:dyDescent="0.25">
      <c r="A293" s="116"/>
      <c r="B293" s="117"/>
      <c r="C293" s="116"/>
      <c r="D293" s="116"/>
      <c r="E293" s="118"/>
      <c r="F293" s="118"/>
      <c r="G293" s="119"/>
      <c r="H293" s="85" t="s">
        <v>519</v>
      </c>
      <c r="I293" s="86">
        <v>1</v>
      </c>
      <c r="J293" s="87">
        <v>1</v>
      </c>
      <c r="K293" s="88">
        <v>1</v>
      </c>
      <c r="L293" s="87">
        <v>1</v>
      </c>
      <c r="M293" s="88">
        <v>1</v>
      </c>
      <c r="N293" s="89">
        <f t="shared" si="5"/>
        <v>0</v>
      </c>
      <c r="O293" s="116"/>
      <c r="P293" s="116"/>
    </row>
    <row r="294" spans="1:16" ht="40.5" customHeight="1" x14ac:dyDescent="0.25">
      <c r="A294" s="116"/>
      <c r="B294" s="117"/>
      <c r="C294" s="116"/>
      <c r="D294" s="116"/>
      <c r="E294" s="118"/>
      <c r="F294" s="118"/>
      <c r="G294" s="119"/>
      <c r="H294" s="85" t="s">
        <v>520</v>
      </c>
      <c r="I294" s="86">
        <v>3</v>
      </c>
      <c r="J294" s="87">
        <v>3</v>
      </c>
      <c r="K294" s="88">
        <v>1</v>
      </c>
      <c r="L294" s="87">
        <v>2</v>
      </c>
      <c r="M294" s="88">
        <v>0.66600000858306885</v>
      </c>
      <c r="N294" s="89">
        <f t="shared" si="5"/>
        <v>0.33333333333333331</v>
      </c>
      <c r="O294" s="116"/>
      <c r="P294" s="116"/>
    </row>
    <row r="295" spans="1:16" ht="30.75" customHeight="1" x14ac:dyDescent="0.25">
      <c r="A295" s="116"/>
      <c r="B295" s="117"/>
      <c r="C295" s="116"/>
      <c r="D295" s="116"/>
      <c r="E295" s="118"/>
      <c r="F295" s="118"/>
      <c r="G295" s="119"/>
      <c r="H295" s="85" t="s">
        <v>959</v>
      </c>
      <c r="I295" s="86">
        <v>341</v>
      </c>
      <c r="J295" s="87">
        <v>341</v>
      </c>
      <c r="K295" s="88">
        <v>1</v>
      </c>
      <c r="L295" s="87">
        <v>341</v>
      </c>
      <c r="M295" s="88">
        <v>1</v>
      </c>
      <c r="N295" s="89">
        <f t="shared" si="5"/>
        <v>0</v>
      </c>
      <c r="O295" s="116"/>
      <c r="P295" s="116"/>
    </row>
    <row r="296" spans="1:16" ht="38.450000000000003" customHeight="1" x14ac:dyDescent="0.25">
      <c r="A296" s="116"/>
      <c r="B296" s="117"/>
      <c r="C296" s="116"/>
      <c r="D296" s="116"/>
      <c r="E296" s="118"/>
      <c r="F296" s="118"/>
      <c r="G296" s="119"/>
      <c r="H296" s="85" t="s">
        <v>521</v>
      </c>
      <c r="I296" s="86">
        <v>4320</v>
      </c>
      <c r="J296" s="87">
        <v>4320</v>
      </c>
      <c r="K296" s="88">
        <v>1</v>
      </c>
      <c r="L296" s="87">
        <v>4320</v>
      </c>
      <c r="M296" s="88">
        <v>1</v>
      </c>
      <c r="N296" s="89">
        <f t="shared" si="5"/>
        <v>0</v>
      </c>
      <c r="O296" s="116"/>
      <c r="P296" s="116"/>
    </row>
    <row r="297" spans="1:16" ht="33" customHeight="1" x14ac:dyDescent="0.25">
      <c r="A297" s="116"/>
      <c r="B297" s="117"/>
      <c r="C297" s="116"/>
      <c r="D297" s="116"/>
      <c r="E297" s="118"/>
      <c r="F297" s="118"/>
      <c r="G297" s="119"/>
      <c r="H297" s="85" t="s">
        <v>522</v>
      </c>
      <c r="I297" s="86">
        <v>34000</v>
      </c>
      <c r="J297" s="87">
        <v>34000</v>
      </c>
      <c r="K297" s="88">
        <v>1</v>
      </c>
      <c r="L297" s="87">
        <v>0</v>
      </c>
      <c r="M297" s="88">
        <v>0</v>
      </c>
      <c r="N297" s="89">
        <f t="shared" si="5"/>
        <v>1</v>
      </c>
      <c r="O297" s="116"/>
      <c r="P297" s="116"/>
    </row>
    <row r="298" spans="1:16" ht="33" customHeight="1" x14ac:dyDescent="0.25">
      <c r="A298" s="116"/>
      <c r="B298" s="117"/>
      <c r="C298" s="116"/>
      <c r="D298" s="116"/>
      <c r="E298" s="118"/>
      <c r="F298" s="118"/>
      <c r="G298" s="119"/>
      <c r="H298" s="85" t="s">
        <v>523</v>
      </c>
      <c r="I298" s="86">
        <v>190360</v>
      </c>
      <c r="J298" s="87">
        <v>190360</v>
      </c>
      <c r="K298" s="88">
        <v>1</v>
      </c>
      <c r="L298" s="87">
        <v>154637</v>
      </c>
      <c r="M298" s="88">
        <v>0.81200003623962402</v>
      </c>
      <c r="N298" s="89">
        <f t="shared" si="5"/>
        <v>0.18766022273586888</v>
      </c>
      <c r="O298" s="116"/>
      <c r="P298" s="116"/>
    </row>
    <row r="299" spans="1:16" ht="51" customHeight="1" x14ac:dyDescent="0.25">
      <c r="A299" s="116"/>
      <c r="B299" s="117"/>
      <c r="C299" s="116"/>
      <c r="D299" s="116" t="s">
        <v>524</v>
      </c>
      <c r="E299" s="118">
        <v>0</v>
      </c>
      <c r="F299" s="118">
        <v>0</v>
      </c>
      <c r="G299" s="119">
        <v>0</v>
      </c>
      <c r="H299" s="85" t="s">
        <v>926</v>
      </c>
      <c r="I299" s="86">
        <v>2</v>
      </c>
      <c r="J299" s="87">
        <v>2</v>
      </c>
      <c r="K299" s="88">
        <v>1</v>
      </c>
      <c r="L299" s="87">
        <v>3</v>
      </c>
      <c r="M299" s="88">
        <v>1.5</v>
      </c>
      <c r="N299" s="89">
        <f t="shared" si="5"/>
        <v>-0.5</v>
      </c>
      <c r="O299" s="116"/>
      <c r="P299" s="116"/>
    </row>
    <row r="300" spans="1:16" ht="46.5" customHeight="1" x14ac:dyDescent="0.25">
      <c r="A300" s="116"/>
      <c r="B300" s="117"/>
      <c r="C300" s="116"/>
      <c r="D300" s="116"/>
      <c r="E300" s="118"/>
      <c r="F300" s="118"/>
      <c r="G300" s="119"/>
      <c r="H300" s="85" t="s">
        <v>525</v>
      </c>
      <c r="I300" s="86">
        <v>4008</v>
      </c>
      <c r="J300" s="87">
        <v>4008</v>
      </c>
      <c r="K300" s="88">
        <v>1</v>
      </c>
      <c r="L300" s="87">
        <v>4008</v>
      </c>
      <c r="M300" s="88">
        <v>1</v>
      </c>
      <c r="N300" s="89">
        <f t="shared" si="5"/>
        <v>0</v>
      </c>
      <c r="O300" s="116"/>
      <c r="P300" s="116"/>
    </row>
    <row r="301" spans="1:16" ht="54" customHeight="1" x14ac:dyDescent="0.25">
      <c r="A301" s="116"/>
      <c r="B301" s="117"/>
      <c r="C301" s="116"/>
      <c r="D301" s="116"/>
      <c r="E301" s="118"/>
      <c r="F301" s="118"/>
      <c r="G301" s="119"/>
      <c r="H301" s="85" t="s">
        <v>526</v>
      </c>
      <c r="I301" s="86">
        <v>34396</v>
      </c>
      <c r="J301" s="87">
        <v>34396</v>
      </c>
      <c r="K301" s="88">
        <v>1</v>
      </c>
      <c r="L301" s="87">
        <v>35758</v>
      </c>
      <c r="M301" s="88">
        <v>1.0390000343322754</v>
      </c>
      <c r="N301" s="89">
        <f t="shared" si="5"/>
        <v>-3.9597627631119896E-2</v>
      </c>
      <c r="O301" s="116"/>
      <c r="P301" s="116"/>
    </row>
    <row r="302" spans="1:16" ht="63.75" customHeight="1" x14ac:dyDescent="0.25">
      <c r="A302" s="116"/>
      <c r="B302" s="117"/>
      <c r="C302" s="116"/>
      <c r="D302" s="116" t="s">
        <v>813</v>
      </c>
      <c r="E302" s="118">
        <v>485340000</v>
      </c>
      <c r="F302" s="123">
        <v>485340000</v>
      </c>
      <c r="G302" s="119">
        <v>1</v>
      </c>
      <c r="H302" s="85" t="s">
        <v>877</v>
      </c>
      <c r="I302" s="86">
        <v>1</v>
      </c>
      <c r="J302" s="87">
        <v>1</v>
      </c>
      <c r="K302" s="88">
        <v>1</v>
      </c>
      <c r="L302" s="87">
        <v>1</v>
      </c>
      <c r="M302" s="88">
        <v>1</v>
      </c>
      <c r="N302" s="89">
        <f t="shared" si="5"/>
        <v>0</v>
      </c>
      <c r="O302" s="116"/>
      <c r="P302" s="116"/>
    </row>
    <row r="303" spans="1:16" ht="50.45" customHeight="1" x14ac:dyDescent="0.25">
      <c r="A303" s="116"/>
      <c r="B303" s="117"/>
      <c r="C303" s="116"/>
      <c r="D303" s="116"/>
      <c r="E303" s="118"/>
      <c r="F303" s="123"/>
      <c r="G303" s="119"/>
      <c r="H303" s="85" t="s">
        <v>527</v>
      </c>
      <c r="I303" s="86">
        <v>1</v>
      </c>
      <c r="J303" s="87">
        <v>1</v>
      </c>
      <c r="K303" s="88">
        <v>1</v>
      </c>
      <c r="L303" s="87">
        <v>1</v>
      </c>
      <c r="M303" s="88">
        <v>1</v>
      </c>
      <c r="N303" s="89">
        <f t="shared" si="5"/>
        <v>0</v>
      </c>
      <c r="O303" s="116"/>
      <c r="P303" s="116"/>
    </row>
    <row r="304" spans="1:16" ht="31.5" customHeight="1" x14ac:dyDescent="0.25">
      <c r="A304" s="116"/>
      <c r="B304" s="117"/>
      <c r="C304" s="116"/>
      <c r="D304" s="116"/>
      <c r="E304" s="118"/>
      <c r="F304" s="123"/>
      <c r="G304" s="119"/>
      <c r="H304" s="85" t="s">
        <v>528</v>
      </c>
      <c r="I304" s="86">
        <v>1</v>
      </c>
      <c r="J304" s="87">
        <v>1</v>
      </c>
      <c r="K304" s="88">
        <v>1</v>
      </c>
      <c r="L304" s="87">
        <v>1</v>
      </c>
      <c r="M304" s="88">
        <v>1</v>
      </c>
      <c r="N304" s="89">
        <f t="shared" si="5"/>
        <v>0</v>
      </c>
      <c r="O304" s="116"/>
      <c r="P304" s="116"/>
    </row>
    <row r="305" spans="1:16" ht="24" customHeight="1" x14ac:dyDescent="0.25">
      <c r="A305" s="116"/>
      <c r="B305" s="117"/>
      <c r="C305" s="116"/>
      <c r="D305" s="116"/>
      <c r="E305" s="118"/>
      <c r="F305" s="123"/>
      <c r="G305" s="119"/>
      <c r="H305" s="85" t="s">
        <v>529</v>
      </c>
      <c r="I305" s="86">
        <v>1</v>
      </c>
      <c r="J305" s="87">
        <v>1</v>
      </c>
      <c r="K305" s="88">
        <v>1</v>
      </c>
      <c r="L305" s="87">
        <v>1</v>
      </c>
      <c r="M305" s="88">
        <v>1</v>
      </c>
      <c r="N305" s="89">
        <f t="shared" si="5"/>
        <v>0</v>
      </c>
      <c r="O305" s="116"/>
      <c r="P305" s="116"/>
    </row>
    <row r="306" spans="1:16" ht="42.95" customHeight="1" x14ac:dyDescent="0.25">
      <c r="A306" s="116"/>
      <c r="B306" s="117"/>
      <c r="C306" s="116"/>
      <c r="D306" s="116" t="s">
        <v>814</v>
      </c>
      <c r="E306" s="118">
        <v>10324027986</v>
      </c>
      <c r="F306" s="118">
        <v>4251314419.1600018</v>
      </c>
      <c r="G306" s="119">
        <v>0.41178834704100364</v>
      </c>
      <c r="H306" s="85" t="s">
        <v>815</v>
      </c>
      <c r="I306" s="86">
        <v>1</v>
      </c>
      <c r="J306" s="87">
        <v>1</v>
      </c>
      <c r="K306" s="88">
        <v>1</v>
      </c>
      <c r="L306" s="87">
        <v>1</v>
      </c>
      <c r="M306" s="88">
        <v>1</v>
      </c>
      <c r="N306" s="89">
        <f t="shared" si="5"/>
        <v>0</v>
      </c>
      <c r="O306" s="116"/>
      <c r="P306" s="116"/>
    </row>
    <row r="307" spans="1:16" ht="40.5" customHeight="1" x14ac:dyDescent="0.25">
      <c r="A307" s="116"/>
      <c r="B307" s="117"/>
      <c r="C307" s="116"/>
      <c r="D307" s="116"/>
      <c r="E307" s="118"/>
      <c r="F307" s="118"/>
      <c r="G307" s="119"/>
      <c r="H307" s="85" t="s">
        <v>816</v>
      </c>
      <c r="I307" s="86">
        <v>1</v>
      </c>
      <c r="J307" s="87">
        <v>1</v>
      </c>
      <c r="K307" s="88">
        <v>1</v>
      </c>
      <c r="L307" s="87">
        <v>1</v>
      </c>
      <c r="M307" s="88">
        <v>1</v>
      </c>
      <c r="N307" s="89">
        <f t="shared" si="5"/>
        <v>0</v>
      </c>
      <c r="O307" s="116"/>
      <c r="P307" s="116"/>
    </row>
    <row r="308" spans="1:16" ht="40.5" customHeight="1" x14ac:dyDescent="0.25">
      <c r="A308" s="116"/>
      <c r="B308" s="117"/>
      <c r="C308" s="116"/>
      <c r="D308" s="116"/>
      <c r="E308" s="118"/>
      <c r="F308" s="118"/>
      <c r="G308" s="119"/>
      <c r="H308" s="85" t="s">
        <v>817</v>
      </c>
      <c r="I308" s="86">
        <v>1</v>
      </c>
      <c r="J308" s="87">
        <v>1</v>
      </c>
      <c r="K308" s="88">
        <v>1</v>
      </c>
      <c r="L308" s="87">
        <v>1</v>
      </c>
      <c r="M308" s="88">
        <v>1</v>
      </c>
      <c r="N308" s="89">
        <f t="shared" si="5"/>
        <v>0</v>
      </c>
      <c r="O308" s="116"/>
      <c r="P308" s="116"/>
    </row>
    <row r="309" spans="1:16" ht="40.5" customHeight="1" x14ac:dyDescent="0.25">
      <c r="A309" s="116"/>
      <c r="B309" s="117"/>
      <c r="C309" s="116"/>
      <c r="D309" s="116"/>
      <c r="E309" s="118"/>
      <c r="F309" s="118"/>
      <c r="G309" s="119"/>
      <c r="H309" s="85" t="s">
        <v>818</v>
      </c>
      <c r="I309" s="86">
        <v>60000</v>
      </c>
      <c r="J309" s="87">
        <v>60000</v>
      </c>
      <c r="K309" s="88">
        <v>1</v>
      </c>
      <c r="L309" s="87">
        <v>2762</v>
      </c>
      <c r="M309" s="88">
        <v>4.6000000089406967E-2</v>
      </c>
      <c r="N309" s="89">
        <f t="shared" si="5"/>
        <v>0.95396666666666663</v>
      </c>
      <c r="O309" s="116"/>
      <c r="P309" s="116"/>
    </row>
    <row r="310" spans="1:16" ht="36.6" customHeight="1" x14ac:dyDescent="0.25">
      <c r="A310" s="116" t="s">
        <v>170</v>
      </c>
      <c r="B310" s="117" t="s">
        <v>819</v>
      </c>
      <c r="C310" s="116" t="s">
        <v>820</v>
      </c>
      <c r="D310" s="116" t="s">
        <v>530</v>
      </c>
      <c r="E310" s="118">
        <v>786306386</v>
      </c>
      <c r="F310" s="118">
        <v>686306386</v>
      </c>
      <c r="G310" s="119">
        <v>0.87282311096478871</v>
      </c>
      <c r="H310" s="85" t="s">
        <v>531</v>
      </c>
      <c r="I310" s="86">
        <v>1</v>
      </c>
      <c r="J310" s="87">
        <v>1</v>
      </c>
      <c r="K310" s="88">
        <v>1</v>
      </c>
      <c r="L310" s="87">
        <v>1</v>
      </c>
      <c r="M310" s="88">
        <v>1</v>
      </c>
      <c r="N310" s="89">
        <f t="shared" si="5"/>
        <v>0</v>
      </c>
      <c r="O310" s="116" t="s">
        <v>175</v>
      </c>
      <c r="P310" s="116" t="s">
        <v>663</v>
      </c>
    </row>
    <row r="311" spans="1:16" ht="39.6" customHeight="1" x14ac:dyDescent="0.25">
      <c r="A311" s="116"/>
      <c r="B311" s="117"/>
      <c r="C311" s="116"/>
      <c r="D311" s="116"/>
      <c r="E311" s="118"/>
      <c r="F311" s="118"/>
      <c r="G311" s="119"/>
      <c r="H311" s="85" t="s">
        <v>532</v>
      </c>
      <c r="I311" s="86">
        <v>100</v>
      </c>
      <c r="J311" s="87">
        <v>100</v>
      </c>
      <c r="K311" s="88">
        <v>1</v>
      </c>
      <c r="L311" s="87">
        <v>100</v>
      </c>
      <c r="M311" s="88">
        <v>1</v>
      </c>
      <c r="N311" s="89">
        <f t="shared" si="5"/>
        <v>0</v>
      </c>
      <c r="O311" s="116"/>
      <c r="P311" s="116"/>
    </row>
    <row r="312" spans="1:16" ht="35.1" customHeight="1" x14ac:dyDescent="0.25">
      <c r="A312" s="116"/>
      <c r="B312" s="117"/>
      <c r="C312" s="116"/>
      <c r="D312" s="86" t="s">
        <v>533</v>
      </c>
      <c r="E312" s="90">
        <v>551598849</v>
      </c>
      <c r="F312" s="90">
        <v>532769416.99000001</v>
      </c>
      <c r="G312" s="88">
        <v>0.96586390264567068</v>
      </c>
      <c r="H312" s="85" t="s">
        <v>534</v>
      </c>
      <c r="I312" s="86">
        <v>1</v>
      </c>
      <c r="J312" s="87">
        <v>1</v>
      </c>
      <c r="K312" s="88">
        <v>1</v>
      </c>
      <c r="L312" s="87">
        <v>1</v>
      </c>
      <c r="M312" s="88">
        <v>1</v>
      </c>
      <c r="N312" s="89">
        <f t="shared" si="5"/>
        <v>0</v>
      </c>
      <c r="O312" s="116"/>
      <c r="P312" s="116"/>
    </row>
    <row r="313" spans="1:16" ht="37.5" customHeight="1" x14ac:dyDescent="0.25">
      <c r="A313" s="116"/>
      <c r="B313" s="117"/>
      <c r="C313" s="116"/>
      <c r="D313" s="116" t="s">
        <v>535</v>
      </c>
      <c r="E313" s="118">
        <v>517669849</v>
      </c>
      <c r="F313" s="118">
        <v>517669849</v>
      </c>
      <c r="G313" s="119">
        <v>1</v>
      </c>
      <c r="H313" s="85" t="s">
        <v>536</v>
      </c>
      <c r="I313" s="86">
        <v>1</v>
      </c>
      <c r="J313" s="87">
        <v>1</v>
      </c>
      <c r="K313" s="88">
        <v>1</v>
      </c>
      <c r="L313" s="87">
        <v>1</v>
      </c>
      <c r="M313" s="88">
        <v>1</v>
      </c>
      <c r="N313" s="89">
        <f t="shared" si="5"/>
        <v>0</v>
      </c>
      <c r="O313" s="116"/>
      <c r="P313" s="116"/>
    </row>
    <row r="314" spans="1:16" ht="30" x14ac:dyDescent="0.25">
      <c r="A314" s="116"/>
      <c r="B314" s="117"/>
      <c r="C314" s="116"/>
      <c r="D314" s="116"/>
      <c r="E314" s="118"/>
      <c r="F314" s="118"/>
      <c r="G314" s="119"/>
      <c r="H314" s="85" t="s">
        <v>537</v>
      </c>
      <c r="I314" s="86">
        <v>1</v>
      </c>
      <c r="J314" s="87">
        <v>1</v>
      </c>
      <c r="K314" s="88">
        <v>1</v>
      </c>
      <c r="L314" s="87">
        <v>1</v>
      </c>
      <c r="M314" s="88">
        <v>1</v>
      </c>
      <c r="N314" s="89">
        <f t="shared" si="5"/>
        <v>0</v>
      </c>
      <c r="O314" s="116"/>
      <c r="P314" s="116"/>
    </row>
    <row r="315" spans="1:16" ht="36" customHeight="1" x14ac:dyDescent="0.25">
      <c r="A315" s="116"/>
      <c r="B315" s="117"/>
      <c r="C315" s="116"/>
      <c r="D315" s="116"/>
      <c r="E315" s="118"/>
      <c r="F315" s="118"/>
      <c r="G315" s="119"/>
      <c r="H315" s="85" t="s">
        <v>538</v>
      </c>
      <c r="I315" s="86">
        <v>1</v>
      </c>
      <c r="J315" s="87">
        <v>1</v>
      </c>
      <c r="K315" s="88">
        <v>1</v>
      </c>
      <c r="L315" s="87">
        <v>1</v>
      </c>
      <c r="M315" s="88">
        <v>1</v>
      </c>
      <c r="N315" s="89">
        <f t="shared" si="5"/>
        <v>0</v>
      </c>
      <c r="O315" s="116"/>
      <c r="P315" s="116"/>
    </row>
    <row r="316" spans="1:16" ht="39" customHeight="1" x14ac:dyDescent="0.25">
      <c r="A316" s="116"/>
      <c r="B316" s="117"/>
      <c r="C316" s="116"/>
      <c r="D316" s="116"/>
      <c r="E316" s="118"/>
      <c r="F316" s="118"/>
      <c r="G316" s="119"/>
      <c r="H316" s="85" t="s">
        <v>539</v>
      </c>
      <c r="I316" s="86">
        <v>100</v>
      </c>
      <c r="J316" s="87">
        <v>100</v>
      </c>
      <c r="K316" s="88">
        <v>1</v>
      </c>
      <c r="L316" s="87">
        <v>100</v>
      </c>
      <c r="M316" s="88">
        <v>1</v>
      </c>
      <c r="N316" s="89">
        <f t="shared" si="5"/>
        <v>0</v>
      </c>
      <c r="O316" s="116"/>
      <c r="P316" s="116"/>
    </row>
    <row r="317" spans="1:16" ht="30" x14ac:dyDescent="0.25">
      <c r="A317" s="116"/>
      <c r="B317" s="117"/>
      <c r="C317" s="116"/>
      <c r="D317" s="116"/>
      <c r="E317" s="118"/>
      <c r="F317" s="118"/>
      <c r="G317" s="119"/>
      <c r="H317" s="85" t="s">
        <v>540</v>
      </c>
      <c r="I317" s="86">
        <v>100</v>
      </c>
      <c r="J317" s="87">
        <v>100</v>
      </c>
      <c r="K317" s="88">
        <v>1</v>
      </c>
      <c r="L317" s="87">
        <v>100</v>
      </c>
      <c r="M317" s="88">
        <v>1</v>
      </c>
      <c r="N317" s="89">
        <f t="shared" si="5"/>
        <v>0</v>
      </c>
      <c r="O317" s="116"/>
      <c r="P317" s="116"/>
    </row>
    <row r="318" spans="1:16" ht="36.6" customHeight="1" x14ac:dyDescent="0.25">
      <c r="A318" s="116"/>
      <c r="B318" s="117"/>
      <c r="C318" s="116"/>
      <c r="D318" s="116"/>
      <c r="E318" s="118"/>
      <c r="F318" s="118"/>
      <c r="G318" s="119"/>
      <c r="H318" s="85" t="s">
        <v>541</v>
      </c>
      <c r="I318" s="86">
        <v>100</v>
      </c>
      <c r="J318" s="87">
        <v>100</v>
      </c>
      <c r="K318" s="88">
        <v>1</v>
      </c>
      <c r="L318" s="87">
        <v>100</v>
      </c>
      <c r="M318" s="88">
        <v>1</v>
      </c>
      <c r="N318" s="89">
        <f t="shared" si="5"/>
        <v>0</v>
      </c>
      <c r="O318" s="116"/>
      <c r="P318" s="116"/>
    </row>
    <row r="319" spans="1:16" ht="36.6" customHeight="1" x14ac:dyDescent="0.25">
      <c r="A319" s="116"/>
      <c r="B319" s="117"/>
      <c r="C319" s="116"/>
      <c r="D319" s="116"/>
      <c r="E319" s="118"/>
      <c r="F319" s="118"/>
      <c r="G319" s="119"/>
      <c r="H319" s="85" t="s">
        <v>542</v>
      </c>
      <c r="I319" s="86">
        <v>100</v>
      </c>
      <c r="J319" s="87">
        <v>100</v>
      </c>
      <c r="K319" s="88">
        <v>1</v>
      </c>
      <c r="L319" s="87">
        <v>100</v>
      </c>
      <c r="M319" s="88">
        <v>1</v>
      </c>
      <c r="N319" s="89">
        <f t="shared" si="5"/>
        <v>0</v>
      </c>
      <c r="O319" s="116"/>
      <c r="P319" s="116"/>
    </row>
    <row r="320" spans="1:16" ht="51.95" customHeight="1" x14ac:dyDescent="0.25">
      <c r="A320" s="116"/>
      <c r="B320" s="117"/>
      <c r="C320" s="116"/>
      <c r="D320" s="116" t="s">
        <v>543</v>
      </c>
      <c r="E320" s="92"/>
      <c r="F320" s="92"/>
      <c r="G320" s="93"/>
      <c r="H320" s="85" t="s">
        <v>960</v>
      </c>
      <c r="I320" s="86">
        <v>11</v>
      </c>
      <c r="J320" s="87">
        <v>11</v>
      </c>
      <c r="K320" s="88">
        <v>1</v>
      </c>
      <c r="L320" s="87">
        <v>11</v>
      </c>
      <c r="M320" s="88">
        <v>1</v>
      </c>
      <c r="N320" s="89">
        <f t="shared" si="5"/>
        <v>0</v>
      </c>
      <c r="O320" s="116"/>
      <c r="P320" s="116"/>
    </row>
    <row r="321" spans="1:16" ht="45" customHeight="1" x14ac:dyDescent="0.25">
      <c r="A321" s="116"/>
      <c r="B321" s="117"/>
      <c r="C321" s="116"/>
      <c r="D321" s="116"/>
      <c r="E321" s="90">
        <v>171978000</v>
      </c>
      <c r="F321" s="90">
        <v>125164833</v>
      </c>
      <c r="G321" s="88">
        <v>0.72779560757771344</v>
      </c>
      <c r="H321" s="85" t="s">
        <v>544</v>
      </c>
      <c r="I321" s="86">
        <v>100</v>
      </c>
      <c r="J321" s="87">
        <v>100</v>
      </c>
      <c r="K321" s="88">
        <v>1</v>
      </c>
      <c r="L321" s="87">
        <v>100</v>
      </c>
      <c r="M321" s="88">
        <v>1</v>
      </c>
      <c r="N321" s="89">
        <f t="shared" si="5"/>
        <v>0</v>
      </c>
      <c r="O321" s="116"/>
      <c r="P321" s="116"/>
    </row>
    <row r="322" spans="1:16" ht="24.95" customHeight="1" x14ac:dyDescent="0.25">
      <c r="A322" s="116" t="s">
        <v>176</v>
      </c>
      <c r="B322" s="117" t="s">
        <v>821</v>
      </c>
      <c r="C322" s="116" t="s">
        <v>822</v>
      </c>
      <c r="D322" s="116" t="s">
        <v>545</v>
      </c>
      <c r="E322" s="118">
        <v>3819020009.96</v>
      </c>
      <c r="F322" s="118">
        <v>3819020009.96</v>
      </c>
      <c r="G322" s="119">
        <v>1</v>
      </c>
      <c r="H322" s="85" t="s">
        <v>369</v>
      </c>
      <c r="I322" s="86">
        <v>10</v>
      </c>
      <c r="J322" s="87">
        <v>10</v>
      </c>
      <c r="K322" s="88">
        <v>1</v>
      </c>
      <c r="L322" s="87">
        <v>10</v>
      </c>
      <c r="M322" s="88">
        <v>1</v>
      </c>
      <c r="N322" s="89">
        <f t="shared" si="5"/>
        <v>0</v>
      </c>
      <c r="O322" s="116" t="s">
        <v>181</v>
      </c>
      <c r="P322" s="116" t="s">
        <v>272</v>
      </c>
    </row>
    <row r="323" spans="1:16" ht="21.95" customHeight="1" x14ac:dyDescent="0.25">
      <c r="A323" s="116"/>
      <c r="B323" s="117"/>
      <c r="C323" s="116"/>
      <c r="D323" s="116"/>
      <c r="E323" s="118"/>
      <c r="F323" s="118"/>
      <c r="G323" s="119"/>
      <c r="H323" s="85" t="s">
        <v>370</v>
      </c>
      <c r="I323" s="86">
        <v>10</v>
      </c>
      <c r="J323" s="87">
        <v>10</v>
      </c>
      <c r="K323" s="88">
        <v>1</v>
      </c>
      <c r="L323" s="87">
        <v>10</v>
      </c>
      <c r="M323" s="88">
        <v>1</v>
      </c>
      <c r="N323" s="89">
        <f t="shared" si="5"/>
        <v>0</v>
      </c>
      <c r="O323" s="116"/>
      <c r="P323" s="116"/>
    </row>
    <row r="324" spans="1:16" ht="23.1" customHeight="1" x14ac:dyDescent="0.25">
      <c r="A324" s="116"/>
      <c r="B324" s="117"/>
      <c r="C324" s="116"/>
      <c r="D324" s="116"/>
      <c r="E324" s="118"/>
      <c r="F324" s="118"/>
      <c r="G324" s="119"/>
      <c r="H324" s="85" t="s">
        <v>546</v>
      </c>
      <c r="I324" s="86">
        <v>10</v>
      </c>
      <c r="J324" s="87">
        <v>10</v>
      </c>
      <c r="K324" s="88">
        <v>1</v>
      </c>
      <c r="L324" s="87">
        <v>10</v>
      </c>
      <c r="M324" s="88">
        <v>1</v>
      </c>
      <c r="N324" s="89">
        <f t="shared" si="5"/>
        <v>0</v>
      </c>
      <c r="O324" s="116"/>
      <c r="P324" s="116"/>
    </row>
    <row r="325" spans="1:16" ht="30" x14ac:dyDescent="0.25">
      <c r="A325" s="116"/>
      <c r="B325" s="117"/>
      <c r="C325" s="116"/>
      <c r="D325" s="116"/>
      <c r="E325" s="118"/>
      <c r="F325" s="118"/>
      <c r="G325" s="119"/>
      <c r="H325" s="85" t="s">
        <v>547</v>
      </c>
      <c r="I325" s="86">
        <v>100</v>
      </c>
      <c r="J325" s="87">
        <v>100</v>
      </c>
      <c r="K325" s="88">
        <v>1</v>
      </c>
      <c r="L325" s="87">
        <v>100</v>
      </c>
      <c r="M325" s="88">
        <v>1</v>
      </c>
      <c r="N325" s="89">
        <f t="shared" si="5"/>
        <v>0</v>
      </c>
      <c r="O325" s="116"/>
      <c r="P325" s="116"/>
    </row>
    <row r="326" spans="1:16" ht="22.5" customHeight="1" x14ac:dyDescent="0.25">
      <c r="A326" s="116"/>
      <c r="B326" s="117"/>
      <c r="C326" s="116"/>
      <c r="D326" s="116" t="s">
        <v>548</v>
      </c>
      <c r="E326" s="118">
        <v>10666274226.27</v>
      </c>
      <c r="F326" s="118">
        <v>4853313452.04</v>
      </c>
      <c r="G326" s="119">
        <v>0.45501487671175367</v>
      </c>
      <c r="H326" s="85" t="s">
        <v>549</v>
      </c>
      <c r="I326" s="86">
        <v>7</v>
      </c>
      <c r="J326" s="87">
        <v>7</v>
      </c>
      <c r="K326" s="101">
        <v>1</v>
      </c>
      <c r="L326" s="87">
        <v>7</v>
      </c>
      <c r="M326" s="88">
        <v>1</v>
      </c>
      <c r="N326" s="89">
        <f t="shared" ref="N326:N389" si="6">+(J326-L326)/J326</f>
        <v>0</v>
      </c>
      <c r="O326" s="116"/>
      <c r="P326" s="116"/>
    </row>
    <row r="327" spans="1:16" ht="22.5" customHeight="1" x14ac:dyDescent="0.25">
      <c r="A327" s="116"/>
      <c r="B327" s="117"/>
      <c r="C327" s="116"/>
      <c r="D327" s="116"/>
      <c r="E327" s="118"/>
      <c r="F327" s="118"/>
      <c r="G327" s="119"/>
      <c r="H327" s="85" t="s">
        <v>550</v>
      </c>
      <c r="I327" s="86">
        <v>7</v>
      </c>
      <c r="J327" s="87">
        <v>7</v>
      </c>
      <c r="K327" s="101">
        <v>1</v>
      </c>
      <c r="L327" s="87">
        <v>7</v>
      </c>
      <c r="M327" s="88">
        <v>1</v>
      </c>
      <c r="N327" s="89">
        <f t="shared" si="6"/>
        <v>0</v>
      </c>
      <c r="O327" s="116"/>
      <c r="P327" s="116"/>
    </row>
    <row r="328" spans="1:16" ht="33.6" customHeight="1" x14ac:dyDescent="0.25">
      <c r="A328" s="116"/>
      <c r="B328" s="117"/>
      <c r="C328" s="116"/>
      <c r="D328" s="116"/>
      <c r="E328" s="118"/>
      <c r="F328" s="118"/>
      <c r="G328" s="119"/>
      <c r="H328" s="85" t="s">
        <v>551</v>
      </c>
      <c r="I328" s="86">
        <v>7</v>
      </c>
      <c r="J328" s="87">
        <v>7</v>
      </c>
      <c r="K328" s="101">
        <v>1</v>
      </c>
      <c r="L328" s="87">
        <v>7</v>
      </c>
      <c r="M328" s="88">
        <v>1</v>
      </c>
      <c r="N328" s="89">
        <f t="shared" si="6"/>
        <v>0</v>
      </c>
      <c r="O328" s="116"/>
      <c r="P328" s="116"/>
    </row>
    <row r="329" spans="1:16" ht="34.5" customHeight="1" x14ac:dyDescent="0.25">
      <c r="A329" s="116"/>
      <c r="B329" s="117"/>
      <c r="C329" s="116"/>
      <c r="D329" s="116"/>
      <c r="E329" s="118"/>
      <c r="F329" s="118"/>
      <c r="G329" s="119"/>
      <c r="H329" s="85" t="s">
        <v>552</v>
      </c>
      <c r="I329" s="86">
        <v>100</v>
      </c>
      <c r="J329" s="87">
        <v>100</v>
      </c>
      <c r="K329" s="101">
        <v>1</v>
      </c>
      <c r="L329" s="87">
        <v>100</v>
      </c>
      <c r="M329" s="88">
        <v>1</v>
      </c>
      <c r="N329" s="89">
        <f t="shared" si="6"/>
        <v>0</v>
      </c>
      <c r="O329" s="116"/>
      <c r="P329" s="116"/>
    </row>
    <row r="330" spans="1:16" ht="32.1" customHeight="1" x14ac:dyDescent="0.25">
      <c r="A330" s="116"/>
      <c r="B330" s="117"/>
      <c r="C330" s="116"/>
      <c r="D330" s="116"/>
      <c r="E330" s="118"/>
      <c r="F330" s="118"/>
      <c r="G330" s="119"/>
      <c r="H330" s="85" t="s">
        <v>518</v>
      </c>
      <c r="I330" s="86">
        <v>100</v>
      </c>
      <c r="J330" s="87">
        <v>100</v>
      </c>
      <c r="K330" s="101">
        <v>1</v>
      </c>
      <c r="L330" s="87">
        <v>100</v>
      </c>
      <c r="M330" s="88">
        <v>1</v>
      </c>
      <c r="N330" s="89">
        <f t="shared" si="6"/>
        <v>0</v>
      </c>
      <c r="O330" s="116"/>
      <c r="P330" s="116"/>
    </row>
    <row r="331" spans="1:16" x14ac:dyDescent="0.25">
      <c r="A331" s="116"/>
      <c r="B331" s="117"/>
      <c r="C331" s="116"/>
      <c r="D331" s="116"/>
      <c r="E331" s="118"/>
      <c r="F331" s="118"/>
      <c r="G331" s="119"/>
      <c r="H331" s="85" t="s">
        <v>520</v>
      </c>
      <c r="I331" s="86">
        <v>100</v>
      </c>
      <c r="J331" s="87">
        <v>100</v>
      </c>
      <c r="K331" s="101">
        <v>1</v>
      </c>
      <c r="L331" s="87">
        <v>100</v>
      </c>
      <c r="M331" s="88">
        <v>1</v>
      </c>
      <c r="N331" s="89">
        <f t="shared" si="6"/>
        <v>0</v>
      </c>
      <c r="O331" s="116"/>
      <c r="P331" s="116"/>
    </row>
    <row r="332" spans="1:16" ht="30.95" customHeight="1" x14ac:dyDescent="0.25">
      <c r="A332" s="116"/>
      <c r="B332" s="117"/>
      <c r="C332" s="116"/>
      <c r="D332" s="116" t="s">
        <v>553</v>
      </c>
      <c r="E332" s="118">
        <v>36245253580.730003</v>
      </c>
      <c r="F332" s="118">
        <v>25863511595.130001</v>
      </c>
      <c r="G332" s="119">
        <v>0.71356961367434013</v>
      </c>
      <c r="H332" s="85" t="s">
        <v>311</v>
      </c>
      <c r="I332" s="86">
        <v>5</v>
      </c>
      <c r="J332" s="87">
        <v>5</v>
      </c>
      <c r="K332" s="88">
        <v>1</v>
      </c>
      <c r="L332" s="87">
        <v>5</v>
      </c>
      <c r="M332" s="88">
        <v>1</v>
      </c>
      <c r="N332" s="89">
        <f t="shared" si="6"/>
        <v>0</v>
      </c>
      <c r="O332" s="116"/>
      <c r="P332" s="116"/>
    </row>
    <row r="333" spans="1:16" ht="15" customHeight="1" x14ac:dyDescent="0.25">
      <c r="A333" s="116"/>
      <c r="B333" s="117"/>
      <c r="C333" s="116"/>
      <c r="D333" s="116"/>
      <c r="E333" s="118"/>
      <c r="F333" s="118"/>
      <c r="G333" s="119"/>
      <c r="H333" s="85" t="s">
        <v>312</v>
      </c>
      <c r="I333" s="86">
        <v>5</v>
      </c>
      <c r="J333" s="87">
        <v>5</v>
      </c>
      <c r="K333" s="101">
        <v>1</v>
      </c>
      <c r="L333" s="87">
        <v>5</v>
      </c>
      <c r="M333" s="88">
        <v>1</v>
      </c>
      <c r="N333" s="89">
        <f t="shared" si="6"/>
        <v>0</v>
      </c>
      <c r="O333" s="116"/>
      <c r="P333" s="116"/>
    </row>
    <row r="334" spans="1:16" ht="30" customHeight="1" x14ac:dyDescent="0.25">
      <c r="A334" s="116"/>
      <c r="B334" s="117"/>
      <c r="C334" s="116"/>
      <c r="D334" s="116"/>
      <c r="E334" s="118"/>
      <c r="F334" s="118"/>
      <c r="G334" s="119"/>
      <c r="H334" s="85" t="s">
        <v>554</v>
      </c>
      <c r="I334" s="86">
        <v>5</v>
      </c>
      <c r="J334" s="87">
        <v>5</v>
      </c>
      <c r="K334" s="101">
        <v>1</v>
      </c>
      <c r="L334" s="87">
        <v>5</v>
      </c>
      <c r="M334" s="88">
        <v>1</v>
      </c>
      <c r="N334" s="89">
        <f t="shared" si="6"/>
        <v>0</v>
      </c>
      <c r="O334" s="116"/>
      <c r="P334" s="116"/>
    </row>
    <row r="335" spans="1:16" x14ac:dyDescent="0.25">
      <c r="A335" s="116"/>
      <c r="B335" s="117"/>
      <c r="C335" s="116"/>
      <c r="D335" s="116"/>
      <c r="E335" s="118"/>
      <c r="F335" s="118"/>
      <c r="G335" s="119"/>
      <c r="H335" s="85" t="s">
        <v>555</v>
      </c>
      <c r="I335" s="86">
        <v>95</v>
      </c>
      <c r="J335" s="87">
        <v>95</v>
      </c>
      <c r="K335" s="101">
        <v>1</v>
      </c>
      <c r="L335" s="87">
        <v>95</v>
      </c>
      <c r="M335" s="88">
        <v>1</v>
      </c>
      <c r="N335" s="89">
        <f t="shared" si="6"/>
        <v>0</v>
      </c>
      <c r="O335" s="116"/>
      <c r="P335" s="116"/>
    </row>
    <row r="336" spans="1:16" x14ac:dyDescent="0.25">
      <c r="A336" s="116"/>
      <c r="B336" s="117"/>
      <c r="C336" s="116"/>
      <c r="D336" s="116"/>
      <c r="E336" s="118"/>
      <c r="F336" s="118"/>
      <c r="G336" s="119"/>
      <c r="H336" s="85" t="s">
        <v>556</v>
      </c>
      <c r="I336" s="86">
        <v>100</v>
      </c>
      <c r="J336" s="87">
        <v>100</v>
      </c>
      <c r="K336" s="101">
        <v>1</v>
      </c>
      <c r="L336" s="87">
        <v>100</v>
      </c>
      <c r="M336" s="88">
        <v>1</v>
      </c>
      <c r="N336" s="89">
        <f t="shared" si="6"/>
        <v>0</v>
      </c>
      <c r="O336" s="116"/>
      <c r="P336" s="116"/>
    </row>
    <row r="337" spans="1:16" x14ac:dyDescent="0.25">
      <c r="A337" s="116"/>
      <c r="B337" s="117"/>
      <c r="C337" s="116"/>
      <c r="D337" s="116"/>
      <c r="E337" s="118"/>
      <c r="F337" s="118"/>
      <c r="G337" s="119"/>
      <c r="H337" s="85" t="s">
        <v>557</v>
      </c>
      <c r="I337" s="86">
        <v>100</v>
      </c>
      <c r="J337" s="87">
        <v>100</v>
      </c>
      <c r="K337" s="101">
        <v>1</v>
      </c>
      <c r="L337" s="87">
        <v>100</v>
      </c>
      <c r="M337" s="88">
        <v>1</v>
      </c>
      <c r="N337" s="89">
        <f t="shared" si="6"/>
        <v>0</v>
      </c>
      <c r="O337" s="116"/>
      <c r="P337" s="116"/>
    </row>
    <row r="338" spans="1:16" ht="35.1" customHeight="1" x14ac:dyDescent="0.25">
      <c r="A338" s="116"/>
      <c r="B338" s="117"/>
      <c r="C338" s="116"/>
      <c r="D338" s="116" t="s">
        <v>823</v>
      </c>
      <c r="E338" s="118">
        <v>4080702075</v>
      </c>
      <c r="F338" s="118">
        <v>2781133296</v>
      </c>
      <c r="G338" s="119">
        <v>0.68153304134558756</v>
      </c>
      <c r="H338" s="85" t="s">
        <v>558</v>
      </c>
      <c r="I338" s="86">
        <v>100</v>
      </c>
      <c r="J338" s="87">
        <v>100</v>
      </c>
      <c r="K338" s="101">
        <v>1</v>
      </c>
      <c r="L338" s="87">
        <v>100</v>
      </c>
      <c r="M338" s="88">
        <v>1</v>
      </c>
      <c r="N338" s="89">
        <f t="shared" si="6"/>
        <v>0</v>
      </c>
      <c r="O338" s="116"/>
      <c r="P338" s="116"/>
    </row>
    <row r="339" spans="1:16" ht="38.450000000000003" customHeight="1" x14ac:dyDescent="0.25">
      <c r="A339" s="116"/>
      <c r="B339" s="117"/>
      <c r="C339" s="116"/>
      <c r="D339" s="116"/>
      <c r="E339" s="118"/>
      <c r="F339" s="118"/>
      <c r="G339" s="119"/>
      <c r="H339" s="85" t="s">
        <v>559</v>
      </c>
      <c r="I339" s="86">
        <v>100</v>
      </c>
      <c r="J339" s="87">
        <v>100</v>
      </c>
      <c r="K339" s="101">
        <v>1</v>
      </c>
      <c r="L339" s="87">
        <v>100</v>
      </c>
      <c r="M339" s="88">
        <v>1</v>
      </c>
      <c r="N339" s="89">
        <f t="shared" si="6"/>
        <v>0</v>
      </c>
      <c r="O339" s="116"/>
      <c r="P339" s="116"/>
    </row>
    <row r="340" spans="1:16" ht="36.6" customHeight="1" x14ac:dyDescent="0.25">
      <c r="A340" s="116"/>
      <c r="B340" s="117"/>
      <c r="C340" s="116"/>
      <c r="D340" s="116"/>
      <c r="E340" s="118"/>
      <c r="F340" s="118"/>
      <c r="G340" s="119"/>
      <c r="H340" s="85" t="s">
        <v>560</v>
      </c>
      <c r="I340" s="86">
        <v>100</v>
      </c>
      <c r="J340" s="87">
        <v>100</v>
      </c>
      <c r="K340" s="101">
        <v>1</v>
      </c>
      <c r="L340" s="87">
        <v>100</v>
      </c>
      <c r="M340" s="88">
        <v>1</v>
      </c>
      <c r="N340" s="89">
        <f t="shared" si="6"/>
        <v>0</v>
      </c>
      <c r="O340" s="116"/>
      <c r="P340" s="116"/>
    </row>
    <row r="341" spans="1:16" ht="51.6" customHeight="1" x14ac:dyDescent="0.25">
      <c r="A341" s="116" t="s">
        <v>176</v>
      </c>
      <c r="B341" s="117" t="s">
        <v>824</v>
      </c>
      <c r="C341" s="116" t="s">
        <v>825</v>
      </c>
      <c r="D341" s="116" t="s">
        <v>826</v>
      </c>
      <c r="E341" s="118">
        <v>164432453.40000001</v>
      </c>
      <c r="F341" s="118">
        <v>164432453.40000001</v>
      </c>
      <c r="G341" s="119">
        <v>1</v>
      </c>
      <c r="H341" s="85" t="s">
        <v>961</v>
      </c>
      <c r="I341" s="86">
        <v>1</v>
      </c>
      <c r="J341" s="87">
        <v>1</v>
      </c>
      <c r="K341" s="101">
        <v>1</v>
      </c>
      <c r="L341" s="87">
        <v>1</v>
      </c>
      <c r="M341" s="88">
        <v>1</v>
      </c>
      <c r="N341" s="89">
        <f t="shared" si="6"/>
        <v>0</v>
      </c>
      <c r="O341" s="116" t="s">
        <v>185</v>
      </c>
      <c r="P341" s="116" t="s">
        <v>664</v>
      </c>
    </row>
    <row r="342" spans="1:16" ht="30" x14ac:dyDescent="0.25">
      <c r="A342" s="116"/>
      <c r="B342" s="117"/>
      <c r="C342" s="116"/>
      <c r="D342" s="116"/>
      <c r="E342" s="118"/>
      <c r="F342" s="118"/>
      <c r="G342" s="119"/>
      <c r="H342" s="85" t="s">
        <v>561</v>
      </c>
      <c r="I342" s="86">
        <v>1</v>
      </c>
      <c r="J342" s="87">
        <v>1</v>
      </c>
      <c r="K342" s="101">
        <v>1</v>
      </c>
      <c r="L342" s="87">
        <v>1</v>
      </c>
      <c r="M342" s="88">
        <v>1</v>
      </c>
      <c r="N342" s="89">
        <f t="shared" si="6"/>
        <v>0</v>
      </c>
      <c r="O342" s="116"/>
      <c r="P342" s="116"/>
    </row>
    <row r="343" spans="1:16" ht="30" x14ac:dyDescent="0.25">
      <c r="A343" s="116"/>
      <c r="B343" s="117"/>
      <c r="C343" s="116"/>
      <c r="D343" s="116"/>
      <c r="E343" s="118"/>
      <c r="F343" s="118"/>
      <c r="G343" s="119"/>
      <c r="H343" s="85" t="s">
        <v>562</v>
      </c>
      <c r="I343" s="86">
        <v>2</v>
      </c>
      <c r="J343" s="87">
        <v>2</v>
      </c>
      <c r="K343" s="101">
        <v>1</v>
      </c>
      <c r="L343" s="87">
        <v>2</v>
      </c>
      <c r="M343" s="88">
        <v>1</v>
      </c>
      <c r="N343" s="89">
        <f t="shared" si="6"/>
        <v>0</v>
      </c>
      <c r="O343" s="116"/>
      <c r="P343" s="116"/>
    </row>
    <row r="344" spans="1:16" ht="30" x14ac:dyDescent="0.25">
      <c r="A344" s="116"/>
      <c r="B344" s="117"/>
      <c r="C344" s="116"/>
      <c r="D344" s="116"/>
      <c r="E344" s="118"/>
      <c r="F344" s="118"/>
      <c r="G344" s="119"/>
      <c r="H344" s="85" t="s">
        <v>563</v>
      </c>
      <c r="I344" s="86">
        <v>12</v>
      </c>
      <c r="J344" s="87">
        <v>12</v>
      </c>
      <c r="K344" s="101">
        <v>1</v>
      </c>
      <c r="L344" s="87">
        <v>12</v>
      </c>
      <c r="M344" s="88">
        <v>1</v>
      </c>
      <c r="N344" s="89">
        <f t="shared" si="6"/>
        <v>0</v>
      </c>
      <c r="O344" s="116"/>
      <c r="P344" s="116"/>
    </row>
    <row r="345" spans="1:16" ht="21.95" customHeight="1" x14ac:dyDescent="0.25">
      <c r="A345" s="116"/>
      <c r="B345" s="117"/>
      <c r="C345" s="116"/>
      <c r="D345" s="116"/>
      <c r="E345" s="118"/>
      <c r="F345" s="118"/>
      <c r="G345" s="119"/>
      <c r="H345" s="85" t="s">
        <v>564</v>
      </c>
      <c r="I345" s="86">
        <v>12</v>
      </c>
      <c r="J345" s="87">
        <v>12</v>
      </c>
      <c r="K345" s="101">
        <v>1</v>
      </c>
      <c r="L345" s="87">
        <v>12</v>
      </c>
      <c r="M345" s="88">
        <v>1</v>
      </c>
      <c r="N345" s="89">
        <f t="shared" si="6"/>
        <v>0</v>
      </c>
      <c r="O345" s="116"/>
      <c r="P345" s="116"/>
    </row>
    <row r="346" spans="1:16" ht="39.950000000000003" customHeight="1" x14ac:dyDescent="0.25">
      <c r="A346" s="116"/>
      <c r="B346" s="117"/>
      <c r="C346" s="116"/>
      <c r="D346" s="116" t="s">
        <v>565</v>
      </c>
      <c r="E346" s="118">
        <v>762735223.5</v>
      </c>
      <c r="F346" s="118">
        <v>762735223.5</v>
      </c>
      <c r="G346" s="119">
        <v>1</v>
      </c>
      <c r="H346" s="85" t="s">
        <v>566</v>
      </c>
      <c r="I346" s="86">
        <v>12</v>
      </c>
      <c r="J346" s="87">
        <v>12</v>
      </c>
      <c r="K346" s="101">
        <v>1</v>
      </c>
      <c r="L346" s="87">
        <v>12</v>
      </c>
      <c r="M346" s="88">
        <v>1</v>
      </c>
      <c r="N346" s="89">
        <f t="shared" si="6"/>
        <v>0</v>
      </c>
      <c r="O346" s="116"/>
      <c r="P346" s="116"/>
    </row>
    <row r="347" spans="1:16" ht="30.6" customHeight="1" x14ac:dyDescent="0.25">
      <c r="A347" s="116"/>
      <c r="B347" s="117"/>
      <c r="C347" s="116"/>
      <c r="D347" s="116"/>
      <c r="E347" s="118"/>
      <c r="F347" s="118"/>
      <c r="G347" s="119"/>
      <c r="H347" s="85" t="s">
        <v>567</v>
      </c>
      <c r="I347" s="86">
        <v>12</v>
      </c>
      <c r="J347" s="87">
        <v>12</v>
      </c>
      <c r="K347" s="101">
        <v>1</v>
      </c>
      <c r="L347" s="87">
        <v>12</v>
      </c>
      <c r="M347" s="88">
        <v>1</v>
      </c>
      <c r="N347" s="89">
        <f t="shared" si="6"/>
        <v>0</v>
      </c>
      <c r="O347" s="116"/>
      <c r="P347" s="116" t="s">
        <v>186</v>
      </c>
    </row>
    <row r="348" spans="1:16" ht="30" x14ac:dyDescent="0.25">
      <c r="A348" s="116"/>
      <c r="B348" s="117"/>
      <c r="C348" s="116"/>
      <c r="D348" s="116"/>
      <c r="E348" s="118"/>
      <c r="F348" s="118"/>
      <c r="G348" s="119"/>
      <c r="H348" s="85" t="s">
        <v>568</v>
      </c>
      <c r="I348" s="86">
        <v>100</v>
      </c>
      <c r="J348" s="87">
        <v>100</v>
      </c>
      <c r="K348" s="88">
        <v>1</v>
      </c>
      <c r="L348" s="87">
        <v>100</v>
      </c>
      <c r="M348" s="88">
        <v>1</v>
      </c>
      <c r="N348" s="89">
        <f t="shared" si="6"/>
        <v>0</v>
      </c>
      <c r="O348" s="116"/>
      <c r="P348" s="116"/>
    </row>
    <row r="349" spans="1:16" ht="48.6" customHeight="1" x14ac:dyDescent="0.25">
      <c r="A349" s="116"/>
      <c r="B349" s="117"/>
      <c r="C349" s="116"/>
      <c r="D349" s="116" t="s">
        <v>878</v>
      </c>
      <c r="E349" s="118">
        <v>134780240.09999999</v>
      </c>
      <c r="F349" s="118">
        <v>134780240.09999999</v>
      </c>
      <c r="G349" s="119">
        <v>1</v>
      </c>
      <c r="H349" s="85" t="s">
        <v>569</v>
      </c>
      <c r="I349" s="86">
        <v>4</v>
      </c>
      <c r="J349" s="87">
        <v>4</v>
      </c>
      <c r="K349" s="101">
        <v>1</v>
      </c>
      <c r="L349" s="87">
        <v>4</v>
      </c>
      <c r="M349" s="88">
        <v>1</v>
      </c>
      <c r="N349" s="89">
        <f t="shared" si="6"/>
        <v>0</v>
      </c>
      <c r="O349" s="116"/>
      <c r="P349" s="116"/>
    </row>
    <row r="350" spans="1:16" ht="49.5" customHeight="1" x14ac:dyDescent="0.25">
      <c r="A350" s="116"/>
      <c r="B350" s="117"/>
      <c r="C350" s="116"/>
      <c r="D350" s="116"/>
      <c r="E350" s="118"/>
      <c r="F350" s="118"/>
      <c r="G350" s="119"/>
      <c r="H350" s="85" t="s">
        <v>570</v>
      </c>
      <c r="I350" s="86">
        <v>12</v>
      </c>
      <c r="J350" s="87">
        <v>12</v>
      </c>
      <c r="K350" s="101">
        <v>1</v>
      </c>
      <c r="L350" s="87">
        <v>12</v>
      </c>
      <c r="M350" s="88">
        <v>1</v>
      </c>
      <c r="N350" s="89">
        <f t="shared" si="6"/>
        <v>0</v>
      </c>
      <c r="O350" s="116"/>
      <c r="P350" s="116"/>
    </row>
    <row r="351" spans="1:16" ht="59.1" customHeight="1" x14ac:dyDescent="0.25">
      <c r="A351" s="116" t="s">
        <v>176</v>
      </c>
      <c r="B351" s="117" t="s">
        <v>827</v>
      </c>
      <c r="C351" s="116" t="s">
        <v>189</v>
      </c>
      <c r="D351" s="116" t="s">
        <v>571</v>
      </c>
      <c r="E351" s="118"/>
      <c r="F351" s="118"/>
      <c r="G351" s="119"/>
      <c r="H351" s="85" t="s">
        <v>962</v>
      </c>
      <c r="I351" s="86">
        <v>4</v>
      </c>
      <c r="J351" s="87">
        <v>4</v>
      </c>
      <c r="K351" s="101">
        <v>1</v>
      </c>
      <c r="L351" s="87">
        <v>4</v>
      </c>
      <c r="M351" s="88">
        <v>1</v>
      </c>
      <c r="N351" s="89">
        <f t="shared" si="6"/>
        <v>0</v>
      </c>
      <c r="O351" s="116" t="s">
        <v>190</v>
      </c>
      <c r="P351" s="116" t="s">
        <v>191</v>
      </c>
    </row>
    <row r="352" spans="1:16" ht="57.6" customHeight="1" x14ac:dyDescent="0.25">
      <c r="A352" s="116"/>
      <c r="B352" s="117"/>
      <c r="C352" s="116"/>
      <c r="D352" s="116"/>
      <c r="E352" s="118">
        <v>0</v>
      </c>
      <c r="F352" s="118">
        <v>0</v>
      </c>
      <c r="G352" s="119">
        <v>0</v>
      </c>
      <c r="H352" s="85" t="s">
        <v>879</v>
      </c>
      <c r="I352" s="86">
        <v>12</v>
      </c>
      <c r="J352" s="87">
        <v>12</v>
      </c>
      <c r="K352" s="101">
        <v>1</v>
      </c>
      <c r="L352" s="87">
        <v>12</v>
      </c>
      <c r="M352" s="88">
        <v>1</v>
      </c>
      <c r="N352" s="89">
        <f t="shared" si="6"/>
        <v>0</v>
      </c>
      <c r="O352" s="116"/>
      <c r="P352" s="116"/>
    </row>
    <row r="353" spans="1:16" ht="53.1" customHeight="1" x14ac:dyDescent="0.25">
      <c r="A353" s="116"/>
      <c r="B353" s="117"/>
      <c r="C353" s="116"/>
      <c r="D353" s="116"/>
      <c r="E353" s="118"/>
      <c r="F353" s="118"/>
      <c r="G353" s="119"/>
      <c r="H353" s="85" t="s">
        <v>572</v>
      </c>
      <c r="I353" s="86">
        <v>12</v>
      </c>
      <c r="J353" s="87">
        <v>12</v>
      </c>
      <c r="K353" s="101">
        <v>1</v>
      </c>
      <c r="L353" s="87">
        <v>12</v>
      </c>
      <c r="M353" s="88">
        <v>1</v>
      </c>
      <c r="N353" s="89">
        <f t="shared" si="6"/>
        <v>0</v>
      </c>
      <c r="O353" s="116"/>
      <c r="P353" s="116"/>
    </row>
    <row r="354" spans="1:16" ht="62.1" customHeight="1" x14ac:dyDescent="0.25">
      <c r="A354" s="116"/>
      <c r="B354" s="117"/>
      <c r="C354" s="116"/>
      <c r="D354" s="116" t="s">
        <v>828</v>
      </c>
      <c r="E354" s="118">
        <v>0</v>
      </c>
      <c r="F354" s="118">
        <v>0</v>
      </c>
      <c r="G354" s="119">
        <v>0</v>
      </c>
      <c r="H354" s="85" t="s">
        <v>880</v>
      </c>
      <c r="I354" s="86">
        <v>100</v>
      </c>
      <c r="J354" s="87">
        <v>100</v>
      </c>
      <c r="K354" s="101">
        <v>1</v>
      </c>
      <c r="L354" s="87">
        <v>100</v>
      </c>
      <c r="M354" s="88">
        <v>1</v>
      </c>
      <c r="N354" s="89">
        <f t="shared" si="6"/>
        <v>0</v>
      </c>
      <c r="O354" s="116"/>
      <c r="P354" s="116"/>
    </row>
    <row r="355" spans="1:16" ht="63" customHeight="1" x14ac:dyDescent="0.25">
      <c r="A355" s="116"/>
      <c r="B355" s="117"/>
      <c r="C355" s="116"/>
      <c r="D355" s="116"/>
      <c r="E355" s="118"/>
      <c r="F355" s="118"/>
      <c r="G355" s="119"/>
      <c r="H355" s="85" t="s">
        <v>881</v>
      </c>
      <c r="I355" s="86">
        <v>100</v>
      </c>
      <c r="J355" s="87">
        <v>100</v>
      </c>
      <c r="K355" s="101">
        <v>1</v>
      </c>
      <c r="L355" s="87">
        <v>100</v>
      </c>
      <c r="M355" s="88">
        <v>1</v>
      </c>
      <c r="N355" s="89">
        <f t="shared" si="6"/>
        <v>0</v>
      </c>
      <c r="O355" s="116"/>
      <c r="P355" s="116"/>
    </row>
    <row r="356" spans="1:16" ht="60" customHeight="1" x14ac:dyDescent="0.25">
      <c r="A356" s="116"/>
      <c r="B356" s="117"/>
      <c r="C356" s="116"/>
      <c r="D356" s="116"/>
      <c r="E356" s="118"/>
      <c r="F356" s="118"/>
      <c r="G356" s="119"/>
      <c r="H356" s="85" t="s">
        <v>882</v>
      </c>
      <c r="I356" s="86">
        <v>100</v>
      </c>
      <c r="J356" s="87">
        <v>100</v>
      </c>
      <c r="K356" s="101">
        <v>1</v>
      </c>
      <c r="L356" s="87">
        <v>100</v>
      </c>
      <c r="M356" s="88">
        <v>1</v>
      </c>
      <c r="N356" s="89">
        <f t="shared" si="6"/>
        <v>0</v>
      </c>
      <c r="O356" s="116"/>
      <c r="P356" s="116"/>
    </row>
    <row r="357" spans="1:16" ht="54.6" customHeight="1" x14ac:dyDescent="0.25">
      <c r="A357" s="116" t="s">
        <v>176</v>
      </c>
      <c r="B357" s="117" t="s">
        <v>829</v>
      </c>
      <c r="C357" s="116" t="s">
        <v>830</v>
      </c>
      <c r="D357" s="116" t="s">
        <v>573</v>
      </c>
      <c r="E357" s="118">
        <v>2432381849</v>
      </c>
      <c r="F357" s="118">
        <v>2416196448.6700001</v>
      </c>
      <c r="G357" s="119">
        <v>0.99334586371105582</v>
      </c>
      <c r="H357" s="85" t="s">
        <v>883</v>
      </c>
      <c r="I357" s="86">
        <v>4</v>
      </c>
      <c r="J357" s="87">
        <v>4</v>
      </c>
      <c r="K357" s="101">
        <v>1</v>
      </c>
      <c r="L357" s="87">
        <v>4</v>
      </c>
      <c r="M357" s="88">
        <v>1</v>
      </c>
      <c r="N357" s="89">
        <f t="shared" si="6"/>
        <v>0</v>
      </c>
      <c r="O357" s="116" t="s">
        <v>190</v>
      </c>
      <c r="P357" s="116" t="s">
        <v>191</v>
      </c>
    </row>
    <row r="358" spans="1:16" ht="50.1" customHeight="1" x14ac:dyDescent="0.25">
      <c r="A358" s="116"/>
      <c r="B358" s="117"/>
      <c r="C358" s="116"/>
      <c r="D358" s="116"/>
      <c r="E358" s="118"/>
      <c r="F358" s="118"/>
      <c r="G358" s="119"/>
      <c r="H358" s="85" t="s">
        <v>963</v>
      </c>
      <c r="I358" s="86">
        <v>12</v>
      </c>
      <c r="J358" s="87">
        <v>12</v>
      </c>
      <c r="K358" s="101">
        <v>1</v>
      </c>
      <c r="L358" s="87">
        <v>12</v>
      </c>
      <c r="M358" s="88">
        <v>1</v>
      </c>
      <c r="N358" s="89">
        <f t="shared" si="6"/>
        <v>0</v>
      </c>
      <c r="O358" s="116"/>
      <c r="P358" s="116"/>
    </row>
    <row r="359" spans="1:16" ht="46.5" customHeight="1" x14ac:dyDescent="0.25">
      <c r="A359" s="116"/>
      <c r="B359" s="117"/>
      <c r="C359" s="116"/>
      <c r="D359" s="116"/>
      <c r="E359" s="118"/>
      <c r="F359" s="118"/>
      <c r="G359" s="119"/>
      <c r="H359" s="85" t="s">
        <v>574</v>
      </c>
      <c r="I359" s="86">
        <v>12</v>
      </c>
      <c r="J359" s="87">
        <v>12</v>
      </c>
      <c r="K359" s="101">
        <v>1</v>
      </c>
      <c r="L359" s="87">
        <v>12</v>
      </c>
      <c r="M359" s="88">
        <v>1</v>
      </c>
      <c r="N359" s="89">
        <f t="shared" si="6"/>
        <v>0</v>
      </c>
      <c r="O359" s="116"/>
      <c r="P359" s="116"/>
    </row>
    <row r="360" spans="1:16" ht="45.6" customHeight="1" x14ac:dyDescent="0.25">
      <c r="A360" s="116"/>
      <c r="B360" s="117"/>
      <c r="C360" s="116"/>
      <c r="D360" s="116"/>
      <c r="E360" s="118"/>
      <c r="F360" s="118"/>
      <c r="G360" s="119"/>
      <c r="H360" s="85" t="s">
        <v>575</v>
      </c>
      <c r="I360" s="86">
        <v>12</v>
      </c>
      <c r="J360" s="87">
        <v>12</v>
      </c>
      <c r="K360" s="101">
        <v>1</v>
      </c>
      <c r="L360" s="87">
        <v>12</v>
      </c>
      <c r="M360" s="88">
        <v>1</v>
      </c>
      <c r="N360" s="89">
        <f t="shared" si="6"/>
        <v>0</v>
      </c>
      <c r="O360" s="116"/>
      <c r="P360" s="116"/>
    </row>
    <row r="361" spans="1:16" ht="45" x14ac:dyDescent="0.25">
      <c r="A361" s="116"/>
      <c r="B361" s="117"/>
      <c r="C361" s="116"/>
      <c r="D361" s="86" t="s">
        <v>831</v>
      </c>
      <c r="E361" s="90" t="s">
        <v>273</v>
      </c>
      <c r="F361" s="90" t="s">
        <v>273</v>
      </c>
      <c r="G361" s="88" t="s">
        <v>273</v>
      </c>
      <c r="H361" s="85" t="s">
        <v>884</v>
      </c>
      <c r="I361" s="86">
        <v>100</v>
      </c>
      <c r="J361" s="87">
        <v>100</v>
      </c>
      <c r="K361" s="101">
        <v>1</v>
      </c>
      <c r="L361" s="87">
        <v>100</v>
      </c>
      <c r="M361" s="88">
        <v>1</v>
      </c>
      <c r="N361" s="89">
        <f t="shared" si="6"/>
        <v>0</v>
      </c>
      <c r="O361" s="116"/>
      <c r="P361" s="116"/>
    </row>
    <row r="362" spans="1:16" ht="33.950000000000003" customHeight="1" x14ac:dyDescent="0.25">
      <c r="A362" s="116" t="s">
        <v>176</v>
      </c>
      <c r="B362" s="117" t="s">
        <v>832</v>
      </c>
      <c r="C362" s="116" t="s">
        <v>197</v>
      </c>
      <c r="D362" s="116" t="s">
        <v>576</v>
      </c>
      <c r="E362" s="118">
        <v>6030951708</v>
      </c>
      <c r="F362" s="118">
        <v>5380121329</v>
      </c>
      <c r="G362" s="119">
        <v>0.89208496262096082</v>
      </c>
      <c r="H362" s="85" t="s">
        <v>577</v>
      </c>
      <c r="I362" s="86">
        <v>1</v>
      </c>
      <c r="J362" s="87">
        <v>1</v>
      </c>
      <c r="K362" s="101">
        <v>1</v>
      </c>
      <c r="L362" s="87">
        <v>1</v>
      </c>
      <c r="M362" s="88">
        <v>1</v>
      </c>
      <c r="N362" s="89">
        <f t="shared" si="6"/>
        <v>0</v>
      </c>
      <c r="O362" s="116" t="s">
        <v>199</v>
      </c>
      <c r="P362" s="116" t="s">
        <v>1005</v>
      </c>
    </row>
    <row r="363" spans="1:16" ht="32.450000000000003" customHeight="1" x14ac:dyDescent="0.25">
      <c r="A363" s="116"/>
      <c r="B363" s="117"/>
      <c r="C363" s="116"/>
      <c r="D363" s="116"/>
      <c r="E363" s="118"/>
      <c r="F363" s="118"/>
      <c r="G363" s="119"/>
      <c r="H363" s="85" t="s">
        <v>578</v>
      </c>
      <c r="I363" s="86">
        <v>100</v>
      </c>
      <c r="J363" s="87">
        <v>100</v>
      </c>
      <c r="K363" s="101">
        <v>1</v>
      </c>
      <c r="L363" s="87">
        <v>100</v>
      </c>
      <c r="M363" s="88">
        <v>1</v>
      </c>
      <c r="N363" s="89">
        <f t="shared" si="6"/>
        <v>0</v>
      </c>
      <c r="O363" s="116"/>
      <c r="P363" s="116"/>
    </row>
    <row r="364" spans="1:16" x14ac:dyDescent="0.25">
      <c r="A364" s="116"/>
      <c r="B364" s="117"/>
      <c r="C364" s="116"/>
      <c r="D364" s="116"/>
      <c r="E364" s="118"/>
      <c r="F364" s="118"/>
      <c r="G364" s="119"/>
      <c r="H364" s="85" t="s">
        <v>579</v>
      </c>
      <c r="I364" s="86">
        <v>100</v>
      </c>
      <c r="J364" s="87">
        <v>100</v>
      </c>
      <c r="K364" s="101">
        <v>1</v>
      </c>
      <c r="L364" s="87">
        <v>100</v>
      </c>
      <c r="M364" s="88">
        <v>1</v>
      </c>
      <c r="N364" s="89">
        <f t="shared" si="6"/>
        <v>0</v>
      </c>
      <c r="O364" s="116"/>
      <c r="P364" s="116"/>
    </row>
    <row r="365" spans="1:16" ht="24" customHeight="1" x14ac:dyDescent="0.25">
      <c r="A365" s="116"/>
      <c r="B365" s="117"/>
      <c r="C365" s="116"/>
      <c r="D365" s="116"/>
      <c r="E365" s="118"/>
      <c r="F365" s="118"/>
      <c r="G365" s="119"/>
      <c r="H365" s="85" t="s">
        <v>580</v>
      </c>
      <c r="I365" s="86">
        <v>1035</v>
      </c>
      <c r="J365" s="87">
        <v>1035</v>
      </c>
      <c r="K365" s="101">
        <v>1</v>
      </c>
      <c r="L365" s="87">
        <v>936</v>
      </c>
      <c r="M365" s="88">
        <v>0.90399998426437378</v>
      </c>
      <c r="N365" s="89">
        <f t="shared" si="6"/>
        <v>9.5652173913043481E-2</v>
      </c>
      <c r="O365" s="116"/>
      <c r="P365" s="116"/>
    </row>
    <row r="366" spans="1:16" ht="39.950000000000003" customHeight="1" x14ac:dyDescent="0.25">
      <c r="A366" s="116"/>
      <c r="B366" s="117"/>
      <c r="C366" s="116"/>
      <c r="D366" s="86" t="s">
        <v>581</v>
      </c>
      <c r="E366" s="90">
        <v>0</v>
      </c>
      <c r="F366" s="90">
        <v>0</v>
      </c>
      <c r="G366" s="88">
        <v>0</v>
      </c>
      <c r="H366" s="85" t="s">
        <v>582</v>
      </c>
      <c r="I366" s="86">
        <v>2</v>
      </c>
      <c r="J366" s="87">
        <v>2</v>
      </c>
      <c r="K366" s="101">
        <v>1</v>
      </c>
      <c r="L366" s="87">
        <v>2</v>
      </c>
      <c r="M366" s="88">
        <v>1</v>
      </c>
      <c r="N366" s="89">
        <f t="shared" si="6"/>
        <v>0</v>
      </c>
      <c r="O366" s="116"/>
      <c r="P366" s="116"/>
    </row>
    <row r="367" spans="1:16" ht="45.95" customHeight="1" x14ac:dyDescent="0.25">
      <c r="A367" s="116" t="s">
        <v>176</v>
      </c>
      <c r="B367" s="117" t="s">
        <v>833</v>
      </c>
      <c r="C367" s="116" t="s">
        <v>202</v>
      </c>
      <c r="D367" s="86" t="s">
        <v>583</v>
      </c>
      <c r="E367" s="90">
        <v>63060000</v>
      </c>
      <c r="F367" s="90">
        <v>0</v>
      </c>
      <c r="G367" s="88">
        <v>0</v>
      </c>
      <c r="H367" s="85" t="s">
        <v>964</v>
      </c>
      <c r="I367" s="86">
        <v>25</v>
      </c>
      <c r="J367" s="87">
        <v>25</v>
      </c>
      <c r="K367" s="88">
        <v>1</v>
      </c>
      <c r="L367" s="87">
        <v>25</v>
      </c>
      <c r="M367" s="88">
        <v>1</v>
      </c>
      <c r="N367" s="89">
        <f t="shared" si="6"/>
        <v>0</v>
      </c>
      <c r="O367" s="116" t="s">
        <v>204</v>
      </c>
      <c r="P367" s="116" t="s">
        <v>985</v>
      </c>
    </row>
    <row r="368" spans="1:16" ht="50.1" customHeight="1" x14ac:dyDescent="0.25">
      <c r="A368" s="116"/>
      <c r="B368" s="117"/>
      <c r="C368" s="116"/>
      <c r="D368" s="86" t="s">
        <v>584</v>
      </c>
      <c r="E368" s="90">
        <v>88284000</v>
      </c>
      <c r="F368" s="90">
        <v>0</v>
      </c>
      <c r="G368" s="88">
        <v>0</v>
      </c>
      <c r="H368" s="85" t="s">
        <v>585</v>
      </c>
      <c r="I368" s="86">
        <v>25</v>
      </c>
      <c r="J368" s="87">
        <v>25</v>
      </c>
      <c r="K368" s="88">
        <v>1</v>
      </c>
      <c r="L368" s="87">
        <v>25</v>
      </c>
      <c r="M368" s="88">
        <v>1</v>
      </c>
      <c r="N368" s="89">
        <f t="shared" si="6"/>
        <v>0</v>
      </c>
      <c r="O368" s="116"/>
      <c r="P368" s="116"/>
    </row>
    <row r="369" spans="1:16" ht="36" customHeight="1" x14ac:dyDescent="0.25">
      <c r="A369" s="116"/>
      <c r="B369" s="117"/>
      <c r="C369" s="116"/>
      <c r="D369" s="116" t="s">
        <v>586</v>
      </c>
      <c r="E369" s="92">
        <v>4111817913</v>
      </c>
      <c r="F369" s="92">
        <v>4071314996.77</v>
      </c>
      <c r="G369" s="93">
        <v>0.99014963281765345</v>
      </c>
      <c r="H369" s="85" t="s">
        <v>587</v>
      </c>
      <c r="I369" s="86">
        <v>100</v>
      </c>
      <c r="J369" s="87">
        <v>100</v>
      </c>
      <c r="K369" s="88">
        <v>1</v>
      </c>
      <c r="L369" s="87">
        <v>100</v>
      </c>
      <c r="M369" s="88">
        <v>1</v>
      </c>
      <c r="N369" s="89">
        <f t="shared" si="6"/>
        <v>0</v>
      </c>
      <c r="O369" s="116"/>
      <c r="P369" s="116"/>
    </row>
    <row r="370" spans="1:16" ht="35.450000000000003" customHeight="1" x14ac:dyDescent="0.25">
      <c r="A370" s="116"/>
      <c r="B370" s="117"/>
      <c r="C370" s="116"/>
      <c r="D370" s="116"/>
      <c r="E370" s="92"/>
      <c r="F370" s="92"/>
      <c r="G370" s="93"/>
      <c r="H370" s="85" t="s">
        <v>588</v>
      </c>
      <c r="I370" s="86">
        <v>100</v>
      </c>
      <c r="J370" s="87">
        <v>100</v>
      </c>
      <c r="K370" s="88">
        <v>1</v>
      </c>
      <c r="L370" s="87">
        <v>100</v>
      </c>
      <c r="M370" s="88">
        <v>1</v>
      </c>
      <c r="N370" s="89">
        <f t="shared" si="6"/>
        <v>0</v>
      </c>
      <c r="O370" s="116"/>
      <c r="P370" s="116"/>
    </row>
    <row r="371" spans="1:16" ht="50.1" customHeight="1" x14ac:dyDescent="0.25">
      <c r="A371" s="116" t="s">
        <v>176</v>
      </c>
      <c r="B371" s="117" t="s">
        <v>834</v>
      </c>
      <c r="C371" s="116" t="s">
        <v>835</v>
      </c>
      <c r="D371" s="86" t="s">
        <v>589</v>
      </c>
      <c r="E371" s="90">
        <v>0</v>
      </c>
      <c r="F371" s="90">
        <v>0</v>
      </c>
      <c r="G371" s="88">
        <v>0</v>
      </c>
      <c r="H371" s="85" t="s">
        <v>885</v>
      </c>
      <c r="I371" s="86">
        <v>100</v>
      </c>
      <c r="J371" s="87">
        <v>100</v>
      </c>
      <c r="K371" s="88">
        <v>1</v>
      </c>
      <c r="L371" s="87">
        <v>100</v>
      </c>
      <c r="M371" s="88">
        <v>1</v>
      </c>
      <c r="N371" s="89">
        <f t="shared" si="6"/>
        <v>0</v>
      </c>
      <c r="O371" s="116" t="s">
        <v>210</v>
      </c>
      <c r="P371" s="116" t="s">
        <v>211</v>
      </c>
    </row>
    <row r="372" spans="1:16" ht="84.6" customHeight="1" x14ac:dyDescent="0.25">
      <c r="A372" s="116"/>
      <c r="B372" s="117"/>
      <c r="C372" s="116"/>
      <c r="D372" s="86" t="s">
        <v>591</v>
      </c>
      <c r="E372" s="90">
        <v>119113333</v>
      </c>
      <c r="F372" s="90">
        <v>119113333</v>
      </c>
      <c r="G372" s="88">
        <v>1</v>
      </c>
      <c r="H372" s="85" t="s">
        <v>965</v>
      </c>
      <c r="I372" s="86">
        <v>100</v>
      </c>
      <c r="J372" s="87">
        <v>100</v>
      </c>
      <c r="K372" s="88">
        <v>1</v>
      </c>
      <c r="L372" s="87">
        <v>100</v>
      </c>
      <c r="M372" s="88">
        <v>1</v>
      </c>
      <c r="N372" s="89">
        <f t="shared" si="6"/>
        <v>0</v>
      </c>
      <c r="O372" s="116"/>
      <c r="P372" s="116"/>
    </row>
    <row r="373" spans="1:16" ht="80.45" customHeight="1" x14ac:dyDescent="0.25">
      <c r="A373" s="116"/>
      <c r="B373" s="117"/>
      <c r="C373" s="116"/>
      <c r="D373" s="86" t="s">
        <v>592</v>
      </c>
      <c r="E373" s="90">
        <v>128327100</v>
      </c>
      <c r="F373" s="90">
        <v>128327100</v>
      </c>
      <c r="G373" s="88">
        <v>1</v>
      </c>
      <c r="H373" s="85" t="s">
        <v>593</v>
      </c>
      <c r="I373" s="86">
        <v>100</v>
      </c>
      <c r="J373" s="87">
        <v>100</v>
      </c>
      <c r="K373" s="88">
        <v>1</v>
      </c>
      <c r="L373" s="87">
        <v>100</v>
      </c>
      <c r="M373" s="88">
        <v>1</v>
      </c>
      <c r="N373" s="89">
        <f t="shared" si="6"/>
        <v>0</v>
      </c>
      <c r="O373" s="116"/>
      <c r="P373" s="116"/>
    </row>
    <row r="374" spans="1:16" ht="85.5" customHeight="1" x14ac:dyDescent="0.25">
      <c r="A374" s="116"/>
      <c r="B374" s="117"/>
      <c r="C374" s="116"/>
      <c r="D374" s="86" t="s">
        <v>590</v>
      </c>
      <c r="E374" s="90">
        <v>0</v>
      </c>
      <c r="F374" s="90">
        <v>0</v>
      </c>
      <c r="G374" s="88">
        <v>0</v>
      </c>
      <c r="H374" s="85" t="s">
        <v>594</v>
      </c>
      <c r="I374" s="86">
        <v>100</v>
      </c>
      <c r="J374" s="87">
        <v>100</v>
      </c>
      <c r="K374" s="88">
        <v>1</v>
      </c>
      <c r="L374" s="87">
        <v>100</v>
      </c>
      <c r="M374" s="88">
        <v>1</v>
      </c>
      <c r="N374" s="89">
        <f t="shared" si="6"/>
        <v>0</v>
      </c>
      <c r="O374" s="116"/>
      <c r="P374" s="116"/>
    </row>
    <row r="375" spans="1:16" ht="29.1" customHeight="1" x14ac:dyDescent="0.25">
      <c r="A375" s="116" t="s">
        <v>205</v>
      </c>
      <c r="B375" s="117" t="s">
        <v>836</v>
      </c>
      <c r="C375" s="116" t="s">
        <v>837</v>
      </c>
      <c r="D375" s="116" t="s">
        <v>595</v>
      </c>
      <c r="E375" s="118">
        <v>15183189300</v>
      </c>
      <c r="F375" s="118">
        <v>10834077632.35</v>
      </c>
      <c r="G375" s="119">
        <v>0.71355743633849056</v>
      </c>
      <c r="H375" s="85" t="s">
        <v>596</v>
      </c>
      <c r="I375" s="86">
        <v>1</v>
      </c>
      <c r="J375" s="87">
        <v>1</v>
      </c>
      <c r="K375" s="88">
        <v>1</v>
      </c>
      <c r="L375" s="87">
        <v>1</v>
      </c>
      <c r="M375" s="88">
        <v>1</v>
      </c>
      <c r="N375" s="89">
        <f t="shared" si="6"/>
        <v>0</v>
      </c>
      <c r="O375" s="116" t="s">
        <v>216</v>
      </c>
      <c r="P375" s="116" t="s">
        <v>984</v>
      </c>
    </row>
    <row r="376" spans="1:16" ht="41.45" customHeight="1" x14ac:dyDescent="0.25">
      <c r="A376" s="116"/>
      <c r="B376" s="117"/>
      <c r="C376" s="116"/>
      <c r="D376" s="116"/>
      <c r="E376" s="118"/>
      <c r="F376" s="118"/>
      <c r="G376" s="119"/>
      <c r="H376" s="85" t="s">
        <v>597</v>
      </c>
      <c r="I376" s="86">
        <v>3</v>
      </c>
      <c r="J376" s="87">
        <v>3</v>
      </c>
      <c r="K376" s="88">
        <v>1</v>
      </c>
      <c r="L376" s="87">
        <v>3</v>
      </c>
      <c r="M376" s="88">
        <v>1</v>
      </c>
      <c r="N376" s="89">
        <f t="shared" si="6"/>
        <v>0</v>
      </c>
      <c r="O376" s="116"/>
      <c r="P376" s="116"/>
    </row>
    <row r="377" spans="1:16" ht="29.1" customHeight="1" x14ac:dyDescent="0.25">
      <c r="A377" s="116"/>
      <c r="B377" s="117"/>
      <c r="C377" s="116"/>
      <c r="D377" s="116"/>
      <c r="E377" s="118"/>
      <c r="F377" s="118"/>
      <c r="G377" s="119"/>
      <c r="H377" s="85" t="s">
        <v>598</v>
      </c>
      <c r="I377" s="86">
        <v>3</v>
      </c>
      <c r="J377" s="87">
        <v>3</v>
      </c>
      <c r="K377" s="88">
        <v>1</v>
      </c>
      <c r="L377" s="87">
        <v>3</v>
      </c>
      <c r="M377" s="88">
        <v>1</v>
      </c>
      <c r="N377" s="89">
        <f t="shared" si="6"/>
        <v>0</v>
      </c>
      <c r="O377" s="116"/>
      <c r="P377" s="116"/>
    </row>
    <row r="378" spans="1:16" ht="45.95" customHeight="1" x14ac:dyDescent="0.25">
      <c r="A378" s="116"/>
      <c r="B378" s="117"/>
      <c r="C378" s="116"/>
      <c r="D378" s="116"/>
      <c r="E378" s="118"/>
      <c r="F378" s="118"/>
      <c r="G378" s="119"/>
      <c r="H378" s="85" t="s">
        <v>599</v>
      </c>
      <c r="I378" s="86">
        <v>3</v>
      </c>
      <c r="J378" s="87">
        <v>3</v>
      </c>
      <c r="K378" s="88">
        <v>0.99900001287460327</v>
      </c>
      <c r="L378" s="87">
        <v>3</v>
      </c>
      <c r="M378" s="88">
        <v>1</v>
      </c>
      <c r="N378" s="89">
        <f t="shared" si="6"/>
        <v>0</v>
      </c>
      <c r="O378" s="116"/>
      <c r="P378" s="116"/>
    </row>
    <row r="379" spans="1:16" ht="29.1" customHeight="1" x14ac:dyDescent="0.25">
      <c r="A379" s="116"/>
      <c r="B379" s="117"/>
      <c r="C379" s="116"/>
      <c r="D379" s="116"/>
      <c r="E379" s="118"/>
      <c r="F379" s="118"/>
      <c r="G379" s="119"/>
      <c r="H379" s="85" t="s">
        <v>600</v>
      </c>
      <c r="I379" s="86">
        <v>12</v>
      </c>
      <c r="J379" s="87">
        <v>12</v>
      </c>
      <c r="K379" s="88">
        <v>1</v>
      </c>
      <c r="L379" s="87">
        <v>12</v>
      </c>
      <c r="M379" s="88">
        <v>1</v>
      </c>
      <c r="N379" s="89">
        <f t="shared" si="6"/>
        <v>0</v>
      </c>
      <c r="O379" s="116"/>
      <c r="P379" s="116"/>
    </row>
    <row r="380" spans="1:16" ht="29.1" customHeight="1" x14ac:dyDescent="0.25">
      <c r="A380" s="116"/>
      <c r="B380" s="117"/>
      <c r="C380" s="116"/>
      <c r="D380" s="116"/>
      <c r="E380" s="118"/>
      <c r="F380" s="118"/>
      <c r="G380" s="119"/>
      <c r="H380" s="85" t="s">
        <v>601</v>
      </c>
      <c r="I380" s="86">
        <v>44</v>
      </c>
      <c r="J380" s="87">
        <v>44</v>
      </c>
      <c r="K380" s="101">
        <v>1</v>
      </c>
      <c r="L380" s="87">
        <v>44</v>
      </c>
      <c r="M380" s="88">
        <v>1</v>
      </c>
      <c r="N380" s="89">
        <f t="shared" si="6"/>
        <v>0</v>
      </c>
      <c r="O380" s="116"/>
      <c r="P380" s="116"/>
    </row>
    <row r="381" spans="1:16" ht="29.1" customHeight="1" x14ac:dyDescent="0.25">
      <c r="A381" s="116" t="s">
        <v>205</v>
      </c>
      <c r="B381" s="117"/>
      <c r="C381" s="116"/>
      <c r="D381" s="116"/>
      <c r="E381" s="118"/>
      <c r="F381" s="118"/>
      <c r="G381" s="119"/>
      <c r="H381" s="85" t="s">
        <v>602</v>
      </c>
      <c r="I381" s="86">
        <v>450</v>
      </c>
      <c r="J381" s="87">
        <v>450</v>
      </c>
      <c r="K381" s="101">
        <v>1</v>
      </c>
      <c r="L381" s="87">
        <v>620</v>
      </c>
      <c r="M381" s="101">
        <v>1.378000020980835</v>
      </c>
      <c r="N381" s="89">
        <f t="shared" si="6"/>
        <v>-0.37777777777777777</v>
      </c>
      <c r="O381" s="116"/>
      <c r="P381" s="116"/>
    </row>
    <row r="382" spans="1:16" x14ac:dyDescent="0.25">
      <c r="A382" s="116"/>
      <c r="B382" s="117"/>
      <c r="C382" s="116"/>
      <c r="D382" s="116" t="s">
        <v>607</v>
      </c>
      <c r="E382" s="118">
        <v>681993900</v>
      </c>
      <c r="F382" s="118">
        <v>463175700</v>
      </c>
      <c r="G382" s="119">
        <v>0.67914932963476649</v>
      </c>
      <c r="H382" s="85" t="s">
        <v>608</v>
      </c>
      <c r="I382" s="86">
        <v>24</v>
      </c>
      <c r="J382" s="87">
        <v>24</v>
      </c>
      <c r="K382" s="88">
        <v>1</v>
      </c>
      <c r="L382" s="87">
        <v>24</v>
      </c>
      <c r="M382" s="88">
        <v>1</v>
      </c>
      <c r="N382" s="89">
        <f t="shared" si="6"/>
        <v>0</v>
      </c>
      <c r="O382" s="116"/>
      <c r="P382" s="116"/>
    </row>
    <row r="383" spans="1:16" x14ac:dyDescent="0.25">
      <c r="A383" s="116"/>
      <c r="B383" s="117"/>
      <c r="C383" s="116"/>
      <c r="D383" s="116"/>
      <c r="E383" s="118"/>
      <c r="F383" s="118"/>
      <c r="G383" s="119"/>
      <c r="H383" s="85" t="s">
        <v>609</v>
      </c>
      <c r="I383" s="86">
        <v>24</v>
      </c>
      <c r="J383" s="87">
        <v>24</v>
      </c>
      <c r="K383" s="88">
        <v>1</v>
      </c>
      <c r="L383" s="87">
        <v>19</v>
      </c>
      <c r="M383" s="88">
        <v>0.79100000858306885</v>
      </c>
      <c r="N383" s="89">
        <f t="shared" si="6"/>
        <v>0.20833333333333334</v>
      </c>
      <c r="O383" s="116"/>
      <c r="P383" s="116"/>
    </row>
    <row r="384" spans="1:16" ht="35.450000000000003" customHeight="1" x14ac:dyDescent="0.25">
      <c r="A384" s="116"/>
      <c r="B384" s="117"/>
      <c r="C384" s="116"/>
      <c r="D384" s="116"/>
      <c r="E384" s="118"/>
      <c r="F384" s="118"/>
      <c r="G384" s="119"/>
      <c r="H384" s="85" t="s">
        <v>610</v>
      </c>
      <c r="I384" s="86">
        <v>2652000</v>
      </c>
      <c r="J384" s="87">
        <v>2652000</v>
      </c>
      <c r="K384" s="101">
        <v>1</v>
      </c>
      <c r="L384" s="87">
        <v>3011239</v>
      </c>
      <c r="M384" s="88">
        <v>1.1360000371932983</v>
      </c>
      <c r="N384" s="89">
        <f t="shared" si="6"/>
        <v>-0.13545965309200603</v>
      </c>
      <c r="O384" s="116"/>
      <c r="P384" s="116"/>
    </row>
    <row r="385" spans="1:16" ht="35.450000000000003" customHeight="1" x14ac:dyDescent="0.25">
      <c r="A385" s="116"/>
      <c r="B385" s="117"/>
      <c r="C385" s="116"/>
      <c r="D385" s="116"/>
      <c r="E385" s="118"/>
      <c r="F385" s="118"/>
      <c r="G385" s="119"/>
      <c r="H385" s="85" t="s">
        <v>611</v>
      </c>
      <c r="I385" s="86">
        <v>3876000</v>
      </c>
      <c r="J385" s="87">
        <v>3876000</v>
      </c>
      <c r="K385" s="101">
        <v>0.99900007247924805</v>
      </c>
      <c r="L385" s="87">
        <v>5953979</v>
      </c>
      <c r="M385" s="88">
        <v>1.5350000858306885</v>
      </c>
      <c r="N385" s="89">
        <f t="shared" si="6"/>
        <v>-0.53611429308565528</v>
      </c>
      <c r="O385" s="116"/>
      <c r="P385" s="116"/>
    </row>
    <row r="386" spans="1:16" ht="25.5" customHeight="1" x14ac:dyDescent="0.25">
      <c r="A386" s="116"/>
      <c r="B386" s="117"/>
      <c r="C386" s="116"/>
      <c r="D386" s="116" t="s">
        <v>603</v>
      </c>
      <c r="E386" s="118">
        <v>238366800</v>
      </c>
      <c r="F386" s="118">
        <v>238366800</v>
      </c>
      <c r="G386" s="119">
        <v>1</v>
      </c>
      <c r="H386" s="85" t="s">
        <v>604</v>
      </c>
      <c r="I386" s="86">
        <v>4</v>
      </c>
      <c r="J386" s="87">
        <v>4</v>
      </c>
      <c r="K386" s="101">
        <v>1</v>
      </c>
      <c r="L386" s="87">
        <v>4</v>
      </c>
      <c r="M386" s="88">
        <v>1</v>
      </c>
      <c r="N386" s="89">
        <f t="shared" si="6"/>
        <v>0</v>
      </c>
      <c r="O386" s="116"/>
      <c r="P386" s="116"/>
    </row>
    <row r="387" spans="1:16" ht="30" customHeight="1" x14ac:dyDescent="0.25">
      <c r="A387" s="116"/>
      <c r="B387" s="117"/>
      <c r="C387" s="116"/>
      <c r="D387" s="116"/>
      <c r="E387" s="118"/>
      <c r="F387" s="118"/>
      <c r="G387" s="119"/>
      <c r="H387" s="85" t="s">
        <v>605</v>
      </c>
      <c r="I387" s="86">
        <v>45</v>
      </c>
      <c r="J387" s="87">
        <v>45</v>
      </c>
      <c r="K387" s="101">
        <v>1.000999927520752</v>
      </c>
      <c r="L387" s="87">
        <v>32</v>
      </c>
      <c r="M387" s="88">
        <v>0.71200001239776611</v>
      </c>
      <c r="N387" s="89">
        <f t="shared" si="6"/>
        <v>0.28888888888888886</v>
      </c>
      <c r="O387" s="116"/>
      <c r="P387" s="116"/>
    </row>
    <row r="388" spans="1:16" ht="41.1" customHeight="1" x14ac:dyDescent="0.25">
      <c r="A388" s="116"/>
      <c r="B388" s="117"/>
      <c r="C388" s="116"/>
      <c r="D388" s="116"/>
      <c r="E388" s="118"/>
      <c r="F388" s="118"/>
      <c r="G388" s="119"/>
      <c r="H388" s="85" t="s">
        <v>606</v>
      </c>
      <c r="I388" s="86">
        <v>61</v>
      </c>
      <c r="J388" s="87">
        <v>61</v>
      </c>
      <c r="K388" s="101">
        <v>1.0010000467300415</v>
      </c>
      <c r="L388" s="87">
        <v>61</v>
      </c>
      <c r="M388" s="88">
        <v>1.0010000467300415</v>
      </c>
      <c r="N388" s="89">
        <f t="shared" si="6"/>
        <v>0</v>
      </c>
      <c r="O388" s="116"/>
      <c r="P388" s="116"/>
    </row>
    <row r="389" spans="1:16" ht="69.599999999999994" customHeight="1" x14ac:dyDescent="0.25">
      <c r="A389" s="116" t="s">
        <v>205</v>
      </c>
      <c r="B389" s="117" t="s">
        <v>838</v>
      </c>
      <c r="C389" s="116" t="s">
        <v>219</v>
      </c>
      <c r="D389" s="116" t="s">
        <v>612</v>
      </c>
      <c r="E389" s="118">
        <v>1093276831</v>
      </c>
      <c r="F389" s="118">
        <v>1093276831</v>
      </c>
      <c r="G389" s="119">
        <v>1</v>
      </c>
      <c r="H389" s="85" t="s">
        <v>886</v>
      </c>
      <c r="I389" s="86">
        <v>4</v>
      </c>
      <c r="J389" s="87">
        <v>4</v>
      </c>
      <c r="K389" s="101">
        <v>1</v>
      </c>
      <c r="L389" s="87">
        <v>4</v>
      </c>
      <c r="M389" s="88">
        <v>1</v>
      </c>
      <c r="N389" s="89">
        <f t="shared" si="6"/>
        <v>0</v>
      </c>
      <c r="O389" s="116" t="s">
        <v>221</v>
      </c>
      <c r="P389" s="116" t="s">
        <v>983</v>
      </c>
    </row>
    <row r="390" spans="1:16" ht="67.5" customHeight="1" x14ac:dyDescent="0.25">
      <c r="A390" s="116"/>
      <c r="B390" s="117"/>
      <c r="C390" s="116"/>
      <c r="D390" s="116"/>
      <c r="E390" s="118"/>
      <c r="F390" s="118"/>
      <c r="G390" s="119"/>
      <c r="H390" s="85" t="s">
        <v>613</v>
      </c>
      <c r="I390" s="86">
        <v>10</v>
      </c>
      <c r="J390" s="87">
        <v>10</v>
      </c>
      <c r="K390" s="101">
        <v>1</v>
      </c>
      <c r="L390" s="87">
        <v>10</v>
      </c>
      <c r="M390" s="88">
        <v>1</v>
      </c>
      <c r="N390" s="89">
        <f t="shared" ref="N390:N453" si="7">+(J390-L390)/J390</f>
        <v>0</v>
      </c>
      <c r="O390" s="116"/>
      <c r="P390" s="116"/>
    </row>
    <row r="391" spans="1:16" ht="54.95" customHeight="1" x14ac:dyDescent="0.25">
      <c r="A391" s="116" t="s">
        <v>205</v>
      </c>
      <c r="B391" s="117" t="s">
        <v>839</v>
      </c>
      <c r="C391" s="116" t="s">
        <v>840</v>
      </c>
      <c r="D391" s="86" t="s">
        <v>614</v>
      </c>
      <c r="E391" s="90">
        <v>100896000</v>
      </c>
      <c r="F391" s="90">
        <v>100896000</v>
      </c>
      <c r="G391" s="88">
        <v>1</v>
      </c>
      <c r="H391" s="85" t="s">
        <v>887</v>
      </c>
      <c r="I391" s="86">
        <v>166</v>
      </c>
      <c r="J391" s="87">
        <v>166</v>
      </c>
      <c r="K391" s="101">
        <v>0.99999994039535522</v>
      </c>
      <c r="L391" s="87">
        <v>183</v>
      </c>
      <c r="M391" s="88">
        <v>1.1019999980926514</v>
      </c>
      <c r="N391" s="89">
        <f t="shared" si="7"/>
        <v>-0.10240963855421686</v>
      </c>
      <c r="O391" s="116" t="s">
        <v>225</v>
      </c>
      <c r="P391" s="116" t="s">
        <v>714</v>
      </c>
    </row>
    <row r="392" spans="1:16" ht="93.6" customHeight="1" x14ac:dyDescent="0.25">
      <c r="A392" s="116"/>
      <c r="B392" s="117"/>
      <c r="C392" s="116"/>
      <c r="D392" s="86" t="s">
        <v>615</v>
      </c>
      <c r="E392" s="90">
        <v>0</v>
      </c>
      <c r="F392" s="90">
        <v>0</v>
      </c>
      <c r="G392" s="88">
        <v>0</v>
      </c>
      <c r="H392" s="85" t="s">
        <v>888</v>
      </c>
      <c r="I392" s="86">
        <v>95000</v>
      </c>
      <c r="J392" s="87">
        <v>95000</v>
      </c>
      <c r="K392" s="101">
        <v>1</v>
      </c>
      <c r="L392" s="87">
        <v>95000</v>
      </c>
      <c r="M392" s="88">
        <v>1</v>
      </c>
      <c r="N392" s="89">
        <f t="shared" si="7"/>
        <v>0</v>
      </c>
      <c r="O392" s="116"/>
      <c r="P392" s="116"/>
    </row>
    <row r="393" spans="1:16" ht="45" x14ac:dyDescent="0.25">
      <c r="A393" s="116"/>
      <c r="B393" s="117"/>
      <c r="C393" s="116"/>
      <c r="D393" s="116" t="s">
        <v>616</v>
      </c>
      <c r="E393" s="118">
        <v>0</v>
      </c>
      <c r="F393" s="118">
        <v>0</v>
      </c>
      <c r="G393" s="119">
        <v>0</v>
      </c>
      <c r="H393" s="85" t="s">
        <v>889</v>
      </c>
      <c r="I393" s="86">
        <v>100</v>
      </c>
      <c r="J393" s="87">
        <v>100</v>
      </c>
      <c r="K393" s="101">
        <v>1</v>
      </c>
      <c r="L393" s="87">
        <v>102</v>
      </c>
      <c r="M393" s="88">
        <v>1.0199999809265137</v>
      </c>
      <c r="N393" s="89">
        <f t="shared" si="7"/>
        <v>-0.02</v>
      </c>
      <c r="O393" s="116"/>
      <c r="P393" s="116"/>
    </row>
    <row r="394" spans="1:16" ht="60" x14ac:dyDescent="0.25">
      <c r="A394" s="116"/>
      <c r="B394" s="117"/>
      <c r="C394" s="116"/>
      <c r="D394" s="116"/>
      <c r="E394" s="118"/>
      <c r="F394" s="118"/>
      <c r="G394" s="119"/>
      <c r="H394" s="85" t="s">
        <v>890</v>
      </c>
      <c r="I394" s="86">
        <v>150</v>
      </c>
      <c r="J394" s="87">
        <v>150</v>
      </c>
      <c r="K394" s="101">
        <v>1</v>
      </c>
      <c r="L394" s="87">
        <v>152</v>
      </c>
      <c r="M394" s="88">
        <v>1.0130000114440918</v>
      </c>
      <c r="N394" s="89">
        <f t="shared" si="7"/>
        <v>-1.3333333333333334E-2</v>
      </c>
      <c r="O394" s="116"/>
      <c r="P394" s="116"/>
    </row>
    <row r="395" spans="1:16" ht="87" customHeight="1" x14ac:dyDescent="0.25">
      <c r="A395" s="116" t="s">
        <v>205</v>
      </c>
      <c r="B395" s="117"/>
      <c r="C395" s="116"/>
      <c r="D395" s="86" t="s">
        <v>617</v>
      </c>
      <c r="E395" s="90">
        <v>314178933</v>
      </c>
      <c r="F395" s="90">
        <v>314178933</v>
      </c>
      <c r="G395" s="88">
        <v>1</v>
      </c>
      <c r="H395" s="85" t="s">
        <v>966</v>
      </c>
      <c r="I395" s="86">
        <v>32</v>
      </c>
      <c r="J395" s="87">
        <v>32</v>
      </c>
      <c r="K395" s="88">
        <v>1</v>
      </c>
      <c r="L395" s="87">
        <v>32</v>
      </c>
      <c r="M395" s="88">
        <v>1</v>
      </c>
      <c r="N395" s="89">
        <f t="shared" si="7"/>
        <v>0</v>
      </c>
      <c r="O395" s="116"/>
      <c r="P395" s="116"/>
    </row>
    <row r="396" spans="1:16" ht="71.45" customHeight="1" x14ac:dyDescent="0.25">
      <c r="A396" s="116"/>
      <c r="B396" s="117"/>
      <c r="C396" s="116"/>
      <c r="D396" s="86" t="s">
        <v>618</v>
      </c>
      <c r="E396" s="90">
        <v>4664928421</v>
      </c>
      <c r="F396" s="90">
        <v>4477564790</v>
      </c>
      <c r="G396" s="88">
        <v>0.95983569004905855</v>
      </c>
      <c r="H396" s="85" t="s">
        <v>891</v>
      </c>
      <c r="I396" s="86">
        <v>3080</v>
      </c>
      <c r="J396" s="87">
        <v>3080</v>
      </c>
      <c r="K396" s="88">
        <v>0.9989999532699585</v>
      </c>
      <c r="L396" s="87">
        <v>3557</v>
      </c>
      <c r="M396" s="88">
        <v>1.1549999713897705</v>
      </c>
      <c r="N396" s="89">
        <f t="shared" si="7"/>
        <v>-0.15487012987012988</v>
      </c>
      <c r="O396" s="116"/>
      <c r="P396" s="116"/>
    </row>
    <row r="397" spans="1:16" ht="81.95" customHeight="1" x14ac:dyDescent="0.25">
      <c r="A397" s="116" t="s">
        <v>205</v>
      </c>
      <c r="B397" s="117"/>
      <c r="C397" s="116"/>
      <c r="D397" s="86" t="s">
        <v>675</v>
      </c>
      <c r="E397" s="90">
        <v>0</v>
      </c>
      <c r="F397" s="90">
        <v>0</v>
      </c>
      <c r="G397" s="88">
        <v>0</v>
      </c>
      <c r="H397" s="85" t="s">
        <v>892</v>
      </c>
      <c r="I397" s="86">
        <v>1500</v>
      </c>
      <c r="J397" s="87">
        <v>1500</v>
      </c>
      <c r="K397" s="88">
        <v>1.000999927520752</v>
      </c>
      <c r="L397" s="87">
        <v>5203</v>
      </c>
      <c r="M397" s="88">
        <v>3.4686666666666666</v>
      </c>
      <c r="N397" s="89">
        <f t="shared" si="7"/>
        <v>-2.4686666666666666</v>
      </c>
      <c r="O397" s="116"/>
      <c r="P397" s="116"/>
    </row>
    <row r="398" spans="1:16" ht="47.1" customHeight="1" x14ac:dyDescent="0.25">
      <c r="A398" s="116"/>
      <c r="B398" s="117"/>
      <c r="C398" s="116"/>
      <c r="D398" s="116" t="s">
        <v>619</v>
      </c>
      <c r="E398" s="118">
        <v>8700000000</v>
      </c>
      <c r="F398" s="118">
        <v>8436000000</v>
      </c>
      <c r="G398" s="119">
        <v>0.96965517241379307</v>
      </c>
      <c r="H398" s="85" t="s">
        <v>841</v>
      </c>
      <c r="I398" s="86">
        <v>1</v>
      </c>
      <c r="J398" s="87">
        <v>1</v>
      </c>
      <c r="K398" s="88">
        <v>1</v>
      </c>
      <c r="L398" s="87">
        <v>1</v>
      </c>
      <c r="M398" s="88">
        <v>1</v>
      </c>
      <c r="N398" s="89">
        <f t="shared" si="7"/>
        <v>0</v>
      </c>
      <c r="O398" s="116"/>
      <c r="P398" s="116"/>
    </row>
    <row r="399" spans="1:16" ht="30" x14ac:dyDescent="0.25">
      <c r="A399" s="116"/>
      <c r="B399" s="117"/>
      <c r="C399" s="116"/>
      <c r="D399" s="116"/>
      <c r="E399" s="118"/>
      <c r="F399" s="118"/>
      <c r="G399" s="119"/>
      <c r="H399" s="85" t="s">
        <v>842</v>
      </c>
      <c r="I399" s="86">
        <v>1</v>
      </c>
      <c r="J399" s="87">
        <v>1</v>
      </c>
      <c r="K399" s="88">
        <v>1</v>
      </c>
      <c r="L399" s="87">
        <v>1</v>
      </c>
      <c r="M399" s="88">
        <v>1</v>
      </c>
      <c r="N399" s="89">
        <f t="shared" si="7"/>
        <v>0</v>
      </c>
      <c r="O399" s="116"/>
      <c r="P399" s="116"/>
    </row>
    <row r="400" spans="1:16" ht="45.95" customHeight="1" x14ac:dyDescent="0.25">
      <c r="A400" s="116"/>
      <c r="B400" s="117"/>
      <c r="C400" s="116"/>
      <c r="D400" s="116"/>
      <c r="E400" s="118"/>
      <c r="F400" s="118"/>
      <c r="G400" s="119"/>
      <c r="H400" s="85" t="s">
        <v>843</v>
      </c>
      <c r="I400" s="86">
        <v>1</v>
      </c>
      <c r="J400" s="87">
        <v>1</v>
      </c>
      <c r="K400" s="88">
        <v>1</v>
      </c>
      <c r="L400" s="87">
        <v>1</v>
      </c>
      <c r="M400" s="88">
        <v>1</v>
      </c>
      <c r="N400" s="89">
        <f t="shared" si="7"/>
        <v>0</v>
      </c>
      <c r="O400" s="116"/>
      <c r="P400" s="116"/>
    </row>
    <row r="401" spans="1:16" ht="76.5" customHeight="1" x14ac:dyDescent="0.25">
      <c r="A401" s="116"/>
      <c r="B401" s="117"/>
      <c r="C401" s="116"/>
      <c r="D401" s="116"/>
      <c r="E401" s="118"/>
      <c r="F401" s="118"/>
      <c r="G401" s="119"/>
      <c r="H401" s="85" t="s">
        <v>893</v>
      </c>
      <c r="I401" s="86">
        <v>8000</v>
      </c>
      <c r="J401" s="87">
        <v>8000</v>
      </c>
      <c r="K401" s="88">
        <v>1</v>
      </c>
      <c r="L401" s="87">
        <v>15540</v>
      </c>
      <c r="M401" s="88">
        <v>1.9429999589920044</v>
      </c>
      <c r="N401" s="89">
        <f t="shared" si="7"/>
        <v>-0.9425</v>
      </c>
      <c r="O401" s="116"/>
      <c r="P401" s="116"/>
    </row>
    <row r="402" spans="1:16" ht="30" x14ac:dyDescent="0.25">
      <c r="A402" s="116" t="s">
        <v>205</v>
      </c>
      <c r="B402" s="117" t="s">
        <v>981</v>
      </c>
      <c r="C402" s="116" t="s">
        <v>844</v>
      </c>
      <c r="D402" s="116" t="s">
        <v>620</v>
      </c>
      <c r="E402" s="118">
        <v>5219252288</v>
      </c>
      <c r="F402" s="118">
        <v>5219252288</v>
      </c>
      <c r="G402" s="119">
        <v>1</v>
      </c>
      <c r="H402" s="85" t="s">
        <v>845</v>
      </c>
      <c r="I402" s="86">
        <v>1</v>
      </c>
      <c r="J402" s="87">
        <v>1</v>
      </c>
      <c r="K402" s="88">
        <v>1</v>
      </c>
      <c r="L402" s="87">
        <v>1</v>
      </c>
      <c r="M402" s="88">
        <v>1</v>
      </c>
      <c r="N402" s="89">
        <f t="shared" si="7"/>
        <v>0</v>
      </c>
      <c r="O402" s="116" t="s">
        <v>229</v>
      </c>
      <c r="P402" s="116" t="s">
        <v>714</v>
      </c>
    </row>
    <row r="403" spans="1:16" ht="30.6" customHeight="1" x14ac:dyDescent="0.25">
      <c r="A403" s="116"/>
      <c r="B403" s="117"/>
      <c r="C403" s="116"/>
      <c r="D403" s="116"/>
      <c r="E403" s="118"/>
      <c r="F403" s="118"/>
      <c r="G403" s="119"/>
      <c r="H403" s="85" t="s">
        <v>846</v>
      </c>
      <c r="I403" s="86">
        <v>1</v>
      </c>
      <c r="J403" s="87">
        <v>1</v>
      </c>
      <c r="K403" s="88">
        <v>1</v>
      </c>
      <c r="L403" s="87">
        <v>1</v>
      </c>
      <c r="M403" s="88">
        <v>1</v>
      </c>
      <c r="N403" s="89">
        <f t="shared" si="7"/>
        <v>0</v>
      </c>
      <c r="O403" s="116"/>
      <c r="P403" s="116"/>
    </row>
    <row r="404" spans="1:16" ht="40.5" customHeight="1" x14ac:dyDescent="0.25">
      <c r="A404" s="116"/>
      <c r="B404" s="117"/>
      <c r="C404" s="116"/>
      <c r="D404" s="116"/>
      <c r="E404" s="118"/>
      <c r="F404" s="118"/>
      <c r="G404" s="119"/>
      <c r="H404" s="85" t="s">
        <v>847</v>
      </c>
      <c r="I404" s="86">
        <v>1</v>
      </c>
      <c r="J404" s="87">
        <v>1</v>
      </c>
      <c r="K404" s="88">
        <v>1</v>
      </c>
      <c r="L404" s="87">
        <v>1</v>
      </c>
      <c r="M404" s="88">
        <v>1</v>
      </c>
      <c r="N404" s="89">
        <f t="shared" si="7"/>
        <v>0</v>
      </c>
      <c r="O404" s="116"/>
      <c r="P404" s="116"/>
    </row>
    <row r="405" spans="1:16" ht="117" customHeight="1" x14ac:dyDescent="0.25">
      <c r="A405" s="116" t="s">
        <v>205</v>
      </c>
      <c r="B405" s="117"/>
      <c r="C405" s="116"/>
      <c r="D405" s="116"/>
      <c r="E405" s="118"/>
      <c r="F405" s="118"/>
      <c r="G405" s="119"/>
      <c r="H405" s="85" t="s">
        <v>931</v>
      </c>
      <c r="I405" s="86">
        <v>30</v>
      </c>
      <c r="J405" s="87">
        <v>30</v>
      </c>
      <c r="K405" s="88">
        <v>1</v>
      </c>
      <c r="L405" s="87">
        <v>100</v>
      </c>
      <c r="M405" s="88">
        <v>3.3339998722076416</v>
      </c>
      <c r="N405" s="89">
        <f t="shared" si="7"/>
        <v>-2.3333333333333335</v>
      </c>
      <c r="O405" s="116"/>
      <c r="P405" s="116"/>
    </row>
    <row r="406" spans="1:16" ht="85.5" customHeight="1" x14ac:dyDescent="0.25">
      <c r="A406" s="116"/>
      <c r="B406" s="117"/>
      <c r="C406" s="116"/>
      <c r="D406" s="116"/>
      <c r="E406" s="118"/>
      <c r="F406" s="118"/>
      <c r="G406" s="119"/>
      <c r="H406" s="85" t="s">
        <v>967</v>
      </c>
      <c r="I406" s="86">
        <v>100</v>
      </c>
      <c r="J406" s="87">
        <v>100</v>
      </c>
      <c r="K406" s="88">
        <v>1</v>
      </c>
      <c r="L406" s="87">
        <v>56</v>
      </c>
      <c r="M406" s="88">
        <v>0.56000000238418579</v>
      </c>
      <c r="N406" s="89">
        <f t="shared" si="7"/>
        <v>0.44</v>
      </c>
      <c r="O406" s="116"/>
      <c r="P406" s="116"/>
    </row>
    <row r="407" spans="1:16" ht="56.45" customHeight="1" x14ac:dyDescent="0.25">
      <c r="A407" s="116"/>
      <c r="B407" s="117"/>
      <c r="C407" s="116"/>
      <c r="D407" s="116" t="s">
        <v>621</v>
      </c>
      <c r="E407" s="118">
        <v>13209268892</v>
      </c>
      <c r="F407" s="118">
        <v>9772220894</v>
      </c>
      <c r="G407" s="119">
        <v>0.73980028523141073</v>
      </c>
      <c r="H407" s="85" t="s">
        <v>968</v>
      </c>
      <c r="I407" s="86">
        <v>1</v>
      </c>
      <c r="J407" s="87">
        <v>1</v>
      </c>
      <c r="K407" s="88">
        <v>1</v>
      </c>
      <c r="L407" s="87">
        <v>1</v>
      </c>
      <c r="M407" s="88">
        <v>1</v>
      </c>
      <c r="N407" s="89">
        <f t="shared" si="7"/>
        <v>0</v>
      </c>
      <c r="O407" s="116"/>
      <c r="P407" s="116"/>
    </row>
    <row r="408" spans="1:16" ht="39.6" customHeight="1" x14ac:dyDescent="0.25">
      <c r="A408" s="116"/>
      <c r="B408" s="117"/>
      <c r="C408" s="116"/>
      <c r="D408" s="116"/>
      <c r="E408" s="118"/>
      <c r="F408" s="118"/>
      <c r="G408" s="119"/>
      <c r="H408" s="85" t="s">
        <v>676</v>
      </c>
      <c r="I408" s="86">
        <v>3</v>
      </c>
      <c r="J408" s="87">
        <v>3</v>
      </c>
      <c r="K408" s="88">
        <v>1</v>
      </c>
      <c r="L408" s="87">
        <v>3</v>
      </c>
      <c r="M408" s="88">
        <v>1</v>
      </c>
      <c r="N408" s="89">
        <f t="shared" si="7"/>
        <v>0</v>
      </c>
      <c r="O408" s="116"/>
      <c r="P408" s="116"/>
    </row>
    <row r="409" spans="1:16" x14ac:dyDescent="0.25">
      <c r="A409" s="116"/>
      <c r="B409" s="117"/>
      <c r="C409" s="116"/>
      <c r="D409" s="116"/>
      <c r="E409" s="118"/>
      <c r="F409" s="118"/>
      <c r="G409" s="119"/>
      <c r="H409" s="85" t="s">
        <v>677</v>
      </c>
      <c r="I409" s="86">
        <v>3</v>
      </c>
      <c r="J409" s="87">
        <v>3</v>
      </c>
      <c r="K409" s="88">
        <v>1</v>
      </c>
      <c r="L409" s="87">
        <v>3</v>
      </c>
      <c r="M409" s="88">
        <v>1</v>
      </c>
      <c r="N409" s="89">
        <f t="shared" si="7"/>
        <v>0</v>
      </c>
      <c r="O409" s="116"/>
      <c r="P409" s="116"/>
    </row>
    <row r="410" spans="1:16" ht="30" x14ac:dyDescent="0.25">
      <c r="A410" s="116"/>
      <c r="B410" s="117"/>
      <c r="C410" s="116"/>
      <c r="D410" s="116"/>
      <c r="E410" s="118"/>
      <c r="F410" s="118"/>
      <c r="G410" s="119"/>
      <c r="H410" s="85" t="s">
        <v>678</v>
      </c>
      <c r="I410" s="86">
        <v>3</v>
      </c>
      <c r="J410" s="87">
        <v>3</v>
      </c>
      <c r="K410" s="88">
        <v>1</v>
      </c>
      <c r="L410" s="87">
        <v>3</v>
      </c>
      <c r="M410" s="88">
        <v>1</v>
      </c>
      <c r="N410" s="89">
        <f t="shared" si="7"/>
        <v>0</v>
      </c>
      <c r="O410" s="116"/>
      <c r="P410" s="116"/>
    </row>
    <row r="411" spans="1:16" ht="60" x14ac:dyDescent="0.25">
      <c r="A411" s="116"/>
      <c r="B411" s="117"/>
      <c r="C411" s="116"/>
      <c r="D411" s="116"/>
      <c r="E411" s="118"/>
      <c r="F411" s="118"/>
      <c r="G411" s="119"/>
      <c r="H411" s="85" t="s">
        <v>894</v>
      </c>
      <c r="I411" s="86">
        <v>3</v>
      </c>
      <c r="J411" s="87">
        <v>3</v>
      </c>
      <c r="K411" s="88">
        <v>1</v>
      </c>
      <c r="L411" s="87">
        <v>3</v>
      </c>
      <c r="M411" s="88">
        <v>1</v>
      </c>
      <c r="N411" s="89">
        <f t="shared" si="7"/>
        <v>0</v>
      </c>
      <c r="O411" s="116"/>
      <c r="P411" s="116"/>
    </row>
    <row r="412" spans="1:16" ht="102.95" customHeight="1" x14ac:dyDescent="0.25">
      <c r="A412" s="116"/>
      <c r="B412" s="117"/>
      <c r="C412" s="116"/>
      <c r="D412" s="116"/>
      <c r="E412" s="118"/>
      <c r="F412" s="118"/>
      <c r="G412" s="119"/>
      <c r="H412" s="85" t="s">
        <v>895</v>
      </c>
      <c r="I412" s="86">
        <v>7</v>
      </c>
      <c r="J412" s="87">
        <v>7</v>
      </c>
      <c r="K412" s="88">
        <v>1</v>
      </c>
      <c r="L412" s="87">
        <v>7</v>
      </c>
      <c r="M412" s="88">
        <v>1</v>
      </c>
      <c r="N412" s="89">
        <f t="shared" si="7"/>
        <v>0</v>
      </c>
      <c r="O412" s="116"/>
      <c r="P412" s="116"/>
    </row>
    <row r="413" spans="1:16" ht="100.5" customHeight="1" x14ac:dyDescent="0.25">
      <c r="A413" s="116"/>
      <c r="B413" s="117"/>
      <c r="C413" s="116"/>
      <c r="D413" s="116" t="s">
        <v>848</v>
      </c>
      <c r="E413" s="118">
        <v>1343190150</v>
      </c>
      <c r="F413" s="118">
        <v>1293816034</v>
      </c>
      <c r="G413" s="119">
        <v>0.9632411568831114</v>
      </c>
      <c r="H413" s="85" t="s">
        <v>896</v>
      </c>
      <c r="I413" s="86">
        <v>100</v>
      </c>
      <c r="J413" s="87">
        <v>100</v>
      </c>
      <c r="K413" s="88">
        <v>1</v>
      </c>
      <c r="L413" s="87">
        <v>100</v>
      </c>
      <c r="M413" s="88">
        <v>1</v>
      </c>
      <c r="N413" s="89">
        <f t="shared" si="7"/>
        <v>0</v>
      </c>
      <c r="O413" s="116"/>
      <c r="P413" s="116"/>
    </row>
    <row r="414" spans="1:16" ht="104.1" customHeight="1" x14ac:dyDescent="0.25">
      <c r="A414" s="116"/>
      <c r="B414" s="117"/>
      <c r="C414" s="116"/>
      <c r="D414" s="116"/>
      <c r="E414" s="118"/>
      <c r="F414" s="118"/>
      <c r="G414" s="119"/>
      <c r="H414" s="85" t="s">
        <v>897</v>
      </c>
      <c r="I414" s="86">
        <v>250</v>
      </c>
      <c r="J414" s="87">
        <v>250</v>
      </c>
      <c r="K414" s="88">
        <v>1</v>
      </c>
      <c r="L414" s="87">
        <v>250</v>
      </c>
      <c r="M414" s="88">
        <v>1</v>
      </c>
      <c r="N414" s="89">
        <f t="shared" si="7"/>
        <v>0</v>
      </c>
      <c r="O414" s="116"/>
      <c r="P414" s="116"/>
    </row>
    <row r="415" spans="1:16" ht="78.599999999999994" customHeight="1" x14ac:dyDescent="0.25">
      <c r="A415" s="116"/>
      <c r="B415" s="117"/>
      <c r="C415" s="116"/>
      <c r="D415" s="116" t="s">
        <v>622</v>
      </c>
      <c r="E415" s="118">
        <v>0</v>
      </c>
      <c r="F415" s="118">
        <v>0</v>
      </c>
      <c r="G415" s="119">
        <v>0</v>
      </c>
      <c r="H415" s="85" t="s">
        <v>898</v>
      </c>
      <c r="I415" s="86">
        <v>4</v>
      </c>
      <c r="J415" s="87">
        <v>4</v>
      </c>
      <c r="K415" s="88">
        <v>1</v>
      </c>
      <c r="L415" s="87">
        <v>4</v>
      </c>
      <c r="M415" s="88">
        <v>1</v>
      </c>
      <c r="N415" s="89">
        <f t="shared" si="7"/>
        <v>0</v>
      </c>
      <c r="O415" s="116"/>
      <c r="P415" s="116"/>
    </row>
    <row r="416" spans="1:16" ht="101.45" customHeight="1" x14ac:dyDescent="0.25">
      <c r="A416" s="116"/>
      <c r="B416" s="117"/>
      <c r="C416" s="116"/>
      <c r="D416" s="116"/>
      <c r="E416" s="118"/>
      <c r="F416" s="118"/>
      <c r="G416" s="119"/>
      <c r="H416" s="85" t="s">
        <v>899</v>
      </c>
      <c r="I416" s="86">
        <v>4</v>
      </c>
      <c r="J416" s="87">
        <v>4</v>
      </c>
      <c r="K416" s="88">
        <v>1</v>
      </c>
      <c r="L416" s="87">
        <v>4</v>
      </c>
      <c r="M416" s="88">
        <v>1</v>
      </c>
      <c r="N416" s="89">
        <f t="shared" si="7"/>
        <v>0</v>
      </c>
      <c r="O416" s="116"/>
      <c r="P416" s="116"/>
    </row>
    <row r="417" spans="1:16" ht="45" x14ac:dyDescent="0.25">
      <c r="A417" s="116"/>
      <c r="B417" s="117"/>
      <c r="C417" s="116"/>
      <c r="D417" s="116"/>
      <c r="E417" s="118"/>
      <c r="F417" s="118"/>
      <c r="G417" s="119"/>
      <c r="H417" s="85" t="s">
        <v>900</v>
      </c>
      <c r="I417" s="86">
        <v>100</v>
      </c>
      <c r="J417" s="87">
        <v>100</v>
      </c>
      <c r="K417" s="88">
        <v>1</v>
      </c>
      <c r="L417" s="87">
        <v>100</v>
      </c>
      <c r="M417" s="88">
        <v>1</v>
      </c>
      <c r="N417" s="89">
        <f t="shared" si="7"/>
        <v>0</v>
      </c>
      <c r="O417" s="116"/>
      <c r="P417" s="116"/>
    </row>
    <row r="418" spans="1:16" ht="48.75" customHeight="1" x14ac:dyDescent="0.25">
      <c r="A418" s="116" t="s">
        <v>205</v>
      </c>
      <c r="B418" s="117" t="s">
        <v>849</v>
      </c>
      <c r="C418" s="116" t="s">
        <v>850</v>
      </c>
      <c r="D418" s="116" t="s">
        <v>623</v>
      </c>
      <c r="E418" s="118">
        <v>3491576906</v>
      </c>
      <c r="F418" s="118">
        <v>3062248282.3400002</v>
      </c>
      <c r="G418" s="119">
        <v>0</v>
      </c>
      <c r="H418" s="85" t="s">
        <v>901</v>
      </c>
      <c r="I418" s="86">
        <v>100</v>
      </c>
      <c r="J418" s="87">
        <v>100</v>
      </c>
      <c r="K418" s="88">
        <v>1</v>
      </c>
      <c r="L418" s="87">
        <v>100</v>
      </c>
      <c r="M418" s="88">
        <v>1</v>
      </c>
      <c r="N418" s="89">
        <f t="shared" si="7"/>
        <v>0</v>
      </c>
      <c r="O418" s="116" t="s">
        <v>234</v>
      </c>
      <c r="P418" s="116" t="s">
        <v>982</v>
      </c>
    </row>
    <row r="419" spans="1:16" ht="49.5" customHeight="1" x14ac:dyDescent="0.25">
      <c r="A419" s="116"/>
      <c r="B419" s="117"/>
      <c r="C419" s="116"/>
      <c r="D419" s="116"/>
      <c r="E419" s="118"/>
      <c r="F419" s="118"/>
      <c r="G419" s="119"/>
      <c r="H419" s="85" t="s">
        <v>624</v>
      </c>
      <c r="I419" s="86">
        <v>100</v>
      </c>
      <c r="J419" s="87">
        <v>100</v>
      </c>
      <c r="K419" s="88">
        <v>1</v>
      </c>
      <c r="L419" s="87">
        <v>100</v>
      </c>
      <c r="M419" s="88">
        <v>1</v>
      </c>
      <c r="N419" s="89">
        <f t="shared" si="7"/>
        <v>0</v>
      </c>
      <c r="O419" s="116"/>
      <c r="P419" s="116"/>
    </row>
    <row r="420" spans="1:16" ht="68.45" customHeight="1" x14ac:dyDescent="0.25">
      <c r="A420" s="116"/>
      <c r="B420" s="117"/>
      <c r="C420" s="116"/>
      <c r="D420" s="116" t="s">
        <v>851</v>
      </c>
      <c r="E420" s="118">
        <v>2200000000</v>
      </c>
      <c r="F420" s="118">
        <v>1007330948</v>
      </c>
      <c r="G420" s="119">
        <v>0</v>
      </c>
      <c r="H420" s="85" t="s">
        <v>969</v>
      </c>
      <c r="I420" s="86">
        <v>100</v>
      </c>
      <c r="J420" s="87">
        <v>100</v>
      </c>
      <c r="K420" s="88">
        <v>1</v>
      </c>
      <c r="L420" s="87">
        <v>100</v>
      </c>
      <c r="M420" s="88">
        <v>1</v>
      </c>
      <c r="N420" s="89">
        <f t="shared" si="7"/>
        <v>0</v>
      </c>
      <c r="O420" s="116"/>
      <c r="P420" s="116"/>
    </row>
    <row r="421" spans="1:16" ht="42.95" customHeight="1" x14ac:dyDescent="0.25">
      <c r="A421" s="116"/>
      <c r="B421" s="117"/>
      <c r="C421" s="116"/>
      <c r="D421" s="116"/>
      <c r="E421" s="118"/>
      <c r="F421" s="118"/>
      <c r="G421" s="119"/>
      <c r="H421" s="85" t="s">
        <v>970</v>
      </c>
      <c r="I421" s="86">
        <v>100</v>
      </c>
      <c r="J421" s="87">
        <v>100</v>
      </c>
      <c r="K421" s="88">
        <v>1</v>
      </c>
      <c r="L421" s="87">
        <v>100</v>
      </c>
      <c r="M421" s="88">
        <v>1</v>
      </c>
      <c r="N421" s="89">
        <f t="shared" si="7"/>
        <v>0</v>
      </c>
      <c r="O421" s="116"/>
      <c r="P421" s="116"/>
    </row>
    <row r="422" spans="1:16" ht="30" x14ac:dyDescent="0.25">
      <c r="A422" s="116"/>
      <c r="B422" s="117"/>
      <c r="C422" s="116"/>
      <c r="D422" s="116" t="s">
        <v>629</v>
      </c>
      <c r="E422" s="118">
        <v>713612540</v>
      </c>
      <c r="F422" s="118">
        <v>1419362665.99</v>
      </c>
      <c r="G422" s="119">
        <v>0</v>
      </c>
      <c r="H422" s="85" t="s">
        <v>630</v>
      </c>
      <c r="I422" s="86">
        <v>100</v>
      </c>
      <c r="J422" s="87">
        <v>100</v>
      </c>
      <c r="K422" s="88">
        <v>1</v>
      </c>
      <c r="L422" s="87">
        <v>100</v>
      </c>
      <c r="M422" s="88">
        <v>1</v>
      </c>
      <c r="N422" s="89">
        <f t="shared" si="7"/>
        <v>0</v>
      </c>
      <c r="O422" s="116"/>
      <c r="P422" s="116"/>
    </row>
    <row r="423" spans="1:16" ht="73.5" customHeight="1" x14ac:dyDescent="0.25">
      <c r="A423" s="116"/>
      <c r="B423" s="117"/>
      <c r="C423" s="116"/>
      <c r="D423" s="116"/>
      <c r="E423" s="118"/>
      <c r="F423" s="118"/>
      <c r="G423" s="119"/>
      <c r="H423" s="85" t="s">
        <v>902</v>
      </c>
      <c r="I423" s="86">
        <v>100</v>
      </c>
      <c r="J423" s="87">
        <v>100</v>
      </c>
      <c r="K423" s="88">
        <v>1</v>
      </c>
      <c r="L423" s="87">
        <v>100</v>
      </c>
      <c r="M423" s="88">
        <v>1</v>
      </c>
      <c r="N423" s="89">
        <f t="shared" si="7"/>
        <v>0</v>
      </c>
      <c r="O423" s="116"/>
      <c r="P423" s="116"/>
    </row>
    <row r="424" spans="1:16" ht="45" x14ac:dyDescent="0.25">
      <c r="A424" s="116"/>
      <c r="B424" s="117"/>
      <c r="C424" s="116"/>
      <c r="D424" s="116"/>
      <c r="E424" s="118"/>
      <c r="F424" s="118"/>
      <c r="G424" s="119"/>
      <c r="H424" s="85" t="s">
        <v>971</v>
      </c>
      <c r="I424" s="86">
        <v>100</v>
      </c>
      <c r="J424" s="87">
        <v>100</v>
      </c>
      <c r="K424" s="88">
        <v>1</v>
      </c>
      <c r="L424" s="87">
        <v>100</v>
      </c>
      <c r="M424" s="88">
        <v>1</v>
      </c>
      <c r="N424" s="89">
        <f t="shared" si="7"/>
        <v>0</v>
      </c>
      <c r="O424" s="116"/>
      <c r="P424" s="116"/>
    </row>
    <row r="425" spans="1:16" ht="67.5" customHeight="1" x14ac:dyDescent="0.25">
      <c r="A425" s="116"/>
      <c r="B425" s="117"/>
      <c r="C425" s="116"/>
      <c r="D425" s="116"/>
      <c r="E425" s="118"/>
      <c r="F425" s="118"/>
      <c r="G425" s="119"/>
      <c r="H425" s="85" t="s">
        <v>903</v>
      </c>
      <c r="I425" s="86">
        <v>100</v>
      </c>
      <c r="J425" s="87">
        <v>100</v>
      </c>
      <c r="K425" s="88">
        <v>1</v>
      </c>
      <c r="L425" s="87">
        <v>100</v>
      </c>
      <c r="M425" s="88">
        <v>1</v>
      </c>
      <c r="N425" s="89">
        <f t="shared" si="7"/>
        <v>0</v>
      </c>
      <c r="O425" s="116"/>
      <c r="P425" s="116"/>
    </row>
    <row r="426" spans="1:16" ht="36" customHeight="1" x14ac:dyDescent="0.25">
      <c r="A426" s="116" t="s">
        <v>205</v>
      </c>
      <c r="B426" s="117" t="s">
        <v>852</v>
      </c>
      <c r="C426" s="116" t="s">
        <v>853</v>
      </c>
      <c r="D426" s="116" t="s">
        <v>631</v>
      </c>
      <c r="E426" s="118">
        <v>12081876062</v>
      </c>
      <c r="F426" s="118">
        <v>11096877141.6</v>
      </c>
      <c r="G426" s="119">
        <v>0.91847301566864892</v>
      </c>
      <c r="H426" s="85" t="s">
        <v>632</v>
      </c>
      <c r="I426" s="86">
        <v>1</v>
      </c>
      <c r="J426" s="87">
        <v>1</v>
      </c>
      <c r="K426" s="88">
        <v>1</v>
      </c>
      <c r="L426" s="87">
        <v>1</v>
      </c>
      <c r="M426" s="88">
        <v>1</v>
      </c>
      <c r="N426" s="89">
        <f t="shared" si="7"/>
        <v>0</v>
      </c>
      <c r="O426" s="116" t="s">
        <v>199</v>
      </c>
      <c r="P426" s="116" t="s">
        <v>1005</v>
      </c>
    </row>
    <row r="427" spans="1:16" x14ac:dyDescent="0.25">
      <c r="A427" s="116"/>
      <c r="B427" s="117"/>
      <c r="C427" s="116"/>
      <c r="D427" s="116"/>
      <c r="E427" s="118"/>
      <c r="F427" s="118"/>
      <c r="G427" s="119"/>
      <c r="H427" s="85" t="s">
        <v>578</v>
      </c>
      <c r="I427" s="86">
        <v>100</v>
      </c>
      <c r="J427" s="87">
        <v>100</v>
      </c>
      <c r="K427" s="88">
        <v>1</v>
      </c>
      <c r="L427" s="87">
        <v>100</v>
      </c>
      <c r="M427" s="88">
        <v>1</v>
      </c>
      <c r="N427" s="89">
        <f t="shared" si="7"/>
        <v>0</v>
      </c>
      <c r="O427" s="116"/>
      <c r="P427" s="116"/>
    </row>
    <row r="428" spans="1:16" ht="30" customHeight="1" x14ac:dyDescent="0.25">
      <c r="A428" s="116"/>
      <c r="B428" s="117"/>
      <c r="C428" s="116"/>
      <c r="D428" s="116"/>
      <c r="E428" s="118"/>
      <c r="F428" s="118"/>
      <c r="G428" s="119"/>
      <c r="H428" s="85" t="s">
        <v>579</v>
      </c>
      <c r="I428" s="86">
        <v>100</v>
      </c>
      <c r="J428" s="87">
        <v>100</v>
      </c>
      <c r="K428" s="88">
        <v>1</v>
      </c>
      <c r="L428" s="87">
        <v>100</v>
      </c>
      <c r="M428" s="88">
        <v>1</v>
      </c>
      <c r="N428" s="89">
        <f t="shared" si="7"/>
        <v>0</v>
      </c>
      <c r="O428" s="116"/>
      <c r="P428" s="116"/>
    </row>
    <row r="429" spans="1:16" ht="42.6" customHeight="1" x14ac:dyDescent="0.25">
      <c r="A429" s="116"/>
      <c r="B429" s="117"/>
      <c r="C429" s="116"/>
      <c r="D429" s="86" t="s">
        <v>625</v>
      </c>
      <c r="E429" s="90">
        <v>183096613</v>
      </c>
      <c r="F429" s="90">
        <v>73238645</v>
      </c>
      <c r="G429" s="88">
        <v>0.39999999890768051</v>
      </c>
      <c r="H429" s="85" t="s">
        <v>626</v>
      </c>
      <c r="I429" s="86">
        <v>100</v>
      </c>
      <c r="J429" s="87">
        <v>100</v>
      </c>
      <c r="K429" s="88">
        <v>1</v>
      </c>
      <c r="L429" s="87">
        <v>100</v>
      </c>
      <c r="M429" s="88">
        <v>1</v>
      </c>
      <c r="N429" s="89">
        <f t="shared" si="7"/>
        <v>0</v>
      </c>
      <c r="O429" s="116"/>
      <c r="P429" s="116"/>
    </row>
    <row r="430" spans="1:16" ht="30" x14ac:dyDescent="0.25">
      <c r="A430" s="116"/>
      <c r="B430" s="117"/>
      <c r="C430" s="116"/>
      <c r="D430" s="86" t="s">
        <v>627</v>
      </c>
      <c r="E430" s="90" t="s">
        <v>273</v>
      </c>
      <c r="F430" s="90" t="s">
        <v>273</v>
      </c>
      <c r="G430" s="88" t="s">
        <v>273</v>
      </c>
      <c r="H430" s="85" t="s">
        <v>628</v>
      </c>
      <c r="I430" s="86">
        <v>1</v>
      </c>
      <c r="J430" s="87">
        <v>1</v>
      </c>
      <c r="K430" s="88">
        <v>1</v>
      </c>
      <c r="L430" s="87">
        <v>1</v>
      </c>
      <c r="M430" s="88">
        <v>1</v>
      </c>
      <c r="N430" s="89">
        <f t="shared" si="7"/>
        <v>0</v>
      </c>
      <c r="O430" s="116"/>
      <c r="P430" s="116"/>
    </row>
    <row r="431" spans="1:16" ht="92.1" customHeight="1" x14ac:dyDescent="0.25">
      <c r="A431" s="85" t="s">
        <v>238</v>
      </c>
      <c r="B431" s="102" t="s">
        <v>854</v>
      </c>
      <c r="C431" s="85" t="s">
        <v>661</v>
      </c>
      <c r="D431" s="86" t="s">
        <v>633</v>
      </c>
      <c r="E431" s="90">
        <v>956392484</v>
      </c>
      <c r="F431" s="90">
        <v>956392484</v>
      </c>
      <c r="G431" s="88">
        <v>1</v>
      </c>
      <c r="H431" s="85" t="s">
        <v>904</v>
      </c>
      <c r="I431" s="86">
        <v>100</v>
      </c>
      <c r="J431" s="87">
        <v>100</v>
      </c>
      <c r="K431" s="88">
        <v>1</v>
      </c>
      <c r="L431" s="87">
        <v>100</v>
      </c>
      <c r="M431" s="88">
        <v>1</v>
      </c>
      <c r="N431" s="89">
        <f t="shared" si="7"/>
        <v>0</v>
      </c>
      <c r="O431" s="86" t="s">
        <v>243</v>
      </c>
      <c r="P431" s="86" t="s">
        <v>279</v>
      </c>
    </row>
    <row r="432" spans="1:16" ht="30" x14ac:dyDescent="0.25">
      <c r="A432" s="116" t="s">
        <v>244</v>
      </c>
      <c r="B432" s="117" t="s">
        <v>855</v>
      </c>
      <c r="C432" s="116" t="s">
        <v>247</v>
      </c>
      <c r="D432" s="86" t="s">
        <v>634</v>
      </c>
      <c r="E432" s="90">
        <v>2024143383</v>
      </c>
      <c r="F432" s="90">
        <v>1312362268.45</v>
      </c>
      <c r="G432" s="88">
        <v>0.64835439992642063</v>
      </c>
      <c r="H432" s="85" t="s">
        <v>905</v>
      </c>
      <c r="I432" s="86">
        <v>100</v>
      </c>
      <c r="J432" s="87">
        <v>100</v>
      </c>
      <c r="K432" s="88">
        <v>1</v>
      </c>
      <c r="L432" s="87">
        <v>100</v>
      </c>
      <c r="M432" s="88">
        <v>1</v>
      </c>
      <c r="N432" s="89">
        <f t="shared" si="7"/>
        <v>0</v>
      </c>
      <c r="O432" s="116" t="s">
        <v>249</v>
      </c>
      <c r="P432" s="116" t="s">
        <v>211</v>
      </c>
    </row>
    <row r="433" spans="1:16" ht="20.45" customHeight="1" x14ac:dyDescent="0.25">
      <c r="A433" s="116"/>
      <c r="B433" s="117"/>
      <c r="C433" s="116"/>
      <c r="D433" s="116" t="s">
        <v>635</v>
      </c>
      <c r="E433" s="118">
        <v>146929300</v>
      </c>
      <c r="F433" s="118">
        <v>146929300</v>
      </c>
      <c r="G433" s="119">
        <v>1</v>
      </c>
      <c r="H433" s="85" t="s">
        <v>636</v>
      </c>
      <c r="I433" s="86">
        <v>2</v>
      </c>
      <c r="J433" s="87">
        <v>2</v>
      </c>
      <c r="K433" s="88">
        <v>1</v>
      </c>
      <c r="L433" s="87">
        <v>2</v>
      </c>
      <c r="M433" s="88">
        <v>1</v>
      </c>
      <c r="N433" s="89">
        <f t="shared" si="7"/>
        <v>0</v>
      </c>
      <c r="O433" s="116"/>
      <c r="P433" s="116"/>
    </row>
    <row r="434" spans="1:16" x14ac:dyDescent="0.25">
      <c r="A434" s="116"/>
      <c r="B434" s="117"/>
      <c r="C434" s="116"/>
      <c r="D434" s="116"/>
      <c r="E434" s="118"/>
      <c r="F434" s="118"/>
      <c r="G434" s="119"/>
      <c r="H434" s="85" t="s">
        <v>637</v>
      </c>
      <c r="I434" s="86">
        <v>2</v>
      </c>
      <c r="J434" s="87">
        <v>2</v>
      </c>
      <c r="K434" s="88">
        <v>1</v>
      </c>
      <c r="L434" s="87">
        <v>2</v>
      </c>
      <c r="M434" s="88">
        <v>1</v>
      </c>
      <c r="N434" s="89">
        <f t="shared" si="7"/>
        <v>0</v>
      </c>
      <c r="O434" s="116"/>
      <c r="P434" s="116"/>
    </row>
    <row r="435" spans="1:16" ht="24.6" customHeight="1" x14ac:dyDescent="0.25">
      <c r="A435" s="116"/>
      <c r="B435" s="117"/>
      <c r="C435" s="116"/>
      <c r="D435" s="116"/>
      <c r="E435" s="118"/>
      <c r="F435" s="118"/>
      <c r="G435" s="119"/>
      <c r="H435" s="85" t="s">
        <v>638</v>
      </c>
      <c r="I435" s="86">
        <v>2</v>
      </c>
      <c r="J435" s="87">
        <v>2</v>
      </c>
      <c r="K435" s="88">
        <v>1</v>
      </c>
      <c r="L435" s="87">
        <v>2</v>
      </c>
      <c r="M435" s="88">
        <v>1</v>
      </c>
      <c r="N435" s="89">
        <f t="shared" si="7"/>
        <v>0</v>
      </c>
      <c r="O435" s="116"/>
      <c r="P435" s="116"/>
    </row>
    <row r="436" spans="1:16" ht="32.450000000000003" customHeight="1" x14ac:dyDescent="0.25">
      <c r="A436" s="116"/>
      <c r="B436" s="117"/>
      <c r="C436" s="116"/>
      <c r="D436" s="116"/>
      <c r="E436" s="118"/>
      <c r="F436" s="118"/>
      <c r="G436" s="119"/>
      <c r="H436" s="85" t="s">
        <v>639</v>
      </c>
      <c r="I436" s="86">
        <v>100</v>
      </c>
      <c r="J436" s="87">
        <v>100</v>
      </c>
      <c r="K436" s="88">
        <v>1</v>
      </c>
      <c r="L436" s="87">
        <v>100</v>
      </c>
      <c r="M436" s="88">
        <v>1</v>
      </c>
      <c r="N436" s="89">
        <f t="shared" si="7"/>
        <v>0</v>
      </c>
      <c r="O436" s="116"/>
      <c r="P436" s="116"/>
    </row>
    <row r="437" spans="1:16" ht="41.45" customHeight="1" x14ac:dyDescent="0.25">
      <c r="A437" s="116"/>
      <c r="B437" s="117"/>
      <c r="C437" s="116"/>
      <c r="D437" s="86" t="s">
        <v>640</v>
      </c>
      <c r="E437" s="90">
        <v>183925000</v>
      </c>
      <c r="F437" s="90">
        <v>183925000</v>
      </c>
      <c r="G437" s="88">
        <v>1</v>
      </c>
      <c r="H437" s="85" t="s">
        <v>641</v>
      </c>
      <c r="I437" s="86">
        <v>100</v>
      </c>
      <c r="J437" s="87">
        <v>100</v>
      </c>
      <c r="K437" s="88">
        <v>1</v>
      </c>
      <c r="L437" s="87">
        <v>100</v>
      </c>
      <c r="M437" s="88">
        <v>1</v>
      </c>
      <c r="N437" s="89">
        <f t="shared" si="7"/>
        <v>0</v>
      </c>
      <c r="O437" s="116"/>
      <c r="P437" s="116"/>
    </row>
    <row r="438" spans="1:16" ht="15" customHeight="1" x14ac:dyDescent="0.25">
      <c r="A438" s="116"/>
      <c r="B438" s="117"/>
      <c r="C438" s="116"/>
      <c r="D438" s="116" t="s">
        <v>642</v>
      </c>
      <c r="E438" s="122">
        <v>709395066</v>
      </c>
      <c r="F438" s="122">
        <v>498598466</v>
      </c>
      <c r="G438" s="119">
        <v>0.70285020279517985</v>
      </c>
      <c r="H438" s="85" t="s">
        <v>643</v>
      </c>
      <c r="I438" s="86">
        <v>1</v>
      </c>
      <c r="J438" s="87">
        <v>1</v>
      </c>
      <c r="K438" s="88">
        <v>1</v>
      </c>
      <c r="L438" s="87">
        <v>1</v>
      </c>
      <c r="M438" s="88">
        <v>1</v>
      </c>
      <c r="N438" s="89">
        <f t="shared" si="7"/>
        <v>0</v>
      </c>
      <c r="O438" s="116"/>
      <c r="P438" s="116"/>
    </row>
    <row r="439" spans="1:16" x14ac:dyDescent="0.25">
      <c r="A439" s="116"/>
      <c r="B439" s="117"/>
      <c r="C439" s="116"/>
      <c r="D439" s="116"/>
      <c r="E439" s="122"/>
      <c r="F439" s="122"/>
      <c r="G439" s="119"/>
      <c r="H439" s="85" t="s">
        <v>644</v>
      </c>
      <c r="I439" s="86">
        <v>1</v>
      </c>
      <c r="J439" s="87">
        <v>1</v>
      </c>
      <c r="K439" s="88">
        <v>1</v>
      </c>
      <c r="L439" s="87">
        <v>1</v>
      </c>
      <c r="M439" s="88">
        <v>1</v>
      </c>
      <c r="N439" s="89">
        <f t="shared" si="7"/>
        <v>0</v>
      </c>
      <c r="O439" s="116"/>
      <c r="P439" s="116"/>
    </row>
    <row r="440" spans="1:16" x14ac:dyDescent="0.25">
      <c r="A440" s="116"/>
      <c r="B440" s="117"/>
      <c r="C440" s="116"/>
      <c r="D440" s="116"/>
      <c r="E440" s="122"/>
      <c r="F440" s="122"/>
      <c r="G440" s="119"/>
      <c r="H440" s="85" t="s">
        <v>645</v>
      </c>
      <c r="I440" s="86">
        <v>1</v>
      </c>
      <c r="J440" s="87">
        <v>1</v>
      </c>
      <c r="K440" s="88">
        <v>1</v>
      </c>
      <c r="L440" s="87">
        <v>1</v>
      </c>
      <c r="M440" s="88">
        <v>1</v>
      </c>
      <c r="N440" s="89">
        <f t="shared" si="7"/>
        <v>0</v>
      </c>
      <c r="O440" s="116"/>
      <c r="P440" s="116"/>
    </row>
    <row r="441" spans="1:16" ht="40.5" customHeight="1" x14ac:dyDescent="0.25">
      <c r="A441" s="116"/>
      <c r="B441" s="117"/>
      <c r="C441" s="116"/>
      <c r="D441" s="116"/>
      <c r="E441" s="122"/>
      <c r="F441" s="122"/>
      <c r="G441" s="119"/>
      <c r="H441" s="85" t="s">
        <v>646</v>
      </c>
      <c r="I441" s="86">
        <v>100</v>
      </c>
      <c r="J441" s="87">
        <v>100</v>
      </c>
      <c r="K441" s="88">
        <v>1</v>
      </c>
      <c r="L441" s="87">
        <v>100</v>
      </c>
      <c r="M441" s="88">
        <v>1</v>
      </c>
      <c r="N441" s="89">
        <f t="shared" si="7"/>
        <v>0</v>
      </c>
      <c r="O441" s="116"/>
      <c r="P441" s="116"/>
    </row>
    <row r="442" spans="1:16" ht="41.45" customHeight="1" x14ac:dyDescent="0.25">
      <c r="A442" s="116"/>
      <c r="B442" s="117"/>
      <c r="C442" s="116"/>
      <c r="D442" s="86" t="s">
        <v>647</v>
      </c>
      <c r="E442" s="110">
        <f>12323766842.04+3783600</f>
        <v>12327550442.040001</v>
      </c>
      <c r="F442" s="110">
        <f>11534080962.31+16992903-1173474036-5-28</f>
        <v>10377599796.309999</v>
      </c>
      <c r="G442" s="88">
        <v>0.93721401071008259</v>
      </c>
      <c r="H442" s="85" t="s">
        <v>972</v>
      </c>
      <c r="I442" s="86">
        <v>100</v>
      </c>
      <c r="J442" s="87">
        <v>100</v>
      </c>
      <c r="K442" s="88">
        <v>1</v>
      </c>
      <c r="L442" s="87">
        <v>100</v>
      </c>
      <c r="M442" s="88">
        <v>1</v>
      </c>
      <c r="N442" s="89">
        <f t="shared" si="7"/>
        <v>0</v>
      </c>
      <c r="O442" s="116"/>
      <c r="P442" s="116"/>
    </row>
    <row r="443" spans="1:16" ht="44.1" customHeight="1" x14ac:dyDescent="0.25">
      <c r="A443" s="116"/>
      <c r="B443" s="117"/>
      <c r="C443" s="116"/>
      <c r="D443" s="116" t="s">
        <v>648</v>
      </c>
      <c r="E443" s="122">
        <v>724314167</v>
      </c>
      <c r="F443" s="122">
        <v>696234949</v>
      </c>
      <c r="G443" s="119">
        <v>0.96123337181668023</v>
      </c>
      <c r="H443" s="85" t="s">
        <v>649</v>
      </c>
      <c r="I443" s="86">
        <v>2</v>
      </c>
      <c r="J443" s="87">
        <v>2</v>
      </c>
      <c r="K443" s="88">
        <v>1</v>
      </c>
      <c r="L443" s="87">
        <v>2</v>
      </c>
      <c r="M443" s="88">
        <v>1</v>
      </c>
      <c r="N443" s="89">
        <f t="shared" si="7"/>
        <v>0</v>
      </c>
      <c r="O443" s="116"/>
      <c r="P443" s="116"/>
    </row>
    <row r="444" spans="1:16" ht="30" x14ac:dyDescent="0.25">
      <c r="A444" s="116"/>
      <c r="B444" s="117"/>
      <c r="C444" s="116"/>
      <c r="D444" s="116"/>
      <c r="E444" s="122"/>
      <c r="F444" s="122"/>
      <c r="G444" s="119"/>
      <c r="H444" s="85" t="s">
        <v>650</v>
      </c>
      <c r="I444" s="86">
        <v>2</v>
      </c>
      <c r="J444" s="87">
        <v>2</v>
      </c>
      <c r="K444" s="88">
        <v>1</v>
      </c>
      <c r="L444" s="87">
        <v>2</v>
      </c>
      <c r="M444" s="88">
        <v>1</v>
      </c>
      <c r="N444" s="89">
        <f t="shared" si="7"/>
        <v>0</v>
      </c>
      <c r="O444" s="116"/>
      <c r="P444" s="116"/>
    </row>
    <row r="445" spans="1:16" ht="36.6" customHeight="1" x14ac:dyDescent="0.25">
      <c r="A445" s="116"/>
      <c r="B445" s="117"/>
      <c r="C445" s="116"/>
      <c r="D445" s="116"/>
      <c r="E445" s="122"/>
      <c r="F445" s="122"/>
      <c r="G445" s="119"/>
      <c r="H445" s="85" t="s">
        <v>651</v>
      </c>
      <c r="I445" s="86">
        <v>2</v>
      </c>
      <c r="J445" s="87">
        <v>2</v>
      </c>
      <c r="K445" s="88">
        <v>1</v>
      </c>
      <c r="L445" s="87">
        <v>2</v>
      </c>
      <c r="M445" s="88">
        <v>1</v>
      </c>
      <c r="N445" s="89">
        <f t="shared" si="7"/>
        <v>0</v>
      </c>
      <c r="O445" s="116"/>
      <c r="P445" s="116"/>
    </row>
    <row r="446" spans="1:16" ht="38.1" customHeight="1" x14ac:dyDescent="0.25">
      <c r="A446" s="116"/>
      <c r="B446" s="117"/>
      <c r="C446" s="116"/>
      <c r="D446" s="116"/>
      <c r="E446" s="122"/>
      <c r="F446" s="122"/>
      <c r="G446" s="119"/>
      <c r="H446" s="85" t="s">
        <v>652</v>
      </c>
      <c r="I446" s="86">
        <v>3</v>
      </c>
      <c r="J446" s="87">
        <v>3</v>
      </c>
      <c r="K446" s="88">
        <v>1</v>
      </c>
      <c r="L446" s="87">
        <v>3</v>
      </c>
      <c r="M446" s="88">
        <v>1</v>
      </c>
      <c r="N446" s="89">
        <f t="shared" si="7"/>
        <v>0</v>
      </c>
      <c r="O446" s="116"/>
      <c r="P446" s="116"/>
    </row>
    <row r="447" spans="1:16" ht="73.5" customHeight="1" x14ac:dyDescent="0.25">
      <c r="A447" s="116"/>
      <c r="B447" s="117"/>
      <c r="C447" s="116"/>
      <c r="D447" s="116"/>
      <c r="E447" s="122"/>
      <c r="F447" s="122"/>
      <c r="G447" s="119"/>
      <c r="H447" s="85" t="s">
        <v>653</v>
      </c>
      <c r="I447" s="86">
        <v>11</v>
      </c>
      <c r="J447" s="87">
        <v>11</v>
      </c>
      <c r="K447" s="88">
        <v>1</v>
      </c>
      <c r="L447" s="87">
        <v>11</v>
      </c>
      <c r="M447" s="88">
        <v>1</v>
      </c>
      <c r="N447" s="89">
        <f t="shared" si="7"/>
        <v>0</v>
      </c>
      <c r="O447" s="116"/>
      <c r="P447" s="116"/>
    </row>
    <row r="448" spans="1:16" ht="45" x14ac:dyDescent="0.25">
      <c r="A448" s="116"/>
      <c r="B448" s="117"/>
      <c r="C448" s="116"/>
      <c r="D448" s="116"/>
      <c r="E448" s="122"/>
      <c r="F448" s="122"/>
      <c r="G448" s="119"/>
      <c r="H448" s="85" t="s">
        <v>906</v>
      </c>
      <c r="I448" s="86">
        <v>24</v>
      </c>
      <c r="J448" s="87">
        <v>24</v>
      </c>
      <c r="K448" s="88">
        <v>1</v>
      </c>
      <c r="L448" s="87">
        <v>24</v>
      </c>
      <c r="M448" s="88">
        <v>1</v>
      </c>
      <c r="N448" s="89">
        <f t="shared" si="7"/>
        <v>0</v>
      </c>
      <c r="O448" s="116"/>
      <c r="P448" s="116"/>
    </row>
    <row r="449" spans="1:16" x14ac:dyDescent="0.25">
      <c r="A449" s="116"/>
      <c r="B449" s="117"/>
      <c r="C449" s="116"/>
      <c r="D449" s="116"/>
      <c r="E449" s="122"/>
      <c r="F449" s="122"/>
      <c r="G449" s="119"/>
      <c r="H449" s="85" t="s">
        <v>654</v>
      </c>
      <c r="I449" s="86">
        <v>70</v>
      </c>
      <c r="J449" s="87">
        <v>70</v>
      </c>
      <c r="K449" s="88">
        <v>1</v>
      </c>
      <c r="L449" s="87">
        <v>70</v>
      </c>
      <c r="M449" s="88">
        <v>1</v>
      </c>
      <c r="N449" s="89">
        <f t="shared" si="7"/>
        <v>0</v>
      </c>
      <c r="O449" s="116"/>
      <c r="P449" s="116"/>
    </row>
    <row r="450" spans="1:16" ht="33.6" customHeight="1" x14ac:dyDescent="0.25">
      <c r="A450" s="116"/>
      <c r="B450" s="117"/>
      <c r="C450" s="116"/>
      <c r="D450" s="116"/>
      <c r="E450" s="122"/>
      <c r="F450" s="122"/>
      <c r="G450" s="119"/>
      <c r="H450" s="85" t="s">
        <v>655</v>
      </c>
      <c r="I450" s="86">
        <v>91</v>
      </c>
      <c r="J450" s="87">
        <v>91</v>
      </c>
      <c r="K450" s="88">
        <v>1</v>
      </c>
      <c r="L450" s="87">
        <v>91</v>
      </c>
      <c r="M450" s="88">
        <v>1</v>
      </c>
      <c r="N450" s="89">
        <f t="shared" si="7"/>
        <v>0</v>
      </c>
      <c r="O450" s="116"/>
      <c r="P450" s="116"/>
    </row>
    <row r="451" spans="1:16" ht="41.25" customHeight="1" x14ac:dyDescent="0.25">
      <c r="A451" s="116" t="s">
        <v>244</v>
      </c>
      <c r="B451" s="117" t="s">
        <v>856</v>
      </c>
      <c r="C451" s="116" t="s">
        <v>857</v>
      </c>
      <c r="D451" s="86" t="s">
        <v>679</v>
      </c>
      <c r="E451" s="110">
        <v>109887888</v>
      </c>
      <c r="F451" s="110">
        <v>109887888</v>
      </c>
      <c r="G451" s="88">
        <v>1</v>
      </c>
      <c r="H451" s="85" t="s">
        <v>680</v>
      </c>
      <c r="I451" s="86">
        <v>1</v>
      </c>
      <c r="J451" s="87">
        <v>1</v>
      </c>
      <c r="K451" s="88">
        <v>1</v>
      </c>
      <c r="L451" s="87">
        <v>1</v>
      </c>
      <c r="M451" s="88">
        <v>1</v>
      </c>
      <c r="N451" s="89">
        <f t="shared" si="7"/>
        <v>0</v>
      </c>
      <c r="O451" s="116" t="s">
        <v>210</v>
      </c>
      <c r="P451" s="116" t="s">
        <v>666</v>
      </c>
    </row>
    <row r="452" spans="1:16" ht="45.6" customHeight="1" x14ac:dyDescent="0.25">
      <c r="A452" s="116"/>
      <c r="B452" s="117"/>
      <c r="C452" s="116"/>
      <c r="D452" s="116" t="s">
        <v>681</v>
      </c>
      <c r="E452" s="122">
        <v>814697707</v>
      </c>
      <c r="F452" s="122">
        <v>814697707</v>
      </c>
      <c r="G452" s="119">
        <v>1</v>
      </c>
      <c r="H452" s="85" t="s">
        <v>916</v>
      </c>
      <c r="I452" s="86">
        <v>1</v>
      </c>
      <c r="J452" s="87">
        <v>1</v>
      </c>
      <c r="K452" s="88">
        <v>1</v>
      </c>
      <c r="L452" s="87">
        <v>1</v>
      </c>
      <c r="M452" s="88">
        <v>1</v>
      </c>
      <c r="N452" s="89">
        <f t="shared" si="7"/>
        <v>0</v>
      </c>
      <c r="O452" s="116"/>
      <c r="P452" s="116"/>
    </row>
    <row r="453" spans="1:16" ht="37.5" customHeight="1" x14ac:dyDescent="0.25">
      <c r="A453" s="116"/>
      <c r="B453" s="117"/>
      <c r="C453" s="116"/>
      <c r="D453" s="116"/>
      <c r="E453" s="122"/>
      <c r="F453" s="122"/>
      <c r="G453" s="119"/>
      <c r="H453" s="85" t="s">
        <v>858</v>
      </c>
      <c r="I453" s="86">
        <v>1</v>
      </c>
      <c r="J453" s="87">
        <v>1</v>
      </c>
      <c r="K453" s="88">
        <v>1</v>
      </c>
      <c r="L453" s="87">
        <v>1</v>
      </c>
      <c r="M453" s="88">
        <v>1</v>
      </c>
      <c r="N453" s="89">
        <f t="shared" si="7"/>
        <v>0</v>
      </c>
      <c r="O453" s="116"/>
      <c r="P453" s="116"/>
    </row>
    <row r="454" spans="1:16" ht="41.45" customHeight="1" x14ac:dyDescent="0.25">
      <c r="A454" s="116"/>
      <c r="B454" s="117"/>
      <c r="C454" s="116"/>
      <c r="D454" s="116"/>
      <c r="E454" s="122"/>
      <c r="F454" s="122"/>
      <c r="G454" s="119"/>
      <c r="H454" s="85" t="s">
        <v>859</v>
      </c>
      <c r="I454" s="86">
        <v>82</v>
      </c>
      <c r="J454" s="87">
        <v>82</v>
      </c>
      <c r="K454" s="88">
        <v>1</v>
      </c>
      <c r="L454" s="87">
        <v>82</v>
      </c>
      <c r="M454" s="88">
        <v>1</v>
      </c>
      <c r="N454" s="89">
        <f t="shared" ref="N454:N470" si="8">+(J454-L454)/J454</f>
        <v>0</v>
      </c>
      <c r="O454" s="116"/>
      <c r="P454" s="116"/>
    </row>
    <row r="455" spans="1:16" ht="44.45" customHeight="1" x14ac:dyDescent="0.25">
      <c r="A455" s="116"/>
      <c r="B455" s="117"/>
      <c r="C455" s="116"/>
      <c r="D455" s="116"/>
      <c r="E455" s="122"/>
      <c r="F455" s="122"/>
      <c r="G455" s="119"/>
      <c r="H455" s="85" t="s">
        <v>915</v>
      </c>
      <c r="I455" s="86">
        <v>100</v>
      </c>
      <c r="J455" s="87">
        <v>100</v>
      </c>
      <c r="K455" s="88">
        <v>1</v>
      </c>
      <c r="L455" s="87">
        <v>100</v>
      </c>
      <c r="M455" s="88">
        <v>1</v>
      </c>
      <c r="N455" s="89">
        <f t="shared" si="8"/>
        <v>0</v>
      </c>
      <c r="O455" s="116"/>
      <c r="P455" s="116"/>
    </row>
    <row r="456" spans="1:16" ht="38.450000000000003" customHeight="1" x14ac:dyDescent="0.25">
      <c r="A456" s="116"/>
      <c r="B456" s="117"/>
      <c r="C456" s="116"/>
      <c r="D456" s="116" t="s">
        <v>682</v>
      </c>
      <c r="E456" s="122">
        <v>565609988</v>
      </c>
      <c r="F456" s="122">
        <v>565609988</v>
      </c>
      <c r="G456" s="119">
        <v>1</v>
      </c>
      <c r="H456" s="85" t="s">
        <v>683</v>
      </c>
      <c r="I456" s="86">
        <v>1</v>
      </c>
      <c r="J456" s="87">
        <v>1</v>
      </c>
      <c r="K456" s="88">
        <v>1</v>
      </c>
      <c r="L456" s="87">
        <v>1</v>
      </c>
      <c r="M456" s="88">
        <v>1</v>
      </c>
      <c r="N456" s="89">
        <f t="shared" si="8"/>
        <v>0</v>
      </c>
      <c r="O456" s="116"/>
      <c r="P456" s="116"/>
    </row>
    <row r="457" spans="1:16" ht="44.1" customHeight="1" x14ac:dyDescent="0.25">
      <c r="A457" s="116"/>
      <c r="B457" s="117"/>
      <c r="C457" s="116"/>
      <c r="D457" s="116"/>
      <c r="E457" s="122"/>
      <c r="F457" s="122"/>
      <c r="G457" s="119"/>
      <c r="H457" s="85" t="s">
        <v>973</v>
      </c>
      <c r="I457" s="86">
        <v>1</v>
      </c>
      <c r="J457" s="87">
        <v>1</v>
      </c>
      <c r="K457" s="88">
        <v>1</v>
      </c>
      <c r="L457" s="87">
        <v>1</v>
      </c>
      <c r="M457" s="88">
        <v>1</v>
      </c>
      <c r="N457" s="89">
        <f t="shared" si="8"/>
        <v>0</v>
      </c>
      <c r="O457" s="116"/>
      <c r="P457" s="116"/>
    </row>
    <row r="458" spans="1:16" ht="67.5" customHeight="1" x14ac:dyDescent="0.25">
      <c r="A458" s="116"/>
      <c r="B458" s="117"/>
      <c r="C458" s="116"/>
      <c r="D458" s="116"/>
      <c r="E458" s="122"/>
      <c r="F458" s="122"/>
      <c r="G458" s="119"/>
      <c r="H458" s="85" t="s">
        <v>914</v>
      </c>
      <c r="I458" s="86">
        <v>1</v>
      </c>
      <c r="J458" s="87">
        <v>1</v>
      </c>
      <c r="K458" s="88">
        <v>1</v>
      </c>
      <c r="L458" s="87">
        <v>1</v>
      </c>
      <c r="M458" s="88">
        <v>1</v>
      </c>
      <c r="N458" s="89">
        <f t="shared" si="8"/>
        <v>0</v>
      </c>
      <c r="O458" s="116"/>
      <c r="P458" s="116"/>
    </row>
    <row r="459" spans="1:16" ht="46.5" customHeight="1" x14ac:dyDescent="0.25">
      <c r="A459" s="116"/>
      <c r="B459" s="117"/>
      <c r="C459" s="116"/>
      <c r="D459" s="116"/>
      <c r="E459" s="122"/>
      <c r="F459" s="122"/>
      <c r="G459" s="119"/>
      <c r="H459" s="85" t="s">
        <v>684</v>
      </c>
      <c r="I459" s="86">
        <v>3</v>
      </c>
      <c r="J459" s="87">
        <v>3</v>
      </c>
      <c r="K459" s="88">
        <v>1</v>
      </c>
      <c r="L459" s="87">
        <v>3</v>
      </c>
      <c r="M459" s="88">
        <v>1</v>
      </c>
      <c r="N459" s="89">
        <f t="shared" si="8"/>
        <v>0</v>
      </c>
      <c r="O459" s="116"/>
      <c r="P459" s="116"/>
    </row>
    <row r="460" spans="1:16" ht="33.950000000000003" customHeight="1" x14ac:dyDescent="0.25">
      <c r="A460" s="116"/>
      <c r="B460" s="117"/>
      <c r="C460" s="116"/>
      <c r="D460" s="116"/>
      <c r="E460" s="122"/>
      <c r="F460" s="122"/>
      <c r="G460" s="119"/>
      <c r="H460" s="85" t="s">
        <v>974</v>
      </c>
      <c r="I460" s="86">
        <v>8</v>
      </c>
      <c r="J460" s="87">
        <v>8</v>
      </c>
      <c r="K460" s="88">
        <v>1</v>
      </c>
      <c r="L460" s="87">
        <v>8</v>
      </c>
      <c r="M460" s="88">
        <v>1</v>
      </c>
      <c r="N460" s="89">
        <f t="shared" si="8"/>
        <v>0</v>
      </c>
      <c r="O460" s="116"/>
      <c r="P460" s="116"/>
    </row>
    <row r="461" spans="1:16" ht="41.45" customHeight="1" x14ac:dyDescent="0.25">
      <c r="A461" s="116"/>
      <c r="B461" s="117"/>
      <c r="C461" s="116"/>
      <c r="D461" s="116"/>
      <c r="E461" s="122"/>
      <c r="F461" s="122"/>
      <c r="G461" s="119"/>
      <c r="H461" s="85" t="s">
        <v>685</v>
      </c>
      <c r="I461" s="86">
        <v>100</v>
      </c>
      <c r="J461" s="87">
        <v>100</v>
      </c>
      <c r="K461" s="88">
        <v>1</v>
      </c>
      <c r="L461" s="87">
        <v>100</v>
      </c>
      <c r="M461" s="88">
        <v>1</v>
      </c>
      <c r="N461" s="89">
        <f t="shared" si="8"/>
        <v>0</v>
      </c>
      <c r="O461" s="116"/>
      <c r="P461" s="116"/>
    </row>
    <row r="462" spans="1:16" ht="38.1" customHeight="1" x14ac:dyDescent="0.25">
      <c r="A462" s="116"/>
      <c r="B462" s="117"/>
      <c r="C462" s="116"/>
      <c r="D462" s="116"/>
      <c r="E462" s="122"/>
      <c r="F462" s="122"/>
      <c r="G462" s="119"/>
      <c r="H462" s="85" t="s">
        <v>975</v>
      </c>
      <c r="I462" s="86">
        <v>100</v>
      </c>
      <c r="J462" s="87">
        <v>100</v>
      </c>
      <c r="K462" s="88">
        <v>1</v>
      </c>
      <c r="L462" s="87">
        <v>100</v>
      </c>
      <c r="M462" s="88">
        <v>1</v>
      </c>
      <c r="N462" s="89">
        <f t="shared" si="8"/>
        <v>0</v>
      </c>
      <c r="O462" s="116"/>
      <c r="P462" s="116"/>
    </row>
    <row r="463" spans="1:16" ht="67.5" customHeight="1" x14ac:dyDescent="0.25">
      <c r="A463" s="116"/>
      <c r="B463" s="117"/>
      <c r="C463" s="116"/>
      <c r="D463" s="116"/>
      <c r="E463" s="122"/>
      <c r="F463" s="122"/>
      <c r="G463" s="119"/>
      <c r="H463" s="85" t="s">
        <v>913</v>
      </c>
      <c r="I463" s="86">
        <v>100</v>
      </c>
      <c r="J463" s="87">
        <v>100</v>
      </c>
      <c r="K463" s="88">
        <v>1</v>
      </c>
      <c r="L463" s="87">
        <v>100</v>
      </c>
      <c r="M463" s="88">
        <v>1</v>
      </c>
      <c r="N463" s="89">
        <f t="shared" si="8"/>
        <v>0</v>
      </c>
      <c r="O463" s="116"/>
      <c r="P463" s="116"/>
    </row>
    <row r="464" spans="1:16" ht="47.45" customHeight="1" x14ac:dyDescent="0.25">
      <c r="A464" s="116" t="s">
        <v>244</v>
      </c>
      <c r="B464" s="117" t="s">
        <v>860</v>
      </c>
      <c r="C464" s="116" t="s">
        <v>861</v>
      </c>
      <c r="D464" s="116" t="s">
        <v>656</v>
      </c>
      <c r="E464" s="122">
        <v>180631867</v>
      </c>
      <c r="F464" s="122">
        <v>180631867</v>
      </c>
      <c r="G464" s="119">
        <v>1</v>
      </c>
      <c r="H464" s="85" t="s">
        <v>657</v>
      </c>
      <c r="I464" s="86">
        <v>1</v>
      </c>
      <c r="J464" s="87">
        <v>1</v>
      </c>
      <c r="K464" s="88">
        <v>1</v>
      </c>
      <c r="L464" s="87">
        <v>1</v>
      </c>
      <c r="M464" s="88">
        <v>1</v>
      </c>
      <c r="N464" s="89">
        <f t="shared" si="8"/>
        <v>0</v>
      </c>
      <c r="O464" s="116" t="s">
        <v>258</v>
      </c>
      <c r="P464" s="116" t="s">
        <v>259</v>
      </c>
    </row>
    <row r="465" spans="1:16" ht="58.5" customHeight="1" x14ac:dyDescent="0.25">
      <c r="A465" s="116"/>
      <c r="B465" s="117"/>
      <c r="C465" s="116"/>
      <c r="D465" s="116"/>
      <c r="E465" s="122"/>
      <c r="F465" s="122"/>
      <c r="G465" s="119"/>
      <c r="H465" s="85" t="s">
        <v>912</v>
      </c>
      <c r="I465" s="86">
        <v>100</v>
      </c>
      <c r="J465" s="87">
        <v>100</v>
      </c>
      <c r="K465" s="88">
        <v>1</v>
      </c>
      <c r="L465" s="87">
        <v>100</v>
      </c>
      <c r="M465" s="88">
        <v>1</v>
      </c>
      <c r="N465" s="89">
        <f t="shared" si="8"/>
        <v>0</v>
      </c>
      <c r="O465" s="116"/>
      <c r="P465" s="116"/>
    </row>
    <row r="466" spans="1:16" ht="45" x14ac:dyDescent="0.25">
      <c r="A466" s="116"/>
      <c r="B466" s="117"/>
      <c r="C466" s="116"/>
      <c r="D466" s="116"/>
      <c r="E466" s="122"/>
      <c r="F466" s="122"/>
      <c r="G466" s="119"/>
      <c r="H466" s="85" t="s">
        <v>911</v>
      </c>
      <c r="I466" s="86">
        <v>100</v>
      </c>
      <c r="J466" s="87">
        <v>100</v>
      </c>
      <c r="K466" s="88">
        <v>1</v>
      </c>
      <c r="L466" s="87">
        <v>100</v>
      </c>
      <c r="M466" s="88">
        <v>1</v>
      </c>
      <c r="N466" s="89">
        <f t="shared" si="8"/>
        <v>0</v>
      </c>
      <c r="O466" s="116"/>
      <c r="P466" s="116"/>
    </row>
    <row r="467" spans="1:16" ht="66.95" customHeight="1" x14ac:dyDescent="0.25">
      <c r="A467" s="116"/>
      <c r="B467" s="117"/>
      <c r="C467" s="116"/>
      <c r="D467" s="86" t="s">
        <v>658</v>
      </c>
      <c r="E467" s="110">
        <v>128957700</v>
      </c>
      <c r="F467" s="110">
        <v>128957700</v>
      </c>
      <c r="G467" s="88">
        <v>0.92874109263657956</v>
      </c>
      <c r="H467" s="85" t="s">
        <v>910</v>
      </c>
      <c r="I467" s="86">
        <v>100</v>
      </c>
      <c r="J467" s="87">
        <v>100</v>
      </c>
      <c r="K467" s="88">
        <v>1</v>
      </c>
      <c r="L467" s="87">
        <v>100</v>
      </c>
      <c r="M467" s="88">
        <v>1</v>
      </c>
      <c r="N467" s="89">
        <f t="shared" si="8"/>
        <v>0</v>
      </c>
      <c r="O467" s="116"/>
      <c r="P467" s="116"/>
    </row>
    <row r="468" spans="1:16" ht="48" customHeight="1" x14ac:dyDescent="0.25">
      <c r="A468" s="116"/>
      <c r="B468" s="117"/>
      <c r="C468" s="116"/>
      <c r="D468" s="116" t="s">
        <v>659</v>
      </c>
      <c r="E468" s="122">
        <v>1324141839</v>
      </c>
      <c r="F468" s="122">
        <v>1318932469</v>
      </c>
      <c r="G468" s="119">
        <v>0.11413716835209826</v>
      </c>
      <c r="H468" s="85" t="s">
        <v>909</v>
      </c>
      <c r="I468" s="86">
        <v>1</v>
      </c>
      <c r="J468" s="87">
        <v>1</v>
      </c>
      <c r="K468" s="88">
        <v>1</v>
      </c>
      <c r="L468" s="87">
        <v>1</v>
      </c>
      <c r="M468" s="88">
        <v>1</v>
      </c>
      <c r="N468" s="89">
        <f t="shared" si="8"/>
        <v>0</v>
      </c>
      <c r="O468" s="116"/>
      <c r="P468" s="116"/>
    </row>
    <row r="469" spans="1:16" ht="36.6" customHeight="1" x14ac:dyDescent="0.25">
      <c r="A469" s="116"/>
      <c r="B469" s="117"/>
      <c r="C469" s="116"/>
      <c r="D469" s="116"/>
      <c r="E469" s="122"/>
      <c r="F469" s="122"/>
      <c r="G469" s="119"/>
      <c r="H469" s="85" t="s">
        <v>660</v>
      </c>
      <c r="I469" s="86">
        <v>2</v>
      </c>
      <c r="J469" s="87">
        <v>2</v>
      </c>
      <c r="K469" s="88">
        <v>1</v>
      </c>
      <c r="L469" s="87">
        <v>2</v>
      </c>
      <c r="M469" s="88">
        <v>1</v>
      </c>
      <c r="N469" s="89">
        <f t="shared" si="8"/>
        <v>0</v>
      </c>
      <c r="O469" s="116"/>
      <c r="P469" s="116"/>
    </row>
    <row r="470" spans="1:16" ht="70.5" customHeight="1" x14ac:dyDescent="0.25">
      <c r="A470" s="116"/>
      <c r="B470" s="117"/>
      <c r="C470" s="116"/>
      <c r="D470" s="86" t="s">
        <v>907</v>
      </c>
      <c r="E470" s="110">
        <v>47785467</v>
      </c>
      <c r="F470" s="110">
        <v>47785467</v>
      </c>
      <c r="G470" s="88">
        <v>1</v>
      </c>
      <c r="H470" s="85" t="s">
        <v>908</v>
      </c>
      <c r="I470" s="86">
        <v>70</v>
      </c>
      <c r="J470" s="87">
        <v>70</v>
      </c>
      <c r="K470" s="88">
        <v>1</v>
      </c>
      <c r="L470" s="87">
        <v>70</v>
      </c>
      <c r="M470" s="88">
        <v>1</v>
      </c>
      <c r="N470" s="89">
        <f t="shared" si="8"/>
        <v>0</v>
      </c>
      <c r="O470" s="116"/>
      <c r="P470" s="116"/>
    </row>
    <row r="471" spans="1:16" x14ac:dyDescent="0.25">
      <c r="F471" s="71"/>
      <c r="G471" s="71"/>
    </row>
    <row r="472" spans="1:16" x14ac:dyDescent="0.25">
      <c r="F472" s="71"/>
    </row>
    <row r="473" spans="1:16" x14ac:dyDescent="0.25">
      <c r="F473" s="78"/>
    </row>
  </sheetData>
  <sheetProtection selectLockedCells="1" selectUnlockedCells="1"/>
  <autoFilter ref="A4:P470" xr:uid="{CC6B6D3E-7364-420E-BF8C-9D98F2CE2365}"/>
  <mergeCells count="545">
    <mergeCell ref="A464:A470"/>
    <mergeCell ref="O91:O119"/>
    <mergeCell ref="P91:P119"/>
    <mergeCell ref="O18:O34"/>
    <mergeCell ref="P18:P34"/>
    <mergeCell ref="A371:A374"/>
    <mergeCell ref="A375:A388"/>
    <mergeCell ref="A389:A390"/>
    <mergeCell ref="A391:A401"/>
    <mergeCell ref="A402:A417"/>
    <mergeCell ref="A418:A425"/>
    <mergeCell ref="A426:A430"/>
    <mergeCell ref="A432:A450"/>
    <mergeCell ref="A451:A463"/>
    <mergeCell ref="A279:A282"/>
    <mergeCell ref="A283:A309"/>
    <mergeCell ref="A310:A321"/>
    <mergeCell ref="A322:A340"/>
    <mergeCell ref="A341:A350"/>
    <mergeCell ref="A351:A356"/>
    <mergeCell ref="A357:A361"/>
    <mergeCell ref="A362:A366"/>
    <mergeCell ref="A367:A370"/>
    <mergeCell ref="A137:A141"/>
    <mergeCell ref="A142:A150"/>
    <mergeCell ref="A151:A154"/>
    <mergeCell ref="A155:A160"/>
    <mergeCell ref="A161:A187"/>
    <mergeCell ref="A188:A226"/>
    <mergeCell ref="A228:A231"/>
    <mergeCell ref="A232:A254"/>
    <mergeCell ref="A255:A278"/>
    <mergeCell ref="A5:A11"/>
    <mergeCell ref="A12:A17"/>
    <mergeCell ref="A18:A34"/>
    <mergeCell ref="A35:A60"/>
    <mergeCell ref="A61:A65"/>
    <mergeCell ref="A66:A67"/>
    <mergeCell ref="A68:A89"/>
    <mergeCell ref="A91:A119"/>
    <mergeCell ref="A121:A134"/>
    <mergeCell ref="E24:E27"/>
    <mergeCell ref="D24:D27"/>
    <mergeCell ref="D30:D32"/>
    <mergeCell ref="D52:D55"/>
    <mergeCell ref="E52:E55"/>
    <mergeCell ref="P5:P11"/>
    <mergeCell ref="G12:G14"/>
    <mergeCell ref="F12:F14"/>
    <mergeCell ref="E12:E14"/>
    <mergeCell ref="D35:D38"/>
    <mergeCell ref="O12:O17"/>
    <mergeCell ref="P12:P17"/>
    <mergeCell ref="E15:E17"/>
    <mergeCell ref="F15:F17"/>
    <mergeCell ref="G15:G17"/>
    <mergeCell ref="G28:G29"/>
    <mergeCell ref="D5:D8"/>
    <mergeCell ref="E5:E8"/>
    <mergeCell ref="F5:F8"/>
    <mergeCell ref="G5:G8"/>
    <mergeCell ref="E9:E10"/>
    <mergeCell ref="D9:D10"/>
    <mergeCell ref="F9:F10"/>
    <mergeCell ref="O5:O11"/>
    <mergeCell ref="G24:G27"/>
    <mergeCell ref="D28:D29"/>
    <mergeCell ref="E28:E29"/>
    <mergeCell ref="F28:F29"/>
    <mergeCell ref="E30:E32"/>
    <mergeCell ref="D33:D34"/>
    <mergeCell ref="C5:C11"/>
    <mergeCell ref="B5:B11"/>
    <mergeCell ref="B12:B17"/>
    <mergeCell ref="D12:D14"/>
    <mergeCell ref="D15:D17"/>
    <mergeCell ref="C12:C17"/>
    <mergeCell ref="G9:G10"/>
    <mergeCell ref="F24:F27"/>
    <mergeCell ref="F30:F32"/>
    <mergeCell ref="G30:G32"/>
    <mergeCell ref="E18:E19"/>
    <mergeCell ref="D18:D19"/>
    <mergeCell ref="F18:F19"/>
    <mergeCell ref="G18:G19"/>
    <mergeCell ref="E20:E22"/>
    <mergeCell ref="D20:D22"/>
    <mergeCell ref="F20:F22"/>
    <mergeCell ref="G20:G22"/>
    <mergeCell ref="O61:O65"/>
    <mergeCell ref="P61:P65"/>
    <mergeCell ref="D61:D63"/>
    <mergeCell ref="E61:E63"/>
    <mergeCell ref="F61:F63"/>
    <mergeCell ref="G61:G63"/>
    <mergeCell ref="F56:F60"/>
    <mergeCell ref="G56:G60"/>
    <mergeCell ref="C35:C60"/>
    <mergeCell ref="D39:D46"/>
    <mergeCell ref="D47:D49"/>
    <mergeCell ref="E47:E49"/>
    <mergeCell ref="F47:F49"/>
    <mergeCell ref="G47:G49"/>
    <mergeCell ref="P35:P60"/>
    <mergeCell ref="F52:F55"/>
    <mergeCell ref="G52:G55"/>
    <mergeCell ref="D56:D60"/>
    <mergeCell ref="E56:E60"/>
    <mergeCell ref="B35:B60"/>
    <mergeCell ref="O35:O60"/>
    <mergeCell ref="B68:B89"/>
    <mergeCell ref="C68:C89"/>
    <mergeCell ref="O68:O89"/>
    <mergeCell ref="P68:P89"/>
    <mergeCell ref="D69:D76"/>
    <mergeCell ref="E69:E76"/>
    <mergeCell ref="F69:F76"/>
    <mergeCell ref="G69:G76"/>
    <mergeCell ref="D77:D89"/>
    <mergeCell ref="E77:E89"/>
    <mergeCell ref="F77:F89"/>
    <mergeCell ref="G77:G89"/>
    <mergeCell ref="B66:B67"/>
    <mergeCell ref="C66:C67"/>
    <mergeCell ref="O66:O67"/>
    <mergeCell ref="P66:P67"/>
    <mergeCell ref="D66:D67"/>
    <mergeCell ref="E66:E67"/>
    <mergeCell ref="F66:F67"/>
    <mergeCell ref="G66:G67"/>
    <mergeCell ref="B61:B65"/>
    <mergeCell ref="C61:C65"/>
    <mergeCell ref="G115:G119"/>
    <mergeCell ref="O121:O134"/>
    <mergeCell ref="C91:C119"/>
    <mergeCell ref="B91:B119"/>
    <mergeCell ref="D115:D119"/>
    <mergeCell ref="E115:E119"/>
    <mergeCell ref="F115:F119"/>
    <mergeCell ref="D91:D108"/>
    <mergeCell ref="E91:E108"/>
    <mergeCell ref="F91:F108"/>
    <mergeCell ref="G91:G108"/>
    <mergeCell ref="D109:D114"/>
    <mergeCell ref="E109:E114"/>
    <mergeCell ref="F109:F114"/>
    <mergeCell ref="G109:G114"/>
    <mergeCell ref="P121:P134"/>
    <mergeCell ref="G125:G134"/>
    <mergeCell ref="F121:F124"/>
    <mergeCell ref="G121:G124"/>
    <mergeCell ref="B137:B141"/>
    <mergeCell ref="C121:C134"/>
    <mergeCell ref="B121:B134"/>
    <mergeCell ref="D121:D124"/>
    <mergeCell ref="D125:D134"/>
    <mergeCell ref="E121:E124"/>
    <mergeCell ref="E125:E134"/>
    <mergeCell ref="F125:F134"/>
    <mergeCell ref="D142:D150"/>
    <mergeCell ref="C142:C150"/>
    <mergeCell ref="B142:B150"/>
    <mergeCell ref="C137:C141"/>
    <mergeCell ref="O142:O150"/>
    <mergeCell ref="P142:P150"/>
    <mergeCell ref="E142:E150"/>
    <mergeCell ref="F142:F150"/>
    <mergeCell ref="G142:G150"/>
    <mergeCell ref="D140:D141"/>
    <mergeCell ref="E140:E141"/>
    <mergeCell ref="F140:F141"/>
    <mergeCell ref="G140:G141"/>
    <mergeCell ref="O137:O141"/>
    <mergeCell ref="P137:P141"/>
    <mergeCell ref="D137:D139"/>
    <mergeCell ref="E137:E139"/>
    <mergeCell ref="F137:F139"/>
    <mergeCell ref="G137:G139"/>
    <mergeCell ref="B151:B154"/>
    <mergeCell ref="O151:O154"/>
    <mergeCell ref="P151:P154"/>
    <mergeCell ref="D155:D160"/>
    <mergeCell ref="C155:C160"/>
    <mergeCell ref="B155:B160"/>
    <mergeCell ref="E155:E160"/>
    <mergeCell ref="F155:F160"/>
    <mergeCell ref="G155:G160"/>
    <mergeCell ref="O155:O160"/>
    <mergeCell ref="P155:P160"/>
    <mergeCell ref="D151:D154"/>
    <mergeCell ref="E151:E154"/>
    <mergeCell ref="F151:F154"/>
    <mergeCell ref="G151:G154"/>
    <mergeCell ref="C151:C154"/>
    <mergeCell ref="F178:F182"/>
    <mergeCell ref="G178:G182"/>
    <mergeCell ref="D161:D166"/>
    <mergeCell ref="E161:E166"/>
    <mergeCell ref="F161:F166"/>
    <mergeCell ref="G161:G166"/>
    <mergeCell ref="D167:D172"/>
    <mergeCell ref="E167:E172"/>
    <mergeCell ref="F167:F172"/>
    <mergeCell ref="G167:G172"/>
    <mergeCell ref="E198:E202"/>
    <mergeCell ref="F198:F202"/>
    <mergeCell ref="G198:G202"/>
    <mergeCell ref="B161:B187"/>
    <mergeCell ref="C161:C187"/>
    <mergeCell ref="O161:O187"/>
    <mergeCell ref="P161:P187"/>
    <mergeCell ref="D188:D192"/>
    <mergeCell ref="E188:E192"/>
    <mergeCell ref="F188:F192"/>
    <mergeCell ref="G188:G192"/>
    <mergeCell ref="B188:B226"/>
    <mergeCell ref="O188:O226"/>
    <mergeCell ref="P188:P226"/>
    <mergeCell ref="D183:D187"/>
    <mergeCell ref="E183:E187"/>
    <mergeCell ref="F183:F187"/>
    <mergeCell ref="G183:G187"/>
    <mergeCell ref="D173:D177"/>
    <mergeCell ref="E173:E177"/>
    <mergeCell ref="F173:F177"/>
    <mergeCell ref="G173:G177"/>
    <mergeCell ref="D178:D182"/>
    <mergeCell ref="E178:E182"/>
    <mergeCell ref="F223:F226"/>
    <mergeCell ref="G223:G226"/>
    <mergeCell ref="C188:C226"/>
    <mergeCell ref="D215:D218"/>
    <mergeCell ref="E215:E218"/>
    <mergeCell ref="F215:F218"/>
    <mergeCell ref="G215:G218"/>
    <mergeCell ref="D219:D222"/>
    <mergeCell ref="E219:E222"/>
    <mergeCell ref="F219:F222"/>
    <mergeCell ref="G219:G222"/>
    <mergeCell ref="D203:D208"/>
    <mergeCell ref="E203:E208"/>
    <mergeCell ref="F203:F208"/>
    <mergeCell ref="G203:G208"/>
    <mergeCell ref="D209:D214"/>
    <mergeCell ref="E209:E214"/>
    <mergeCell ref="F209:F214"/>
    <mergeCell ref="G209:G214"/>
    <mergeCell ref="D193:D197"/>
    <mergeCell ref="E193:E197"/>
    <mergeCell ref="F193:F197"/>
    <mergeCell ref="G193:G197"/>
    <mergeCell ref="D198:D202"/>
    <mergeCell ref="C228:C231"/>
    <mergeCell ref="B228:B231"/>
    <mergeCell ref="D232:D247"/>
    <mergeCell ref="D248:D252"/>
    <mergeCell ref="D253:D254"/>
    <mergeCell ref="C232:C254"/>
    <mergeCell ref="B232:B254"/>
    <mergeCell ref="D223:D226"/>
    <mergeCell ref="E223:E226"/>
    <mergeCell ref="P232:P254"/>
    <mergeCell ref="D255:D259"/>
    <mergeCell ref="E255:E259"/>
    <mergeCell ref="F255:F259"/>
    <mergeCell ref="G255:G259"/>
    <mergeCell ref="E232:E247"/>
    <mergeCell ref="E248:E252"/>
    <mergeCell ref="E253:E254"/>
    <mergeCell ref="F232:F247"/>
    <mergeCell ref="G232:G247"/>
    <mergeCell ref="F248:F252"/>
    <mergeCell ref="G248:G252"/>
    <mergeCell ref="F253:F254"/>
    <mergeCell ref="G253:G254"/>
    <mergeCell ref="D260:D263"/>
    <mergeCell ref="E260:E263"/>
    <mergeCell ref="F260:F263"/>
    <mergeCell ref="G260:G263"/>
    <mergeCell ref="D264:D267"/>
    <mergeCell ref="E264:E267"/>
    <mergeCell ref="F264:F267"/>
    <mergeCell ref="G264:G267"/>
    <mergeCell ref="O232:O254"/>
    <mergeCell ref="D292:D298"/>
    <mergeCell ref="E292:E298"/>
    <mergeCell ref="F292:F298"/>
    <mergeCell ref="E268:E271"/>
    <mergeCell ref="F268:F271"/>
    <mergeCell ref="D272:D274"/>
    <mergeCell ref="E272:E274"/>
    <mergeCell ref="F272:F274"/>
    <mergeCell ref="G272:G274"/>
    <mergeCell ref="G268:G271"/>
    <mergeCell ref="P341:P350"/>
    <mergeCell ref="D341:D345"/>
    <mergeCell ref="D346:D348"/>
    <mergeCell ref="C283:C309"/>
    <mergeCell ref="B283:B309"/>
    <mergeCell ref="O283:O309"/>
    <mergeCell ref="P283:P309"/>
    <mergeCell ref="F283:F291"/>
    <mergeCell ref="G283:G291"/>
    <mergeCell ref="D302:D305"/>
    <mergeCell ref="E302:E305"/>
    <mergeCell ref="F302:F305"/>
    <mergeCell ref="G302:G305"/>
    <mergeCell ref="D306:D309"/>
    <mergeCell ref="E306:E309"/>
    <mergeCell ref="F306:F309"/>
    <mergeCell ref="G306:G309"/>
    <mergeCell ref="G292:G298"/>
    <mergeCell ref="D299:D301"/>
    <mergeCell ref="E299:E301"/>
    <mergeCell ref="F299:F301"/>
    <mergeCell ref="G299:G301"/>
    <mergeCell ref="D283:D291"/>
    <mergeCell ref="E283:E291"/>
    <mergeCell ref="B310:B321"/>
    <mergeCell ref="O310:O321"/>
    <mergeCell ref="P310:P321"/>
    <mergeCell ref="D322:D325"/>
    <mergeCell ref="E322:E325"/>
    <mergeCell ref="F322:F325"/>
    <mergeCell ref="G322:G325"/>
    <mergeCell ref="P322:P340"/>
    <mergeCell ref="C322:C340"/>
    <mergeCell ref="B322:B340"/>
    <mergeCell ref="D320:D321"/>
    <mergeCell ref="C310:C321"/>
    <mergeCell ref="D310:D311"/>
    <mergeCell ref="E310:E311"/>
    <mergeCell ref="F310:F311"/>
    <mergeCell ref="G310:G311"/>
    <mergeCell ref="D313:D319"/>
    <mergeCell ref="E313:E319"/>
    <mergeCell ref="F313:F319"/>
    <mergeCell ref="G313:G319"/>
    <mergeCell ref="O341:O350"/>
    <mergeCell ref="C341:C350"/>
    <mergeCell ref="B341:B350"/>
    <mergeCell ref="D338:D340"/>
    <mergeCell ref="E338:E340"/>
    <mergeCell ref="F338:F340"/>
    <mergeCell ref="G338:G340"/>
    <mergeCell ref="O322:O340"/>
    <mergeCell ref="D326:D331"/>
    <mergeCell ref="E326:E331"/>
    <mergeCell ref="F326:F331"/>
    <mergeCell ref="G326:G331"/>
    <mergeCell ref="D332:D337"/>
    <mergeCell ref="E332:E337"/>
    <mergeCell ref="F332:F337"/>
    <mergeCell ref="G332:G337"/>
    <mergeCell ref="E349:E351"/>
    <mergeCell ref="F349:F351"/>
    <mergeCell ref="G349:G351"/>
    <mergeCell ref="E341:E345"/>
    <mergeCell ref="F341:F345"/>
    <mergeCell ref="G341:G345"/>
    <mergeCell ref="G346:G348"/>
    <mergeCell ref="D349:D350"/>
    <mergeCell ref="P351:P356"/>
    <mergeCell ref="O351:O356"/>
    <mergeCell ref="B351:B356"/>
    <mergeCell ref="D357:D360"/>
    <mergeCell ref="E357:E360"/>
    <mergeCell ref="F357:F360"/>
    <mergeCell ref="G357:G360"/>
    <mergeCell ref="C357:C361"/>
    <mergeCell ref="B357:B361"/>
    <mergeCell ref="D354:D356"/>
    <mergeCell ref="E354:E356"/>
    <mergeCell ref="F354:F356"/>
    <mergeCell ref="G354:G356"/>
    <mergeCell ref="C351:C356"/>
    <mergeCell ref="D351:D353"/>
    <mergeCell ref="E352:E353"/>
    <mergeCell ref="F352:F353"/>
    <mergeCell ref="G352:G353"/>
    <mergeCell ref="E346:E348"/>
    <mergeCell ref="F346:F348"/>
    <mergeCell ref="B367:B370"/>
    <mergeCell ref="C371:C374"/>
    <mergeCell ref="B371:B374"/>
    <mergeCell ref="B362:B366"/>
    <mergeCell ref="D369:D370"/>
    <mergeCell ref="D362:D365"/>
    <mergeCell ref="E362:E365"/>
    <mergeCell ref="F362:F365"/>
    <mergeCell ref="G362:G365"/>
    <mergeCell ref="C362:C366"/>
    <mergeCell ref="C367:C370"/>
    <mergeCell ref="D398:D401"/>
    <mergeCell ref="E398:E401"/>
    <mergeCell ref="F398:F401"/>
    <mergeCell ref="G398:G401"/>
    <mergeCell ref="C391:C401"/>
    <mergeCell ref="D393:D394"/>
    <mergeCell ref="E393:E394"/>
    <mergeCell ref="F393:F394"/>
    <mergeCell ref="G393:G394"/>
    <mergeCell ref="D389:D390"/>
    <mergeCell ref="E389:E390"/>
    <mergeCell ref="F389:F390"/>
    <mergeCell ref="G389:G390"/>
    <mergeCell ref="C389:C390"/>
    <mergeCell ref="D386:D388"/>
    <mergeCell ref="E386:E388"/>
    <mergeCell ref="F386:F388"/>
    <mergeCell ref="G386:G388"/>
    <mergeCell ref="C375:C388"/>
    <mergeCell ref="D375:D381"/>
    <mergeCell ref="E375:E381"/>
    <mergeCell ref="G375:G381"/>
    <mergeCell ref="D382:D385"/>
    <mergeCell ref="E382:E385"/>
    <mergeCell ref="F382:F385"/>
    <mergeCell ref="G382:G385"/>
    <mergeCell ref="C402:C417"/>
    <mergeCell ref="B402:B417"/>
    <mergeCell ref="D402:D406"/>
    <mergeCell ref="E402:E406"/>
    <mergeCell ref="F402:F406"/>
    <mergeCell ref="G402:G406"/>
    <mergeCell ref="D407:D412"/>
    <mergeCell ref="E407:E412"/>
    <mergeCell ref="F407:F412"/>
    <mergeCell ref="G407:G412"/>
    <mergeCell ref="F375:F381"/>
    <mergeCell ref="B375:B388"/>
    <mergeCell ref="B391:B401"/>
    <mergeCell ref="B389:B390"/>
    <mergeCell ref="D418:D419"/>
    <mergeCell ref="D420:D421"/>
    <mergeCell ref="D422:D425"/>
    <mergeCell ref="D413:D414"/>
    <mergeCell ref="E413:E414"/>
    <mergeCell ref="F413:F414"/>
    <mergeCell ref="G413:G414"/>
    <mergeCell ref="D415:D417"/>
    <mergeCell ref="E415:E417"/>
    <mergeCell ref="F415:F417"/>
    <mergeCell ref="G415:G417"/>
    <mergeCell ref="E418:E419"/>
    <mergeCell ref="F418:F419"/>
    <mergeCell ref="G418:G419"/>
    <mergeCell ref="C451:C463"/>
    <mergeCell ref="B451:B463"/>
    <mergeCell ref="F426:F428"/>
    <mergeCell ref="G426:G428"/>
    <mergeCell ref="C426:C430"/>
    <mergeCell ref="B426:B430"/>
    <mergeCell ref="C418:C425"/>
    <mergeCell ref="B418:B425"/>
    <mergeCell ref="E422:E425"/>
    <mergeCell ref="F422:F425"/>
    <mergeCell ref="G422:G425"/>
    <mergeCell ref="F420:F421"/>
    <mergeCell ref="E420:E421"/>
    <mergeCell ref="G420:G421"/>
    <mergeCell ref="C432:C450"/>
    <mergeCell ref="B432:B450"/>
    <mergeCell ref="D426:D428"/>
    <mergeCell ref="E426:E428"/>
    <mergeCell ref="F433:F436"/>
    <mergeCell ref="G433:G436"/>
    <mergeCell ref="D443:D450"/>
    <mergeCell ref="E443:E450"/>
    <mergeCell ref="F443:F450"/>
    <mergeCell ref="G443:G450"/>
    <mergeCell ref="O464:O470"/>
    <mergeCell ref="P464:P470"/>
    <mergeCell ref="C464:C470"/>
    <mergeCell ref="B464:B470"/>
    <mergeCell ref="D468:D469"/>
    <mergeCell ref="F468:F469"/>
    <mergeCell ref="E468:E469"/>
    <mergeCell ref="D464:D466"/>
    <mergeCell ref="E464:E466"/>
    <mergeCell ref="G468:G469"/>
    <mergeCell ref="F464:F466"/>
    <mergeCell ref="G464:G466"/>
    <mergeCell ref="D433:D436"/>
    <mergeCell ref="E433:E436"/>
    <mergeCell ref="D438:D441"/>
    <mergeCell ref="E438:E441"/>
    <mergeCell ref="F452:F455"/>
    <mergeCell ref="G452:G455"/>
    <mergeCell ref="F456:F463"/>
    <mergeCell ref="G456:G463"/>
    <mergeCell ref="D452:D455"/>
    <mergeCell ref="D456:D463"/>
    <mergeCell ref="E452:E455"/>
    <mergeCell ref="E456:E463"/>
    <mergeCell ref="F438:F441"/>
    <mergeCell ref="G438:G441"/>
    <mergeCell ref="O426:O430"/>
    <mergeCell ref="P426:P430"/>
    <mergeCell ref="O418:O425"/>
    <mergeCell ref="P418:P425"/>
    <mergeCell ref="O402:O417"/>
    <mergeCell ref="P402:P417"/>
    <mergeCell ref="O451:O463"/>
    <mergeCell ref="P451:P463"/>
    <mergeCell ref="O432:O450"/>
    <mergeCell ref="P432:P450"/>
    <mergeCell ref="O371:O374"/>
    <mergeCell ref="P371:P374"/>
    <mergeCell ref="O367:O370"/>
    <mergeCell ref="P367:P370"/>
    <mergeCell ref="O357:O361"/>
    <mergeCell ref="O362:O366"/>
    <mergeCell ref="P362:P366"/>
    <mergeCell ref="P357:P361"/>
    <mergeCell ref="O391:O401"/>
    <mergeCell ref="P391:P401"/>
    <mergeCell ref="O389:O390"/>
    <mergeCell ref="P389:P390"/>
    <mergeCell ref="O375:O388"/>
    <mergeCell ref="P375:P388"/>
    <mergeCell ref="C18:C34"/>
    <mergeCell ref="B18:B34"/>
    <mergeCell ref="E33:E34"/>
    <mergeCell ref="F33:F34"/>
    <mergeCell ref="G33:G34"/>
    <mergeCell ref="O279:O282"/>
    <mergeCell ref="P279:P282"/>
    <mergeCell ref="O255:O278"/>
    <mergeCell ref="P255:P278"/>
    <mergeCell ref="O228:O231"/>
    <mergeCell ref="P228:P231"/>
    <mergeCell ref="B255:B278"/>
    <mergeCell ref="D279:D282"/>
    <mergeCell ref="E279:E282"/>
    <mergeCell ref="F279:F282"/>
    <mergeCell ref="G279:G282"/>
    <mergeCell ref="C279:C282"/>
    <mergeCell ref="B279:B282"/>
    <mergeCell ref="D275:D278"/>
    <mergeCell ref="E275:E278"/>
    <mergeCell ref="F275:F278"/>
    <mergeCell ref="G275:G278"/>
    <mergeCell ref="C255:C278"/>
    <mergeCell ref="D268:D271"/>
  </mergeCells>
  <printOptions horizontalCentered="1"/>
  <pageMargins left="0.23622047244094491" right="0.23622047244094491" top="0.74803149606299213" bottom="0.74803149606299213" header="0.31496062992125984" footer="0.31496062992125984"/>
  <pageSetup paperSize="5" scale="35" fitToHeight="0" orientation="landscape" r:id="rId1"/>
  <headerFooter>
    <oddFooter>&amp;L&amp;8Plan de Acción 4 T 2025
Fecha de corte 31 de Diciembre/25
&amp;1#&amp;"Aptos,Normal"&amp;10&amp;K000000 Pública&amp;CPágina &amp;P de &amp;N</oddFooter>
  </headerFooter>
  <rowBreaks count="17" manualBreakCount="17">
    <brk id="60" max="15" man="1"/>
    <brk id="84" max="15" man="1"/>
    <brk id="104" max="15" man="1"/>
    <brk id="126" max="15" man="1"/>
    <brk id="150" max="15" man="1"/>
    <brk id="177" max="15" man="1"/>
    <brk id="212" max="15" man="1"/>
    <brk id="237" max="15" man="1"/>
    <brk id="259" max="15" man="1"/>
    <brk id="294" max="15" man="1"/>
    <brk id="319" max="15" man="1"/>
    <brk id="350" max="15" man="1"/>
    <brk id="370" max="15" man="1"/>
    <brk id="392" max="15" man="1"/>
    <brk id="406" max="15" man="1"/>
    <brk id="421" max="15" man="1"/>
    <brk id="449" max="1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36355C61BE9304F8C6C046D93B098C0" ma:contentTypeVersion="15" ma:contentTypeDescription="Crear nuevo documento." ma:contentTypeScope="" ma:versionID="4dd63cb5135869ae868114929ac85ea5">
  <xsd:schema xmlns:xsd="http://www.w3.org/2001/XMLSchema" xmlns:xs="http://www.w3.org/2001/XMLSchema" xmlns:p="http://schemas.microsoft.com/office/2006/metadata/properties" xmlns:ns2="85deeb88-0a09-4023-bd20-c960ad2e2113" xmlns:ns3="d51fc9c0-e4ae-458f-a128-e6e2c0f77f12" targetNamespace="http://schemas.microsoft.com/office/2006/metadata/properties" ma:root="true" ma:fieldsID="d5ebacaf0f69be2669ebe21532ee86e6" ns2:_="" ns3:_="">
    <xsd:import namespace="85deeb88-0a09-4023-bd20-c960ad2e2113"/>
    <xsd:import namespace="d51fc9c0-e4ae-458f-a128-e6e2c0f77f1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deeb88-0a09-4023-bd20-c960ad2e21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c427b5ec-ef2e-485d-a942-29e3b2b0a25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51fc9c0-e4ae-458f-a128-e6e2c0f77f1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af7b1aec-988c-4a8c-b8b9-7c10bbc220a0}" ma:internalName="TaxCatchAll" ma:showField="CatchAllData" ma:web="d51fc9c0-e4ae-458f-a128-e6e2c0f77f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deeb88-0a09-4023-bd20-c960ad2e2113">
      <Terms xmlns="http://schemas.microsoft.com/office/infopath/2007/PartnerControls"/>
    </lcf76f155ced4ddcb4097134ff3c332f>
    <TaxCatchAll xmlns="d51fc9c0-e4ae-458f-a128-e6e2c0f77f12" xsi:nil="true"/>
  </documentManagement>
</p:properties>
</file>

<file path=customXml/itemProps1.xml><?xml version="1.0" encoding="utf-8"?>
<ds:datastoreItem xmlns:ds="http://schemas.openxmlformats.org/officeDocument/2006/customXml" ds:itemID="{102A7430-9338-4D01-88F3-E99B41741FDA}">
  <ds:schemaRefs>
    <ds:schemaRef ds:uri="http://schemas.microsoft.com/sharepoint/v3/contenttype/forms"/>
  </ds:schemaRefs>
</ds:datastoreItem>
</file>

<file path=customXml/itemProps2.xml><?xml version="1.0" encoding="utf-8"?>
<ds:datastoreItem xmlns:ds="http://schemas.openxmlformats.org/officeDocument/2006/customXml" ds:itemID="{A64744DC-139B-46A8-B84B-6F28FA42B0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deeb88-0a09-4023-bd20-c960ad2e2113"/>
    <ds:schemaRef ds:uri="d51fc9c0-e4ae-458f-a128-e6e2c0f77f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6A7B7BC-E455-46E1-920A-FF6E1E8044CB}">
  <ds:schemaRefs>
    <ds:schemaRef ds:uri="http://purl.org/dc/dcmitype/"/>
    <ds:schemaRef ds:uri="d51fc9c0-e4ae-458f-a128-e6e2c0f77f12"/>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purl.org/dc/terms/"/>
    <ds:schemaRef ds:uri="http://www.w3.org/XML/1998/namespace"/>
    <ds:schemaRef ds:uri="http://schemas.openxmlformats.org/package/2006/metadata/core-properties"/>
    <ds:schemaRef ds:uri="85deeb88-0a09-4023-bd20-c960ad2e211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vt:i4>
      </vt:variant>
    </vt:vector>
  </HeadingPairs>
  <TitlesOfParts>
    <vt:vector size="13" baseType="lpstr">
      <vt:lpstr>0</vt:lpstr>
      <vt:lpstr>Explicación Hoja 1</vt:lpstr>
      <vt:lpstr>1. Iniciativas</vt:lpstr>
      <vt:lpstr>Explicación Hoja 2</vt:lpstr>
      <vt:lpstr>2. Proyectos e indicadores </vt:lpstr>
      <vt:lpstr>'0'!Área_de_impresión</vt:lpstr>
      <vt:lpstr>'1. Iniciativas'!Área_de_impresión</vt:lpstr>
      <vt:lpstr>'2. Proyectos e indicadores '!Área_de_impresión</vt:lpstr>
      <vt:lpstr>'Explicación Hoja 1'!Área_de_impresión</vt:lpstr>
      <vt:lpstr>'Explicación Hoja 2'!Área_de_impresión</vt:lpstr>
      <vt:lpstr>'1. Iniciativas'!Títulos_a_imprimir</vt:lpstr>
      <vt:lpstr>'2. Proyectos e indicadores '!Títulos_a_imprimir</vt:lpstr>
      <vt:lpstr>'Explicación Hoja 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Andres Felipe Velandia Diaz</dc:creator>
  <cp:keywords/>
  <dc:description/>
  <cp:lastModifiedBy>Maye Ramirez Diaz</cp:lastModifiedBy>
  <cp:revision/>
  <cp:lastPrinted>2026-02-03T22:36:25Z</cp:lastPrinted>
  <dcterms:created xsi:type="dcterms:W3CDTF">2016-04-08T14:55:36Z</dcterms:created>
  <dcterms:modified xsi:type="dcterms:W3CDTF">2026-02-03T23:04:31Z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0x010100136355C61BE9304F8C6C046D93B098C0</vt:lpwstr>
  </property>
  <property fmtid="{D5CDD505-2E9C-101B-9397-08002B2CF9AE}" pid="3" name="MediaServiceImageTags">
    <vt:lpwstr/>
  </property>
  <property fmtid="{D5CDD505-2E9C-101B-9397-08002B2CF9AE}" pid="4" name="MSIP_Label_f8da2c01-e402-4fc9-beb9-bac87f3a3b75_Enabled">
    <vt:lpwstr>true</vt:lpwstr>
  </property>
  <property fmtid="{D5CDD505-2E9C-101B-9397-08002B2CF9AE}" pid="5" name="MSIP_Label_f8da2c01-e402-4fc9-beb9-bac87f3a3b75_SetDate">
    <vt:lpwstr>2025-10-31T17:16:34Z</vt:lpwstr>
  </property>
  <property fmtid="{D5CDD505-2E9C-101B-9397-08002B2CF9AE}" pid="6" name="MSIP_Label_f8da2c01-e402-4fc9-beb9-bac87f3a3b75_Method">
    <vt:lpwstr>Privileged</vt:lpwstr>
  </property>
  <property fmtid="{D5CDD505-2E9C-101B-9397-08002B2CF9AE}" pid="7" name="MSIP_Label_f8da2c01-e402-4fc9-beb9-bac87f3a3b75_Name">
    <vt:lpwstr>f8da2c01-e402-4fc9-beb9-bac87f3a3b75</vt:lpwstr>
  </property>
  <property fmtid="{D5CDD505-2E9C-101B-9397-08002B2CF9AE}" pid="8" name="MSIP_Label_f8da2c01-e402-4fc9-beb9-bac87f3a3b75_SiteId">
    <vt:lpwstr>1a0673c6-24e1-476d-bb4d-ba6a91a3c588</vt:lpwstr>
  </property>
  <property fmtid="{D5CDD505-2E9C-101B-9397-08002B2CF9AE}" pid="9" name="MSIP_Label_f8da2c01-e402-4fc9-beb9-bac87f3a3b75_ActionId">
    <vt:lpwstr>d8560dce-bc35-47e8-84a0-fb21caf19994</vt:lpwstr>
  </property>
  <property fmtid="{D5CDD505-2E9C-101B-9397-08002B2CF9AE}" pid="10" name="MSIP_Label_f8da2c01-e402-4fc9-beb9-bac87f3a3b75_ContentBits">
    <vt:lpwstr>2</vt:lpwstr>
  </property>
  <property fmtid="{D5CDD505-2E9C-101B-9397-08002B2CF9AE}" pid="11" name="MSIP_Label_f8da2c01-e402-4fc9-beb9-bac87f3a3b75_Tag">
    <vt:lpwstr>10, 0, 1, 1</vt:lpwstr>
  </property>
</Properties>
</file>