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5 INFORMES PUBLICACIÓN MAYO 2026/"/>
    </mc:Choice>
  </mc:AlternateContent>
  <xr:revisionPtr revIDLastSave="321" documentId="8_{26E1E236-6915-458C-A3A2-B3D4B844B80A}" xr6:coauthVersionLast="47" xr6:coauthVersionMax="47" xr10:uidLastSave="{AD61DAAD-AAAD-4E1F-A1ED-FA38AA375181}"/>
  <bookViews>
    <workbookView xWindow="20370" yWindow="-120" windowWidth="29040" windowHeight="15720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REP_EPG034_EjecucionPresupuesta!$A$7:$U$177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4" i="1"/>
  <c r="U55" i="1"/>
  <c r="U56" i="1"/>
  <c r="U57" i="1"/>
  <c r="U60" i="1"/>
  <c r="U61" i="1"/>
  <c r="U62" i="1"/>
  <c r="U64" i="1"/>
  <c r="U65" i="1"/>
  <c r="U66" i="1"/>
  <c r="U67" i="1"/>
  <c r="U68" i="1"/>
  <c r="U69" i="1"/>
  <c r="U71" i="1"/>
  <c r="U72" i="1"/>
  <c r="U73" i="1"/>
  <c r="U74" i="1"/>
  <c r="U76" i="1"/>
  <c r="U77" i="1"/>
  <c r="U78" i="1"/>
  <c r="U80" i="1"/>
  <c r="U81" i="1"/>
  <c r="U82" i="1"/>
  <c r="U83" i="1"/>
  <c r="U85" i="1"/>
  <c r="U86" i="1"/>
  <c r="U87" i="1"/>
  <c r="U89" i="1"/>
  <c r="U90" i="1"/>
  <c r="U91" i="1"/>
  <c r="U92" i="1"/>
  <c r="U93" i="1"/>
  <c r="U94" i="1"/>
  <c r="U95" i="1"/>
  <c r="U96" i="1"/>
  <c r="U97" i="1"/>
  <c r="U98" i="1"/>
  <c r="U100" i="1"/>
  <c r="U101" i="1"/>
  <c r="U102" i="1"/>
  <c r="U103" i="1"/>
  <c r="U104" i="1"/>
  <c r="U106" i="1"/>
  <c r="U107" i="1"/>
  <c r="U108" i="1"/>
  <c r="U109" i="1"/>
  <c r="U111" i="1"/>
  <c r="U112" i="1"/>
  <c r="U113" i="1"/>
  <c r="U114" i="1"/>
  <c r="U115" i="1"/>
  <c r="U117" i="1"/>
  <c r="U118" i="1"/>
  <c r="U120" i="1"/>
  <c r="U121" i="1"/>
  <c r="U122" i="1"/>
  <c r="U123" i="1"/>
  <c r="U124" i="1"/>
  <c r="U125" i="1"/>
  <c r="U128" i="1"/>
  <c r="U130" i="1"/>
  <c r="U131" i="1"/>
  <c r="U132" i="1"/>
  <c r="U133" i="1"/>
  <c r="U134" i="1"/>
  <c r="U135" i="1"/>
  <c r="U137" i="1"/>
  <c r="U138" i="1"/>
  <c r="U139" i="1"/>
  <c r="U141" i="1"/>
  <c r="U142" i="1"/>
  <c r="U144" i="1"/>
  <c r="U145" i="1"/>
  <c r="U146" i="1"/>
  <c r="U147" i="1"/>
  <c r="U148" i="1"/>
  <c r="U150" i="1"/>
  <c r="U151" i="1"/>
  <c r="U152" i="1"/>
  <c r="U153" i="1"/>
  <c r="U154" i="1"/>
  <c r="U156" i="1"/>
  <c r="U157" i="1"/>
  <c r="U158" i="1"/>
  <c r="U159" i="1"/>
  <c r="U161" i="1"/>
  <c r="U162" i="1"/>
  <c r="U163" i="1"/>
  <c r="U164" i="1"/>
  <c r="U166" i="1"/>
  <c r="U167" i="1"/>
  <c r="U168" i="1"/>
  <c r="U169" i="1"/>
  <c r="U171" i="1"/>
  <c r="U172" i="1"/>
  <c r="U173" i="1"/>
  <c r="U174" i="1"/>
  <c r="U176" i="1"/>
  <c r="U177" i="1"/>
  <c r="S1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4" i="1"/>
  <c r="S55" i="1"/>
  <c r="S56" i="1"/>
  <c r="S57" i="1"/>
  <c r="S60" i="1"/>
  <c r="S61" i="1"/>
  <c r="S62" i="1"/>
  <c r="S64" i="1"/>
  <c r="S65" i="1"/>
  <c r="S66" i="1"/>
  <c r="S67" i="1"/>
  <c r="S68" i="1"/>
  <c r="S69" i="1"/>
  <c r="S71" i="1"/>
  <c r="S72" i="1"/>
  <c r="S73" i="1"/>
  <c r="S74" i="1"/>
  <c r="S76" i="1"/>
  <c r="S77" i="1"/>
  <c r="S78" i="1"/>
  <c r="S80" i="1"/>
  <c r="S81" i="1"/>
  <c r="S82" i="1"/>
  <c r="S83" i="1"/>
  <c r="S85" i="1"/>
  <c r="S86" i="1"/>
  <c r="S87" i="1"/>
  <c r="S89" i="1"/>
  <c r="S90" i="1"/>
  <c r="S91" i="1"/>
  <c r="S92" i="1"/>
  <c r="S93" i="1"/>
  <c r="S94" i="1"/>
  <c r="S95" i="1"/>
  <c r="S96" i="1"/>
  <c r="S97" i="1"/>
  <c r="S98" i="1"/>
  <c r="S100" i="1"/>
  <c r="S101" i="1"/>
  <c r="S102" i="1"/>
  <c r="S103" i="1"/>
  <c r="S104" i="1"/>
  <c r="S106" i="1"/>
  <c r="S107" i="1"/>
  <c r="S108" i="1"/>
  <c r="S109" i="1"/>
  <c r="S111" i="1"/>
  <c r="S112" i="1"/>
  <c r="S113" i="1"/>
  <c r="S114" i="1"/>
  <c r="S115" i="1"/>
  <c r="S117" i="1"/>
  <c r="S118" i="1"/>
  <c r="S120" i="1"/>
  <c r="S121" i="1"/>
  <c r="S122" i="1"/>
  <c r="S123" i="1"/>
  <c r="S124" i="1"/>
  <c r="S125" i="1"/>
  <c r="S128" i="1"/>
  <c r="S130" i="1"/>
  <c r="S131" i="1"/>
  <c r="S132" i="1"/>
  <c r="S133" i="1"/>
  <c r="S134" i="1"/>
  <c r="S135" i="1"/>
  <c r="S137" i="1"/>
  <c r="S138" i="1"/>
  <c r="S139" i="1"/>
  <c r="S141" i="1"/>
  <c r="S142" i="1"/>
  <c r="S144" i="1"/>
  <c r="S145" i="1"/>
  <c r="S146" i="1"/>
  <c r="S147" i="1"/>
  <c r="S148" i="1"/>
  <c r="S150" i="1"/>
  <c r="S151" i="1"/>
  <c r="S152" i="1"/>
  <c r="S153" i="1"/>
  <c r="S154" i="1"/>
  <c r="S156" i="1"/>
  <c r="S157" i="1"/>
  <c r="S158" i="1"/>
  <c r="S159" i="1"/>
  <c r="S161" i="1"/>
  <c r="S162" i="1"/>
  <c r="S163" i="1"/>
  <c r="S164" i="1"/>
  <c r="S166" i="1"/>
  <c r="S167" i="1"/>
  <c r="S168" i="1"/>
  <c r="S169" i="1"/>
  <c r="S171" i="1"/>
  <c r="S172" i="1"/>
  <c r="S173" i="1"/>
  <c r="S174" i="1"/>
  <c r="S176" i="1"/>
  <c r="S177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60" i="1"/>
  <c r="Q61" i="1"/>
  <c r="Q62" i="1"/>
  <c r="Q64" i="1"/>
  <c r="Q65" i="1"/>
  <c r="Q66" i="1"/>
  <c r="Q67" i="1"/>
  <c r="Q68" i="1"/>
  <c r="Q69" i="1"/>
  <c r="Q71" i="1"/>
  <c r="Q72" i="1"/>
  <c r="Q73" i="1"/>
  <c r="Q74" i="1"/>
  <c r="Q76" i="1"/>
  <c r="Q77" i="1"/>
  <c r="Q78" i="1"/>
  <c r="Q80" i="1"/>
  <c r="Q81" i="1"/>
  <c r="Q82" i="1"/>
  <c r="Q83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6" i="1"/>
  <c r="Q107" i="1"/>
  <c r="Q108" i="1"/>
  <c r="Q109" i="1"/>
  <c r="Q111" i="1"/>
  <c r="Q112" i="1"/>
  <c r="Q113" i="1"/>
  <c r="Q114" i="1"/>
  <c r="Q115" i="1"/>
  <c r="Q117" i="1"/>
  <c r="Q118" i="1"/>
  <c r="Q120" i="1"/>
  <c r="Q121" i="1"/>
  <c r="Q122" i="1"/>
  <c r="Q123" i="1"/>
  <c r="Q124" i="1"/>
  <c r="Q125" i="1"/>
  <c r="Q128" i="1"/>
  <c r="Q130" i="1"/>
  <c r="Q131" i="1"/>
  <c r="Q132" i="1"/>
  <c r="Q133" i="1"/>
  <c r="Q134" i="1"/>
  <c r="Q135" i="1"/>
  <c r="Q137" i="1"/>
  <c r="Q138" i="1"/>
  <c r="Q139" i="1"/>
  <c r="Q141" i="1"/>
  <c r="Q142" i="1"/>
  <c r="Q144" i="1"/>
  <c r="Q145" i="1"/>
  <c r="Q146" i="1"/>
  <c r="Q147" i="1"/>
  <c r="Q148" i="1"/>
  <c r="Q150" i="1"/>
  <c r="Q151" i="1"/>
  <c r="Q152" i="1"/>
  <c r="Q153" i="1"/>
  <c r="Q154" i="1"/>
  <c r="Q156" i="1"/>
  <c r="Q157" i="1"/>
  <c r="Q158" i="1"/>
  <c r="Q159" i="1"/>
  <c r="Q161" i="1"/>
  <c r="Q162" i="1"/>
  <c r="Q163" i="1"/>
  <c r="Q164" i="1"/>
  <c r="Q166" i="1"/>
  <c r="Q167" i="1"/>
  <c r="Q168" i="1"/>
  <c r="Q169" i="1"/>
  <c r="Q171" i="1"/>
  <c r="Q172" i="1"/>
  <c r="Q173" i="1"/>
  <c r="Q174" i="1"/>
  <c r="Q176" i="1"/>
  <c r="Q177" i="1"/>
  <c r="M165" i="1"/>
  <c r="N165" i="1"/>
  <c r="O165" i="1"/>
  <c r="P165" i="1"/>
  <c r="R165" i="1"/>
  <c r="T165" i="1"/>
  <c r="L165" i="1"/>
  <c r="T175" i="1"/>
  <c r="R175" i="1"/>
  <c r="S175" i="1" s="1"/>
  <c r="P175" i="1"/>
  <c r="O175" i="1"/>
  <c r="N175" i="1"/>
  <c r="M175" i="1"/>
  <c r="L175" i="1"/>
  <c r="T170" i="1"/>
  <c r="R170" i="1"/>
  <c r="P170" i="1"/>
  <c r="O170" i="1"/>
  <c r="N170" i="1"/>
  <c r="M170" i="1"/>
  <c r="L170" i="1"/>
  <c r="T160" i="1"/>
  <c r="R160" i="1"/>
  <c r="P160" i="1"/>
  <c r="O160" i="1"/>
  <c r="N160" i="1"/>
  <c r="M160" i="1"/>
  <c r="L160" i="1"/>
  <c r="T155" i="1"/>
  <c r="R155" i="1"/>
  <c r="P155" i="1"/>
  <c r="O155" i="1"/>
  <c r="N155" i="1"/>
  <c r="M155" i="1"/>
  <c r="L155" i="1"/>
  <c r="T149" i="1"/>
  <c r="U149" i="1" s="1"/>
  <c r="R149" i="1"/>
  <c r="P149" i="1"/>
  <c r="O149" i="1"/>
  <c r="N149" i="1"/>
  <c r="M149" i="1"/>
  <c r="L149" i="1"/>
  <c r="T143" i="1"/>
  <c r="R143" i="1"/>
  <c r="P143" i="1"/>
  <c r="Q143" i="1" s="1"/>
  <c r="O143" i="1"/>
  <c r="N143" i="1"/>
  <c r="M143" i="1"/>
  <c r="L143" i="1"/>
  <c r="T140" i="1"/>
  <c r="R140" i="1"/>
  <c r="P140" i="1"/>
  <c r="O140" i="1"/>
  <c r="N140" i="1"/>
  <c r="M140" i="1"/>
  <c r="L140" i="1"/>
  <c r="T136" i="1"/>
  <c r="R136" i="1"/>
  <c r="P136" i="1"/>
  <c r="O136" i="1"/>
  <c r="N136" i="1"/>
  <c r="M136" i="1"/>
  <c r="L136" i="1"/>
  <c r="T129" i="1"/>
  <c r="R129" i="1"/>
  <c r="P129" i="1"/>
  <c r="O129" i="1"/>
  <c r="N129" i="1"/>
  <c r="M129" i="1"/>
  <c r="L129" i="1"/>
  <c r="T119" i="1"/>
  <c r="R119" i="1"/>
  <c r="P119" i="1"/>
  <c r="O119" i="1"/>
  <c r="N119" i="1"/>
  <c r="M119" i="1"/>
  <c r="L119" i="1"/>
  <c r="T116" i="1"/>
  <c r="R116" i="1"/>
  <c r="P116" i="1"/>
  <c r="O116" i="1"/>
  <c r="N116" i="1"/>
  <c r="M116" i="1"/>
  <c r="L116" i="1"/>
  <c r="T110" i="1"/>
  <c r="R110" i="1"/>
  <c r="P110" i="1"/>
  <c r="O110" i="1"/>
  <c r="N110" i="1"/>
  <c r="M110" i="1"/>
  <c r="L110" i="1"/>
  <c r="T105" i="1"/>
  <c r="R105" i="1"/>
  <c r="P105" i="1"/>
  <c r="Q105" i="1" s="1"/>
  <c r="O105" i="1"/>
  <c r="N105" i="1"/>
  <c r="M105" i="1"/>
  <c r="L105" i="1"/>
  <c r="L88" i="1"/>
  <c r="M88" i="1"/>
  <c r="N88" i="1"/>
  <c r="O88" i="1"/>
  <c r="P88" i="1"/>
  <c r="R88" i="1"/>
  <c r="T88" i="1"/>
  <c r="T84" i="1"/>
  <c r="R84" i="1"/>
  <c r="P84" i="1"/>
  <c r="O84" i="1"/>
  <c r="N84" i="1"/>
  <c r="M84" i="1"/>
  <c r="L84" i="1"/>
  <c r="T79" i="1"/>
  <c r="R79" i="1"/>
  <c r="P79" i="1"/>
  <c r="O79" i="1"/>
  <c r="N79" i="1"/>
  <c r="M79" i="1"/>
  <c r="L79" i="1"/>
  <c r="T75" i="1"/>
  <c r="U75" i="1" s="1"/>
  <c r="R75" i="1"/>
  <c r="P75" i="1"/>
  <c r="O75" i="1"/>
  <c r="N75" i="1"/>
  <c r="M75" i="1"/>
  <c r="L75" i="1"/>
  <c r="T70" i="1"/>
  <c r="R70" i="1"/>
  <c r="P70" i="1"/>
  <c r="O70" i="1"/>
  <c r="N70" i="1"/>
  <c r="M70" i="1"/>
  <c r="L70" i="1"/>
  <c r="T63" i="1"/>
  <c r="R63" i="1"/>
  <c r="P63" i="1"/>
  <c r="O63" i="1"/>
  <c r="N63" i="1"/>
  <c r="M63" i="1"/>
  <c r="L63" i="1"/>
  <c r="T59" i="1"/>
  <c r="R59" i="1"/>
  <c r="P59" i="1"/>
  <c r="O59" i="1"/>
  <c r="N59" i="1"/>
  <c r="M59" i="1"/>
  <c r="L59" i="1"/>
  <c r="T53" i="1"/>
  <c r="R53" i="1"/>
  <c r="P53" i="1"/>
  <c r="O53" i="1"/>
  <c r="N53" i="1"/>
  <c r="M53" i="1"/>
  <c r="L53" i="1"/>
  <c r="T37" i="1"/>
  <c r="R37" i="1"/>
  <c r="P37" i="1"/>
  <c r="O37" i="1"/>
  <c r="N37" i="1"/>
  <c r="M37" i="1"/>
  <c r="L37" i="1"/>
  <c r="Q75" i="1" l="1"/>
  <c r="Q110" i="1"/>
  <c r="U70" i="1"/>
  <c r="S110" i="1"/>
  <c r="U165" i="1"/>
  <c r="S165" i="1"/>
  <c r="M9" i="1"/>
  <c r="Q63" i="1"/>
  <c r="Q140" i="1"/>
  <c r="Q165" i="1"/>
  <c r="N9" i="1"/>
  <c r="S63" i="1"/>
  <c r="S140" i="1"/>
  <c r="U63" i="1"/>
  <c r="U140" i="1"/>
  <c r="Q149" i="1"/>
  <c r="S88" i="1"/>
  <c r="Q79" i="1"/>
  <c r="Q155" i="1"/>
  <c r="S79" i="1"/>
  <c r="S155" i="1"/>
  <c r="L9" i="1"/>
  <c r="S53" i="1"/>
  <c r="U79" i="1"/>
  <c r="U119" i="1"/>
  <c r="S129" i="1"/>
  <c r="U155" i="1"/>
  <c r="Q170" i="1"/>
  <c r="U53" i="1"/>
  <c r="U84" i="1"/>
  <c r="U129" i="1"/>
  <c r="S160" i="1"/>
  <c r="S170" i="1"/>
  <c r="U170" i="1"/>
  <c r="Q175" i="1"/>
  <c r="S75" i="1"/>
  <c r="U110" i="1"/>
  <c r="Q119" i="1"/>
  <c r="S37" i="1"/>
  <c r="Q84" i="1"/>
  <c r="S119" i="1"/>
  <c r="Q160" i="1"/>
  <c r="Q59" i="1"/>
  <c r="S84" i="1"/>
  <c r="Q136" i="1"/>
  <c r="S59" i="1"/>
  <c r="S136" i="1"/>
  <c r="U160" i="1"/>
  <c r="U59" i="1"/>
  <c r="Q70" i="1"/>
  <c r="U88" i="1"/>
  <c r="S105" i="1"/>
  <c r="U136" i="1"/>
  <c r="S70" i="1"/>
  <c r="U105" i="1"/>
  <c r="Q116" i="1"/>
  <c r="S143" i="1"/>
  <c r="U175" i="1"/>
  <c r="Q88" i="1"/>
  <c r="S116" i="1"/>
  <c r="U143" i="1"/>
  <c r="Q53" i="1"/>
  <c r="U116" i="1"/>
  <c r="Q129" i="1"/>
  <c r="S149" i="1"/>
  <c r="O9" i="1"/>
  <c r="M58" i="1"/>
  <c r="P9" i="1"/>
  <c r="N58" i="1"/>
  <c r="R9" i="1"/>
  <c r="O58" i="1"/>
  <c r="P58" i="1"/>
  <c r="Q58" i="1" s="1"/>
  <c r="T9" i="1"/>
  <c r="Q37" i="1"/>
  <c r="R58" i="1"/>
  <c r="T58" i="1"/>
  <c r="U37" i="1"/>
  <c r="L58" i="1"/>
  <c r="M8" i="1" l="1"/>
  <c r="S9" i="1"/>
  <c r="U9" i="1"/>
  <c r="N8" i="1"/>
  <c r="L8" i="1"/>
  <c r="Q9" i="1"/>
  <c r="O8" i="1"/>
  <c r="R8" i="1"/>
  <c r="T8" i="1"/>
  <c r="U58" i="1"/>
  <c r="P8" i="1"/>
  <c r="Q8" i="1" s="1"/>
  <c r="S58" i="1"/>
  <c r="U8" i="1" l="1"/>
  <c r="S8" i="1"/>
</calcChain>
</file>

<file path=xl/sharedStrings.xml><?xml version="1.0" encoding="utf-8"?>
<sst xmlns="http://schemas.openxmlformats.org/spreadsheetml/2006/main" count="1429" uniqueCount="262">
  <si>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</si>
  <si>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</si>
  <si>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</si>
  <si>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</si>
  <si>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</si>
  <si>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</si>
  <si>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</si>
  <si>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</si>
  <si>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</si>
  <si>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</si>
  <si>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</si>
  <si>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</si>
  <si>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</si>
  <si>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</si>
  <si>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</si>
  <si>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</si>
  <si>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</si>
  <si>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</si>
  <si>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</si>
  <si>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</si>
  <si>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02</t>
  </si>
  <si>
    <t>Propios</t>
  </si>
  <si>
    <t>20</t>
  </si>
  <si>
    <t>ADQUISICIÓN DE BIENES  Y SERVICIOS</t>
  </si>
  <si>
    <t>03</t>
  </si>
  <si>
    <t>A ORGANIZACIONES INTERNACIONALES</t>
  </si>
  <si>
    <t>01</t>
  </si>
  <si>
    <t>004</t>
  </si>
  <si>
    <t>A LA COMISIÓN DE REGULACIÓN DE COMUNICACIONES (CRC). ARTÍCULO 20 LEY 1978 DE 2019</t>
  </si>
  <si>
    <t>011</t>
  </si>
  <si>
    <t>TRANSFERIR A LA AGENCIA NACIONAL DEL ESPECTRO ARTICULO 31 LEY 1341 DE 2009 Y ARTICULO 6O. DEL DECRETO 4169 DE 2011</t>
  </si>
  <si>
    <t>012</t>
  </si>
  <si>
    <t>TRANSFERIR A LA SUPERINTENDENCIA DE INDUSTRIA Y COMERCIO DECRETOS 1130 Y 1620 DE 1999 Y 2003.  LEYES 1341 Y 1369 DE 2009</t>
  </si>
  <si>
    <t>088</t>
  </si>
  <si>
    <t>COMPUTADORES PARA EDUCAR - CPE (ART. 39 LEY  1341 DE 2009)</t>
  </si>
  <si>
    <t>999</t>
  </si>
  <si>
    <t>OTRAS TRANSFERENCIAS - DISTRIBUCIÓN PREVIO CONCEPTO DGPPN</t>
  </si>
  <si>
    <t>04</t>
  </si>
  <si>
    <t>029</t>
  </si>
  <si>
    <t>PLANES COMPLEMENTARIOS DE SALUD (NO DE PENSIONES).</t>
  </si>
  <si>
    <t>10</t>
  </si>
  <si>
    <t>SENTENCIAS Y CONCILIACIONES</t>
  </si>
  <si>
    <t>11</t>
  </si>
  <si>
    <t>07</t>
  </si>
  <si>
    <t>001</t>
  </si>
  <si>
    <t>TRANSFERIR AL OPERADOR OFICIAL DE LOS SERVICIOS DE FRANQUICIA POSTAL Y TELEGRÁFICA</t>
  </si>
  <si>
    <t>002</t>
  </si>
  <si>
    <t xml:space="preserve">TRANSFERENCIA  PARA FINANCIAMIENTO DEL SERVICIO POSTAL UNIVERSAL </t>
  </si>
  <si>
    <t>003</t>
  </si>
  <si>
    <t>A RADIO TELEVISIÓN NACIONAL DE COLOMBIA (RTVC). ARTICULO 45 LEY 1978 DE 2019</t>
  </si>
  <si>
    <t>08</t>
  </si>
  <si>
    <t>IMPUESTOS</t>
  </si>
  <si>
    <t>CUOTA DE FISCALIZACIÓN Y AUDITAJE</t>
  </si>
  <si>
    <t>C</t>
  </si>
  <si>
    <t>2301</t>
  </si>
  <si>
    <t>0400</t>
  </si>
  <si>
    <t>20204A</t>
  </si>
  <si>
    <t>2. SEGURIDAD HUMANA Y JUSTICIA SOCIAL / A. ESTRATEGIA DE CONECTIVIDAD DIGITAL</t>
  </si>
  <si>
    <t>27</t>
  </si>
  <si>
    <t>29</t>
  </si>
  <si>
    <t>21</t>
  </si>
  <si>
    <t>30</t>
  </si>
  <si>
    <t>31</t>
  </si>
  <si>
    <t>32</t>
  </si>
  <si>
    <t>34</t>
  </si>
  <si>
    <t>Nación</t>
  </si>
  <si>
    <t>2302</t>
  </si>
  <si>
    <t>14</t>
  </si>
  <si>
    <t>18</t>
  </si>
  <si>
    <t>40402B</t>
  </si>
  <si>
    <t>4. TRANSFORMACIÓN PRODUCTIVA, INTERNACIONALIZACIÓN Y ACCIÓN CLÍMATICA / B. CIERRE DE BRECHAS TECNOLÓGICAS EN EL SECTOR PRODUCTIVO</t>
  </si>
  <si>
    <t>19</t>
  </si>
  <si>
    <t>20204B</t>
  </si>
  <si>
    <t>2. SEGURIDAD HUMANA Y JUSTICIA SOCIAL / B. ALFABETIZACIÓN Y APROPIACIÓN DIGITAL COMO MOTOR DE OPORTUNIDADES PARA LA IGUALDAD</t>
  </si>
  <si>
    <t>24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</si>
  <si>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</si>
  <si>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</si>
  <si>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25</t>
  </si>
  <si>
    <t>53105B</t>
  </si>
  <si>
    <t>5. CONVERGENCIA REGIONAL / B. ENTIDADES PÚBLICAS TERRITORIALES Y NACIONALES FORTALECIDAS</t>
  </si>
  <si>
    <t>26</t>
  </si>
  <si>
    <t>28</t>
  </si>
  <si>
    <t>2399</t>
  </si>
  <si>
    <t>15</t>
  </si>
  <si>
    <t>53105D</t>
  </si>
  <si>
    <t>5. CONVERGENCIA REGIONAL / D. GOBIERNO DIGITAL PARA LA GENTE</t>
  </si>
  <si>
    <t>16</t>
  </si>
  <si>
    <t>17</t>
  </si>
  <si>
    <t>VIÁTICOS DE LOS FUNCIONARIOS EN COMISIÓN</t>
  </si>
  <si>
    <t>010</t>
  </si>
  <si>
    <t>SERVICIOS DE ALCANTARILLADO, RECOLECCIÓN, TRATAMIENTO Y DISPOSICIÓN DE DESECHOS Y OTROS SERVICIOS DE SANEAMIENTO AMBIENTAL</t>
  </si>
  <si>
    <t>009</t>
  </si>
  <si>
    <t>SERVICIOS PARA EL CUIDADO DE LA SALUD HUMANA Y SERVICIOS SOCIALES</t>
  </si>
  <si>
    <t>SERVICIOS DE EDUCACIÓN</t>
  </si>
  <si>
    <t>OTROS SERVICIOS DE FABRICACIÓN; SERVICIOS DE EDICIÓN, IMPRESIÓN Y REPRODUCCIÓN; SERVICIOS DE RECUPERACIÓN DE MATERIALES</t>
  </si>
  <si>
    <t>008</t>
  </si>
  <si>
    <t>SERVICIOS DE MANTENIMIENTO, REPARACIÓN E INSTALACIÓN (EXCEPTO SERVICIOS DE CONSTRUCCIÓN)</t>
  </si>
  <si>
    <t>007</t>
  </si>
  <si>
    <t>SERVICIOS DE SOPORTE</t>
  </si>
  <si>
    <t>005</t>
  </si>
  <si>
    <t>SERVICIOS DE TELECOMUNICACIONES, TRANSMISIÓN Y SUMINISTRO DE INFORMACIÓN</t>
  </si>
  <si>
    <t>SERVICIOS PROFESIONALES, CIENTÍFICOS Y TÉCNICOS (EXCEPTO LOS SERVICIOS DE INVESTIGACION, URBANISMO, JURÍDICOS Y DE CONTABILIDAD)</t>
  </si>
  <si>
    <t>SERVICIOS INMOBILIARIOS</t>
  </si>
  <si>
    <t>SERVICIOS FINANCIEROS Y SERVICIOS CONEXOS</t>
  </si>
  <si>
    <t>SERVICIOS DE DISTRIBUCIÓN DE ELECTRICIDAD, GAS Y AGUA (POR CUENTA PROPIA)</t>
  </si>
  <si>
    <t>006</t>
  </si>
  <si>
    <t>SERVICIOS POSTALES Y DE MENSAJERÍA</t>
  </si>
  <si>
    <t>SERVICIOS DE TRANSPORTE DE CARGA</t>
  </si>
  <si>
    <t>SERVICIOS DE TRANSPORTE DE PASAJEROS</t>
  </si>
  <si>
    <t>ALOJAMIENTO; SERVICIOS DE SUMINISTROS DE COMIDAS Y BEBIDAS</t>
  </si>
  <si>
    <t>MAQUINARIA DE OFICINA, CONTABILIDAD E INFORMÁTICA</t>
  </si>
  <si>
    <t>MAQUINARIA PARA USOS ESPECIALES</t>
  </si>
  <si>
    <t>PRODUCTOS METÁLICOS ELABORADOS (EXCEPTO MAQUINARIA Y EQUIPO)</t>
  </si>
  <si>
    <t>OTROS BIENES TRANSPORTABLES N.C.P.</t>
  </si>
  <si>
    <t>PRODUCTOS DE CAUCHO Y PLÁSTICO</t>
  </si>
  <si>
    <t>OTROS PRODUCTOS QUÍMICOS; FIBRAS ARTIFICIALES (O FIBRAS INDUSTRIALES HECHAS POR EL HOMBRE)</t>
  </si>
  <si>
    <t>PRODUCTOS DE HORNOS DE COQUE; PRODUCTOS DE REFINACIÓN DE PETRÓLEO Y COMBUSTIBLE NUCLEAR</t>
  </si>
  <si>
    <t>PASTA O PULPA, PAPEL Y PRODUCTOS DE PAPEL; IMPRESOS Y ARTÍCULOS SIMILARES</t>
  </si>
  <si>
    <t>DOTACIÓN (PRENDAS DE VESTIR Y CALZADO)</t>
  </si>
  <si>
    <t>MUEBLES, INSTRUMENTOS MUSICALES, ARTÍCULOS DE DEPORTE Y ANTIGÜEDADES</t>
  </si>
  <si>
    <t>MEMBRESÍAS</t>
  </si>
  <si>
    <t>094</t>
  </si>
  <si>
    <t>093</t>
  </si>
  <si>
    <t>014</t>
  </si>
  <si>
    <t>SENTENCIAS</t>
  </si>
  <si>
    <t>IMPUESTO SOBRE VEHÍCULOS AUTOMOTORES</t>
  </si>
  <si>
    <t>IMPUESTO PREDIAL Y SOBRETASA AMBIENTAL</t>
  </si>
  <si>
    <t>TRANSF. CTES. - SERVICIO DE ACCESO Y USO DE TECNOLOGÍAS DE LA INFORMACIÓN Y LAS COMUNICACIONES - IMPLEMENTACIÓN SOLUCIONES DE ACCESO COMUNITARIO A LAS TECNOLOGÍAS DE LA INFORMACIÓN Y LAS COMUNICACIONES  NACIONAL</t>
  </si>
  <si>
    <t>2301024</t>
  </si>
  <si>
    <t>ADQUIS. DE BYS - SERVICIO DE ACCESO Y USO DE TECNOLOGÍAS DE LA INFORMACIÓN Y LAS COMUNICACIONES - IMPLEMENTACIÓN SOLUCIONES DE ACCESO COMUNITARIO A LAS TECNOLOGÍAS DE LA INFORMACIÓN Y LAS COMUNICACIONES  NACIONAL</t>
  </si>
  <si>
    <t>TRANSF. CTES. - DOCUMENTOS DE INSPECCIÓN Y VIGILANCIA - TRANSFORMACIÓN DEL MODELO DE VIGILANCIA, INSPECCIÓN Y CONTROL DEL SECTOR TIC NACIONAL</t>
  </si>
  <si>
    <t>2301044</t>
  </si>
  <si>
    <t>ADQUIS. DE BYS - SERVICIO DE VIGILANCIA Y CONTROL - TRANSFORMACIÓN DEL MODELO DE VIGILANCIA, INSPECCIÓN Y CONTROL DEL SECTOR TIC NACIONAL</t>
  </si>
  <si>
    <t>2301082</t>
  </si>
  <si>
    <t>ADQUIS. DE BYS - SISTEMAS DE INFORMACIÓN ACTUALIZADOS - TRANSFORMACIÓN DEL MODELO DE VIGILANCIA, INSPECCIÓN Y CONTROL DEL SECTOR TIC NACIONAL</t>
  </si>
  <si>
    <t>2301077</t>
  </si>
  <si>
    <t>ADQUIS. DE BYS - DOCUMENTOS DE INSPECCIÓN Y VIGILANCIA - TRANSFORMACIÓN DEL MODELO DE VIGILANCIA, INSPECCIÓN Y CONTROL DEL SECTOR TIC NACIONAL</t>
  </si>
  <si>
    <t>TRANSF. CTES. - SERVICIO DE APOYO FINANCIERO A OPERADORES DE TELEVISIÓN PÚBLICA - FORTALECIMIENTO INTEGRAL DE LOS OPERADORES PÚBLICOS DEL SERVICIO DE TELEVISIÓN  NACIONAL</t>
  </si>
  <si>
    <t>2301070</t>
  </si>
  <si>
    <t>TRANSF. CTES. - ESTUDIOS DE RADIO - FORTALECIMIENTO DE LA RADIO PÚBLICA EN EL TERRITORIO NACIONAL</t>
  </si>
  <si>
    <t xml:space="preserve">2301009 </t>
  </si>
  <si>
    <t>TRANSF. CTES. - ESTACIONES DE RADIODIFUSIÓN - FORTALECIMIENTO DE LA RADIO PÚBLICA EN EL TERRITORIO NACIONAL</t>
  </si>
  <si>
    <t>2301008</t>
  </si>
  <si>
    <t>TRANSF. CTES. - DOCUMENTOS NORMATIVOS - FORTALECIMIENTO DE POLÍTICAS SECTORIALES PARA EL DESARROLLO DE LA INDUSTRIA DE COMUNICACIONES NACIONAL</t>
  </si>
  <si>
    <t>2301006</t>
  </si>
  <si>
    <t>ADQUIS. DE BYS - SERVICIO DE ASISTENCIA TÉCNICA A LOS USUARIOS DEL SECTOR DE LAS COMUNICACIONES EN USO DEL ESPECTRO - FORTALECIMIENTO DE POLÍTICAS SECTORIALES PARA EL DESARROLLO DE LA INDUSTRIA DE COMUNICACIONES NACIONAL</t>
  </si>
  <si>
    <t>2301085</t>
  </si>
  <si>
    <t>ADQUIS. DE BYS - DOCUMENTOS NORMATIVOS - FORTALECIMIENTO DE POLÍTICAS SECTORIALES PARA EL DESARROLLO DE LA INDUSTRIA DE COMUNICACIONES NACIONAL</t>
  </si>
  <si>
    <t>TRANSF. CTES. - SERVICIO DE ASISTENCIA TÉCNICA - AMPLIACIÓN DEL ACCESO A LA OFERTA INSTITUCIONAL DEL SECTOR TIC PARA LOS GRUPOS DE INTERÉS Y ENTIDADES TERRITORIALES A NIVEL NACIONAL</t>
  </si>
  <si>
    <t>ADQUIS. DE BYS - SERVICIO DE ASISTENCIA TÉCNICA - AMPLIACIÓN DEL ACCESO A LA OFERTA INSTITUCIONAL DEL SECTOR TIC PARA LOS GRUPOS DE INTERÉS Y ENTIDADES TERRITORIALES A NIVEL  NACIONAL</t>
  </si>
  <si>
    <t>ADQUIS. DE BYS - SERVICIO DE CONEXIONES A REDES DE ACCESO - FORTALECIMIENTO DEL ACCESO Y/O USO DE SERVICIOS DE TELECOMUNICACIONES PARA CERRAR LA BRECHA DIGITAL EN LAS REGIONES DEL PAÍS NACIONAL</t>
  </si>
  <si>
    <t>2301027</t>
  </si>
  <si>
    <t>ADQUIS. DE BYS - SERVICIO DE ACCESO Y USO DE TECNOLOGÍAS DE LA INFORMACIÓN Y LAS COMUNICACIONES - FORTALECIMIENTO DEL ACCESO Y/O USO DE SERVICIOS DE TELECOMUNICACIONES PARA CERRAR LA BRECHA DIGITAL EN LAS REGIONES DEL PAÍS NACIONAL</t>
  </si>
  <si>
    <t>TRANSF. CTES. - SERVICIO DE ACCESO Y USO DE TECNOLOGÍAS DE LA INFORMACIÓN Y LAS COMUNICACIONES - FORTALECIMIENTO DEL ACCESO Y/O USO DE SERVICIOS DE TELECOMUNICACIONES PARA CERRAR LA BRECHA DIGITAL EN LAS REGIONES DEL PAÍS NACIONAL</t>
  </si>
  <si>
    <t>TRANSF. CTES. - SERVICIO DE CONEXIONES A REDES DE ACCESO - FORTALECIMIENTO DEL ACCESO Y/O USO DE SERVICIOS DE TELECOMUNICACIONES PARA CERRAR LA BRECHA DIGITAL EN LAS REGIONES DEL PAÍS NACIONAL</t>
  </si>
  <si>
    <t>TRANSF. CTES. - SERVICIO DE PRODUCCIÓN Y/O COPRODUCCIÓN DE CONTENIDOS CONVERGENTES - FORTALECIMIENTO DEL MODELO CONVERGENTE DE LA TELEVISIÓN PÚBLICA REGIONAL Y  NACIONAL</t>
  </si>
  <si>
    <t>2302074</t>
  </si>
  <si>
    <t>ADQUIS. DE BYS - SERVICIO DE PRODUCCIÓN Y/O COPRODUCCIÓN DE CONTENIDOS CONVERGENTES - FORTALECIMIENTO DEL MODELO CONVERGENTE DE LA TELEVISIÓN PÚBLICA REGIONAL Y  NACIONAL</t>
  </si>
  <si>
    <t>ADQUIS. DE BYS - SERVICIO DE MEDICIÓN DE AUDIENCIAS E IMPACTO DE LOS CONTENIDOS - FORTALECIMIENTO DEL MODELO CONVERGENTE DE LA TELEVISIÓN PÚBLICA REGIONAL Y  NACIONAL</t>
  </si>
  <si>
    <t>2302071</t>
  </si>
  <si>
    <t>TRANSF. CTES. - SERVICIO DE ASISTENCIA TÉCNICA A EMPRESAS DE LA INDUSTRIA DE TECNOLOGÍAS DE LA INFORMACIÓN PARA MEJORAR SUS CAPACIDADES DE COMERCIALIZACIÓN E INNOVACIÓN - FORTALECIMIENTO DE LA INDUSTRIA DE TI  NACIONAL</t>
  </si>
  <si>
    <t>2302022</t>
  </si>
  <si>
    <t>TRANSF. CTES. - SERVICIO DE APOYO FINANCIERO PARA INCENTIVAR LA EDUCACIÓN EN TECNOLOGÍAS DE LA INFORMACIÓN  - FORTALECIMIENTO DE LA INDUSTRIA DE TI  NACIONAL</t>
  </si>
  <si>
    <t>2302017</t>
  </si>
  <si>
    <t>ADQUIS. DE BYS - SERVICIO DE ASISTENCIA TÉCNICA A EMPRESAS DE LA INDUSTRIA DE TECNOLOGÍAS DE LA INFORMACIÓN PARA MEJORAR SUS CAPACIDADES DE COMERCIALIZACIÓN E INNOVACIÓN - FORTALECIMIENTO DE LA INDUSTRIA DE TI  NACIONAL</t>
  </si>
  <si>
    <t>ADQUIS. DE BYS - SERVICIO DE APOYO FINANCIERO PARA INCENTIVAR LA EDUCACIÓN EN TECNOLOGÍAS DE LA INFORMACIÓN  - FORTALECIMIENTO DE LA INDUSTRIA DE TI  NACIONAL</t>
  </si>
  <si>
    <t>TRANSF. CTES. - SERVICIO DE EDUCACIÓN INFORMAL SOBRE LAS TECNOLOGÍAS DE LA INFORMACIÓN Y LAS COMUNICACIONES CON ENFOQUE DIFERENCIAL  - SERVICIO DE ASISTENCIA, CAPACITACIÓN Y APOYO PARA EL USO Y APROPIACIÓN DE LAS TIC, CON ENFOQUE DIFERENC</t>
  </si>
  <si>
    <t>2302065</t>
  </si>
  <si>
    <t>TRANSF. CTES. - SERVICIO DE ATENCIÓN A INCIDENTES DE SEGURIDAD DIGITAL - FORTALECIMIENTO DE LAS CAPACIDADES DE PREVENCION, DETECCION Y RECUPERACION DE INCIDENTES DE SEGURIDAD DIGITAL DE LOS CIUDADANOS, DEL SECTOR PUBLICO Y DEL SECTOR PRIV</t>
  </si>
  <si>
    <t>2302093</t>
  </si>
  <si>
    <t>TRANSF. CTES. - SERVICIO DE INFORMACIÓN IMPLEMENTADO - FORTALECIMIENTO DE LAS CAPACIDADES DE PREVENCION, DETECCION Y RECUPERACION DE INCIDENTES DE SEGURIDAD DIGITAL DE LOS CIUDADANOS, DEL SECTOR PUBLICO Y DEL SECTOR PRIVADO. NACIONAL</t>
  </si>
  <si>
    <t>2302091</t>
  </si>
  <si>
    <t>TRANSF. CTES. - DOCUMENTOS METODOLÓGICOS - FORTALECIMIENTO DE LAS CAPACIDADES DE PREVENCION, DETECCION Y RECUPERACION DE INCIDENTES DE SEGURIDAD DIGITAL DE LOS CIUDADANOS, DEL SECTOR PUBLICO Y DEL SECTOR PRIVADO. NACIONAL</t>
  </si>
  <si>
    <t>2302007</t>
  </si>
  <si>
    <t>ADQUIS. DE BYS - SERVICIO DE ATENCIÓN A INCIDENTES DE SEGURIDAD DIGITAL - FORTALECIMIENTO DE LAS CAPACIDADES DE PREVENCION, DETECCION Y RECUPERACION DE INCIDENTES DE SEGURIDAD DIGITAL DE LOS CIUDADANOS, DEL SECTOR PUBLICO Y DEL SE</t>
  </si>
  <si>
    <t>ADQUIS. DE BYS - SERVICIO DE ANÁLISIS DE VULNERABILIDADES DE SEGURIDAD DIGITAL - FORTALECIMIENTO DE LAS CAPACIDADES DE PREVENCION, DETECCION Y RECUPERACION DE INCIDENTES DE SEGURIDAD DIGITAL DE LOS CIUDADANOS, DEL SECTOR PUBLICO Y</t>
  </si>
  <si>
    <t>2302092</t>
  </si>
  <si>
    <t>ADQUIS. DE BYS - SERVICIO DE INFORMACIÓN IMPLEMENTADO - FORTALECIMIENTO DE LAS CAPACIDADES DE PREVENCION, DETECCION Y RECUPERACION DE INCIDENTES DE SEGURIDAD DIGITAL DE LOS CIUDADANOS, DEL SECTOR PUBLICO Y DEL SECTOR PRIVADO.  NAC</t>
  </si>
  <si>
    <t>ADQUIS. DE BYS - DOCUMENTOS METODOLÓGICOS - FORTALECIMIENTO DE LAS CAPACIDADES DE PREVENCION, DETECCION Y RECUPERACION DE INCIDENTES DE SEGURIDAD DIGITAL DE LOS CIUDADANOS, DEL SECTOR PUBLICO Y DEL SECTOR PRIVADO.  NACIONAL</t>
  </si>
  <si>
    <t>ADQUIS. DE BYS - DOCUMENTOS DE EVALUACIÓN - FORTALECIMIENTO DE LAS CAPACIDADES DE PREVENCION, DETECCION Y RECUPERACION DE INCIDENTES DE SEGURIDAD DIGITAL DE LOS CIUDADANOS, DEL SECTOR PUBLICO Y DEL SECTOR PRIVADO.  NACIONAL</t>
  </si>
  <si>
    <t>2302004</t>
  </si>
  <si>
    <t>TRANSF. CTES. - SERVICIO DE ASISTENCIA TÉCNICA - FORTALECIMIENTO DE LAS TECNOLOGÍAS DE LA INFORMACIÓN Y LAS COMUNICACIONES EN LAS ENTIDADES DEL ESTADO PARA LA TRANSFORMACIÓN DIGITAL DEL SECTOR PÚBLICO A NIVEL NACIONAL</t>
  </si>
  <si>
    <t>2302099</t>
  </si>
  <si>
    <t>ADQUIS. DE BYS - SERVICIO DE ASISTENCIA TÉCNICA - FORTALECIMIENTO DE LAS TECNOLOGÍAS DE LA INFORMACIÓN Y LAS COMUNICACIONES EN LAS ENTIDADES DEL ESTADO PARA LA TRANSFORMACIÓN DIGITAL DEL SECTOR PÚBLICO A NIVEL NACIONAL</t>
  </si>
  <si>
    <t>ADQUIS. DE BYS - SERVICIOS DE INFORMACIÓN PARA LA IMPLEMENTACIÓN DE LA ESTRATEGIA DE GOBIERNO DIGITAL - FORTALECIMIENTO DE LAS TECNOLOGÍAS DE LA INFORMACIÓN Y LAS COMUNICACIONES EN LAS ENTIDADES DEL ESTADO PARA LA TRANSFORMACIÓN DIG</t>
  </si>
  <si>
    <t>2302086</t>
  </si>
  <si>
    <t>ADQUIS. DE BYS - DOCUMENTOS DE LINEAMIENTOS TÉCNICOS - FORTALECIMIENTO DE LAS TECNOLOGÍAS DE LA INFORMACIÓN Y LAS COMUNICACIONES EN LAS ENTIDADES DEL ESTADO PARA LA TRANSFORMACIÓN DIGITAL DEL SECTOR PÚBLICO A NIVEL NACIONAL</t>
  </si>
  <si>
    <t>2302083</t>
  </si>
  <si>
    <t>ADQUIS. DE BYS - SERVICIO DE PROMOCIÓN PARA LA APROPIACIÓN DE LA ESTRATEGIA DE GOBIERNO DIGITAL - FORTALECIMIENTO DE LAS TECNOLOGÍAS DE LA INFORMACIÓN Y LAS COMUNICACIONES EN LAS ENTIDADES DEL ESTADO PARA LA TRANSFORMACIÓN DIGITAL D</t>
  </si>
  <si>
    <t>2302075</t>
  </si>
  <si>
    <t>TRANSF. CTES. - SERVICIO DE ASISTENCIA TÉCNICA (PRODUCTO PRINCIPAL DEL PROYECTO) - FORTALECIMIENTO A LA ECONOMÍA DIGITAL A NIVEL NACIONAL</t>
  </si>
  <si>
    <t>ADQUIS. DE BYS - SERVICIO DE ASISTENCIA TÉCNICA (PRODUCTO PRINCIPAL DEL PROYECTO) - FORTALECIMIENTO A LA ECONOMÍA DIGITAL A NIVEL NACIONAL</t>
  </si>
  <si>
    <t>ADQUIS. DE BYS - SERVICIO DE DIFUSIÓN PARA GENERAR COMPETENCIAS EN TECNOLOGÍAS DE LA INFORMACIÓN Y LAS COMUNICACIONES - FORTALECIMIENTO DE LAS ESTRATEGIAS DE COMUNICACIÓN QUE INCENTIVEN EL USO Y APROPIACIÓN DE LAS TIC A LO LARGO DEL TERRITORIO  NACI</t>
  </si>
  <si>
    <t>2302052</t>
  </si>
  <si>
    <t>TRANSF. CTES. - SOFTWARE Y HARDWARE PARA LA INCLUSIÓN DE LAS PERSONAS CON DISCAPACIDAD EN LAS TECNOLOGÍAS DE LA INFORMACIÓN Y LAS COMUNICACIONES - SERVICIO DE ASISTENCIA, CAPACITACIÓN Y APOYO PARA EL USO Y APROPIACIÓN DE LAS TIC, CON ENFOQUE DIFERENC</t>
  </si>
  <si>
    <t>2302078</t>
  </si>
  <si>
    <t>ADQUIS. DE BYS - CONTENIDOS DIGITALES - SERVICIO DE ASISTENCIA, CAPACITACIÓN Y APOYO PARA EL USO Y APROPIACIÓN DE LAS TIC, CON ENFOQUE DIFERENCIAL Y EN BENEFICIO DE LA COMUNIDAD PARA PARTICIPAR EN LA ECONOMÍA DIGITAL.  NACIONAL</t>
  </si>
  <si>
    <t>2302002</t>
  </si>
  <si>
    <t>ADQUIS. DE BYS - SOFTWARE Y HARDWARE PARA LA INCLUSIÓN DE LAS PERSONAS CON DISCAPACIDAD EN LAS TECNOLOGÍAS DE LA INFORMACIÓN Y LAS COMUNICACIONES - SERVICIO DE ASISTENCIA, CAPACITACIÓN Y APOYO PARA EL USO Y APROPIACIÓN DE LAS TIC, CON ENFOQUE DIFERE</t>
  </si>
  <si>
    <t>ADQUIS. DE BYS - SERVICIO DE EDUCACIÓN INFORMAL - SERVICIO DE ASISTENCIA, CAPACITACIÓN Y APOYO PARA EL USO Y APROPIACIÓN DE LAS TIC, CON ENFOQUE DIFERENCIAL Y EN BENEFICIO DE LA COMUNIDAD PARA PARTICIPAR EN LA ECONOMÍA DIGITAL.  NACIONAL</t>
  </si>
  <si>
    <t>2302097</t>
  </si>
  <si>
    <t>TRANSF. CTES. - DOCUMENTOS NORMATIVOS - FORTALECER EL ACCESO, USO Y APROPIACIÓN DE LAS TECNOLOGÍAS DE LA INFORMACIÓN Y COMUNICACIONES DE LOS PUEBLOS INDÍGENAS VINCULADOS A LA MESA PERMANENTE DE CONCERTACIÓN (MPC)</t>
  </si>
  <si>
    <t>2302008</t>
  </si>
  <si>
    <t>TRANSF. CTES. - SERVICIO DE PRODUCCIÓN Y/O COPRODUCCIÓN DE CONTENIDOS CONVERGENTES - APOYO PARA EL FOMENTO DE INICIATIVAS TIC QUE IMPULSEN LA IMPLEMENTACIÓN DE LA POLÍTICA PÚBLICA DE COMUNICACIONES DE Y PARA LOS PUEBLOS INDÍGENAS CON LA MPC A NIVEL N</t>
  </si>
  <si>
    <t>TRANSF. CTES. - SERVICIO DE PROMOCIÓN DE LA PARTICIPACIÓN CIUDADANA PARA EL FOMENTO DEL DIÁLOGO CON EL ESTADO - FORTALECER EL ACCESO, USO Y APROPIACIÓN DE LAS TECNOLOGÍAS DE LA INFORMACIÓN Y COMUNICACIONES DE LOS PUEBLOS INDÍGENAS VINCULADOS A LA ME</t>
  </si>
  <si>
    <t>2302041</t>
  </si>
  <si>
    <t>ADQUIS. DE BYS - DOCUMENTOS DE PLANEACIÓN  - APOYO PARA EL FOMENTO DE INICIATIVAS TIC QUE IMPULSEN LA IMPLEMENTACIÓN DE LA POLÍTICA PÚBLICA DE COMUNICACIONES DE Y PARA LOS PUEBLOS INDÍGENAS CON LA MPC A NIVEL  NACIONAL</t>
  </si>
  <si>
    <t>2302088</t>
  </si>
  <si>
    <t>ADQUIS. DE BYS - SERVICIO DE ACTUALIZACIÓN DEL SISTEMAS DE GESTIÓN  - MODERNIZACIÓN DE LA GESTIÓN INSTITUCIONAL DEL MINISTERIO TIC BOGOTÁ</t>
  </si>
  <si>
    <t>2399071</t>
  </si>
  <si>
    <t>ADQUIS. DE BYS - DOCUMENTOS DE LINEAMIENTOS TÉCNICOS - MODERNIZACIÓN DE LA GESTIÓN INSTITUCIONAL DEL MINISTERIO TIC BOGOTÁ</t>
  </si>
  <si>
    <t>2399053</t>
  </si>
  <si>
    <t>ADQUIS. DE BYS - DOCUMENTOS DE PLANEACIÓN - MODERNIZACIÓN DE LA GESTIÓN INSTITUCIONAL DEL MINISTERIO TIC BOGOTÁ</t>
  </si>
  <si>
    <t>2399054</t>
  </si>
  <si>
    <t>ADQUIS. DE BYS - SERVICIOS TECNOLÓGICOS - FORTALECIMIENTO DEL PORTAFOLIO DE SERVICIOS DE TECNOLOGÍAS DE INFORMACIÓN PARA LA TRANSFORMACIÓN DIGITAL EN EL MINISTERIO DE TECNOLOGÍAS DE LA INFORMACIÓN Y LAS COMUNICACIONES - MINTIC.</t>
  </si>
  <si>
    <t>2399065</t>
  </si>
  <si>
    <t>ADQUIS. DE BYS - SERVICIOS DE INFORMACIÓN IMPLEMENTADOS - FORTALECIMIENTO DEL PORTAFOLIO DE SERVICIOS DE TECNOLOGÍAS DE INFORMACIÓN PARA LA TRANSFORMACIÓN DIGITAL EN EL MINISTERIO DE TECNOLOGÍAS DE LA INFORMACIÓN Y LAS COMUNICACI</t>
  </si>
  <si>
    <t>2399063</t>
  </si>
  <si>
    <t>ADQUIS. DE BYS - DOCUMENTOS DE LINEAMIENTOS TÉCNICOS - FORTALECIMIENTO DEL PORTAFOLIO DE SERVICIOS DE TECNOLOGÍAS DE INFORMACIÓN PARA LA TRANSFORMACIÓN DIGITAL EN EL MINISTERIO DE TECNOLOGÍAS DE LA INFORMACIÓN Y LAS COMUNICACIONE</t>
  </si>
  <si>
    <t>ADQUIS. DE BYS - DOCUMENTOS DE INVESTIGACIÓN - GENERACIÓN DE INFORMACIÓN ESTADÍSTICA DEL SECTOR TIC  NACIONAL</t>
  </si>
  <si>
    <t>2399067</t>
  </si>
  <si>
    <t>ADQUIS. DE BYS - DOCUMENTOS DE LINEAMIENTOS TÉCNICOS - GENERACIÓN DE INFORMACIÓN ESTADÍSTICA DEL SECTOR TIC  NACIONAL</t>
  </si>
  <si>
    <t>ADQUIS. DE BYS - SERVICIO DE EDUCACIÓN INFORMAL PARA LA GESTIÓN ADMINISTRATIVA - FORTALECIMIENTO DE ACCIONES PARA MEJORAR LA ENTREGA DE INFORMACIÓN A LOS GRUPOS DE VALOR</t>
  </si>
  <si>
    <t>2399058</t>
  </si>
  <si>
    <t>ADQUIS. DE BYS - DOCUMENTOS DE INVESTIGACIÓN -FORTALECIMIENTO DE ACCIONES PARA MEJORAR LA ENTREGA DE INFORMACIÓN A LOS GRUPOS DE VALOR</t>
  </si>
  <si>
    <t>ADQUIS. DE BYS - SERVICIOS TECNOLÓGICOS -FORTALECIMIENTO DE ACCIONES PARA MEJORAR LA ENTREGA DE INFORMACIÓN A LOS GRUPOS DE VALOR</t>
  </si>
  <si>
    <t>ADQUIS. DE BYS - SERVICIO DE GESTION DOCUMENTAL - CONSERVACIÓN DE LA DOCUMENTACIÓN HISTÓRICA Y EL PATRIMONIO DOCUMENTAL DEL MINISTERIO DE CORREOS, TELÉGRAFOS, MINISTERIO DE COMUNICACIONES Y RECEPCIÓN DEL FONDO DOCUMENTAL PAR TELECOM. BOGOTA D.C.</t>
  </si>
  <si>
    <t>2399052</t>
  </si>
  <si>
    <t>FONDO ÚNICO DE TECNOLOGÍAS DE LA INFORMACIÓN Y LAS COMUNICACIONES</t>
  </si>
  <si>
    <t>VIGENCIA FISCAL 2026</t>
  </si>
  <si>
    <t>MAYO</t>
  </si>
  <si>
    <t>% COMP</t>
  </si>
  <si>
    <t>% OBLIG</t>
  </si>
  <si>
    <t>% PAGOS</t>
  </si>
  <si>
    <t>TRANSFERENCIAS CORRIENTES</t>
  </si>
  <si>
    <t>GASTOS POR TRIBUTOS, MULTAS, SANCIONES E INTERESES DE MORA</t>
  </si>
  <si>
    <t>IMPLEMENTACIÓN SOLUCIONES DE ACCESO COMUNITARIO A LAS TECNOLOGÍAS DE LA INFORMACIÓN Y LAS COMUNICACIONES  NACIONAL</t>
  </si>
  <si>
    <t>TRANSFORMACIÓN DEL MODELO DE VIGILANCIA, INSPECCIÓN Y CONTROL DEL SECTOR TIC NACIONAL</t>
  </si>
  <si>
    <t>FORTALECIMIENTO INTEGRAL DE LOS OPERADORES PÚBLICOS DEL SERVICIO DE TELEVISIÓN NACIONAL</t>
  </si>
  <si>
    <t>FORTALECIMIENTO DE LA RADIO PÚBLICA EN EL TERRITORIO NACIONAL</t>
  </si>
  <si>
    <t>FORTALECIMIENTO DE POLÍTICAS SECTORIALES PARA EL DESARROLLO DE LA INDUSTRIA DE COMUNICACIONES NACIONAL</t>
  </si>
  <si>
    <t>AMPLIACIÓN DEL ACCESO A LA OFERTA INSTITUCIONAL DEL SECTOR TIC</t>
  </si>
  <si>
    <t>FORTALECIMIENTO DEL ACCESO Y/O USO DE SERVICIOS DE TELECOMUNICACIONES PARA CERRAR LA BRECHA DIGITAL EN LAS REGIONES DEL PAÍS NACIONAL</t>
  </si>
  <si>
    <t>FORTALECIMIENTO DEL MODELO CONVERGENTE DE LA TELEVISIÓN PÚBLICA REGIONAL Y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</si>
  <si>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</si>
  <si>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</si>
  <si>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FORTALECIMIENTO DE LAS CAPACIDADES DE PREVENCION, DETECCION Y RECUPERACION DE INCIDENTES DE SEGURIDAD DIGITAL DE LOS CIUDADANOS, DEL SECTOR PUBLICO Y DEL SECTOR PRIVADO.  NACIONAL</t>
  </si>
  <si>
    <t>FORTALECIMIENTO DE LAS TECNOLOGÍAS DE LA INFORMACIÓN Y LAS COMUNICACIONES EN LAS ENTIDADES DEL ESTADO PARA LA TRANSFORMACIÓN DIGITAL DEL SECTOR PÚBLICO A NIVEL   NACIONAL</t>
  </si>
  <si>
    <t>FORTALECIMIENTO A LA ECONOMÍA DIGITAL A NIVEL NACIONAL</t>
  </si>
  <si>
    <t>FORTALECIMIENTO DE LAS ESTRATEGIAS DE COMUNICACIÓN QUE INCENTIVEN EL USO Y APROPIACIÓN DE LAS TIC A LO LARGO DEL TERRITORIO NACIONAL</t>
  </si>
  <si>
    <t xml:space="preserve">APOYO PARA EL FOMENTO DE INICIATIVAS TIC QUE IMPULSEN LA IMPLEMENTACIÓN DE LA POLÍTICA PUBLICA DE COMUNICACIONES DE Y PARA LOS PUEBLOS INDÍGENAS CON LA MPC </t>
  </si>
  <si>
    <t>MODERNIZACIÓN DE LA GESTIÓN INSTITUCIONAL DEL MINISTERIO TIC BOGOTÁ</t>
  </si>
  <si>
    <t>FORTALECIMIENTO DEL PORTAFOLIO DE SERVICIOS DE TECNOLOGÍAS DE INFORMACIÓN PARA LA TRANSFORMACIÓN DIGITAL EN EL MINISTERIO DE TECNOLOGÍAS DE LA INFORMACIÓN Y LAS COMUNICACIONES - MINTIC.  NACIONAL</t>
  </si>
  <si>
    <t>GENERACIÓN DE INFORMACIÓN ESTADÍSTICA DEL SECTOR TIC NACIONAL</t>
  </si>
  <si>
    <t>FORTALECIMIENTO DE ACCIONES PARA MEJORAR LA ENTREGA DE INFORMACIÓN A LOS GRUPOS DE VALOR</t>
  </si>
  <si>
    <t>CONSERVACIÓN DE LA DOCUMENTACIÓN HISTÓRICA Y EL PATRIMONIO DOCUMENTAL DEL MINISTERIO DE CORREOS, TELÉGRAFOS, MINISTERIO DE COMUNICACIONES Y RECEPCIÓN DEL FONDO DOCUMENTAL PAR TELECOM. BOGOTA D.C.</t>
  </si>
  <si>
    <t>INVERSIÓN</t>
  </si>
  <si>
    <t>GASTO</t>
  </si>
  <si>
    <t>FUNCIONAMIENTO</t>
  </si>
  <si>
    <t>SECCIÓN 23-06-00</t>
  </si>
  <si>
    <t>INFORME DE EJECUCIÓN DEL PRESUPUESTO DE GASTOS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</si>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</sst>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 Narrow"/>
      <family val="2"/>
    </font>
    <font>
      <b/>
      <i/>
      <sz val="12"/>
      <color rgb="FF000000"/>
      <name val="Arial Narrow"/>
      <family val="2"/>
    </font>
    <font>
      <sz val="12"/>
      <color rgb="FF000000"/>
      <name val="Arial Narrow"/>
      <family val="2"/>
    </font>
    <font>
      <i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1" fillId="0" borderId="0"/>
  </cellStyleXfs>
  <cellXfs count="42">
    <xf numFmtId="0" fontId="3" fillId="0" borderId="0" xfId="0" applyFont="1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5" fillId="0" borderId="0" xfId="1" applyFont="1"/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justify" vertical="top" wrapText="1" readingOrder="1"/>
    </xf>
    <xf numFmtId="164" fontId="8" fillId="2" borderId="2" xfId="0" applyNumberFormat="1" applyFont="1" applyFill="1" applyBorder="1" applyAlignment="1">
      <alignment horizontal="right" vertical="center" wrapText="1" readingOrder="1"/>
    </xf>
    <xf numFmtId="10" fontId="8" fillId="2" borderId="2" xfId="2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4" fillId="0" borderId="0" xfId="0" applyFont="1" applyFill="1"/>
    <xf numFmtId="0" fontId="9" fillId="3" borderId="2" xfId="0" applyFont="1" applyFill="1" applyBorder="1" applyAlignment="1">
      <alignment horizontal="center" vertical="center" wrapText="1" readingOrder="1"/>
    </xf>
    <xf numFmtId="164" fontId="9" fillId="3" borderId="2" xfId="0" applyNumberFormat="1" applyFont="1" applyFill="1" applyBorder="1" applyAlignment="1">
      <alignment horizontal="right" vertical="center" wrapText="1" readingOrder="1"/>
    </xf>
    <xf numFmtId="10" fontId="9" fillId="3" borderId="2" xfId="2" applyNumberFormat="1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7" fontId="3" fillId="0" borderId="0" xfId="0" applyNumberFormat="1" applyFont="1"/>
    <xf numFmtId="0" fontId="5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10" fontId="10" fillId="2" borderId="2" xfId="2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2" xfId="0" applyNumberFormat="1" applyFont="1" applyFill="1" applyBorder="1" applyAlignment="1">
      <alignment horizontal="right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justify" vertical="top" wrapText="1" readingOrder="1"/>
    </xf>
    <xf numFmtId="0" fontId="10" fillId="0" borderId="2" xfId="0" applyFont="1" applyBorder="1" applyAlignment="1">
      <alignment horizontal="justify" vertical="top" wrapText="1" readingOrder="1"/>
    </xf>
    <xf numFmtId="0" fontId="10" fillId="0" borderId="2" xfId="0" applyFont="1" applyFill="1" applyBorder="1" applyAlignment="1">
      <alignment horizontal="justify" vertical="top" wrapText="1" readingOrder="1"/>
    </xf>
    <xf numFmtId="10" fontId="10" fillId="0" borderId="2" xfId="2" applyNumberFormat="1" applyFont="1" applyFill="1" applyBorder="1" applyAlignment="1">
      <alignment horizontal="center" vertical="center" wrapText="1" readingOrder="1"/>
    </xf>
    <xf numFmtId="0" fontId="11" fillId="4" borderId="2" xfId="0" applyFont="1" applyFill="1" applyBorder="1"/>
    <xf numFmtId="7" fontId="9" fillId="4" borderId="2" xfId="0" applyNumberFormat="1" applyFont="1" applyFill="1" applyBorder="1" applyAlignment="1">
      <alignment horizontal="center" vertical="center" wrapText="1" readingOrder="1"/>
    </xf>
    <xf numFmtId="10" fontId="9" fillId="4" borderId="2" xfId="2" applyNumberFormat="1" applyFont="1" applyFill="1" applyBorder="1" applyAlignment="1">
      <alignment horizontal="center" vertical="center" wrapText="1" readingOrder="1"/>
    </xf>
    <xf numFmtId="0" fontId="11" fillId="3" borderId="2" xfId="0" applyFont="1" applyFill="1" applyBorder="1"/>
    <xf numFmtId="7" fontId="9" fillId="3" borderId="2" xfId="0" applyNumberFormat="1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5" xfId="1" xr:uid="{E0605955-1244-47EA-BE69-DC141557B95A}"/>
    <cellStyle name="Normal 5 2" xfId="3" xr:uid="{4CEB92FC-A126-4729-9578-32BB95BA95B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114305</xdr:rowOff>
    </xdr:from>
    <xdr:to>
      <xdr:col>3</xdr:col>
      <xdr:colOff>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0B9DE8-2126-4FC5-B2C2-4A8DD08B9B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57200" y="114305"/>
          <a:ext cx="628650" cy="97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9"/>
  <sheetViews>
    <sheetView showGridLines="0" tabSelected="1" workbookViewId="0">
      <selection activeCell="K15" sqref="K15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47.7109375" customWidth="1"/>
    <col min="12" max="12" width="21.42578125" bestFit="1" customWidth="1"/>
    <col min="13" max="13" width="18.85546875" customWidth="1"/>
    <col min="14" max="14" width="21.42578125" bestFit="1" customWidth="1"/>
    <col min="15" max="15" width="19.85546875" bestFit="1" customWidth="1"/>
    <col min="16" max="16" width="21.42578125" bestFit="1" customWidth="1"/>
    <col min="17" max="17" width="18.85546875" customWidth="1"/>
    <col min="18" max="18" width="19.85546875" bestFit="1" customWidth="1"/>
    <col min="19" max="19" width="18.85546875" customWidth="1"/>
    <col min="20" max="20" width="19.85546875" bestFit="1" customWidth="1"/>
    <col min="21" max="21" width="18.85546875" customWidth="1"/>
    <col min="22" max="22" width="6.140625" customWidth="1"/>
  </cols>
  <sheetData>
    <row r="1" spans="1:23" ht="18" x14ac:dyDescent="0.25">
      <c r="A1" s="16" t="s">
        <v>228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</row>
    <row r="2" spans="1:23" ht="18" x14ac:dyDescent="0.25">
      <c r="A2" s="19" t="s">
        <v>259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3" ht="18" x14ac:dyDescent="0.25">
      <c r="A3" s="19" t="s">
        <v>260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3" ht="18" x14ac:dyDescent="0.25">
      <c r="A4" s="19" t="s">
        <v>229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3" ht="18.75" thickBot="1" x14ac:dyDescent="0.3">
      <c r="A5" s="22" t="s">
        <v>230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3" s="3" customFormat="1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</row>
    <row r="7" spans="1:23" ht="47.25" x14ac:dyDescent="0.25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6" t="s">
        <v>10</v>
      </c>
      <c r="K7" s="26" t="s">
        <v>11</v>
      </c>
      <c r="L7" s="26" t="s">
        <v>12</v>
      </c>
      <c r="M7" s="26" t="s">
        <v>13</v>
      </c>
      <c r="N7" s="26" t="s">
        <v>14</v>
      </c>
      <c r="O7" s="26" t="s">
        <v>15</v>
      </c>
      <c r="P7" s="26" t="s">
        <v>16</v>
      </c>
      <c r="Q7" s="26" t="s">
        <v>231</v>
      </c>
      <c r="R7" s="26" t="s">
        <v>17</v>
      </c>
      <c r="S7" s="26" t="s">
        <v>232</v>
      </c>
      <c r="T7" s="26" t="s">
        <v>18</v>
      </c>
      <c r="U7" s="26" t="s">
        <v>233</v>
      </c>
    </row>
    <row r="8" spans="1:2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37"/>
      <c r="K8" s="14" t="s">
        <v>257</v>
      </c>
      <c r="L8" s="38">
        <f>+L9+L58</f>
        <v>1853217502000</v>
      </c>
      <c r="M8" s="38">
        <f t="shared" ref="M8:T8" si="0">+M9+M58</f>
        <v>7768870000</v>
      </c>
      <c r="N8" s="38">
        <f t="shared" si="0"/>
        <v>1572613430843.76</v>
      </c>
      <c r="O8" s="38">
        <f t="shared" si="0"/>
        <v>272835201156.23999</v>
      </c>
      <c r="P8" s="38">
        <f t="shared" si="0"/>
        <v>1389427181894.73</v>
      </c>
      <c r="Q8" s="39">
        <f>+P8/L8</f>
        <v>0.74973778328515372</v>
      </c>
      <c r="R8" s="38">
        <f t="shared" si="0"/>
        <v>672510209970.46997</v>
      </c>
      <c r="S8" s="39">
        <f>+R8/L8</f>
        <v>0.36288790130931431</v>
      </c>
      <c r="T8" s="38">
        <f t="shared" si="0"/>
        <v>546930850262.57996</v>
      </c>
      <c r="U8" s="39">
        <f>+T8/L8</f>
        <v>0.29512501887788667</v>
      </c>
      <c r="W8" s="15"/>
    </row>
    <row r="9" spans="1:23" ht="15.75" x14ac:dyDescent="0.25">
      <c r="A9" s="11" t="s">
        <v>19</v>
      </c>
      <c r="B9" s="11"/>
      <c r="C9" s="11"/>
      <c r="D9" s="11"/>
      <c r="E9" s="11"/>
      <c r="F9" s="11"/>
      <c r="G9" s="11"/>
      <c r="H9" s="11"/>
      <c r="I9" s="11"/>
      <c r="J9" s="40"/>
      <c r="K9" s="11" t="s">
        <v>258</v>
      </c>
      <c r="L9" s="41">
        <f>+L10+L37+L53</f>
        <v>368070684000</v>
      </c>
      <c r="M9" s="41">
        <f t="shared" ref="M9:T9" si="1">+M10+M37+M53</f>
        <v>7768870000</v>
      </c>
      <c r="N9" s="41">
        <f t="shared" si="1"/>
        <v>300364602276.32001</v>
      </c>
      <c r="O9" s="41">
        <f t="shared" si="1"/>
        <v>59937211723.68</v>
      </c>
      <c r="P9" s="41">
        <f t="shared" si="1"/>
        <v>299405815234.28998</v>
      </c>
      <c r="Q9" s="13">
        <f>+P9/L9</f>
        <v>0.81344651516525013</v>
      </c>
      <c r="R9" s="41">
        <f t="shared" si="1"/>
        <v>235742077155.12</v>
      </c>
      <c r="S9" s="13">
        <f>+R9/L9</f>
        <v>0.64048044955169536</v>
      </c>
      <c r="T9" s="41">
        <f t="shared" si="1"/>
        <v>135015973425.22</v>
      </c>
      <c r="U9" s="13">
        <f>+T9/L9</f>
        <v>0.36682077463474383</v>
      </c>
    </row>
    <row r="10" spans="1:23" ht="15.75" x14ac:dyDescent="0.25">
      <c r="A10" s="27" t="s">
        <v>19</v>
      </c>
      <c r="B10" s="27" t="s">
        <v>20</v>
      </c>
      <c r="C10" s="27"/>
      <c r="D10" s="27"/>
      <c r="E10" s="27"/>
      <c r="F10" s="27"/>
      <c r="G10" s="27"/>
      <c r="H10" s="27"/>
      <c r="I10" s="27"/>
      <c r="J10" s="27"/>
      <c r="K10" s="33" t="s">
        <v>23</v>
      </c>
      <c r="L10" s="28">
        <v>12844900000</v>
      </c>
      <c r="M10" s="28">
        <v>0</v>
      </c>
      <c r="N10" s="28">
        <v>7230313842.75</v>
      </c>
      <c r="O10" s="28">
        <v>5614586157.25</v>
      </c>
      <c r="P10" s="28">
        <v>6271526800.7200003</v>
      </c>
      <c r="Q10" s="25">
        <f t="shared" ref="Q10:Q73" si="2">+P10/L10</f>
        <v>0.48825034065816009</v>
      </c>
      <c r="R10" s="28">
        <v>3885666123.5500002</v>
      </c>
      <c r="S10" s="25">
        <f t="shared" ref="S10:S73" si="3">+R10/L10</f>
        <v>0.30250652971607411</v>
      </c>
      <c r="T10" s="28">
        <v>3191934771.6500001</v>
      </c>
      <c r="U10" s="25">
        <f t="shared" ref="U10:U73" si="4">+T10/L10</f>
        <v>0.24849821887675264</v>
      </c>
    </row>
    <row r="11" spans="1:23" s="1" customFormat="1" ht="31.5" x14ac:dyDescent="0.25">
      <c r="A11" s="29" t="s">
        <v>19</v>
      </c>
      <c r="B11" s="29" t="s">
        <v>20</v>
      </c>
      <c r="C11" s="29" t="s">
        <v>26</v>
      </c>
      <c r="D11" s="29" t="s">
        <v>26</v>
      </c>
      <c r="E11" s="29" t="s">
        <v>48</v>
      </c>
      <c r="F11" s="29" t="s">
        <v>95</v>
      </c>
      <c r="G11" s="29"/>
      <c r="H11" s="29"/>
      <c r="I11" s="29" t="s">
        <v>21</v>
      </c>
      <c r="J11" s="29" t="s">
        <v>22</v>
      </c>
      <c r="K11" s="34" t="s">
        <v>119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6">
        <v>0</v>
      </c>
      <c r="R11" s="31">
        <v>0</v>
      </c>
      <c r="S11" s="36">
        <v>0</v>
      </c>
      <c r="T11" s="31">
        <v>0</v>
      </c>
      <c r="U11" s="36">
        <v>0</v>
      </c>
    </row>
    <row r="12" spans="1:23" s="1" customFormat="1" ht="15.75" x14ac:dyDescent="0.25">
      <c r="A12" s="29" t="s">
        <v>19</v>
      </c>
      <c r="B12" s="29" t="s">
        <v>20</v>
      </c>
      <c r="C12" s="29" t="s">
        <v>20</v>
      </c>
      <c r="D12" s="29" t="s">
        <v>26</v>
      </c>
      <c r="E12" s="29" t="s">
        <v>46</v>
      </c>
      <c r="F12" s="29" t="s">
        <v>95</v>
      </c>
      <c r="G12" s="29"/>
      <c r="H12" s="29"/>
      <c r="I12" s="29" t="s">
        <v>21</v>
      </c>
      <c r="J12" s="29" t="s">
        <v>22</v>
      </c>
      <c r="K12" s="34" t="s">
        <v>118</v>
      </c>
      <c r="L12" s="30">
        <v>114130485</v>
      </c>
      <c r="M12" s="30">
        <v>0</v>
      </c>
      <c r="N12" s="30">
        <v>114130485</v>
      </c>
      <c r="O12" s="30">
        <v>0</v>
      </c>
      <c r="P12" s="30">
        <v>0</v>
      </c>
      <c r="Q12" s="36">
        <f t="shared" si="2"/>
        <v>0</v>
      </c>
      <c r="R12" s="31">
        <v>0</v>
      </c>
      <c r="S12" s="36">
        <f t="shared" si="3"/>
        <v>0</v>
      </c>
      <c r="T12" s="31">
        <v>0</v>
      </c>
      <c r="U12" s="36">
        <f t="shared" si="4"/>
        <v>0</v>
      </c>
    </row>
    <row r="13" spans="1:23" s="1" customFormat="1" ht="31.5" x14ac:dyDescent="0.25">
      <c r="A13" s="29" t="s">
        <v>19</v>
      </c>
      <c r="B13" s="29" t="s">
        <v>20</v>
      </c>
      <c r="C13" s="29" t="s">
        <v>20</v>
      </c>
      <c r="D13" s="29" t="s">
        <v>26</v>
      </c>
      <c r="E13" s="29" t="s">
        <v>48</v>
      </c>
      <c r="F13" s="29" t="s">
        <v>46</v>
      </c>
      <c r="G13" s="29"/>
      <c r="H13" s="29"/>
      <c r="I13" s="29" t="s">
        <v>21</v>
      </c>
      <c r="J13" s="29" t="s">
        <v>22</v>
      </c>
      <c r="K13" s="34" t="s">
        <v>117</v>
      </c>
      <c r="L13" s="30">
        <v>3717381</v>
      </c>
      <c r="M13" s="30">
        <v>0</v>
      </c>
      <c r="N13" s="30">
        <v>0</v>
      </c>
      <c r="O13" s="30">
        <v>3717381</v>
      </c>
      <c r="P13" s="30">
        <v>0</v>
      </c>
      <c r="Q13" s="36">
        <f t="shared" si="2"/>
        <v>0</v>
      </c>
      <c r="R13" s="31">
        <v>0</v>
      </c>
      <c r="S13" s="36">
        <f t="shared" si="3"/>
        <v>0</v>
      </c>
      <c r="T13" s="31">
        <v>0</v>
      </c>
      <c r="U13" s="36">
        <f t="shared" si="4"/>
        <v>0</v>
      </c>
    </row>
    <row r="14" spans="1:23" s="1" customFormat="1" ht="47.25" x14ac:dyDescent="0.25">
      <c r="A14" s="29" t="s">
        <v>19</v>
      </c>
      <c r="B14" s="29" t="s">
        <v>20</v>
      </c>
      <c r="C14" s="29" t="s">
        <v>20</v>
      </c>
      <c r="D14" s="29" t="s">
        <v>26</v>
      </c>
      <c r="E14" s="29" t="s">
        <v>48</v>
      </c>
      <c r="F14" s="29" t="s">
        <v>48</v>
      </c>
      <c r="G14" s="29"/>
      <c r="H14" s="29"/>
      <c r="I14" s="29" t="s">
        <v>21</v>
      </c>
      <c r="J14" s="29" t="s">
        <v>22</v>
      </c>
      <c r="K14" s="34" t="s">
        <v>116</v>
      </c>
      <c r="L14" s="30">
        <v>158781201</v>
      </c>
      <c r="M14" s="30">
        <v>0</v>
      </c>
      <c r="N14" s="30">
        <v>142397191</v>
      </c>
      <c r="O14" s="30">
        <v>16384010</v>
      </c>
      <c r="P14" s="30">
        <v>96507595</v>
      </c>
      <c r="Q14" s="36">
        <f t="shared" si="2"/>
        <v>0.60780239973118733</v>
      </c>
      <c r="R14" s="31">
        <v>53034737.18</v>
      </c>
      <c r="S14" s="36">
        <f t="shared" si="3"/>
        <v>0.33401143741191375</v>
      </c>
      <c r="T14" s="31">
        <v>50811966.18</v>
      </c>
      <c r="U14" s="36">
        <f t="shared" si="4"/>
        <v>0.32001248170430452</v>
      </c>
    </row>
    <row r="15" spans="1:23" s="1" customFormat="1" ht="47.25" x14ac:dyDescent="0.25">
      <c r="A15" s="29" t="s">
        <v>19</v>
      </c>
      <c r="B15" s="29" t="s">
        <v>20</v>
      </c>
      <c r="C15" s="29" t="s">
        <v>20</v>
      </c>
      <c r="D15" s="29" t="s">
        <v>26</v>
      </c>
      <c r="E15" s="29" t="s">
        <v>48</v>
      </c>
      <c r="F15" s="29" t="s">
        <v>99</v>
      </c>
      <c r="G15" s="29"/>
      <c r="H15" s="29"/>
      <c r="I15" s="29" t="s">
        <v>21</v>
      </c>
      <c r="J15" s="29" t="s">
        <v>22</v>
      </c>
      <c r="K15" s="34" t="s">
        <v>115</v>
      </c>
      <c r="L15" s="30">
        <v>224906852</v>
      </c>
      <c r="M15" s="30">
        <v>0</v>
      </c>
      <c r="N15" s="30">
        <v>105886812.61</v>
      </c>
      <c r="O15" s="30">
        <v>119020039.39</v>
      </c>
      <c r="P15" s="30">
        <v>105886812.61</v>
      </c>
      <c r="Q15" s="36">
        <f t="shared" si="2"/>
        <v>0.4708029642867439</v>
      </c>
      <c r="R15" s="31">
        <v>69919224.799999997</v>
      </c>
      <c r="S15" s="36">
        <f t="shared" si="3"/>
        <v>0.31088081211505286</v>
      </c>
      <c r="T15" s="31">
        <v>0</v>
      </c>
      <c r="U15" s="36">
        <f t="shared" si="4"/>
        <v>0</v>
      </c>
    </row>
    <row r="16" spans="1:23" s="1" customFormat="1" ht="15.75" x14ac:dyDescent="0.25">
      <c r="A16" s="29" t="s">
        <v>19</v>
      </c>
      <c r="B16" s="29" t="s">
        <v>20</v>
      </c>
      <c r="C16" s="29" t="s">
        <v>20</v>
      </c>
      <c r="D16" s="29" t="s">
        <v>26</v>
      </c>
      <c r="E16" s="29" t="s">
        <v>48</v>
      </c>
      <c r="F16" s="29" t="s">
        <v>105</v>
      </c>
      <c r="G16" s="29"/>
      <c r="H16" s="29"/>
      <c r="I16" s="29" t="s">
        <v>21</v>
      </c>
      <c r="J16" s="29" t="s">
        <v>22</v>
      </c>
      <c r="K16" s="34" t="s">
        <v>114</v>
      </c>
      <c r="L16" s="30">
        <v>30424357</v>
      </c>
      <c r="M16" s="30">
        <v>0</v>
      </c>
      <c r="N16" s="30">
        <v>9189600</v>
      </c>
      <c r="O16" s="30">
        <v>21234757</v>
      </c>
      <c r="P16" s="30">
        <v>0</v>
      </c>
      <c r="Q16" s="36">
        <f t="shared" si="2"/>
        <v>0</v>
      </c>
      <c r="R16" s="31">
        <v>0</v>
      </c>
      <c r="S16" s="36">
        <f t="shared" si="3"/>
        <v>0</v>
      </c>
      <c r="T16" s="31">
        <v>0</v>
      </c>
      <c r="U16" s="36">
        <f t="shared" si="4"/>
        <v>0</v>
      </c>
    </row>
    <row r="17" spans="1:21" s="1" customFormat="1" ht="15.75" x14ac:dyDescent="0.25">
      <c r="A17" s="29" t="s">
        <v>19</v>
      </c>
      <c r="B17" s="29" t="s">
        <v>20</v>
      </c>
      <c r="C17" s="29" t="s">
        <v>20</v>
      </c>
      <c r="D17" s="29" t="s">
        <v>26</v>
      </c>
      <c r="E17" s="29" t="s">
        <v>48</v>
      </c>
      <c r="F17" s="29" t="s">
        <v>95</v>
      </c>
      <c r="G17" s="29"/>
      <c r="H17" s="29"/>
      <c r="I17" s="29" t="s">
        <v>21</v>
      </c>
      <c r="J17" s="29" t="s">
        <v>22</v>
      </c>
      <c r="K17" s="34" t="s">
        <v>113</v>
      </c>
      <c r="L17" s="30">
        <v>5226354</v>
      </c>
      <c r="M17" s="30">
        <v>0</v>
      </c>
      <c r="N17" s="30">
        <v>1785400</v>
      </c>
      <c r="O17" s="30">
        <v>3440954</v>
      </c>
      <c r="P17" s="30">
        <v>1261800</v>
      </c>
      <c r="Q17" s="36">
        <f t="shared" si="2"/>
        <v>0.24143025902952614</v>
      </c>
      <c r="R17" s="31">
        <v>1261800</v>
      </c>
      <c r="S17" s="36">
        <f t="shared" si="3"/>
        <v>0.24143025902952614</v>
      </c>
      <c r="T17" s="31">
        <v>1000000</v>
      </c>
      <c r="U17" s="36">
        <f t="shared" si="4"/>
        <v>0.19133797672335245</v>
      </c>
    </row>
    <row r="18" spans="1:21" s="1" customFormat="1" ht="31.5" x14ac:dyDescent="0.25">
      <c r="A18" s="29" t="s">
        <v>19</v>
      </c>
      <c r="B18" s="29" t="s">
        <v>20</v>
      </c>
      <c r="C18" s="29" t="s">
        <v>20</v>
      </c>
      <c r="D18" s="29" t="s">
        <v>26</v>
      </c>
      <c r="E18" s="29" t="s">
        <v>27</v>
      </c>
      <c r="F18" s="29" t="s">
        <v>46</v>
      </c>
      <c r="G18" s="29"/>
      <c r="H18" s="29"/>
      <c r="I18" s="29" t="s">
        <v>21</v>
      </c>
      <c r="J18" s="29" t="s">
        <v>22</v>
      </c>
      <c r="K18" s="34" t="s">
        <v>112</v>
      </c>
      <c r="L18" s="30">
        <v>140393819</v>
      </c>
      <c r="M18" s="30">
        <v>0</v>
      </c>
      <c r="N18" s="30">
        <v>140055106</v>
      </c>
      <c r="O18" s="30">
        <v>338713</v>
      </c>
      <c r="P18" s="30">
        <v>0</v>
      </c>
      <c r="Q18" s="36">
        <f t="shared" si="2"/>
        <v>0</v>
      </c>
      <c r="R18" s="31">
        <v>0</v>
      </c>
      <c r="S18" s="36">
        <f t="shared" si="3"/>
        <v>0</v>
      </c>
      <c r="T18" s="31">
        <v>0</v>
      </c>
      <c r="U18" s="36">
        <f t="shared" si="4"/>
        <v>0</v>
      </c>
    </row>
    <row r="19" spans="1:21" s="1" customFormat="1" ht="15.75" x14ac:dyDescent="0.25">
      <c r="A19" s="29" t="s">
        <v>19</v>
      </c>
      <c r="B19" s="29" t="s">
        <v>20</v>
      </c>
      <c r="C19" s="29" t="s">
        <v>20</v>
      </c>
      <c r="D19" s="29" t="s">
        <v>26</v>
      </c>
      <c r="E19" s="29" t="s">
        <v>27</v>
      </c>
      <c r="F19" s="29" t="s">
        <v>27</v>
      </c>
      <c r="G19" s="29"/>
      <c r="H19" s="29"/>
      <c r="I19" s="29" t="s">
        <v>21</v>
      </c>
      <c r="J19" s="29" t="s">
        <v>22</v>
      </c>
      <c r="K19" s="34" t="s">
        <v>111</v>
      </c>
      <c r="L19" s="30">
        <v>17439531</v>
      </c>
      <c r="M19" s="30">
        <v>0</v>
      </c>
      <c r="N19" s="30">
        <v>0</v>
      </c>
      <c r="O19" s="30">
        <v>17439531</v>
      </c>
      <c r="P19" s="30">
        <v>0</v>
      </c>
      <c r="Q19" s="36">
        <f t="shared" si="2"/>
        <v>0</v>
      </c>
      <c r="R19" s="31">
        <v>0</v>
      </c>
      <c r="S19" s="36">
        <f t="shared" si="3"/>
        <v>0</v>
      </c>
      <c r="T19" s="31">
        <v>0</v>
      </c>
      <c r="U19" s="36">
        <f t="shared" si="4"/>
        <v>0</v>
      </c>
    </row>
    <row r="20" spans="1:21" s="1" customFormat="1" ht="31.5" x14ac:dyDescent="0.25">
      <c r="A20" s="29" t="s">
        <v>19</v>
      </c>
      <c r="B20" s="29" t="s">
        <v>20</v>
      </c>
      <c r="C20" s="29" t="s">
        <v>20</v>
      </c>
      <c r="D20" s="29" t="s">
        <v>26</v>
      </c>
      <c r="E20" s="29" t="s">
        <v>27</v>
      </c>
      <c r="F20" s="29" t="s">
        <v>99</v>
      </c>
      <c r="G20" s="29"/>
      <c r="H20" s="29"/>
      <c r="I20" s="29" t="s">
        <v>21</v>
      </c>
      <c r="J20" s="29" t="s">
        <v>22</v>
      </c>
      <c r="K20" s="34" t="s">
        <v>110</v>
      </c>
      <c r="L20" s="30">
        <v>1161682</v>
      </c>
      <c r="M20" s="30">
        <v>0</v>
      </c>
      <c r="N20" s="30">
        <v>0</v>
      </c>
      <c r="O20" s="30">
        <v>1161682</v>
      </c>
      <c r="P20" s="30">
        <v>0</v>
      </c>
      <c r="Q20" s="36">
        <f t="shared" si="2"/>
        <v>0</v>
      </c>
      <c r="R20" s="31">
        <v>0</v>
      </c>
      <c r="S20" s="36">
        <f t="shared" si="3"/>
        <v>0</v>
      </c>
      <c r="T20" s="31">
        <v>0</v>
      </c>
      <c r="U20" s="36">
        <f t="shared" si="4"/>
        <v>0</v>
      </c>
    </row>
    <row r="21" spans="1:21" s="1" customFormat="1" ht="31.5" x14ac:dyDescent="0.25">
      <c r="A21" s="29" t="s">
        <v>19</v>
      </c>
      <c r="B21" s="29" t="s">
        <v>20</v>
      </c>
      <c r="C21" s="29" t="s">
        <v>20</v>
      </c>
      <c r="D21" s="29" t="s">
        <v>20</v>
      </c>
      <c r="E21" s="29" t="s">
        <v>105</v>
      </c>
      <c r="F21" s="29" t="s">
        <v>48</v>
      </c>
      <c r="G21" s="29"/>
      <c r="H21" s="29"/>
      <c r="I21" s="29" t="s">
        <v>21</v>
      </c>
      <c r="J21" s="29" t="s">
        <v>22</v>
      </c>
      <c r="K21" s="34" t="s">
        <v>109</v>
      </c>
      <c r="L21" s="30">
        <v>158009638</v>
      </c>
      <c r="M21" s="30">
        <v>0</v>
      </c>
      <c r="N21" s="30">
        <v>80279530.760000005</v>
      </c>
      <c r="O21" s="30">
        <v>77730107.239999995</v>
      </c>
      <c r="P21" s="30">
        <v>75987865.760000005</v>
      </c>
      <c r="Q21" s="36">
        <f t="shared" si="2"/>
        <v>0.48090652394254585</v>
      </c>
      <c r="R21" s="31">
        <v>55911880.280000001</v>
      </c>
      <c r="S21" s="36">
        <f t="shared" si="3"/>
        <v>0.35385107508441987</v>
      </c>
      <c r="T21" s="31">
        <v>13998765</v>
      </c>
      <c r="U21" s="36">
        <f t="shared" si="4"/>
        <v>8.859437422418498E-2</v>
      </c>
    </row>
    <row r="22" spans="1:21" s="1" customFormat="1" ht="15.75" x14ac:dyDescent="0.25">
      <c r="A22" s="29" t="s">
        <v>19</v>
      </c>
      <c r="B22" s="29" t="s">
        <v>20</v>
      </c>
      <c r="C22" s="29" t="s">
        <v>20</v>
      </c>
      <c r="D22" s="29" t="s">
        <v>20</v>
      </c>
      <c r="E22" s="29" t="s">
        <v>105</v>
      </c>
      <c r="F22" s="29" t="s">
        <v>27</v>
      </c>
      <c r="G22" s="29"/>
      <c r="H22" s="29"/>
      <c r="I22" s="29" t="s">
        <v>21</v>
      </c>
      <c r="J22" s="29" t="s">
        <v>22</v>
      </c>
      <c r="K22" s="34" t="s">
        <v>108</v>
      </c>
      <c r="L22" s="30">
        <v>510800000</v>
      </c>
      <c r="M22" s="30">
        <v>0</v>
      </c>
      <c r="N22" s="30">
        <v>424484964</v>
      </c>
      <c r="O22" s="30">
        <v>86315036</v>
      </c>
      <c r="P22" s="30">
        <v>365343662</v>
      </c>
      <c r="Q22" s="36">
        <f t="shared" si="2"/>
        <v>0.71523817932654654</v>
      </c>
      <c r="R22" s="31">
        <v>350622979</v>
      </c>
      <c r="S22" s="36">
        <f t="shared" si="3"/>
        <v>0.68641930109631955</v>
      </c>
      <c r="T22" s="31">
        <v>345332707</v>
      </c>
      <c r="U22" s="36">
        <f t="shared" si="4"/>
        <v>0.67606246476115894</v>
      </c>
    </row>
    <row r="23" spans="1:21" s="1" customFormat="1" ht="15.75" x14ac:dyDescent="0.25">
      <c r="A23" s="29" t="s">
        <v>19</v>
      </c>
      <c r="B23" s="29" t="s">
        <v>20</v>
      </c>
      <c r="C23" s="29" t="s">
        <v>20</v>
      </c>
      <c r="D23" s="29" t="s">
        <v>20</v>
      </c>
      <c r="E23" s="29" t="s">
        <v>105</v>
      </c>
      <c r="F23" s="29" t="s">
        <v>99</v>
      </c>
      <c r="G23" s="29"/>
      <c r="H23" s="29"/>
      <c r="I23" s="29" t="s">
        <v>21</v>
      </c>
      <c r="J23" s="29" t="s">
        <v>22</v>
      </c>
      <c r="K23" s="34" t="s">
        <v>107</v>
      </c>
      <c r="L23" s="30">
        <v>9600000</v>
      </c>
      <c r="M23" s="30">
        <v>0</v>
      </c>
      <c r="N23" s="30">
        <v>7980000</v>
      </c>
      <c r="O23" s="30">
        <v>1620000</v>
      </c>
      <c r="P23" s="30">
        <v>4000000</v>
      </c>
      <c r="Q23" s="36">
        <f t="shared" si="2"/>
        <v>0.41666666666666669</v>
      </c>
      <c r="R23" s="31">
        <v>4000000</v>
      </c>
      <c r="S23" s="36">
        <f t="shared" si="3"/>
        <v>0.41666666666666669</v>
      </c>
      <c r="T23" s="31">
        <v>4000000</v>
      </c>
      <c r="U23" s="36">
        <f t="shared" si="4"/>
        <v>0.41666666666666669</v>
      </c>
    </row>
    <row r="24" spans="1:21" s="1" customFormat="1" ht="15.75" x14ac:dyDescent="0.25">
      <c r="A24" s="29" t="s">
        <v>19</v>
      </c>
      <c r="B24" s="29" t="s">
        <v>20</v>
      </c>
      <c r="C24" s="29" t="s">
        <v>20</v>
      </c>
      <c r="D24" s="29" t="s">
        <v>20</v>
      </c>
      <c r="E24" s="29" t="s">
        <v>105</v>
      </c>
      <c r="F24" s="29" t="s">
        <v>95</v>
      </c>
      <c r="G24" s="29"/>
      <c r="H24" s="29"/>
      <c r="I24" s="29" t="s">
        <v>21</v>
      </c>
      <c r="J24" s="29" t="s">
        <v>22</v>
      </c>
      <c r="K24" s="34" t="s">
        <v>106</v>
      </c>
      <c r="L24" s="30">
        <v>498480000</v>
      </c>
      <c r="M24" s="30">
        <v>0</v>
      </c>
      <c r="N24" s="30">
        <v>271812300</v>
      </c>
      <c r="O24" s="30">
        <v>226667700</v>
      </c>
      <c r="P24" s="30">
        <v>271812300</v>
      </c>
      <c r="Q24" s="36">
        <f t="shared" si="2"/>
        <v>0.54528225806451613</v>
      </c>
      <c r="R24" s="31">
        <v>145090771</v>
      </c>
      <c r="S24" s="36">
        <f t="shared" si="3"/>
        <v>0.29106638380677258</v>
      </c>
      <c r="T24" s="31">
        <v>96460109</v>
      </c>
      <c r="U24" s="36">
        <f t="shared" si="4"/>
        <v>0.1935084837907238</v>
      </c>
    </row>
    <row r="25" spans="1:21" s="1" customFormat="1" ht="31.5" x14ac:dyDescent="0.25">
      <c r="A25" s="29" t="s">
        <v>19</v>
      </c>
      <c r="B25" s="29" t="s">
        <v>20</v>
      </c>
      <c r="C25" s="29" t="s">
        <v>20</v>
      </c>
      <c r="D25" s="29" t="s">
        <v>20</v>
      </c>
      <c r="E25" s="29" t="s">
        <v>105</v>
      </c>
      <c r="F25" s="29" t="s">
        <v>91</v>
      </c>
      <c r="G25" s="29"/>
      <c r="H25" s="29"/>
      <c r="I25" s="29" t="s">
        <v>21</v>
      </c>
      <c r="J25" s="29" t="s">
        <v>22</v>
      </c>
      <c r="K25" s="34" t="s">
        <v>104</v>
      </c>
      <c r="L25" s="30">
        <v>601916000</v>
      </c>
      <c r="M25" s="30">
        <v>0</v>
      </c>
      <c r="N25" s="30">
        <v>601916000</v>
      </c>
      <c r="O25" s="30">
        <v>0</v>
      </c>
      <c r="P25" s="30">
        <v>223771310</v>
      </c>
      <c r="Q25" s="36">
        <f t="shared" si="2"/>
        <v>0.37176501372284504</v>
      </c>
      <c r="R25" s="31">
        <v>223770480</v>
      </c>
      <c r="S25" s="36">
        <f t="shared" si="3"/>
        <v>0.3717636347928947</v>
      </c>
      <c r="T25" s="31">
        <v>223770480</v>
      </c>
      <c r="U25" s="36">
        <f t="shared" si="4"/>
        <v>0.3717636347928947</v>
      </c>
    </row>
    <row r="26" spans="1:21" s="1" customFormat="1" ht="15.75" x14ac:dyDescent="0.25">
      <c r="A26" s="29" t="s">
        <v>19</v>
      </c>
      <c r="B26" s="29" t="s">
        <v>20</v>
      </c>
      <c r="C26" s="29" t="s">
        <v>20</v>
      </c>
      <c r="D26" s="29" t="s">
        <v>20</v>
      </c>
      <c r="E26" s="29" t="s">
        <v>97</v>
      </c>
      <c r="F26" s="29" t="s">
        <v>44</v>
      </c>
      <c r="G26" s="29"/>
      <c r="H26" s="29"/>
      <c r="I26" s="29" t="s">
        <v>21</v>
      </c>
      <c r="J26" s="29" t="s">
        <v>22</v>
      </c>
      <c r="K26" s="34" t="s">
        <v>103</v>
      </c>
      <c r="L26" s="30">
        <v>1026200000</v>
      </c>
      <c r="M26" s="30">
        <v>0</v>
      </c>
      <c r="N26" s="30">
        <v>18896181.68</v>
      </c>
      <c r="O26" s="30">
        <v>1007303818.3200001</v>
      </c>
      <c r="P26" s="30">
        <v>18885400.640000001</v>
      </c>
      <c r="Q26" s="36">
        <f t="shared" si="2"/>
        <v>1.8403235860456051E-2</v>
      </c>
      <c r="R26" s="31">
        <v>306700.64</v>
      </c>
      <c r="S26" s="36">
        <f t="shared" si="3"/>
        <v>2.9887023971935295E-4</v>
      </c>
      <c r="T26" s="31">
        <v>276526</v>
      </c>
      <c r="U26" s="36">
        <f t="shared" si="4"/>
        <v>2.6946599103488597E-4</v>
      </c>
    </row>
    <row r="27" spans="1:21" s="1" customFormat="1" ht="15.75" x14ac:dyDescent="0.25">
      <c r="A27" s="29" t="s">
        <v>19</v>
      </c>
      <c r="B27" s="29" t="s">
        <v>20</v>
      </c>
      <c r="C27" s="29" t="s">
        <v>20</v>
      </c>
      <c r="D27" s="29" t="s">
        <v>20</v>
      </c>
      <c r="E27" s="29" t="s">
        <v>97</v>
      </c>
      <c r="F27" s="29" t="s">
        <v>46</v>
      </c>
      <c r="G27" s="29"/>
      <c r="H27" s="29"/>
      <c r="I27" s="29" t="s">
        <v>21</v>
      </c>
      <c r="J27" s="29" t="s">
        <v>22</v>
      </c>
      <c r="K27" s="34" t="s">
        <v>102</v>
      </c>
      <c r="L27" s="30">
        <v>34731519</v>
      </c>
      <c r="M27" s="30">
        <v>0</v>
      </c>
      <c r="N27" s="30">
        <v>34731519</v>
      </c>
      <c r="O27" s="30">
        <v>0</v>
      </c>
      <c r="P27" s="30">
        <v>28805667</v>
      </c>
      <c r="Q27" s="36">
        <f t="shared" si="2"/>
        <v>0.82938114512066119</v>
      </c>
      <c r="R27" s="31">
        <v>6623760</v>
      </c>
      <c r="S27" s="36">
        <f t="shared" si="3"/>
        <v>0.19071322506798508</v>
      </c>
      <c r="T27" s="31">
        <v>6623760</v>
      </c>
      <c r="U27" s="36">
        <f t="shared" si="4"/>
        <v>0.19071322506798508</v>
      </c>
    </row>
    <row r="28" spans="1:21" s="1" customFormat="1" ht="63" x14ac:dyDescent="0.25">
      <c r="A28" s="29" t="s">
        <v>19</v>
      </c>
      <c r="B28" s="29" t="s">
        <v>20</v>
      </c>
      <c r="C28" s="29" t="s">
        <v>20</v>
      </c>
      <c r="D28" s="29" t="s">
        <v>20</v>
      </c>
      <c r="E28" s="29" t="s">
        <v>95</v>
      </c>
      <c r="F28" s="29" t="s">
        <v>48</v>
      </c>
      <c r="G28" s="29"/>
      <c r="H28" s="29"/>
      <c r="I28" s="29" t="s">
        <v>21</v>
      </c>
      <c r="J28" s="29" t="s">
        <v>22</v>
      </c>
      <c r="K28" s="34" t="s">
        <v>101</v>
      </c>
      <c r="L28" s="30">
        <v>33920000</v>
      </c>
      <c r="M28" s="30">
        <v>0</v>
      </c>
      <c r="N28" s="30">
        <v>0</v>
      </c>
      <c r="O28" s="30">
        <v>33920000</v>
      </c>
      <c r="P28" s="30">
        <v>0</v>
      </c>
      <c r="Q28" s="36">
        <f t="shared" si="2"/>
        <v>0</v>
      </c>
      <c r="R28" s="31">
        <v>0</v>
      </c>
      <c r="S28" s="36">
        <f t="shared" si="3"/>
        <v>0</v>
      </c>
      <c r="T28" s="31">
        <v>0</v>
      </c>
      <c r="U28" s="36">
        <f t="shared" si="4"/>
        <v>0</v>
      </c>
    </row>
    <row r="29" spans="1:21" s="1" customFormat="1" ht="31.5" x14ac:dyDescent="0.25">
      <c r="A29" s="29" t="s">
        <v>19</v>
      </c>
      <c r="B29" s="29" t="s">
        <v>20</v>
      </c>
      <c r="C29" s="29" t="s">
        <v>20</v>
      </c>
      <c r="D29" s="29" t="s">
        <v>20</v>
      </c>
      <c r="E29" s="29" t="s">
        <v>95</v>
      </c>
      <c r="F29" s="29" t="s">
        <v>27</v>
      </c>
      <c r="G29" s="29"/>
      <c r="H29" s="29"/>
      <c r="I29" s="29" t="s">
        <v>21</v>
      </c>
      <c r="J29" s="29" t="s">
        <v>22</v>
      </c>
      <c r="K29" s="34" t="s">
        <v>100</v>
      </c>
      <c r="L29" s="30">
        <v>1454263095</v>
      </c>
      <c r="M29" s="30">
        <v>0</v>
      </c>
      <c r="N29" s="30">
        <v>133224451</v>
      </c>
      <c r="O29" s="30">
        <v>1321038644</v>
      </c>
      <c r="P29" s="30">
        <v>118916167.90000001</v>
      </c>
      <c r="Q29" s="36">
        <f t="shared" si="2"/>
        <v>8.1770738945967689E-2</v>
      </c>
      <c r="R29" s="31">
        <v>118916167.90000001</v>
      </c>
      <c r="S29" s="36">
        <f t="shared" si="3"/>
        <v>8.1770738945967689E-2</v>
      </c>
      <c r="T29" s="31">
        <v>118788439.90000001</v>
      </c>
      <c r="U29" s="36">
        <f t="shared" si="4"/>
        <v>8.1682908896206302E-2</v>
      </c>
    </row>
    <row r="30" spans="1:21" s="1" customFormat="1" ht="15.75" x14ac:dyDescent="0.25">
      <c r="A30" s="29" t="s">
        <v>19</v>
      </c>
      <c r="B30" s="29" t="s">
        <v>20</v>
      </c>
      <c r="C30" s="29" t="s">
        <v>20</v>
      </c>
      <c r="D30" s="29" t="s">
        <v>20</v>
      </c>
      <c r="E30" s="29" t="s">
        <v>95</v>
      </c>
      <c r="F30" s="29" t="s">
        <v>99</v>
      </c>
      <c r="G30" s="29"/>
      <c r="H30" s="29"/>
      <c r="I30" s="29" t="s">
        <v>21</v>
      </c>
      <c r="J30" s="29" t="s">
        <v>22</v>
      </c>
      <c r="K30" s="34" t="s">
        <v>98</v>
      </c>
      <c r="L30" s="30">
        <v>6023816051</v>
      </c>
      <c r="M30" s="30">
        <v>0</v>
      </c>
      <c r="N30" s="30">
        <v>3814127114.6999998</v>
      </c>
      <c r="O30" s="30">
        <v>2209688936.3000002</v>
      </c>
      <c r="P30" s="30">
        <v>3814127114.6999998</v>
      </c>
      <c r="Q30" s="36">
        <f t="shared" si="2"/>
        <v>0.63317456615675127</v>
      </c>
      <c r="R30" s="31">
        <v>1996909366.72</v>
      </c>
      <c r="S30" s="36">
        <f t="shared" si="3"/>
        <v>0.33150238151586614</v>
      </c>
      <c r="T30" s="31">
        <v>1619856162</v>
      </c>
      <c r="U30" s="36">
        <f t="shared" si="4"/>
        <v>0.268908636699006</v>
      </c>
    </row>
    <row r="31" spans="1:21" s="1" customFormat="1" ht="47.25" x14ac:dyDescent="0.25">
      <c r="A31" s="29" t="s">
        <v>19</v>
      </c>
      <c r="B31" s="29" t="s">
        <v>20</v>
      </c>
      <c r="C31" s="29" t="s">
        <v>20</v>
      </c>
      <c r="D31" s="29" t="s">
        <v>20</v>
      </c>
      <c r="E31" s="29" t="s">
        <v>95</v>
      </c>
      <c r="F31" s="29" t="s">
        <v>97</v>
      </c>
      <c r="G31" s="29"/>
      <c r="H31" s="29"/>
      <c r="I31" s="29" t="s">
        <v>21</v>
      </c>
      <c r="J31" s="29" t="s">
        <v>22</v>
      </c>
      <c r="K31" s="34" t="s">
        <v>96</v>
      </c>
      <c r="L31" s="30">
        <v>1105645551</v>
      </c>
      <c r="M31" s="30">
        <v>0</v>
      </c>
      <c r="N31" s="30">
        <v>812733005</v>
      </c>
      <c r="O31" s="30">
        <v>292912546</v>
      </c>
      <c r="P31" s="30">
        <v>784376511</v>
      </c>
      <c r="Q31" s="36">
        <f t="shared" si="2"/>
        <v>0.70942854180579973</v>
      </c>
      <c r="R31" s="31">
        <v>569038089.97000003</v>
      </c>
      <c r="S31" s="36">
        <f t="shared" si="3"/>
        <v>0.51466592476705952</v>
      </c>
      <c r="T31" s="31">
        <v>450849529.97000003</v>
      </c>
      <c r="U31" s="36">
        <f t="shared" si="4"/>
        <v>0.40777040124860053</v>
      </c>
    </row>
    <row r="32" spans="1:21" s="1" customFormat="1" ht="47.25" x14ac:dyDescent="0.25">
      <c r="A32" s="29" t="s">
        <v>19</v>
      </c>
      <c r="B32" s="29" t="s">
        <v>20</v>
      </c>
      <c r="C32" s="29" t="s">
        <v>20</v>
      </c>
      <c r="D32" s="29" t="s">
        <v>20</v>
      </c>
      <c r="E32" s="29" t="s">
        <v>95</v>
      </c>
      <c r="F32" s="29" t="s">
        <v>91</v>
      </c>
      <c r="G32" s="29"/>
      <c r="H32" s="29"/>
      <c r="I32" s="29" t="s">
        <v>21</v>
      </c>
      <c r="J32" s="29" t="s">
        <v>22</v>
      </c>
      <c r="K32" s="34" t="s">
        <v>94</v>
      </c>
      <c r="L32" s="30">
        <v>42575540</v>
      </c>
      <c r="M32" s="30">
        <v>0</v>
      </c>
      <c r="N32" s="30">
        <v>39602933</v>
      </c>
      <c r="O32" s="30">
        <v>2972607</v>
      </c>
      <c r="P32" s="30">
        <v>39602933</v>
      </c>
      <c r="Q32" s="36">
        <f t="shared" si="2"/>
        <v>0.93018040405359514</v>
      </c>
      <c r="R32" s="31">
        <v>10127100</v>
      </c>
      <c r="S32" s="36">
        <f t="shared" si="3"/>
        <v>0.23786192729440425</v>
      </c>
      <c r="T32" s="31">
        <v>10127100</v>
      </c>
      <c r="U32" s="36">
        <f t="shared" si="4"/>
        <v>0.23786192729440425</v>
      </c>
    </row>
    <row r="33" spans="1:21" s="1" customFormat="1" ht="15.75" x14ac:dyDescent="0.25">
      <c r="A33" s="29" t="s">
        <v>19</v>
      </c>
      <c r="B33" s="29" t="s">
        <v>20</v>
      </c>
      <c r="C33" s="29" t="s">
        <v>20</v>
      </c>
      <c r="D33" s="29" t="s">
        <v>20</v>
      </c>
      <c r="E33" s="29" t="s">
        <v>91</v>
      </c>
      <c r="F33" s="29" t="s">
        <v>46</v>
      </c>
      <c r="G33" s="29"/>
      <c r="H33" s="29"/>
      <c r="I33" s="29" t="s">
        <v>21</v>
      </c>
      <c r="J33" s="29" t="s">
        <v>22</v>
      </c>
      <c r="K33" s="34" t="s">
        <v>93</v>
      </c>
      <c r="L33" s="30">
        <v>3000000</v>
      </c>
      <c r="M33" s="30">
        <v>0</v>
      </c>
      <c r="N33" s="30">
        <v>3000000</v>
      </c>
      <c r="O33" s="30">
        <v>0</v>
      </c>
      <c r="P33" s="30">
        <v>0</v>
      </c>
      <c r="Q33" s="36">
        <f t="shared" si="2"/>
        <v>0</v>
      </c>
      <c r="R33" s="31">
        <v>0</v>
      </c>
      <c r="S33" s="36">
        <f t="shared" si="3"/>
        <v>0</v>
      </c>
      <c r="T33" s="31">
        <v>0</v>
      </c>
      <c r="U33" s="36">
        <f t="shared" si="4"/>
        <v>0</v>
      </c>
    </row>
    <row r="34" spans="1:21" s="1" customFormat="1" ht="31.5" x14ac:dyDescent="0.25">
      <c r="A34" s="29" t="s">
        <v>19</v>
      </c>
      <c r="B34" s="29" t="s">
        <v>20</v>
      </c>
      <c r="C34" s="29" t="s">
        <v>20</v>
      </c>
      <c r="D34" s="29" t="s">
        <v>20</v>
      </c>
      <c r="E34" s="29" t="s">
        <v>91</v>
      </c>
      <c r="F34" s="29" t="s">
        <v>48</v>
      </c>
      <c r="G34" s="29"/>
      <c r="H34" s="29"/>
      <c r="I34" s="29" t="s">
        <v>21</v>
      </c>
      <c r="J34" s="29" t="s">
        <v>22</v>
      </c>
      <c r="K34" s="34" t="s">
        <v>92</v>
      </c>
      <c r="L34" s="30">
        <v>15687489</v>
      </c>
      <c r="M34" s="30">
        <v>0</v>
      </c>
      <c r="N34" s="30">
        <v>12376000</v>
      </c>
      <c r="O34" s="30">
        <v>3311489</v>
      </c>
      <c r="P34" s="30">
        <v>12376000</v>
      </c>
      <c r="Q34" s="36">
        <f t="shared" si="2"/>
        <v>0.78890891971302735</v>
      </c>
      <c r="R34" s="31">
        <v>0</v>
      </c>
      <c r="S34" s="36">
        <f t="shared" si="3"/>
        <v>0</v>
      </c>
      <c r="T34" s="31">
        <v>0</v>
      </c>
      <c r="U34" s="36">
        <f t="shared" si="4"/>
        <v>0</v>
      </c>
    </row>
    <row r="35" spans="1:21" s="1" customFormat="1" ht="47.25" x14ac:dyDescent="0.25">
      <c r="A35" s="29" t="s">
        <v>19</v>
      </c>
      <c r="B35" s="29" t="s">
        <v>20</v>
      </c>
      <c r="C35" s="29" t="s">
        <v>20</v>
      </c>
      <c r="D35" s="29" t="s">
        <v>20</v>
      </c>
      <c r="E35" s="29" t="s">
        <v>91</v>
      </c>
      <c r="F35" s="29" t="s">
        <v>27</v>
      </c>
      <c r="G35" s="29"/>
      <c r="H35" s="29"/>
      <c r="I35" s="29" t="s">
        <v>21</v>
      </c>
      <c r="J35" s="29" t="s">
        <v>22</v>
      </c>
      <c r="K35" s="34" t="s">
        <v>90</v>
      </c>
      <c r="L35" s="30">
        <v>90132000</v>
      </c>
      <c r="M35" s="30">
        <v>0</v>
      </c>
      <c r="N35" s="30">
        <v>90132000</v>
      </c>
      <c r="O35" s="30">
        <v>0</v>
      </c>
      <c r="P35" s="30">
        <v>27197439.68</v>
      </c>
      <c r="Q35" s="36">
        <f t="shared" si="2"/>
        <v>0.30175120578706788</v>
      </c>
      <c r="R35" s="31">
        <v>27197439.68</v>
      </c>
      <c r="S35" s="36">
        <f t="shared" si="3"/>
        <v>0.30175120578706788</v>
      </c>
      <c r="T35" s="31">
        <v>27197439.68</v>
      </c>
      <c r="U35" s="36">
        <f t="shared" si="4"/>
        <v>0.30175120578706788</v>
      </c>
    </row>
    <row r="36" spans="1:21" s="1" customFormat="1" ht="15.75" x14ac:dyDescent="0.25">
      <c r="A36" s="29" t="s">
        <v>19</v>
      </c>
      <c r="B36" s="29" t="s">
        <v>20</v>
      </c>
      <c r="C36" s="29" t="s">
        <v>20</v>
      </c>
      <c r="D36" s="29" t="s">
        <v>20</v>
      </c>
      <c r="E36" s="29" t="s">
        <v>89</v>
      </c>
      <c r="F36" s="29"/>
      <c r="G36" s="29"/>
      <c r="H36" s="29"/>
      <c r="I36" s="29" t="s">
        <v>21</v>
      </c>
      <c r="J36" s="29" t="s">
        <v>22</v>
      </c>
      <c r="K36" s="34" t="s">
        <v>88</v>
      </c>
      <c r="L36" s="30">
        <v>539941455</v>
      </c>
      <c r="M36" s="30">
        <v>0</v>
      </c>
      <c r="N36" s="30">
        <v>371573249</v>
      </c>
      <c r="O36" s="30">
        <v>168368206</v>
      </c>
      <c r="P36" s="30">
        <v>282668221.43000001</v>
      </c>
      <c r="Q36" s="36">
        <f t="shared" si="2"/>
        <v>0.52351642722079939</v>
      </c>
      <c r="R36" s="31">
        <v>252935626.38</v>
      </c>
      <c r="S36" s="36">
        <f t="shared" si="3"/>
        <v>0.46845009590900921</v>
      </c>
      <c r="T36" s="31">
        <v>222841786.91999999</v>
      </c>
      <c r="U36" s="36">
        <f t="shared" si="4"/>
        <v>0.41271472093210548</v>
      </c>
    </row>
    <row r="37" spans="1:21" ht="21" customHeight="1" x14ac:dyDescent="0.25">
      <c r="A37" s="5" t="s">
        <v>19</v>
      </c>
      <c r="B37" s="5" t="s">
        <v>24</v>
      </c>
      <c r="C37" s="5"/>
      <c r="D37" s="5"/>
      <c r="E37" s="5"/>
      <c r="F37" s="5"/>
      <c r="G37" s="5"/>
      <c r="H37" s="5"/>
      <c r="I37" s="5"/>
      <c r="J37" s="5"/>
      <c r="K37" s="6" t="s">
        <v>234</v>
      </c>
      <c r="L37" s="7">
        <f>+L38+L42+L43+L44+L45+L46+L47+L48+L50+L51+L52</f>
        <v>349381755000</v>
      </c>
      <c r="M37" s="7">
        <f t="shared" ref="M37:T37" si="5">+M38+M42+M43+M44+M45+M46+M47+M48+M50+M51+M52</f>
        <v>7768870000</v>
      </c>
      <c r="N37" s="7">
        <f t="shared" si="5"/>
        <v>292727273415.57001</v>
      </c>
      <c r="O37" s="7">
        <f t="shared" si="5"/>
        <v>48885611584.43</v>
      </c>
      <c r="P37" s="7">
        <f t="shared" si="5"/>
        <v>292727273415.57001</v>
      </c>
      <c r="Q37" s="8">
        <f t="shared" si="2"/>
        <v>0.83784361726493128</v>
      </c>
      <c r="R37" s="7">
        <f t="shared" si="5"/>
        <v>231449396013.57001</v>
      </c>
      <c r="S37" s="8">
        <f t="shared" si="3"/>
        <v>0.6624541570969269</v>
      </c>
      <c r="T37" s="7">
        <f t="shared" si="5"/>
        <v>131417023635.57001</v>
      </c>
      <c r="U37" s="8">
        <f t="shared" si="4"/>
        <v>0.3761416323401604</v>
      </c>
    </row>
    <row r="38" spans="1:21" ht="15.75" x14ac:dyDescent="0.25">
      <c r="A38" s="32" t="s">
        <v>19</v>
      </c>
      <c r="B38" s="32" t="s">
        <v>24</v>
      </c>
      <c r="C38" s="32" t="s">
        <v>20</v>
      </c>
      <c r="D38" s="32" t="s">
        <v>20</v>
      </c>
      <c r="E38" s="32"/>
      <c r="F38" s="32"/>
      <c r="G38" s="32"/>
      <c r="H38" s="32"/>
      <c r="I38" s="32"/>
      <c r="J38" s="32"/>
      <c r="K38" s="35" t="s">
        <v>25</v>
      </c>
      <c r="L38" s="31">
        <v>2261123000</v>
      </c>
      <c r="M38" s="31">
        <v>0</v>
      </c>
      <c r="N38" s="31">
        <v>0</v>
      </c>
      <c r="O38" s="31">
        <v>2261123000</v>
      </c>
      <c r="P38" s="31">
        <v>0</v>
      </c>
      <c r="Q38" s="36">
        <f t="shared" si="2"/>
        <v>0</v>
      </c>
      <c r="R38" s="31">
        <v>0</v>
      </c>
      <c r="S38" s="36">
        <f t="shared" si="3"/>
        <v>0</v>
      </c>
      <c r="T38" s="31">
        <v>0</v>
      </c>
      <c r="U38" s="36">
        <f t="shared" si="4"/>
        <v>0</v>
      </c>
    </row>
    <row r="39" spans="1:21" s="1" customFormat="1" ht="15.75" x14ac:dyDescent="0.25">
      <c r="A39" s="32" t="s">
        <v>19</v>
      </c>
      <c r="B39" s="32" t="s">
        <v>24</v>
      </c>
      <c r="C39" s="32" t="s">
        <v>20</v>
      </c>
      <c r="D39" s="32" t="s">
        <v>20</v>
      </c>
      <c r="E39" s="32" t="s">
        <v>123</v>
      </c>
      <c r="F39" s="32" t="s">
        <v>44</v>
      </c>
      <c r="G39" s="32"/>
      <c r="H39" s="32"/>
      <c r="I39" s="32" t="s">
        <v>21</v>
      </c>
      <c r="J39" s="32" t="s">
        <v>22</v>
      </c>
      <c r="K39" s="35" t="s">
        <v>120</v>
      </c>
      <c r="L39" s="31">
        <v>1698828989</v>
      </c>
      <c r="M39" s="31">
        <v>0</v>
      </c>
      <c r="N39" s="31">
        <v>0</v>
      </c>
      <c r="O39" s="31">
        <v>1698828989</v>
      </c>
      <c r="P39" s="31">
        <v>0</v>
      </c>
      <c r="Q39" s="36">
        <f t="shared" si="2"/>
        <v>0</v>
      </c>
      <c r="R39" s="31">
        <v>0</v>
      </c>
      <c r="S39" s="36">
        <f t="shared" si="3"/>
        <v>0</v>
      </c>
      <c r="T39" s="31">
        <v>0</v>
      </c>
      <c r="U39" s="36">
        <f t="shared" si="4"/>
        <v>0</v>
      </c>
    </row>
    <row r="40" spans="1:21" s="1" customFormat="1" ht="15.75" x14ac:dyDescent="0.25">
      <c r="A40" s="32" t="s">
        <v>19</v>
      </c>
      <c r="B40" s="32" t="s">
        <v>24</v>
      </c>
      <c r="C40" s="32" t="s">
        <v>20</v>
      </c>
      <c r="D40" s="32" t="s">
        <v>20</v>
      </c>
      <c r="E40" s="32" t="s">
        <v>122</v>
      </c>
      <c r="F40" s="32" t="s">
        <v>44</v>
      </c>
      <c r="G40" s="32"/>
      <c r="H40" s="32"/>
      <c r="I40" s="32" t="s">
        <v>21</v>
      </c>
      <c r="J40" s="32" t="s">
        <v>22</v>
      </c>
      <c r="K40" s="35" t="s">
        <v>120</v>
      </c>
      <c r="L40" s="31">
        <v>278493410</v>
      </c>
      <c r="M40" s="31">
        <v>0</v>
      </c>
      <c r="N40" s="31">
        <v>0</v>
      </c>
      <c r="O40" s="31">
        <v>278493410</v>
      </c>
      <c r="P40" s="31">
        <v>0</v>
      </c>
      <c r="Q40" s="36">
        <f t="shared" si="2"/>
        <v>0</v>
      </c>
      <c r="R40" s="31">
        <v>0</v>
      </c>
      <c r="S40" s="36">
        <f t="shared" si="3"/>
        <v>0</v>
      </c>
      <c r="T40" s="31">
        <v>0</v>
      </c>
      <c r="U40" s="36">
        <f t="shared" si="4"/>
        <v>0</v>
      </c>
    </row>
    <row r="41" spans="1:21" s="1" customFormat="1" ht="15.75" x14ac:dyDescent="0.25">
      <c r="A41" s="32" t="s">
        <v>19</v>
      </c>
      <c r="B41" s="32" t="s">
        <v>24</v>
      </c>
      <c r="C41" s="32" t="s">
        <v>20</v>
      </c>
      <c r="D41" s="32" t="s">
        <v>20</v>
      </c>
      <c r="E41" s="32" t="s">
        <v>121</v>
      </c>
      <c r="F41" s="32" t="s">
        <v>44</v>
      </c>
      <c r="G41" s="32"/>
      <c r="H41" s="32"/>
      <c r="I41" s="32" t="s">
        <v>21</v>
      </c>
      <c r="J41" s="32" t="s">
        <v>22</v>
      </c>
      <c r="K41" s="35" t="s">
        <v>120</v>
      </c>
      <c r="L41" s="31">
        <v>283800601</v>
      </c>
      <c r="M41" s="31">
        <v>0</v>
      </c>
      <c r="N41" s="31">
        <v>0</v>
      </c>
      <c r="O41" s="31">
        <v>283800601</v>
      </c>
      <c r="P41" s="31">
        <v>0</v>
      </c>
      <c r="Q41" s="36">
        <f t="shared" si="2"/>
        <v>0</v>
      </c>
      <c r="R41" s="31">
        <v>0</v>
      </c>
      <c r="S41" s="36">
        <f t="shared" si="3"/>
        <v>0</v>
      </c>
      <c r="T41" s="31">
        <v>0</v>
      </c>
      <c r="U41" s="36">
        <f t="shared" si="4"/>
        <v>0</v>
      </c>
    </row>
    <row r="42" spans="1:21" ht="47.25" x14ac:dyDescent="0.25">
      <c r="A42" s="32" t="s">
        <v>19</v>
      </c>
      <c r="B42" s="32" t="s">
        <v>24</v>
      </c>
      <c r="C42" s="32" t="s">
        <v>24</v>
      </c>
      <c r="D42" s="32" t="s">
        <v>26</v>
      </c>
      <c r="E42" s="32" t="s">
        <v>27</v>
      </c>
      <c r="F42" s="32"/>
      <c r="G42" s="32"/>
      <c r="H42" s="32"/>
      <c r="I42" s="32" t="s">
        <v>21</v>
      </c>
      <c r="J42" s="32" t="s">
        <v>22</v>
      </c>
      <c r="K42" s="35" t="s">
        <v>28</v>
      </c>
      <c r="L42" s="31">
        <v>3134153000</v>
      </c>
      <c r="M42" s="31">
        <v>0</v>
      </c>
      <c r="N42" s="31">
        <v>0</v>
      </c>
      <c r="O42" s="31">
        <v>3134153000</v>
      </c>
      <c r="P42" s="31">
        <v>0</v>
      </c>
      <c r="Q42" s="36">
        <f t="shared" si="2"/>
        <v>0</v>
      </c>
      <c r="R42" s="31">
        <v>0</v>
      </c>
      <c r="S42" s="36">
        <f t="shared" si="3"/>
        <v>0</v>
      </c>
      <c r="T42" s="31">
        <v>0</v>
      </c>
      <c r="U42" s="36">
        <f t="shared" si="4"/>
        <v>0</v>
      </c>
    </row>
    <row r="43" spans="1:21" ht="47.25" x14ac:dyDescent="0.25">
      <c r="A43" s="32" t="s">
        <v>19</v>
      </c>
      <c r="B43" s="32" t="s">
        <v>24</v>
      </c>
      <c r="C43" s="32" t="s">
        <v>24</v>
      </c>
      <c r="D43" s="32" t="s">
        <v>26</v>
      </c>
      <c r="E43" s="32" t="s">
        <v>29</v>
      </c>
      <c r="F43" s="32"/>
      <c r="G43" s="32"/>
      <c r="H43" s="32"/>
      <c r="I43" s="32" t="s">
        <v>21</v>
      </c>
      <c r="J43" s="32" t="s">
        <v>22</v>
      </c>
      <c r="K43" s="35" t="s">
        <v>30</v>
      </c>
      <c r="L43" s="31">
        <v>46872210000</v>
      </c>
      <c r="M43" s="31">
        <v>0</v>
      </c>
      <c r="N43" s="31">
        <v>42292041000</v>
      </c>
      <c r="O43" s="31">
        <v>4580169000</v>
      </c>
      <c r="P43" s="31">
        <v>42292041000</v>
      </c>
      <c r="Q43" s="36">
        <f t="shared" si="2"/>
        <v>0.9022839119384386</v>
      </c>
      <c r="R43" s="31">
        <v>18748884000</v>
      </c>
      <c r="S43" s="36">
        <f t="shared" si="3"/>
        <v>0.4</v>
      </c>
      <c r="T43" s="31">
        <v>18748884000</v>
      </c>
      <c r="U43" s="36">
        <f t="shared" si="4"/>
        <v>0.4</v>
      </c>
    </row>
    <row r="44" spans="1:21" ht="47.25" x14ac:dyDescent="0.25">
      <c r="A44" s="32" t="s">
        <v>19</v>
      </c>
      <c r="B44" s="32" t="s">
        <v>24</v>
      </c>
      <c r="C44" s="32" t="s">
        <v>24</v>
      </c>
      <c r="D44" s="32" t="s">
        <v>26</v>
      </c>
      <c r="E44" s="32" t="s">
        <v>31</v>
      </c>
      <c r="F44" s="32"/>
      <c r="G44" s="32"/>
      <c r="H44" s="32"/>
      <c r="I44" s="32" t="s">
        <v>21</v>
      </c>
      <c r="J44" s="32" t="s">
        <v>22</v>
      </c>
      <c r="K44" s="35" t="s">
        <v>32</v>
      </c>
      <c r="L44" s="31">
        <v>4805051000</v>
      </c>
      <c r="M44" s="31">
        <v>0</v>
      </c>
      <c r="N44" s="31">
        <v>4805051000</v>
      </c>
      <c r="O44" s="31">
        <v>0</v>
      </c>
      <c r="P44" s="31">
        <v>4805051000</v>
      </c>
      <c r="Q44" s="36">
        <f t="shared" si="2"/>
        <v>1</v>
      </c>
      <c r="R44" s="31">
        <v>4805051000</v>
      </c>
      <c r="S44" s="36">
        <f t="shared" si="3"/>
        <v>1</v>
      </c>
      <c r="T44" s="31">
        <v>4805051000</v>
      </c>
      <c r="U44" s="36">
        <f t="shared" si="4"/>
        <v>1</v>
      </c>
    </row>
    <row r="45" spans="1:21" ht="31.5" x14ac:dyDescent="0.25">
      <c r="A45" s="32" t="s">
        <v>19</v>
      </c>
      <c r="B45" s="32" t="s">
        <v>24</v>
      </c>
      <c r="C45" s="32" t="s">
        <v>24</v>
      </c>
      <c r="D45" s="32" t="s">
        <v>26</v>
      </c>
      <c r="E45" s="32" t="s">
        <v>33</v>
      </c>
      <c r="F45" s="32"/>
      <c r="G45" s="32"/>
      <c r="H45" s="32"/>
      <c r="I45" s="32" t="s">
        <v>21</v>
      </c>
      <c r="J45" s="32" t="s">
        <v>22</v>
      </c>
      <c r="K45" s="35" t="s">
        <v>34</v>
      </c>
      <c r="L45" s="31">
        <v>62372379000</v>
      </c>
      <c r="M45" s="31">
        <v>0</v>
      </c>
      <c r="N45" s="31">
        <v>62372378000</v>
      </c>
      <c r="O45" s="31">
        <v>1000</v>
      </c>
      <c r="P45" s="31">
        <v>62372378000</v>
      </c>
      <c r="Q45" s="36">
        <f t="shared" si="2"/>
        <v>0.9999999839672622</v>
      </c>
      <c r="R45" s="31">
        <v>30032372378</v>
      </c>
      <c r="S45" s="36">
        <f t="shared" si="3"/>
        <v>0.48150115258550585</v>
      </c>
      <c r="T45" s="31">
        <v>30000000000</v>
      </c>
      <c r="U45" s="36">
        <f t="shared" si="4"/>
        <v>0.48098213473627482</v>
      </c>
    </row>
    <row r="46" spans="1:21" ht="31.5" x14ac:dyDescent="0.25">
      <c r="A46" s="32" t="s">
        <v>19</v>
      </c>
      <c r="B46" s="32" t="s">
        <v>24</v>
      </c>
      <c r="C46" s="32" t="s">
        <v>24</v>
      </c>
      <c r="D46" s="32" t="s">
        <v>26</v>
      </c>
      <c r="E46" s="32" t="s">
        <v>35</v>
      </c>
      <c r="F46" s="32"/>
      <c r="G46" s="32"/>
      <c r="H46" s="32"/>
      <c r="I46" s="32" t="s">
        <v>21</v>
      </c>
      <c r="J46" s="32" t="s">
        <v>22</v>
      </c>
      <c r="K46" s="35" t="s">
        <v>36</v>
      </c>
      <c r="L46" s="31">
        <v>7768870000</v>
      </c>
      <c r="M46" s="31">
        <v>7768870000</v>
      </c>
      <c r="N46" s="31">
        <v>0</v>
      </c>
      <c r="O46" s="31">
        <v>0</v>
      </c>
      <c r="P46" s="31">
        <v>0</v>
      </c>
      <c r="Q46" s="36">
        <f t="shared" si="2"/>
        <v>0</v>
      </c>
      <c r="R46" s="31">
        <v>0</v>
      </c>
      <c r="S46" s="36">
        <f t="shared" si="3"/>
        <v>0</v>
      </c>
      <c r="T46" s="31">
        <v>0</v>
      </c>
      <c r="U46" s="36">
        <f t="shared" si="4"/>
        <v>0</v>
      </c>
    </row>
    <row r="47" spans="1:21" ht="31.5" x14ac:dyDescent="0.25">
      <c r="A47" s="32" t="s">
        <v>19</v>
      </c>
      <c r="B47" s="32" t="s">
        <v>24</v>
      </c>
      <c r="C47" s="32" t="s">
        <v>37</v>
      </c>
      <c r="D47" s="32" t="s">
        <v>20</v>
      </c>
      <c r="E47" s="32" t="s">
        <v>38</v>
      </c>
      <c r="F47" s="32"/>
      <c r="G47" s="32"/>
      <c r="H47" s="32"/>
      <c r="I47" s="32" t="s">
        <v>21</v>
      </c>
      <c r="J47" s="32" t="s">
        <v>22</v>
      </c>
      <c r="K47" s="35" t="s">
        <v>39</v>
      </c>
      <c r="L47" s="31">
        <v>11411443000</v>
      </c>
      <c r="M47" s="31">
        <v>0</v>
      </c>
      <c r="N47" s="31">
        <v>7301129850</v>
      </c>
      <c r="O47" s="31">
        <v>4110313150</v>
      </c>
      <c r="P47" s="31">
        <v>7301129850</v>
      </c>
      <c r="Q47" s="36">
        <f t="shared" si="2"/>
        <v>0.63980776576634524</v>
      </c>
      <c r="R47" s="31">
        <v>1906415070</v>
      </c>
      <c r="S47" s="36">
        <f t="shared" si="3"/>
        <v>0.16706170025999342</v>
      </c>
      <c r="T47" s="31">
        <v>1906415070</v>
      </c>
      <c r="U47" s="36">
        <f t="shared" si="4"/>
        <v>0.16706170025999342</v>
      </c>
    </row>
    <row r="48" spans="1:21" ht="15.75" x14ac:dyDescent="0.25">
      <c r="A48" s="32" t="s">
        <v>19</v>
      </c>
      <c r="B48" s="32" t="s">
        <v>24</v>
      </c>
      <c r="C48" s="32" t="s">
        <v>40</v>
      </c>
      <c r="D48" s="32"/>
      <c r="E48" s="32"/>
      <c r="F48" s="32"/>
      <c r="G48" s="32"/>
      <c r="H48" s="32"/>
      <c r="I48" s="32"/>
      <c r="J48" s="32"/>
      <c r="K48" s="35" t="s">
        <v>41</v>
      </c>
      <c r="L48" s="31">
        <v>308836000</v>
      </c>
      <c r="M48" s="31">
        <v>0</v>
      </c>
      <c r="N48" s="31">
        <v>5052855</v>
      </c>
      <c r="O48" s="31">
        <v>303783145</v>
      </c>
      <c r="P48" s="31">
        <v>5052855</v>
      </c>
      <c r="Q48" s="36">
        <f t="shared" si="2"/>
        <v>1.636096504293541E-2</v>
      </c>
      <c r="R48" s="31">
        <v>5052855</v>
      </c>
      <c r="S48" s="36">
        <f t="shared" si="3"/>
        <v>1.636096504293541E-2</v>
      </c>
      <c r="T48" s="31">
        <v>5052855</v>
      </c>
      <c r="U48" s="36">
        <f t="shared" si="4"/>
        <v>1.636096504293541E-2</v>
      </c>
    </row>
    <row r="49" spans="1:21" s="1" customFormat="1" ht="15.75" x14ac:dyDescent="0.25">
      <c r="A49" s="32" t="s">
        <v>19</v>
      </c>
      <c r="B49" s="32" t="s">
        <v>24</v>
      </c>
      <c r="C49" s="32" t="s">
        <v>40</v>
      </c>
      <c r="D49" s="32" t="s">
        <v>26</v>
      </c>
      <c r="E49" s="32" t="s">
        <v>44</v>
      </c>
      <c r="F49" s="32"/>
      <c r="G49" s="32"/>
      <c r="H49" s="32"/>
      <c r="I49" s="32" t="s">
        <v>21</v>
      </c>
      <c r="J49" s="32" t="s">
        <v>22</v>
      </c>
      <c r="K49" s="35" t="s">
        <v>124</v>
      </c>
      <c r="L49" s="31">
        <v>308836000</v>
      </c>
      <c r="M49" s="31">
        <v>0</v>
      </c>
      <c r="N49" s="31">
        <v>5052855</v>
      </c>
      <c r="O49" s="31">
        <v>303783145</v>
      </c>
      <c r="P49" s="31">
        <v>5052855</v>
      </c>
      <c r="Q49" s="36">
        <f t="shared" si="2"/>
        <v>1.636096504293541E-2</v>
      </c>
      <c r="R49" s="31">
        <v>5052855</v>
      </c>
      <c r="S49" s="36">
        <f t="shared" si="3"/>
        <v>1.636096504293541E-2</v>
      </c>
      <c r="T49" s="31">
        <v>5052855</v>
      </c>
      <c r="U49" s="36">
        <f t="shared" si="4"/>
        <v>1.636096504293541E-2</v>
      </c>
    </row>
    <row r="50" spans="1:21" ht="47.25" x14ac:dyDescent="0.25">
      <c r="A50" s="32" t="s">
        <v>19</v>
      </c>
      <c r="B50" s="32" t="s">
        <v>24</v>
      </c>
      <c r="C50" s="32" t="s">
        <v>42</v>
      </c>
      <c r="D50" s="32" t="s">
        <v>43</v>
      </c>
      <c r="E50" s="32" t="s">
        <v>44</v>
      </c>
      <c r="F50" s="32"/>
      <c r="G50" s="32"/>
      <c r="H50" s="32"/>
      <c r="I50" s="32" t="s">
        <v>21</v>
      </c>
      <c r="J50" s="32" t="s">
        <v>22</v>
      </c>
      <c r="K50" s="35" t="s">
        <v>45</v>
      </c>
      <c r="L50" s="31">
        <v>16122468000</v>
      </c>
      <c r="M50" s="31">
        <v>0</v>
      </c>
      <c r="N50" s="31">
        <v>876883038.57000005</v>
      </c>
      <c r="O50" s="31">
        <v>15245584961.43</v>
      </c>
      <c r="P50" s="31">
        <v>876883038.57000005</v>
      </c>
      <c r="Q50" s="36">
        <f t="shared" si="2"/>
        <v>5.4388883796823169E-2</v>
      </c>
      <c r="R50" s="31">
        <v>876883038.57000005</v>
      </c>
      <c r="S50" s="36">
        <f t="shared" si="3"/>
        <v>5.4388883796823169E-2</v>
      </c>
      <c r="T50" s="31">
        <v>876883038.57000005</v>
      </c>
      <c r="U50" s="36">
        <f t="shared" si="4"/>
        <v>5.4388883796823169E-2</v>
      </c>
    </row>
    <row r="51" spans="1:21" ht="31.5" x14ac:dyDescent="0.25">
      <c r="A51" s="32" t="s">
        <v>19</v>
      </c>
      <c r="B51" s="32" t="s">
        <v>24</v>
      </c>
      <c r="C51" s="32" t="s">
        <v>42</v>
      </c>
      <c r="D51" s="32" t="s">
        <v>43</v>
      </c>
      <c r="E51" s="32" t="s">
        <v>46</v>
      </c>
      <c r="F51" s="32"/>
      <c r="G51" s="32"/>
      <c r="H51" s="32"/>
      <c r="I51" s="32" t="s">
        <v>21</v>
      </c>
      <c r="J51" s="32" t="s">
        <v>22</v>
      </c>
      <c r="K51" s="35" t="s">
        <v>47</v>
      </c>
      <c r="L51" s="31">
        <v>19250484000</v>
      </c>
      <c r="M51" s="31">
        <v>0</v>
      </c>
      <c r="N51" s="31">
        <v>0</v>
      </c>
      <c r="O51" s="31">
        <v>19250484000</v>
      </c>
      <c r="P51" s="31">
        <v>0</v>
      </c>
      <c r="Q51" s="36">
        <f t="shared" si="2"/>
        <v>0</v>
      </c>
      <c r="R51" s="31">
        <v>0</v>
      </c>
      <c r="S51" s="36">
        <f t="shared" si="3"/>
        <v>0</v>
      </c>
      <c r="T51" s="31">
        <v>0</v>
      </c>
      <c r="U51" s="36">
        <f t="shared" si="4"/>
        <v>0</v>
      </c>
    </row>
    <row r="52" spans="1:21" ht="31.5" x14ac:dyDescent="0.25">
      <c r="A52" s="32" t="s">
        <v>19</v>
      </c>
      <c r="B52" s="32" t="s">
        <v>24</v>
      </c>
      <c r="C52" s="32" t="s">
        <v>42</v>
      </c>
      <c r="D52" s="32" t="s">
        <v>43</v>
      </c>
      <c r="E52" s="32" t="s">
        <v>48</v>
      </c>
      <c r="F52" s="32"/>
      <c r="G52" s="32"/>
      <c r="H52" s="32"/>
      <c r="I52" s="32" t="s">
        <v>21</v>
      </c>
      <c r="J52" s="32" t="s">
        <v>22</v>
      </c>
      <c r="K52" s="35" t="s">
        <v>49</v>
      </c>
      <c r="L52" s="31">
        <v>175074738000</v>
      </c>
      <c r="M52" s="31">
        <v>0</v>
      </c>
      <c r="N52" s="31">
        <v>175074737672</v>
      </c>
      <c r="O52" s="31">
        <v>328</v>
      </c>
      <c r="P52" s="31">
        <v>175074737672</v>
      </c>
      <c r="Q52" s="36">
        <f t="shared" si="2"/>
        <v>0.99999999812651441</v>
      </c>
      <c r="R52" s="31">
        <v>175074737672</v>
      </c>
      <c r="S52" s="36">
        <f t="shared" si="3"/>
        <v>0.99999999812651441</v>
      </c>
      <c r="T52" s="31">
        <v>75074737672</v>
      </c>
      <c r="U52" s="36">
        <f t="shared" si="4"/>
        <v>0.4288153649671605</v>
      </c>
    </row>
    <row r="53" spans="1:21" ht="31.5" x14ac:dyDescent="0.25">
      <c r="A53" s="5" t="s">
        <v>19</v>
      </c>
      <c r="B53" s="5" t="s">
        <v>50</v>
      </c>
      <c r="C53" s="5"/>
      <c r="D53" s="5"/>
      <c r="E53" s="5"/>
      <c r="F53" s="5"/>
      <c r="G53" s="5"/>
      <c r="H53" s="5"/>
      <c r="I53" s="5"/>
      <c r="J53" s="5"/>
      <c r="K53" s="6" t="s">
        <v>235</v>
      </c>
      <c r="L53" s="7">
        <f>+L54+L57</f>
        <v>5844029000</v>
      </c>
      <c r="M53" s="7">
        <f t="shared" ref="M53:T53" si="6">+M54+M57</f>
        <v>0</v>
      </c>
      <c r="N53" s="7">
        <f t="shared" si="6"/>
        <v>407015018</v>
      </c>
      <c r="O53" s="7">
        <f t="shared" si="6"/>
        <v>5437013982</v>
      </c>
      <c r="P53" s="7">
        <f t="shared" si="6"/>
        <v>407015018</v>
      </c>
      <c r="Q53" s="8">
        <f t="shared" si="2"/>
        <v>6.9646303603216206E-2</v>
      </c>
      <c r="R53" s="7">
        <f t="shared" si="6"/>
        <v>407015018</v>
      </c>
      <c r="S53" s="8">
        <f t="shared" si="3"/>
        <v>6.9646303603216206E-2</v>
      </c>
      <c r="T53" s="7">
        <f t="shared" si="6"/>
        <v>407015018</v>
      </c>
      <c r="U53" s="8">
        <f t="shared" si="4"/>
        <v>6.9646303603216206E-2</v>
      </c>
    </row>
    <row r="54" spans="1:21" ht="15.75" x14ac:dyDescent="0.25">
      <c r="A54" s="32" t="s">
        <v>19</v>
      </c>
      <c r="B54" s="32" t="s">
        <v>50</v>
      </c>
      <c r="C54" s="32" t="s">
        <v>26</v>
      </c>
      <c r="D54" s="32"/>
      <c r="E54" s="32"/>
      <c r="F54" s="32"/>
      <c r="G54" s="32"/>
      <c r="H54" s="32"/>
      <c r="I54" s="32"/>
      <c r="J54" s="32"/>
      <c r="K54" s="35" t="s">
        <v>51</v>
      </c>
      <c r="L54" s="31">
        <v>446215000</v>
      </c>
      <c r="M54" s="31">
        <v>0</v>
      </c>
      <c r="N54" s="31">
        <v>407015018</v>
      </c>
      <c r="O54" s="31">
        <v>39199982</v>
      </c>
      <c r="P54" s="31">
        <v>407015018</v>
      </c>
      <c r="Q54" s="36">
        <f t="shared" si="2"/>
        <v>0.91215001288616471</v>
      </c>
      <c r="R54" s="31">
        <v>407015018</v>
      </c>
      <c r="S54" s="36">
        <f t="shared" si="3"/>
        <v>0.91215001288616471</v>
      </c>
      <c r="T54" s="31">
        <v>407015018</v>
      </c>
      <c r="U54" s="36">
        <f t="shared" si="4"/>
        <v>0.91215001288616471</v>
      </c>
    </row>
    <row r="55" spans="1:21" s="1" customFormat="1" ht="15.75" x14ac:dyDescent="0.25">
      <c r="A55" s="32" t="s">
        <v>19</v>
      </c>
      <c r="B55" s="32" t="s">
        <v>50</v>
      </c>
      <c r="C55" s="32" t="s">
        <v>26</v>
      </c>
      <c r="D55" s="32" t="s">
        <v>20</v>
      </c>
      <c r="E55" s="32" t="s">
        <v>44</v>
      </c>
      <c r="F55" s="32"/>
      <c r="G55" s="32"/>
      <c r="H55" s="32"/>
      <c r="I55" s="32" t="s">
        <v>21</v>
      </c>
      <c r="J55" s="32" t="s">
        <v>22</v>
      </c>
      <c r="K55" s="35" t="s">
        <v>126</v>
      </c>
      <c r="L55" s="31">
        <v>428073028</v>
      </c>
      <c r="M55" s="31">
        <v>0</v>
      </c>
      <c r="N55" s="31">
        <v>405143018</v>
      </c>
      <c r="O55" s="31">
        <v>22930010</v>
      </c>
      <c r="P55" s="31">
        <v>405143018</v>
      </c>
      <c r="Q55" s="36">
        <f t="shared" si="2"/>
        <v>0.94643434998198483</v>
      </c>
      <c r="R55" s="31">
        <v>405143018</v>
      </c>
      <c r="S55" s="36">
        <f t="shared" si="3"/>
        <v>0.94643434998198483</v>
      </c>
      <c r="T55" s="31">
        <v>405143018</v>
      </c>
      <c r="U55" s="36">
        <f t="shared" si="4"/>
        <v>0.94643434998198483</v>
      </c>
    </row>
    <row r="56" spans="1:21" s="1" customFormat="1" ht="15.75" x14ac:dyDescent="0.25">
      <c r="A56" s="32" t="s">
        <v>19</v>
      </c>
      <c r="B56" s="32" t="s">
        <v>50</v>
      </c>
      <c r="C56" s="32" t="s">
        <v>26</v>
      </c>
      <c r="D56" s="32" t="s">
        <v>20</v>
      </c>
      <c r="E56" s="32" t="s">
        <v>105</v>
      </c>
      <c r="F56" s="32"/>
      <c r="G56" s="32"/>
      <c r="H56" s="32"/>
      <c r="I56" s="32" t="s">
        <v>21</v>
      </c>
      <c r="J56" s="32" t="s">
        <v>22</v>
      </c>
      <c r="K56" s="35" t="s">
        <v>125</v>
      </c>
      <c r="L56" s="31">
        <v>18141972</v>
      </c>
      <c r="M56" s="31">
        <v>0</v>
      </c>
      <c r="N56" s="31">
        <v>1872000</v>
      </c>
      <c r="O56" s="31">
        <v>16269972</v>
      </c>
      <c r="P56" s="31">
        <v>1872000</v>
      </c>
      <c r="Q56" s="36">
        <f t="shared" si="2"/>
        <v>0.10318613654568533</v>
      </c>
      <c r="R56" s="31">
        <v>1872000</v>
      </c>
      <c r="S56" s="36">
        <f t="shared" si="3"/>
        <v>0.10318613654568533</v>
      </c>
      <c r="T56" s="31">
        <v>1872000</v>
      </c>
      <c r="U56" s="36">
        <f t="shared" si="4"/>
        <v>0.10318613654568533</v>
      </c>
    </row>
    <row r="57" spans="1:21" ht="15.75" x14ac:dyDescent="0.25">
      <c r="A57" s="32" t="s">
        <v>19</v>
      </c>
      <c r="B57" s="32" t="s">
        <v>50</v>
      </c>
      <c r="C57" s="32" t="s">
        <v>37</v>
      </c>
      <c r="D57" s="32" t="s">
        <v>26</v>
      </c>
      <c r="E57" s="32"/>
      <c r="F57" s="32"/>
      <c r="G57" s="32"/>
      <c r="H57" s="32"/>
      <c r="I57" s="32" t="s">
        <v>21</v>
      </c>
      <c r="J57" s="32" t="s">
        <v>22</v>
      </c>
      <c r="K57" s="35" t="s">
        <v>52</v>
      </c>
      <c r="L57" s="31">
        <v>5397814000</v>
      </c>
      <c r="M57" s="31">
        <v>0</v>
      </c>
      <c r="N57" s="31">
        <v>0</v>
      </c>
      <c r="O57" s="31">
        <v>5397814000</v>
      </c>
      <c r="P57" s="31">
        <v>0</v>
      </c>
      <c r="Q57" s="36">
        <f t="shared" si="2"/>
        <v>0</v>
      </c>
      <c r="R57" s="31">
        <v>0</v>
      </c>
      <c r="S57" s="36">
        <f t="shared" si="3"/>
        <v>0</v>
      </c>
      <c r="T57" s="31">
        <v>0</v>
      </c>
      <c r="U57" s="36">
        <f t="shared" si="4"/>
        <v>0</v>
      </c>
    </row>
    <row r="58" spans="1:21" ht="15.75" x14ac:dyDescent="0.25">
      <c r="A58" s="11" t="s">
        <v>53</v>
      </c>
      <c r="B58" s="11"/>
      <c r="C58" s="11"/>
      <c r="D58" s="11"/>
      <c r="E58" s="11"/>
      <c r="F58" s="11"/>
      <c r="G58" s="11"/>
      <c r="H58" s="11"/>
      <c r="I58" s="11"/>
      <c r="J58" s="11"/>
      <c r="K58" s="11" t="s">
        <v>256</v>
      </c>
      <c r="L58" s="12">
        <f>+L59+L63+L70+L75+L79+L84+L88+L105+L110+L116+L119+L129+L136+L140+L143+L149+L155+L160+L165+L170+L175</f>
        <v>1485146818000</v>
      </c>
      <c r="M58" s="12">
        <f t="shared" ref="M58:U58" si="7">+M59+M63+M70+M75+M79+M84+M88+M105+M110+M116+M119+M129+M136+M140+M143+M149+M155+M160+M165+M170+M175</f>
        <v>0</v>
      </c>
      <c r="N58" s="12">
        <f t="shared" si="7"/>
        <v>1272248828567.4399</v>
      </c>
      <c r="O58" s="12">
        <f t="shared" si="7"/>
        <v>212897989432.56</v>
      </c>
      <c r="P58" s="12">
        <f t="shared" si="7"/>
        <v>1090021366660.4401</v>
      </c>
      <c r="Q58" s="13">
        <f t="shared" si="2"/>
        <v>0.73394855878850895</v>
      </c>
      <c r="R58" s="12">
        <f t="shared" si="7"/>
        <v>436768132815.34998</v>
      </c>
      <c r="S58" s="13">
        <f t="shared" si="3"/>
        <v>0.29409087877488888</v>
      </c>
      <c r="T58" s="12">
        <f t="shared" si="7"/>
        <v>411914876837.35992</v>
      </c>
      <c r="U58" s="13">
        <f t="shared" si="4"/>
        <v>0.27735633396304388</v>
      </c>
    </row>
    <row r="59" spans="1:21" ht="63" x14ac:dyDescent="0.25">
      <c r="A59" s="5" t="s">
        <v>53</v>
      </c>
      <c r="B59" s="5" t="s">
        <v>54</v>
      </c>
      <c r="C59" s="5" t="s">
        <v>55</v>
      </c>
      <c r="D59" s="5" t="s">
        <v>22</v>
      </c>
      <c r="E59" s="5"/>
      <c r="F59" s="5"/>
      <c r="G59" s="5"/>
      <c r="H59" s="5"/>
      <c r="I59" s="5"/>
      <c r="J59" s="5"/>
      <c r="K59" s="6" t="s">
        <v>236</v>
      </c>
      <c r="L59" s="7">
        <f>+L60</f>
        <v>255028748778</v>
      </c>
      <c r="M59" s="7">
        <f t="shared" ref="M59:T59" si="8">+M60</f>
        <v>0</v>
      </c>
      <c r="N59" s="7">
        <f t="shared" si="8"/>
        <v>246250146699</v>
      </c>
      <c r="O59" s="7">
        <f t="shared" si="8"/>
        <v>8778602079</v>
      </c>
      <c r="P59" s="7">
        <f t="shared" si="8"/>
        <v>246245180724</v>
      </c>
      <c r="Q59" s="8">
        <f t="shared" si="2"/>
        <v>0.9655585180255658</v>
      </c>
      <c r="R59" s="7">
        <f t="shared" si="8"/>
        <v>28973718653.779999</v>
      </c>
      <c r="S59" s="8">
        <f t="shared" si="3"/>
        <v>0.11360961771020307</v>
      </c>
      <c r="T59" s="7">
        <f t="shared" si="8"/>
        <v>28061044856.779999</v>
      </c>
      <c r="U59" s="8">
        <f t="shared" si="4"/>
        <v>0.11003090824559102</v>
      </c>
    </row>
    <row r="60" spans="1:21" s="9" customFormat="1" ht="31.5" x14ac:dyDescent="0.25">
      <c r="A60" s="32" t="s">
        <v>53</v>
      </c>
      <c r="B60" s="32" t="s">
        <v>54</v>
      </c>
      <c r="C60" s="32" t="s">
        <v>55</v>
      </c>
      <c r="D60" s="32" t="s">
        <v>22</v>
      </c>
      <c r="E60" s="32" t="s">
        <v>56</v>
      </c>
      <c r="F60" s="32"/>
      <c r="G60" s="32"/>
      <c r="H60" s="32"/>
      <c r="I60" s="32"/>
      <c r="J60" s="32"/>
      <c r="K60" s="35" t="s">
        <v>57</v>
      </c>
      <c r="L60" s="31">
        <v>255028748778</v>
      </c>
      <c r="M60" s="31">
        <v>0</v>
      </c>
      <c r="N60" s="31">
        <v>246250146699</v>
      </c>
      <c r="O60" s="31">
        <v>8778602079</v>
      </c>
      <c r="P60" s="31">
        <v>246245180724</v>
      </c>
      <c r="Q60" s="36">
        <f t="shared" si="2"/>
        <v>0.9655585180255658</v>
      </c>
      <c r="R60" s="31">
        <v>28973718653.779999</v>
      </c>
      <c r="S60" s="36">
        <f t="shared" si="3"/>
        <v>0.11360961771020307</v>
      </c>
      <c r="T60" s="31">
        <v>28061044856.779999</v>
      </c>
      <c r="U60" s="36">
        <f t="shared" si="4"/>
        <v>0.11003090824559102</v>
      </c>
    </row>
    <row r="61" spans="1:21" s="1" customFormat="1" ht="94.5" x14ac:dyDescent="0.25">
      <c r="A61" s="29" t="s">
        <v>53</v>
      </c>
      <c r="B61" s="29" t="s">
        <v>54</v>
      </c>
      <c r="C61" s="29" t="s">
        <v>55</v>
      </c>
      <c r="D61" s="29" t="s">
        <v>22</v>
      </c>
      <c r="E61" s="29" t="s">
        <v>56</v>
      </c>
      <c r="F61" s="29" t="s">
        <v>128</v>
      </c>
      <c r="G61" s="29" t="s">
        <v>20</v>
      </c>
      <c r="H61" s="29"/>
      <c r="I61" s="29" t="s">
        <v>21</v>
      </c>
      <c r="J61" s="29" t="s">
        <v>22</v>
      </c>
      <c r="K61" s="34" t="s">
        <v>129</v>
      </c>
      <c r="L61" s="30">
        <v>18420425018</v>
      </c>
      <c r="M61" s="30">
        <v>0</v>
      </c>
      <c r="N61" s="30">
        <v>12641822939</v>
      </c>
      <c r="O61" s="30">
        <v>5778602079</v>
      </c>
      <c r="P61" s="30">
        <v>12636856964</v>
      </c>
      <c r="Q61" s="36">
        <f t="shared" si="2"/>
        <v>0.68602417977063856</v>
      </c>
      <c r="R61" s="31">
        <v>2605937814.7800002</v>
      </c>
      <c r="S61" s="36">
        <f t="shared" si="3"/>
        <v>0.14147001560678105</v>
      </c>
      <c r="T61" s="31">
        <v>1693264017.78</v>
      </c>
      <c r="U61" s="36">
        <f t="shared" si="4"/>
        <v>9.1923178543675446E-2</v>
      </c>
    </row>
    <row r="62" spans="1:21" s="1" customFormat="1" ht="94.5" x14ac:dyDescent="0.25">
      <c r="A62" s="29" t="s">
        <v>53</v>
      </c>
      <c r="B62" s="29" t="s">
        <v>54</v>
      </c>
      <c r="C62" s="29" t="s">
        <v>55</v>
      </c>
      <c r="D62" s="29" t="s">
        <v>22</v>
      </c>
      <c r="E62" s="29" t="s">
        <v>56</v>
      </c>
      <c r="F62" s="29" t="s">
        <v>128</v>
      </c>
      <c r="G62" s="29" t="s">
        <v>24</v>
      </c>
      <c r="H62" s="29"/>
      <c r="I62" s="29" t="s">
        <v>21</v>
      </c>
      <c r="J62" s="29" t="s">
        <v>22</v>
      </c>
      <c r="K62" s="34" t="s">
        <v>127</v>
      </c>
      <c r="L62" s="30">
        <v>236608323760</v>
      </c>
      <c r="M62" s="30">
        <v>0</v>
      </c>
      <c r="N62" s="30">
        <v>233608323760</v>
      </c>
      <c r="O62" s="30">
        <v>3000000000</v>
      </c>
      <c r="P62" s="30">
        <v>233608323760</v>
      </c>
      <c r="Q62" s="36">
        <f t="shared" si="2"/>
        <v>0.98732081799859672</v>
      </c>
      <c r="R62" s="31">
        <v>26367780839</v>
      </c>
      <c r="S62" s="36">
        <f t="shared" si="3"/>
        <v>0.11144063074359865</v>
      </c>
      <c r="T62" s="31">
        <v>26367780839</v>
      </c>
      <c r="U62" s="36">
        <f t="shared" si="4"/>
        <v>0.11144063074359865</v>
      </c>
    </row>
    <row r="63" spans="1:21" ht="47.25" x14ac:dyDescent="0.25">
      <c r="A63" s="5" t="s">
        <v>53</v>
      </c>
      <c r="B63" s="5" t="s">
        <v>54</v>
      </c>
      <c r="C63" s="5" t="s">
        <v>55</v>
      </c>
      <c r="D63" s="5" t="s">
        <v>58</v>
      </c>
      <c r="E63" s="5"/>
      <c r="F63" s="5"/>
      <c r="G63" s="5"/>
      <c r="H63" s="5"/>
      <c r="I63" s="5"/>
      <c r="J63" s="5"/>
      <c r="K63" s="6" t="s">
        <v>237</v>
      </c>
      <c r="L63" s="7">
        <f>+L64</f>
        <v>15733591788</v>
      </c>
      <c r="M63" s="7">
        <f t="shared" ref="M63" si="9">+M64</f>
        <v>0</v>
      </c>
      <c r="N63" s="7">
        <f>+N64</f>
        <v>10638031492</v>
      </c>
      <c r="O63" s="7">
        <f>+O64</f>
        <v>5095560296</v>
      </c>
      <c r="P63" s="7">
        <f>+P64</f>
        <v>9273180959</v>
      </c>
      <c r="Q63" s="8">
        <f t="shared" si="2"/>
        <v>0.58938741286478835</v>
      </c>
      <c r="R63" s="7">
        <f>+R64</f>
        <v>2225053720</v>
      </c>
      <c r="S63" s="8">
        <f t="shared" si="3"/>
        <v>0.14142058278752642</v>
      </c>
      <c r="T63" s="7">
        <f>+T64</f>
        <v>2225053720</v>
      </c>
      <c r="U63" s="8">
        <f t="shared" si="4"/>
        <v>0.14142058278752642</v>
      </c>
    </row>
    <row r="64" spans="1:21" s="9" customFormat="1" ht="31.5" x14ac:dyDescent="0.25">
      <c r="A64" s="32" t="s">
        <v>53</v>
      </c>
      <c r="B64" s="32" t="s">
        <v>54</v>
      </c>
      <c r="C64" s="32" t="s">
        <v>55</v>
      </c>
      <c r="D64" s="32" t="s">
        <v>58</v>
      </c>
      <c r="E64" s="32" t="s">
        <v>56</v>
      </c>
      <c r="F64" s="32"/>
      <c r="G64" s="32"/>
      <c r="H64" s="32"/>
      <c r="I64" s="32"/>
      <c r="J64" s="32"/>
      <c r="K64" s="35" t="s">
        <v>57</v>
      </c>
      <c r="L64" s="31">
        <v>15733591788</v>
      </c>
      <c r="M64" s="31">
        <v>0</v>
      </c>
      <c r="N64" s="31">
        <v>10638031492</v>
      </c>
      <c r="O64" s="31">
        <v>5095560296</v>
      </c>
      <c r="P64" s="31">
        <v>9273180959</v>
      </c>
      <c r="Q64" s="36">
        <f t="shared" si="2"/>
        <v>0.58938741286478835</v>
      </c>
      <c r="R64" s="31">
        <v>2225053720</v>
      </c>
      <c r="S64" s="36">
        <f t="shared" si="3"/>
        <v>0.14142058278752642</v>
      </c>
      <c r="T64" s="31">
        <v>2225053720</v>
      </c>
      <c r="U64" s="36">
        <f t="shared" si="4"/>
        <v>0.14142058278752642</v>
      </c>
    </row>
    <row r="65" spans="1:21" s="9" customFormat="1" ht="31.5" x14ac:dyDescent="0.25">
      <c r="A65" s="32" t="s">
        <v>53</v>
      </c>
      <c r="B65" s="32" t="s">
        <v>54</v>
      </c>
      <c r="C65" s="32" t="s">
        <v>55</v>
      </c>
      <c r="D65" s="32" t="s">
        <v>58</v>
      </c>
      <c r="E65" s="32" t="s">
        <v>56</v>
      </c>
      <c r="F65" s="32"/>
      <c r="G65" s="32"/>
      <c r="H65" s="32"/>
      <c r="I65" s="32" t="s">
        <v>21</v>
      </c>
      <c r="J65" s="32" t="s">
        <v>22</v>
      </c>
      <c r="K65" s="35" t="s">
        <v>57</v>
      </c>
      <c r="L65" s="31">
        <v>1000000000</v>
      </c>
      <c r="M65" s="31">
        <v>0</v>
      </c>
      <c r="N65" s="31">
        <v>1000000000</v>
      </c>
      <c r="O65" s="31">
        <v>0</v>
      </c>
      <c r="P65" s="31">
        <v>0</v>
      </c>
      <c r="Q65" s="36">
        <f t="shared" si="2"/>
        <v>0</v>
      </c>
      <c r="R65" s="31">
        <v>0</v>
      </c>
      <c r="S65" s="36">
        <f t="shared" si="3"/>
        <v>0</v>
      </c>
      <c r="T65" s="31">
        <v>0</v>
      </c>
      <c r="U65" s="36">
        <f t="shared" si="4"/>
        <v>0</v>
      </c>
    </row>
    <row r="66" spans="1:21" s="1" customFormat="1" ht="63" x14ac:dyDescent="0.25">
      <c r="A66" s="29" t="s">
        <v>53</v>
      </c>
      <c r="B66" s="29" t="s">
        <v>54</v>
      </c>
      <c r="C66" s="29" t="s">
        <v>55</v>
      </c>
      <c r="D66" s="29" t="s">
        <v>58</v>
      </c>
      <c r="E66" s="29" t="s">
        <v>56</v>
      </c>
      <c r="F66" s="29" t="s">
        <v>131</v>
      </c>
      <c r="G66" s="29" t="s">
        <v>20</v>
      </c>
      <c r="H66" s="29"/>
      <c r="I66" s="29" t="s">
        <v>21</v>
      </c>
      <c r="J66" s="29" t="s">
        <v>22</v>
      </c>
      <c r="K66" s="34" t="s">
        <v>136</v>
      </c>
      <c r="L66" s="30">
        <v>8272026189</v>
      </c>
      <c r="M66" s="30">
        <v>0</v>
      </c>
      <c r="N66" s="30">
        <v>6787317468</v>
      </c>
      <c r="O66" s="30">
        <v>1484708721</v>
      </c>
      <c r="P66" s="30">
        <v>6787317468</v>
      </c>
      <c r="Q66" s="36">
        <f t="shared" si="2"/>
        <v>0.82051450429710437</v>
      </c>
      <c r="R66" s="31">
        <v>2208684395</v>
      </c>
      <c r="S66" s="36">
        <f t="shared" si="3"/>
        <v>0.26700645579883087</v>
      </c>
      <c r="T66" s="31">
        <v>2208684395</v>
      </c>
      <c r="U66" s="36">
        <f t="shared" si="4"/>
        <v>0.26700645579883087</v>
      </c>
    </row>
    <row r="67" spans="1:21" s="1" customFormat="1" ht="63" x14ac:dyDescent="0.25">
      <c r="A67" s="29" t="s">
        <v>53</v>
      </c>
      <c r="B67" s="29" t="s">
        <v>54</v>
      </c>
      <c r="C67" s="29" t="s">
        <v>55</v>
      </c>
      <c r="D67" s="29" t="s">
        <v>58</v>
      </c>
      <c r="E67" s="29" t="s">
        <v>56</v>
      </c>
      <c r="F67" s="29" t="s">
        <v>135</v>
      </c>
      <c r="G67" s="29" t="s">
        <v>20</v>
      </c>
      <c r="H67" s="29"/>
      <c r="I67" s="29" t="s">
        <v>21</v>
      </c>
      <c r="J67" s="29" t="s">
        <v>22</v>
      </c>
      <c r="K67" s="34" t="s">
        <v>134</v>
      </c>
      <c r="L67" s="30">
        <v>4114726766</v>
      </c>
      <c r="M67" s="30">
        <v>0</v>
      </c>
      <c r="N67" s="30">
        <v>514726766</v>
      </c>
      <c r="O67" s="30">
        <v>3600000000</v>
      </c>
      <c r="P67" s="30">
        <v>149876233</v>
      </c>
      <c r="Q67" s="36">
        <f t="shared" si="2"/>
        <v>3.642434638392706E-2</v>
      </c>
      <c r="R67" s="31">
        <v>0</v>
      </c>
      <c r="S67" s="36">
        <f t="shared" si="3"/>
        <v>0</v>
      </c>
      <c r="T67" s="31">
        <v>0</v>
      </c>
      <c r="U67" s="36">
        <f t="shared" si="4"/>
        <v>0</v>
      </c>
    </row>
    <row r="68" spans="1:21" s="1" customFormat="1" ht="63" x14ac:dyDescent="0.25">
      <c r="A68" s="29" t="s">
        <v>53</v>
      </c>
      <c r="B68" s="29" t="s">
        <v>54</v>
      </c>
      <c r="C68" s="29" t="s">
        <v>55</v>
      </c>
      <c r="D68" s="29" t="s">
        <v>58</v>
      </c>
      <c r="E68" s="29" t="s">
        <v>56</v>
      </c>
      <c r="F68" s="29" t="s">
        <v>133</v>
      </c>
      <c r="G68" s="29" t="s">
        <v>20</v>
      </c>
      <c r="H68" s="29"/>
      <c r="I68" s="29" t="s">
        <v>21</v>
      </c>
      <c r="J68" s="29" t="s">
        <v>22</v>
      </c>
      <c r="K68" s="34" t="s">
        <v>132</v>
      </c>
      <c r="L68" s="30">
        <v>60511325</v>
      </c>
      <c r="M68" s="30">
        <v>0</v>
      </c>
      <c r="N68" s="30">
        <v>49659750</v>
      </c>
      <c r="O68" s="30">
        <v>10851575</v>
      </c>
      <c r="P68" s="30">
        <v>49659750</v>
      </c>
      <c r="Q68" s="36">
        <f t="shared" si="2"/>
        <v>0.82066869300911849</v>
      </c>
      <c r="R68" s="31">
        <v>16369325</v>
      </c>
      <c r="S68" s="36">
        <f t="shared" si="3"/>
        <v>0.27051671732522797</v>
      </c>
      <c r="T68" s="31">
        <v>16369325</v>
      </c>
      <c r="U68" s="36">
        <f t="shared" si="4"/>
        <v>0.27051671732522797</v>
      </c>
    </row>
    <row r="69" spans="1:21" s="1" customFormat="1" ht="63" x14ac:dyDescent="0.25">
      <c r="A69" s="29" t="s">
        <v>53</v>
      </c>
      <c r="B69" s="29" t="s">
        <v>54</v>
      </c>
      <c r="C69" s="29" t="s">
        <v>55</v>
      </c>
      <c r="D69" s="29" t="s">
        <v>58</v>
      </c>
      <c r="E69" s="29" t="s">
        <v>56</v>
      </c>
      <c r="F69" s="29" t="s">
        <v>131</v>
      </c>
      <c r="G69" s="29" t="s">
        <v>24</v>
      </c>
      <c r="H69" s="29"/>
      <c r="I69" s="29" t="s">
        <v>21</v>
      </c>
      <c r="J69" s="29" t="s">
        <v>22</v>
      </c>
      <c r="K69" s="34" t="s">
        <v>130</v>
      </c>
      <c r="L69" s="30">
        <v>2286327508</v>
      </c>
      <c r="M69" s="30">
        <v>0</v>
      </c>
      <c r="N69" s="30">
        <v>2286327508</v>
      </c>
      <c r="O69" s="30">
        <v>0</v>
      </c>
      <c r="P69" s="30">
        <v>2286327508</v>
      </c>
      <c r="Q69" s="36">
        <f t="shared" si="2"/>
        <v>1</v>
      </c>
      <c r="R69" s="31">
        <v>0</v>
      </c>
      <c r="S69" s="36">
        <f t="shared" si="3"/>
        <v>0</v>
      </c>
      <c r="T69" s="31">
        <v>0</v>
      </c>
      <c r="U69" s="36">
        <f t="shared" si="4"/>
        <v>0</v>
      </c>
    </row>
    <row r="70" spans="1:21" ht="47.25" x14ac:dyDescent="0.25">
      <c r="A70" s="5" t="s">
        <v>53</v>
      </c>
      <c r="B70" s="5" t="s">
        <v>54</v>
      </c>
      <c r="C70" s="5" t="s">
        <v>55</v>
      </c>
      <c r="D70" s="5" t="s">
        <v>59</v>
      </c>
      <c r="E70" s="5"/>
      <c r="F70" s="5"/>
      <c r="G70" s="5"/>
      <c r="H70" s="5"/>
      <c r="I70" s="5"/>
      <c r="J70" s="5"/>
      <c r="K70" s="6" t="s">
        <v>238</v>
      </c>
      <c r="L70" s="7">
        <f>+L71+L73</f>
        <v>218703169150</v>
      </c>
      <c r="M70" s="7">
        <f t="shared" ref="M70" si="10">+M71+M73</f>
        <v>0</v>
      </c>
      <c r="N70" s="7">
        <f>+N71+N73</f>
        <v>216542876603</v>
      </c>
      <c r="O70" s="7">
        <f>+O71+O73</f>
        <v>2160292547</v>
      </c>
      <c r="P70" s="7">
        <f>+P71+P73</f>
        <v>216542876603</v>
      </c>
      <c r="Q70" s="8">
        <f t="shared" si="2"/>
        <v>0.99012226226352329</v>
      </c>
      <c r="R70" s="7">
        <f>+R71+R73</f>
        <v>150288043528</v>
      </c>
      <c r="S70" s="8">
        <f t="shared" si="3"/>
        <v>0.68717816990079039</v>
      </c>
      <c r="T70" s="7">
        <f>+T71+T73</f>
        <v>147168043528</v>
      </c>
      <c r="U70" s="8">
        <f t="shared" si="4"/>
        <v>0.67291225865622073</v>
      </c>
    </row>
    <row r="71" spans="1:21" s="9" customFormat="1" ht="31.5" x14ac:dyDescent="0.25">
      <c r="A71" s="32" t="s">
        <v>53</v>
      </c>
      <c r="B71" s="32" t="s">
        <v>54</v>
      </c>
      <c r="C71" s="32" t="s">
        <v>55</v>
      </c>
      <c r="D71" s="32" t="s">
        <v>59</v>
      </c>
      <c r="E71" s="32" t="s">
        <v>56</v>
      </c>
      <c r="F71" s="32"/>
      <c r="G71" s="32"/>
      <c r="H71" s="32"/>
      <c r="I71" s="32"/>
      <c r="J71" s="32"/>
      <c r="K71" s="35" t="s">
        <v>57</v>
      </c>
      <c r="L71" s="31">
        <v>134240062202</v>
      </c>
      <c r="M71" s="31">
        <v>0</v>
      </c>
      <c r="N71" s="31">
        <v>132079769655</v>
      </c>
      <c r="O71" s="31">
        <v>2160292547</v>
      </c>
      <c r="P71" s="31">
        <v>132079769655</v>
      </c>
      <c r="Q71" s="36">
        <f t="shared" si="2"/>
        <v>0.98390724414482722</v>
      </c>
      <c r="R71" s="31">
        <v>65824936580</v>
      </c>
      <c r="S71" s="36">
        <f t="shared" si="3"/>
        <v>0.49035239927815899</v>
      </c>
      <c r="T71" s="31">
        <v>62704936580</v>
      </c>
      <c r="U71" s="36">
        <f t="shared" si="4"/>
        <v>0.46711045533965628</v>
      </c>
    </row>
    <row r="72" spans="1:21" s="10" customFormat="1" ht="78.75" x14ac:dyDescent="0.25">
      <c r="A72" s="32" t="s">
        <v>53</v>
      </c>
      <c r="B72" s="32" t="s">
        <v>54</v>
      </c>
      <c r="C72" s="32" t="s">
        <v>55</v>
      </c>
      <c r="D72" s="32" t="s">
        <v>59</v>
      </c>
      <c r="E72" s="32" t="s">
        <v>56</v>
      </c>
      <c r="F72" s="32" t="s">
        <v>138</v>
      </c>
      <c r="G72" s="32" t="s">
        <v>24</v>
      </c>
      <c r="H72" s="32"/>
      <c r="I72" s="32" t="s">
        <v>21</v>
      </c>
      <c r="J72" s="32" t="s">
        <v>22</v>
      </c>
      <c r="K72" s="35" t="s">
        <v>137</v>
      </c>
      <c r="L72" s="31">
        <v>134240062202</v>
      </c>
      <c r="M72" s="31">
        <v>0</v>
      </c>
      <c r="N72" s="31">
        <v>132079769655</v>
      </c>
      <c r="O72" s="31">
        <v>2160292547</v>
      </c>
      <c r="P72" s="31">
        <v>132079769655</v>
      </c>
      <c r="Q72" s="36">
        <f t="shared" si="2"/>
        <v>0.98390724414482722</v>
      </c>
      <c r="R72" s="31">
        <v>65824936580</v>
      </c>
      <c r="S72" s="36">
        <f t="shared" si="3"/>
        <v>0.49035239927815899</v>
      </c>
      <c r="T72" s="31">
        <v>62704936580</v>
      </c>
      <c r="U72" s="36">
        <f t="shared" si="4"/>
        <v>0.46711045533965628</v>
      </c>
    </row>
    <row r="73" spans="1:21" s="9" customFormat="1" ht="31.5" x14ac:dyDescent="0.25">
      <c r="A73" s="32" t="s">
        <v>53</v>
      </c>
      <c r="B73" s="32" t="s">
        <v>54</v>
      </c>
      <c r="C73" s="32" t="s">
        <v>55</v>
      </c>
      <c r="D73" s="32" t="s">
        <v>59</v>
      </c>
      <c r="E73" s="32" t="s">
        <v>56</v>
      </c>
      <c r="F73" s="32"/>
      <c r="G73" s="32"/>
      <c r="H73" s="32"/>
      <c r="I73" s="32"/>
      <c r="J73" s="32"/>
      <c r="K73" s="35" t="s">
        <v>57</v>
      </c>
      <c r="L73" s="31">
        <v>84463106948</v>
      </c>
      <c r="M73" s="31">
        <v>0</v>
      </c>
      <c r="N73" s="31">
        <v>84463106948</v>
      </c>
      <c r="O73" s="31">
        <v>0</v>
      </c>
      <c r="P73" s="31">
        <v>84463106948</v>
      </c>
      <c r="Q73" s="36">
        <f t="shared" si="2"/>
        <v>1</v>
      </c>
      <c r="R73" s="31">
        <v>84463106948</v>
      </c>
      <c r="S73" s="36">
        <f t="shared" si="3"/>
        <v>1</v>
      </c>
      <c r="T73" s="31">
        <v>84463106948</v>
      </c>
      <c r="U73" s="36">
        <f t="shared" si="4"/>
        <v>1</v>
      </c>
    </row>
    <row r="74" spans="1:21" s="1" customFormat="1" ht="78.75" x14ac:dyDescent="0.25">
      <c r="A74" s="29" t="s">
        <v>53</v>
      </c>
      <c r="B74" s="29" t="s">
        <v>54</v>
      </c>
      <c r="C74" s="29" t="s">
        <v>55</v>
      </c>
      <c r="D74" s="29" t="s">
        <v>59</v>
      </c>
      <c r="E74" s="29" t="s">
        <v>56</v>
      </c>
      <c r="F74" s="29" t="s">
        <v>138</v>
      </c>
      <c r="G74" s="29" t="s">
        <v>24</v>
      </c>
      <c r="H74" s="29"/>
      <c r="I74" s="29" t="s">
        <v>21</v>
      </c>
      <c r="J74" s="29" t="s">
        <v>60</v>
      </c>
      <c r="K74" s="34" t="s">
        <v>137</v>
      </c>
      <c r="L74" s="30">
        <v>84463106948</v>
      </c>
      <c r="M74" s="30">
        <v>0</v>
      </c>
      <c r="N74" s="30">
        <v>84463106948</v>
      </c>
      <c r="O74" s="30">
        <v>0</v>
      </c>
      <c r="P74" s="30">
        <v>84463106948</v>
      </c>
      <c r="Q74" s="36">
        <f t="shared" ref="Q74:Q137" si="11">+P74/L74</f>
        <v>1</v>
      </c>
      <c r="R74" s="31">
        <v>84463106948</v>
      </c>
      <c r="S74" s="36">
        <f t="shared" ref="S74:S137" si="12">+R74/L74</f>
        <v>1</v>
      </c>
      <c r="T74" s="31">
        <v>84463106948</v>
      </c>
      <c r="U74" s="36">
        <f t="shared" ref="U74:U137" si="13">+T74/L74</f>
        <v>1</v>
      </c>
    </row>
    <row r="75" spans="1:21" ht="31.5" x14ac:dyDescent="0.25">
      <c r="A75" s="5" t="s">
        <v>53</v>
      </c>
      <c r="B75" s="5" t="s">
        <v>54</v>
      </c>
      <c r="C75" s="5" t="s">
        <v>55</v>
      </c>
      <c r="D75" s="5" t="s">
        <v>61</v>
      </c>
      <c r="E75" s="5"/>
      <c r="F75" s="5"/>
      <c r="G75" s="5"/>
      <c r="H75" s="5"/>
      <c r="I75" s="5"/>
      <c r="J75" s="5"/>
      <c r="K75" s="6" t="s">
        <v>239</v>
      </c>
      <c r="L75" s="7">
        <f>+L76</f>
        <v>6823787796</v>
      </c>
      <c r="M75" s="7">
        <f t="shared" ref="M75:T75" si="14">+M76</f>
        <v>0</v>
      </c>
      <c r="N75" s="7">
        <f t="shared" si="14"/>
        <v>0</v>
      </c>
      <c r="O75" s="7">
        <f t="shared" si="14"/>
        <v>6823787796</v>
      </c>
      <c r="P75" s="7">
        <f t="shared" si="14"/>
        <v>0</v>
      </c>
      <c r="Q75" s="8">
        <f t="shared" si="11"/>
        <v>0</v>
      </c>
      <c r="R75" s="7">
        <f t="shared" si="14"/>
        <v>0</v>
      </c>
      <c r="S75" s="8">
        <f t="shared" si="12"/>
        <v>0</v>
      </c>
      <c r="T75" s="7">
        <f t="shared" si="14"/>
        <v>0</v>
      </c>
      <c r="U75" s="8">
        <f t="shared" si="13"/>
        <v>0</v>
      </c>
    </row>
    <row r="76" spans="1:21" s="9" customFormat="1" ht="31.5" x14ac:dyDescent="0.25">
      <c r="A76" s="32" t="s">
        <v>53</v>
      </c>
      <c r="B76" s="32" t="s">
        <v>54</v>
      </c>
      <c r="C76" s="32" t="s">
        <v>55</v>
      </c>
      <c r="D76" s="32" t="s">
        <v>61</v>
      </c>
      <c r="E76" s="32" t="s">
        <v>56</v>
      </c>
      <c r="F76" s="32"/>
      <c r="G76" s="32"/>
      <c r="H76" s="32"/>
      <c r="I76" s="32"/>
      <c r="J76" s="32"/>
      <c r="K76" s="35" t="s">
        <v>57</v>
      </c>
      <c r="L76" s="31">
        <v>6823787796</v>
      </c>
      <c r="M76" s="31">
        <v>0</v>
      </c>
      <c r="N76" s="31">
        <v>0</v>
      </c>
      <c r="O76" s="31">
        <v>6823787796</v>
      </c>
      <c r="P76" s="31">
        <v>0</v>
      </c>
      <c r="Q76" s="36">
        <f t="shared" si="11"/>
        <v>0</v>
      </c>
      <c r="R76" s="31">
        <v>0</v>
      </c>
      <c r="S76" s="36">
        <f t="shared" si="12"/>
        <v>0</v>
      </c>
      <c r="T76" s="31">
        <v>0</v>
      </c>
      <c r="U76" s="36">
        <f t="shared" si="13"/>
        <v>0</v>
      </c>
    </row>
    <row r="77" spans="1:21" s="1" customFormat="1" ht="47.25" x14ac:dyDescent="0.25">
      <c r="A77" s="29" t="s">
        <v>53</v>
      </c>
      <c r="B77" s="29" t="s">
        <v>54</v>
      </c>
      <c r="C77" s="29" t="s">
        <v>55</v>
      </c>
      <c r="D77" s="29" t="s">
        <v>61</v>
      </c>
      <c r="E77" s="29" t="s">
        <v>56</v>
      </c>
      <c r="F77" s="29" t="s">
        <v>142</v>
      </c>
      <c r="G77" s="29" t="s">
        <v>24</v>
      </c>
      <c r="H77" s="29"/>
      <c r="I77" s="29" t="s">
        <v>21</v>
      </c>
      <c r="J77" s="29" t="s">
        <v>22</v>
      </c>
      <c r="K77" s="34" t="s">
        <v>141</v>
      </c>
      <c r="L77" s="30">
        <v>2250000000</v>
      </c>
      <c r="M77" s="30">
        <v>0</v>
      </c>
      <c r="N77" s="30">
        <v>0</v>
      </c>
      <c r="O77" s="30">
        <v>2250000000</v>
      </c>
      <c r="P77" s="30">
        <v>0</v>
      </c>
      <c r="Q77" s="36">
        <f t="shared" si="11"/>
        <v>0</v>
      </c>
      <c r="R77" s="31">
        <v>0</v>
      </c>
      <c r="S77" s="36">
        <f t="shared" si="12"/>
        <v>0</v>
      </c>
      <c r="T77" s="31">
        <v>0</v>
      </c>
      <c r="U77" s="36">
        <f t="shared" si="13"/>
        <v>0</v>
      </c>
    </row>
    <row r="78" spans="1:21" s="1" customFormat="1" ht="47.25" x14ac:dyDescent="0.25">
      <c r="A78" s="29" t="s">
        <v>53</v>
      </c>
      <c r="B78" s="29" t="s">
        <v>54</v>
      </c>
      <c r="C78" s="29" t="s">
        <v>55</v>
      </c>
      <c r="D78" s="29" t="s">
        <v>61</v>
      </c>
      <c r="E78" s="29" t="s">
        <v>56</v>
      </c>
      <c r="F78" s="29" t="s">
        <v>140</v>
      </c>
      <c r="G78" s="29" t="s">
        <v>24</v>
      </c>
      <c r="H78" s="29"/>
      <c r="I78" s="29" t="s">
        <v>21</v>
      </c>
      <c r="J78" s="29" t="s">
        <v>22</v>
      </c>
      <c r="K78" s="34" t="s">
        <v>139</v>
      </c>
      <c r="L78" s="30">
        <v>4573787796</v>
      </c>
      <c r="M78" s="30">
        <v>0</v>
      </c>
      <c r="N78" s="30">
        <v>0</v>
      </c>
      <c r="O78" s="30">
        <v>4573787796</v>
      </c>
      <c r="P78" s="30">
        <v>0</v>
      </c>
      <c r="Q78" s="36">
        <f t="shared" si="11"/>
        <v>0</v>
      </c>
      <c r="R78" s="31">
        <v>0</v>
      </c>
      <c r="S78" s="36">
        <f t="shared" si="12"/>
        <v>0</v>
      </c>
      <c r="T78" s="31">
        <v>0</v>
      </c>
      <c r="U78" s="36">
        <f t="shared" si="13"/>
        <v>0</v>
      </c>
    </row>
    <row r="79" spans="1:21" ht="47.25" x14ac:dyDescent="0.25">
      <c r="A79" s="5" t="s">
        <v>53</v>
      </c>
      <c r="B79" s="5" t="s">
        <v>54</v>
      </c>
      <c r="C79" s="5" t="s">
        <v>55</v>
      </c>
      <c r="D79" s="5" t="s">
        <v>62</v>
      </c>
      <c r="E79" s="5"/>
      <c r="F79" s="5"/>
      <c r="G79" s="5"/>
      <c r="H79" s="5"/>
      <c r="I79" s="5"/>
      <c r="J79" s="5"/>
      <c r="K79" s="6" t="s">
        <v>240</v>
      </c>
      <c r="L79" s="7">
        <f>+L80</f>
        <v>12060411425</v>
      </c>
      <c r="M79" s="7">
        <f t="shared" ref="M79:T79" si="15">+M80</f>
        <v>0</v>
      </c>
      <c r="N79" s="7">
        <f>+N80</f>
        <v>10982346742</v>
      </c>
      <c r="O79" s="7">
        <f>+O80</f>
        <v>1078064683</v>
      </c>
      <c r="P79" s="7">
        <f t="shared" si="15"/>
        <v>8303556184</v>
      </c>
      <c r="Q79" s="8">
        <f t="shared" si="11"/>
        <v>0.68849692530286133</v>
      </c>
      <c r="R79" s="7">
        <f t="shared" si="15"/>
        <v>3431876206.1399999</v>
      </c>
      <c r="S79" s="8">
        <f t="shared" si="12"/>
        <v>0.28455714197494719</v>
      </c>
      <c r="T79" s="7">
        <f t="shared" si="15"/>
        <v>3431876206.1399999</v>
      </c>
      <c r="U79" s="8">
        <f t="shared" si="13"/>
        <v>0.28455714197494719</v>
      </c>
    </row>
    <row r="80" spans="1:21" s="9" customFormat="1" ht="31.5" x14ac:dyDescent="0.25">
      <c r="A80" s="32" t="s">
        <v>53</v>
      </c>
      <c r="B80" s="32" t="s">
        <v>54</v>
      </c>
      <c r="C80" s="32" t="s">
        <v>55</v>
      </c>
      <c r="D80" s="32" t="s">
        <v>62</v>
      </c>
      <c r="E80" s="32" t="s">
        <v>56</v>
      </c>
      <c r="F80" s="32"/>
      <c r="G80" s="32"/>
      <c r="H80" s="32"/>
      <c r="I80" s="32"/>
      <c r="J80" s="32"/>
      <c r="K80" s="35" t="s">
        <v>57</v>
      </c>
      <c r="L80" s="31">
        <v>12060411425</v>
      </c>
      <c r="M80" s="31">
        <v>0</v>
      </c>
      <c r="N80" s="31">
        <v>10982346742</v>
      </c>
      <c r="O80" s="31">
        <v>1078064683</v>
      </c>
      <c r="P80" s="31">
        <v>8303556184</v>
      </c>
      <c r="Q80" s="36">
        <f t="shared" si="11"/>
        <v>0.68849692530286133</v>
      </c>
      <c r="R80" s="31">
        <v>3431876206.1399999</v>
      </c>
      <c r="S80" s="36">
        <f t="shared" si="12"/>
        <v>0.28455714197494719</v>
      </c>
      <c r="T80" s="31">
        <v>3431876206.1399999</v>
      </c>
      <c r="U80" s="36">
        <f t="shared" si="13"/>
        <v>0.28455714197494719</v>
      </c>
    </row>
    <row r="81" spans="1:21" s="1" customFormat="1" ht="63" x14ac:dyDescent="0.25">
      <c r="A81" s="29" t="s">
        <v>53</v>
      </c>
      <c r="B81" s="29" t="s">
        <v>54</v>
      </c>
      <c r="C81" s="29" t="s">
        <v>55</v>
      </c>
      <c r="D81" s="29" t="s">
        <v>62</v>
      </c>
      <c r="E81" s="29" t="s">
        <v>56</v>
      </c>
      <c r="F81" s="29" t="s">
        <v>144</v>
      </c>
      <c r="G81" s="29" t="s">
        <v>20</v>
      </c>
      <c r="H81" s="29"/>
      <c r="I81" s="29" t="s">
        <v>21</v>
      </c>
      <c r="J81" s="29" t="s">
        <v>22</v>
      </c>
      <c r="K81" s="34" t="s">
        <v>147</v>
      </c>
      <c r="L81" s="30">
        <v>10776633385</v>
      </c>
      <c r="M81" s="30">
        <v>0</v>
      </c>
      <c r="N81" s="30">
        <v>10365559033</v>
      </c>
      <c r="O81" s="30">
        <v>411074352</v>
      </c>
      <c r="P81" s="30">
        <v>7686768475</v>
      </c>
      <c r="Q81" s="36">
        <f t="shared" si="11"/>
        <v>0.71328105915704765</v>
      </c>
      <c r="R81" s="31">
        <v>2815088497.1399999</v>
      </c>
      <c r="S81" s="36">
        <f t="shared" si="12"/>
        <v>0.26122151478757016</v>
      </c>
      <c r="T81" s="31">
        <v>2815088497.1399999</v>
      </c>
      <c r="U81" s="36">
        <f t="shared" si="13"/>
        <v>0.26122151478757016</v>
      </c>
    </row>
    <row r="82" spans="1:21" s="1" customFormat="1" ht="94.5" x14ac:dyDescent="0.25">
      <c r="A82" s="29" t="s">
        <v>53</v>
      </c>
      <c r="B82" s="29" t="s">
        <v>54</v>
      </c>
      <c r="C82" s="29" t="s">
        <v>55</v>
      </c>
      <c r="D82" s="29" t="s">
        <v>62</v>
      </c>
      <c r="E82" s="29" t="s">
        <v>56</v>
      </c>
      <c r="F82" s="29" t="s">
        <v>146</v>
      </c>
      <c r="G82" s="29" t="s">
        <v>20</v>
      </c>
      <c r="H82" s="29"/>
      <c r="I82" s="29" t="s">
        <v>21</v>
      </c>
      <c r="J82" s="29" t="s">
        <v>22</v>
      </c>
      <c r="K82" s="34" t="s">
        <v>145</v>
      </c>
      <c r="L82" s="30">
        <v>400000000</v>
      </c>
      <c r="M82" s="30">
        <v>0</v>
      </c>
      <c r="N82" s="30">
        <v>393549640</v>
      </c>
      <c r="O82" s="30">
        <v>6450360</v>
      </c>
      <c r="P82" s="30">
        <v>393549640</v>
      </c>
      <c r="Q82" s="36">
        <f t="shared" si="11"/>
        <v>0.98387409999999997</v>
      </c>
      <c r="R82" s="31">
        <v>393549640</v>
      </c>
      <c r="S82" s="36">
        <f t="shared" si="12"/>
        <v>0.98387409999999997</v>
      </c>
      <c r="T82" s="31">
        <v>393549640</v>
      </c>
      <c r="U82" s="36">
        <f t="shared" si="13"/>
        <v>0.98387409999999997</v>
      </c>
    </row>
    <row r="83" spans="1:21" s="1" customFormat="1" ht="63" x14ac:dyDescent="0.25">
      <c r="A83" s="29" t="s">
        <v>53</v>
      </c>
      <c r="B83" s="29" t="s">
        <v>54</v>
      </c>
      <c r="C83" s="29" t="s">
        <v>55</v>
      </c>
      <c r="D83" s="29" t="s">
        <v>62</v>
      </c>
      <c r="E83" s="29" t="s">
        <v>56</v>
      </c>
      <c r="F83" s="29" t="s">
        <v>144</v>
      </c>
      <c r="G83" s="29" t="s">
        <v>24</v>
      </c>
      <c r="H83" s="29"/>
      <c r="I83" s="29" t="s">
        <v>21</v>
      </c>
      <c r="J83" s="29" t="s">
        <v>22</v>
      </c>
      <c r="K83" s="34" t="s">
        <v>143</v>
      </c>
      <c r="L83" s="30">
        <v>883778040</v>
      </c>
      <c r="M83" s="30">
        <v>0</v>
      </c>
      <c r="N83" s="30">
        <v>223238069</v>
      </c>
      <c r="O83" s="30">
        <v>660539971</v>
      </c>
      <c r="P83" s="30">
        <v>223238069</v>
      </c>
      <c r="Q83" s="36">
        <f t="shared" si="11"/>
        <v>0.25259517536778803</v>
      </c>
      <c r="R83" s="31">
        <v>223238069</v>
      </c>
      <c r="S83" s="36">
        <f t="shared" si="12"/>
        <v>0.25259517536778803</v>
      </c>
      <c r="T83" s="31">
        <v>223238069</v>
      </c>
      <c r="U83" s="36">
        <f t="shared" si="13"/>
        <v>0.25259517536778803</v>
      </c>
    </row>
    <row r="84" spans="1:21" ht="31.5" x14ac:dyDescent="0.25">
      <c r="A84" s="5" t="s">
        <v>53</v>
      </c>
      <c r="B84" s="5" t="s">
        <v>54</v>
      </c>
      <c r="C84" s="5" t="s">
        <v>55</v>
      </c>
      <c r="D84" s="5" t="s">
        <v>63</v>
      </c>
      <c r="E84" s="5"/>
      <c r="F84" s="5"/>
      <c r="G84" s="5"/>
      <c r="H84" s="5"/>
      <c r="I84" s="5"/>
      <c r="J84" s="5"/>
      <c r="K84" s="6" t="s">
        <v>241</v>
      </c>
      <c r="L84" s="7">
        <f>+L85</f>
        <v>21501108869</v>
      </c>
      <c r="M84" s="7">
        <f t="shared" ref="M84:T84" si="16">+M85</f>
        <v>0</v>
      </c>
      <c r="N84" s="7">
        <f>+N85</f>
        <v>15938589106.5</v>
      </c>
      <c r="O84" s="7">
        <f>+O85</f>
        <v>5562519762.5</v>
      </c>
      <c r="P84" s="7">
        <f>+P85</f>
        <v>15937706266.5</v>
      </c>
      <c r="Q84" s="8">
        <f t="shared" si="11"/>
        <v>0.74125043334294094</v>
      </c>
      <c r="R84" s="7">
        <f t="shared" si="16"/>
        <v>7221991471.4700003</v>
      </c>
      <c r="S84" s="8">
        <f t="shared" si="12"/>
        <v>0.33588925647842133</v>
      </c>
      <c r="T84" s="7">
        <f t="shared" si="16"/>
        <v>7221991471.4700003</v>
      </c>
      <c r="U84" s="8">
        <f t="shared" si="13"/>
        <v>0.33588925647842133</v>
      </c>
    </row>
    <row r="85" spans="1:21" s="9" customFormat="1" ht="31.5" x14ac:dyDescent="0.25">
      <c r="A85" s="32" t="s">
        <v>53</v>
      </c>
      <c r="B85" s="32" t="s">
        <v>54</v>
      </c>
      <c r="C85" s="32" t="s">
        <v>55</v>
      </c>
      <c r="D85" s="32" t="s">
        <v>63</v>
      </c>
      <c r="E85" s="32" t="s">
        <v>56</v>
      </c>
      <c r="F85" s="32"/>
      <c r="G85" s="32"/>
      <c r="H85" s="32"/>
      <c r="I85" s="32"/>
      <c r="J85" s="32"/>
      <c r="K85" s="35" t="s">
        <v>57</v>
      </c>
      <c r="L85" s="31">
        <v>21501108869</v>
      </c>
      <c r="M85" s="31">
        <v>0</v>
      </c>
      <c r="N85" s="31">
        <v>15938589106.5</v>
      </c>
      <c r="O85" s="31">
        <v>5562519762.5</v>
      </c>
      <c r="P85" s="31">
        <v>15937706266.5</v>
      </c>
      <c r="Q85" s="36">
        <f t="shared" si="11"/>
        <v>0.74125043334294094</v>
      </c>
      <c r="R85" s="31">
        <v>7221991471.4700003</v>
      </c>
      <c r="S85" s="36">
        <f t="shared" si="12"/>
        <v>0.33588925647842133</v>
      </c>
      <c r="T85" s="31">
        <v>7221991471.4700003</v>
      </c>
      <c r="U85" s="36">
        <f t="shared" si="13"/>
        <v>0.33588925647842133</v>
      </c>
    </row>
    <row r="86" spans="1:21" s="1" customFormat="1" ht="78.75" x14ac:dyDescent="0.25">
      <c r="A86" s="29" t="s">
        <v>53</v>
      </c>
      <c r="B86" s="29" t="s">
        <v>54</v>
      </c>
      <c r="C86" s="29" t="s">
        <v>55</v>
      </c>
      <c r="D86" s="29" t="s">
        <v>63</v>
      </c>
      <c r="E86" s="29" t="s">
        <v>56</v>
      </c>
      <c r="F86" s="29" t="s">
        <v>146</v>
      </c>
      <c r="G86" s="29" t="s">
        <v>20</v>
      </c>
      <c r="H86" s="29"/>
      <c r="I86" s="29" t="s">
        <v>21</v>
      </c>
      <c r="J86" s="29" t="s">
        <v>22</v>
      </c>
      <c r="K86" s="34" t="s">
        <v>149</v>
      </c>
      <c r="L86" s="30">
        <v>9044860381</v>
      </c>
      <c r="M86" s="30">
        <v>0</v>
      </c>
      <c r="N86" s="30">
        <v>8624391072.5</v>
      </c>
      <c r="O86" s="30">
        <v>420469308.5</v>
      </c>
      <c r="P86" s="30">
        <v>8623508232.5</v>
      </c>
      <c r="Q86" s="36">
        <f t="shared" si="11"/>
        <v>0.95341529545496251</v>
      </c>
      <c r="R86" s="31">
        <v>2487433043.4699998</v>
      </c>
      <c r="S86" s="36">
        <f t="shared" si="12"/>
        <v>0.27501066226463844</v>
      </c>
      <c r="T86" s="31">
        <v>2487433043.4699998</v>
      </c>
      <c r="U86" s="36">
        <f t="shared" si="13"/>
        <v>0.27501066226463844</v>
      </c>
    </row>
    <row r="87" spans="1:21" s="1" customFormat="1" ht="78.75" x14ac:dyDescent="0.25">
      <c r="A87" s="29" t="s">
        <v>53</v>
      </c>
      <c r="B87" s="29" t="s">
        <v>54</v>
      </c>
      <c r="C87" s="29" t="s">
        <v>55</v>
      </c>
      <c r="D87" s="29" t="s">
        <v>63</v>
      </c>
      <c r="E87" s="29" t="s">
        <v>56</v>
      </c>
      <c r="F87" s="29" t="s">
        <v>146</v>
      </c>
      <c r="G87" s="29" t="s">
        <v>24</v>
      </c>
      <c r="H87" s="29"/>
      <c r="I87" s="29" t="s">
        <v>21</v>
      </c>
      <c r="J87" s="29" t="s">
        <v>22</v>
      </c>
      <c r="K87" s="34" t="s">
        <v>148</v>
      </c>
      <c r="L87" s="30">
        <v>12456248488</v>
      </c>
      <c r="M87" s="30">
        <v>0</v>
      </c>
      <c r="N87" s="30">
        <v>7314198034</v>
      </c>
      <c r="O87" s="30">
        <v>5142050454</v>
      </c>
      <c r="P87" s="30">
        <v>7314198034</v>
      </c>
      <c r="Q87" s="36">
        <f t="shared" si="11"/>
        <v>0.58719108253550767</v>
      </c>
      <c r="R87" s="31">
        <v>4734558428</v>
      </c>
      <c r="S87" s="36">
        <f t="shared" si="12"/>
        <v>0.38009505290145268</v>
      </c>
      <c r="T87" s="31">
        <v>4734558428</v>
      </c>
      <c r="U87" s="36">
        <f t="shared" si="13"/>
        <v>0.38009505290145268</v>
      </c>
    </row>
    <row r="88" spans="1:21" ht="63" x14ac:dyDescent="0.25">
      <c r="A88" s="5" t="s">
        <v>53</v>
      </c>
      <c r="B88" s="5" t="s">
        <v>54</v>
      </c>
      <c r="C88" s="5" t="s">
        <v>55</v>
      </c>
      <c r="D88" s="5" t="s">
        <v>64</v>
      </c>
      <c r="E88" s="5"/>
      <c r="F88" s="5"/>
      <c r="G88" s="5"/>
      <c r="H88" s="5"/>
      <c r="I88" s="5"/>
      <c r="J88" s="5"/>
      <c r="K88" s="6" t="s">
        <v>242</v>
      </c>
      <c r="L88" s="7">
        <f>+L89+L95+L100</f>
        <v>404488170509</v>
      </c>
      <c r="M88" s="7">
        <f>+M89+M95+M100</f>
        <v>0</v>
      </c>
      <c r="N88" s="7">
        <f>+N89+N95+N100</f>
        <v>295015350197</v>
      </c>
      <c r="O88" s="7">
        <f>+O89+O95+O100</f>
        <v>109472820312</v>
      </c>
      <c r="P88" s="7">
        <f>+P89+P95+P100</f>
        <v>164226842566</v>
      </c>
      <c r="Q88" s="8">
        <f t="shared" si="11"/>
        <v>0.4060114844875195</v>
      </c>
      <c r="R88" s="7">
        <f>+R89+R95+R100</f>
        <v>41344986268.720001</v>
      </c>
      <c r="S88" s="8">
        <f t="shared" si="12"/>
        <v>0.10221556347789425</v>
      </c>
      <c r="T88" s="7">
        <f>+T89+T95+T100</f>
        <v>40048086398.720001</v>
      </c>
      <c r="U88" s="8">
        <f t="shared" si="13"/>
        <v>9.9009289562966132E-2</v>
      </c>
    </row>
    <row r="89" spans="1:21" s="9" customFormat="1" ht="31.5" x14ac:dyDescent="0.25">
      <c r="A89" s="32" t="s">
        <v>53</v>
      </c>
      <c r="B89" s="32" t="s">
        <v>54</v>
      </c>
      <c r="C89" s="32" t="s">
        <v>55</v>
      </c>
      <c r="D89" s="32" t="s">
        <v>64</v>
      </c>
      <c r="E89" s="32" t="s">
        <v>56</v>
      </c>
      <c r="F89" s="32" t="s">
        <v>0</v>
      </c>
      <c r="G89" s="32" t="s">
        <v>0</v>
      </c>
      <c r="H89" s="32" t="s">
        <v>0</v>
      </c>
      <c r="I89" s="32"/>
      <c r="J89" s="32"/>
      <c r="K89" s="35" t="s">
        <v>57</v>
      </c>
      <c r="L89" s="31">
        <v>200000000000</v>
      </c>
      <c r="M89" s="31">
        <v>0</v>
      </c>
      <c r="N89" s="31">
        <v>99933440260</v>
      </c>
      <c r="O89" s="31">
        <v>100066559740</v>
      </c>
      <c r="P89" s="31">
        <v>0</v>
      </c>
      <c r="Q89" s="36">
        <f t="shared" si="11"/>
        <v>0</v>
      </c>
      <c r="R89" s="31">
        <v>0</v>
      </c>
      <c r="S89" s="36">
        <f t="shared" si="12"/>
        <v>0</v>
      </c>
      <c r="T89" s="31">
        <v>0</v>
      </c>
      <c r="U89" s="36">
        <f t="shared" si="13"/>
        <v>0</v>
      </c>
    </row>
    <row r="90" spans="1:21" s="9" customFormat="1" ht="31.5" x14ac:dyDescent="0.25">
      <c r="A90" s="32" t="s">
        <v>53</v>
      </c>
      <c r="B90" s="32" t="s">
        <v>54</v>
      </c>
      <c r="C90" s="32" t="s">
        <v>55</v>
      </c>
      <c r="D90" s="32" t="s">
        <v>64</v>
      </c>
      <c r="E90" s="32" t="s">
        <v>56</v>
      </c>
      <c r="F90" s="32" t="s">
        <v>0</v>
      </c>
      <c r="G90" s="32" t="s">
        <v>0</v>
      </c>
      <c r="H90" s="32" t="s">
        <v>0</v>
      </c>
      <c r="I90" s="32" t="s">
        <v>65</v>
      </c>
      <c r="J90" s="32" t="s">
        <v>40</v>
      </c>
      <c r="K90" s="35" t="s">
        <v>57</v>
      </c>
      <c r="L90" s="31">
        <v>10000000000</v>
      </c>
      <c r="M90" s="31">
        <v>0</v>
      </c>
      <c r="N90" s="31">
        <v>10000000000</v>
      </c>
      <c r="O90" s="31">
        <v>0</v>
      </c>
      <c r="P90" s="31">
        <v>0</v>
      </c>
      <c r="Q90" s="36">
        <f t="shared" si="11"/>
        <v>0</v>
      </c>
      <c r="R90" s="31">
        <v>0</v>
      </c>
      <c r="S90" s="36">
        <f t="shared" si="12"/>
        <v>0</v>
      </c>
      <c r="T90" s="31">
        <v>0</v>
      </c>
      <c r="U90" s="36">
        <f t="shared" si="13"/>
        <v>0</v>
      </c>
    </row>
    <row r="91" spans="1:21" s="10" customFormat="1" ht="110.25" x14ac:dyDescent="0.25">
      <c r="A91" s="32" t="s">
        <v>53</v>
      </c>
      <c r="B91" s="32" t="s">
        <v>54</v>
      </c>
      <c r="C91" s="32" t="s">
        <v>55</v>
      </c>
      <c r="D91" s="32" t="s">
        <v>64</v>
      </c>
      <c r="E91" s="32" t="s">
        <v>56</v>
      </c>
      <c r="F91" s="32" t="s">
        <v>128</v>
      </c>
      <c r="G91" s="32" t="s">
        <v>20</v>
      </c>
      <c r="H91" s="32" t="s">
        <v>0</v>
      </c>
      <c r="I91" s="32" t="s">
        <v>65</v>
      </c>
      <c r="J91" s="32" t="s">
        <v>40</v>
      </c>
      <c r="K91" s="35" t="s">
        <v>152</v>
      </c>
      <c r="L91" s="31">
        <v>86105359</v>
      </c>
      <c r="M91" s="31">
        <v>0</v>
      </c>
      <c r="N91" s="31">
        <v>0</v>
      </c>
      <c r="O91" s="31">
        <v>86105359</v>
      </c>
      <c r="P91" s="31">
        <v>0</v>
      </c>
      <c r="Q91" s="36">
        <f t="shared" si="11"/>
        <v>0</v>
      </c>
      <c r="R91" s="31">
        <v>0</v>
      </c>
      <c r="S91" s="36">
        <f t="shared" si="12"/>
        <v>0</v>
      </c>
      <c r="T91" s="31">
        <v>0</v>
      </c>
      <c r="U91" s="36">
        <f t="shared" si="13"/>
        <v>0</v>
      </c>
    </row>
    <row r="92" spans="1:21" s="10" customFormat="1" ht="94.5" x14ac:dyDescent="0.25">
      <c r="A92" s="32" t="s">
        <v>53</v>
      </c>
      <c r="B92" s="32" t="s">
        <v>54</v>
      </c>
      <c r="C92" s="32" t="s">
        <v>55</v>
      </c>
      <c r="D92" s="32" t="s">
        <v>64</v>
      </c>
      <c r="E92" s="32" t="s">
        <v>56</v>
      </c>
      <c r="F92" s="32" t="s">
        <v>151</v>
      </c>
      <c r="G92" s="32" t="s">
        <v>20</v>
      </c>
      <c r="H92" s="32" t="s">
        <v>0</v>
      </c>
      <c r="I92" s="32" t="s">
        <v>65</v>
      </c>
      <c r="J92" s="32" t="s">
        <v>40</v>
      </c>
      <c r="K92" s="35" t="s">
        <v>150</v>
      </c>
      <c r="L92" s="31">
        <v>17871020683</v>
      </c>
      <c r="M92" s="31">
        <v>0</v>
      </c>
      <c r="N92" s="31">
        <v>14502020683</v>
      </c>
      <c r="O92" s="31">
        <v>3369000000</v>
      </c>
      <c r="P92" s="31">
        <v>0</v>
      </c>
      <c r="Q92" s="36">
        <f t="shared" si="11"/>
        <v>0</v>
      </c>
      <c r="R92" s="31">
        <v>0</v>
      </c>
      <c r="S92" s="36">
        <f t="shared" si="12"/>
        <v>0</v>
      </c>
      <c r="T92" s="31">
        <v>0</v>
      </c>
      <c r="U92" s="36">
        <f t="shared" si="13"/>
        <v>0</v>
      </c>
    </row>
    <row r="93" spans="1:21" s="10" customFormat="1" ht="94.5" x14ac:dyDescent="0.25">
      <c r="A93" s="32" t="s">
        <v>53</v>
      </c>
      <c r="B93" s="32" t="s">
        <v>54</v>
      </c>
      <c r="C93" s="32" t="s">
        <v>55</v>
      </c>
      <c r="D93" s="32" t="s">
        <v>64</v>
      </c>
      <c r="E93" s="32" t="s">
        <v>56</v>
      </c>
      <c r="F93" s="32" t="s">
        <v>151</v>
      </c>
      <c r="G93" s="32" t="s">
        <v>24</v>
      </c>
      <c r="H93" s="32" t="s">
        <v>0</v>
      </c>
      <c r="I93" s="32" t="s">
        <v>65</v>
      </c>
      <c r="J93" s="32" t="s">
        <v>40</v>
      </c>
      <c r="K93" s="35" t="s">
        <v>154</v>
      </c>
      <c r="L93" s="31">
        <v>152042873958</v>
      </c>
      <c r="M93" s="31">
        <v>0</v>
      </c>
      <c r="N93" s="31">
        <v>75431419577</v>
      </c>
      <c r="O93" s="31">
        <v>76611454381</v>
      </c>
      <c r="P93" s="31">
        <v>0</v>
      </c>
      <c r="Q93" s="36">
        <f t="shared" si="11"/>
        <v>0</v>
      </c>
      <c r="R93" s="31">
        <v>0</v>
      </c>
      <c r="S93" s="36">
        <f t="shared" si="12"/>
        <v>0</v>
      </c>
      <c r="T93" s="31">
        <v>0</v>
      </c>
      <c r="U93" s="36">
        <f t="shared" si="13"/>
        <v>0</v>
      </c>
    </row>
    <row r="94" spans="1:21" s="10" customFormat="1" ht="110.25" x14ac:dyDescent="0.25">
      <c r="A94" s="32" t="s">
        <v>53</v>
      </c>
      <c r="B94" s="32" t="s">
        <v>54</v>
      </c>
      <c r="C94" s="32" t="s">
        <v>55</v>
      </c>
      <c r="D94" s="32" t="s">
        <v>64</v>
      </c>
      <c r="E94" s="32" t="s">
        <v>56</v>
      </c>
      <c r="F94" s="32" t="s">
        <v>128</v>
      </c>
      <c r="G94" s="32" t="s">
        <v>24</v>
      </c>
      <c r="H94" s="32" t="s">
        <v>0</v>
      </c>
      <c r="I94" s="32" t="s">
        <v>65</v>
      </c>
      <c r="J94" s="32" t="s">
        <v>40</v>
      </c>
      <c r="K94" s="35" t="s">
        <v>153</v>
      </c>
      <c r="L94" s="31">
        <v>20000000000</v>
      </c>
      <c r="M94" s="31">
        <v>0</v>
      </c>
      <c r="N94" s="31">
        <v>0</v>
      </c>
      <c r="O94" s="31">
        <v>20000000000</v>
      </c>
      <c r="P94" s="31">
        <v>0</v>
      </c>
      <c r="Q94" s="36">
        <f t="shared" si="11"/>
        <v>0</v>
      </c>
      <c r="R94" s="31">
        <v>0</v>
      </c>
      <c r="S94" s="36">
        <f t="shared" si="12"/>
        <v>0</v>
      </c>
      <c r="T94" s="31">
        <v>0</v>
      </c>
      <c r="U94" s="36">
        <f t="shared" si="13"/>
        <v>0</v>
      </c>
    </row>
    <row r="95" spans="1:21" s="9" customFormat="1" ht="31.5" x14ac:dyDescent="0.25">
      <c r="A95" s="32" t="s">
        <v>53</v>
      </c>
      <c r="B95" s="32" t="s">
        <v>54</v>
      </c>
      <c r="C95" s="32" t="s">
        <v>55</v>
      </c>
      <c r="D95" s="32" t="s">
        <v>64</v>
      </c>
      <c r="E95" s="32" t="s">
        <v>56</v>
      </c>
      <c r="F95" s="32" t="s">
        <v>0</v>
      </c>
      <c r="G95" s="32" t="s">
        <v>0</v>
      </c>
      <c r="H95" s="32" t="s">
        <v>0</v>
      </c>
      <c r="I95" s="32"/>
      <c r="J95" s="32"/>
      <c r="K95" s="35" t="s">
        <v>57</v>
      </c>
      <c r="L95" s="31">
        <v>120025063561</v>
      </c>
      <c r="M95" s="31">
        <v>0</v>
      </c>
      <c r="N95" s="31">
        <v>118198460537</v>
      </c>
      <c r="O95" s="31">
        <v>1826603024</v>
      </c>
      <c r="P95" s="31">
        <v>111345034881</v>
      </c>
      <c r="Q95" s="36">
        <f t="shared" si="11"/>
        <v>0.92768153231938455</v>
      </c>
      <c r="R95" s="31">
        <v>9459560063.7199993</v>
      </c>
      <c r="S95" s="36">
        <f t="shared" si="12"/>
        <v>7.881320603435793E-2</v>
      </c>
      <c r="T95" s="31">
        <v>8165970843.7200003</v>
      </c>
      <c r="U95" s="36">
        <f t="shared" si="13"/>
        <v>6.8035546921996273E-2</v>
      </c>
    </row>
    <row r="96" spans="1:21" s="10" customFormat="1" ht="94.5" x14ac:dyDescent="0.25">
      <c r="A96" s="32" t="s">
        <v>53</v>
      </c>
      <c r="B96" s="32" t="s">
        <v>54</v>
      </c>
      <c r="C96" s="32" t="s">
        <v>55</v>
      </c>
      <c r="D96" s="32" t="s">
        <v>64</v>
      </c>
      <c r="E96" s="32" t="s">
        <v>56</v>
      </c>
      <c r="F96" s="32" t="s">
        <v>151</v>
      </c>
      <c r="G96" s="32" t="s">
        <v>20</v>
      </c>
      <c r="H96" s="32" t="s">
        <v>0</v>
      </c>
      <c r="I96" s="32" t="s">
        <v>21</v>
      </c>
      <c r="J96" s="32" t="s">
        <v>22</v>
      </c>
      <c r="K96" s="35" t="s">
        <v>150</v>
      </c>
      <c r="L96" s="31">
        <v>32967374191</v>
      </c>
      <c r="M96" s="31">
        <v>0</v>
      </c>
      <c r="N96" s="31">
        <v>31365771167</v>
      </c>
      <c r="O96" s="31">
        <v>1601603024</v>
      </c>
      <c r="P96" s="31">
        <v>26345034881</v>
      </c>
      <c r="Q96" s="36">
        <f t="shared" si="11"/>
        <v>0.79912445341771021</v>
      </c>
      <c r="R96" s="31">
        <v>9459560063.7199993</v>
      </c>
      <c r="S96" s="36">
        <f t="shared" si="12"/>
        <v>0.28693701866927673</v>
      </c>
      <c r="T96" s="31">
        <v>8165970843.7200003</v>
      </c>
      <c r="U96" s="36">
        <f t="shared" si="13"/>
        <v>0.24769855179880498</v>
      </c>
    </row>
    <row r="97" spans="1:21" s="10" customFormat="1" ht="110.25" x14ac:dyDescent="0.25">
      <c r="A97" s="32" t="s">
        <v>53</v>
      </c>
      <c r="B97" s="32" t="s">
        <v>54</v>
      </c>
      <c r="C97" s="32" t="s">
        <v>55</v>
      </c>
      <c r="D97" s="32" t="s">
        <v>64</v>
      </c>
      <c r="E97" s="32" t="s">
        <v>56</v>
      </c>
      <c r="F97" s="32" t="s">
        <v>128</v>
      </c>
      <c r="G97" s="32" t="s">
        <v>20</v>
      </c>
      <c r="H97" s="32" t="s">
        <v>0</v>
      </c>
      <c r="I97" s="32" t="s">
        <v>21</v>
      </c>
      <c r="J97" s="32" t="s">
        <v>22</v>
      </c>
      <c r="K97" s="35" t="s">
        <v>152</v>
      </c>
      <c r="L97" s="31">
        <v>2057689370</v>
      </c>
      <c r="M97" s="31">
        <v>0</v>
      </c>
      <c r="N97" s="31">
        <v>1832689370</v>
      </c>
      <c r="O97" s="31">
        <v>225000000</v>
      </c>
      <c r="P97" s="31">
        <v>0</v>
      </c>
      <c r="Q97" s="36">
        <f t="shared" si="11"/>
        <v>0</v>
      </c>
      <c r="R97" s="31">
        <v>0</v>
      </c>
      <c r="S97" s="36">
        <f t="shared" si="12"/>
        <v>0</v>
      </c>
      <c r="T97" s="31">
        <v>0</v>
      </c>
      <c r="U97" s="36">
        <f t="shared" si="13"/>
        <v>0</v>
      </c>
    </row>
    <row r="98" spans="1:21" s="10" customFormat="1" ht="110.25" x14ac:dyDescent="0.25">
      <c r="A98" s="32" t="s">
        <v>53</v>
      </c>
      <c r="B98" s="32" t="s">
        <v>54</v>
      </c>
      <c r="C98" s="32" t="s">
        <v>55</v>
      </c>
      <c r="D98" s="32" t="s">
        <v>64</v>
      </c>
      <c r="E98" s="32" t="s">
        <v>56</v>
      </c>
      <c r="F98" s="32" t="s">
        <v>128</v>
      </c>
      <c r="G98" s="32" t="s">
        <v>24</v>
      </c>
      <c r="H98" s="32" t="s">
        <v>0</v>
      </c>
      <c r="I98" s="32" t="s">
        <v>21</v>
      </c>
      <c r="J98" s="32" t="s">
        <v>22</v>
      </c>
      <c r="K98" s="35" t="s">
        <v>153</v>
      </c>
      <c r="L98" s="31">
        <v>85000000000</v>
      </c>
      <c r="M98" s="31">
        <v>0</v>
      </c>
      <c r="N98" s="31">
        <v>85000000000</v>
      </c>
      <c r="O98" s="31">
        <v>0</v>
      </c>
      <c r="P98" s="31">
        <v>85000000000</v>
      </c>
      <c r="Q98" s="36">
        <f t="shared" si="11"/>
        <v>1</v>
      </c>
      <c r="R98" s="31">
        <v>0</v>
      </c>
      <c r="S98" s="36">
        <f t="shared" si="12"/>
        <v>0</v>
      </c>
      <c r="T98" s="31">
        <v>0</v>
      </c>
      <c r="U98" s="36">
        <f t="shared" si="13"/>
        <v>0</v>
      </c>
    </row>
    <row r="99" spans="1:21" s="10" customFormat="1" ht="94.5" x14ac:dyDescent="0.25">
      <c r="A99" s="32" t="s">
        <v>53</v>
      </c>
      <c r="B99" s="32" t="s">
        <v>54</v>
      </c>
      <c r="C99" s="32" t="s">
        <v>55</v>
      </c>
      <c r="D99" s="32" t="s">
        <v>64</v>
      </c>
      <c r="E99" s="32" t="s">
        <v>56</v>
      </c>
      <c r="F99" s="32" t="s">
        <v>151</v>
      </c>
      <c r="G99" s="32" t="s">
        <v>24</v>
      </c>
      <c r="H99" s="32" t="s">
        <v>0</v>
      </c>
      <c r="I99" s="32" t="s">
        <v>21</v>
      </c>
      <c r="J99" s="32" t="s">
        <v>22</v>
      </c>
      <c r="K99" s="35" t="s">
        <v>154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6">
        <v>0</v>
      </c>
      <c r="R99" s="31">
        <v>0</v>
      </c>
      <c r="S99" s="36">
        <v>0</v>
      </c>
      <c r="T99" s="31">
        <v>0</v>
      </c>
      <c r="U99" s="36">
        <v>0</v>
      </c>
    </row>
    <row r="100" spans="1:21" s="9" customFormat="1" ht="31.5" x14ac:dyDescent="0.25">
      <c r="A100" s="32" t="s">
        <v>53</v>
      </c>
      <c r="B100" s="32" t="s">
        <v>54</v>
      </c>
      <c r="C100" s="32" t="s">
        <v>55</v>
      </c>
      <c r="D100" s="32" t="s">
        <v>64</v>
      </c>
      <c r="E100" s="32" t="s">
        <v>56</v>
      </c>
      <c r="F100" s="32" t="s">
        <v>0</v>
      </c>
      <c r="G100" s="32" t="s">
        <v>0</v>
      </c>
      <c r="H100" s="32" t="s">
        <v>0</v>
      </c>
      <c r="I100" s="32"/>
      <c r="J100" s="32"/>
      <c r="K100" s="35" t="s">
        <v>57</v>
      </c>
      <c r="L100" s="31">
        <v>84463106948</v>
      </c>
      <c r="M100" s="31">
        <v>0</v>
      </c>
      <c r="N100" s="31">
        <v>76883449400</v>
      </c>
      <c r="O100" s="31">
        <v>7579657548</v>
      </c>
      <c r="P100" s="31">
        <v>52881807685</v>
      </c>
      <c r="Q100" s="36">
        <f t="shared" si="11"/>
        <v>0.62609356434824104</v>
      </c>
      <c r="R100" s="31">
        <v>31885426205</v>
      </c>
      <c r="S100" s="36">
        <f t="shared" si="12"/>
        <v>0.37750714314393352</v>
      </c>
      <c r="T100" s="31">
        <v>31882115555</v>
      </c>
      <c r="U100" s="36">
        <f t="shared" si="13"/>
        <v>0.37746794674067974</v>
      </c>
    </row>
    <row r="101" spans="1:21" s="9" customFormat="1" ht="31.5" x14ac:dyDescent="0.25">
      <c r="A101" s="32" t="s">
        <v>53</v>
      </c>
      <c r="B101" s="32" t="s">
        <v>54</v>
      </c>
      <c r="C101" s="32" t="s">
        <v>55</v>
      </c>
      <c r="D101" s="32" t="s">
        <v>64</v>
      </c>
      <c r="E101" s="32" t="s">
        <v>56</v>
      </c>
      <c r="F101" s="32" t="s">
        <v>0</v>
      </c>
      <c r="G101" s="32" t="s">
        <v>0</v>
      </c>
      <c r="H101" s="32" t="s">
        <v>0</v>
      </c>
      <c r="I101" s="32" t="s">
        <v>21</v>
      </c>
      <c r="J101" s="32" t="s">
        <v>60</v>
      </c>
      <c r="K101" s="35" t="s">
        <v>57</v>
      </c>
      <c r="L101" s="31">
        <v>24000000000</v>
      </c>
      <c r="M101" s="31">
        <v>0</v>
      </c>
      <c r="N101" s="31">
        <v>24000000000</v>
      </c>
      <c r="O101" s="31">
        <v>0</v>
      </c>
      <c r="P101" s="31">
        <v>0</v>
      </c>
      <c r="Q101" s="36">
        <f t="shared" si="11"/>
        <v>0</v>
      </c>
      <c r="R101" s="31">
        <v>0</v>
      </c>
      <c r="S101" s="36">
        <f t="shared" si="12"/>
        <v>0</v>
      </c>
      <c r="T101" s="31">
        <v>0</v>
      </c>
      <c r="U101" s="36">
        <f t="shared" si="13"/>
        <v>0</v>
      </c>
    </row>
    <row r="102" spans="1:21" s="10" customFormat="1" ht="110.25" x14ac:dyDescent="0.25">
      <c r="A102" s="32" t="s">
        <v>53</v>
      </c>
      <c r="B102" s="32" t="s">
        <v>54</v>
      </c>
      <c r="C102" s="32" t="s">
        <v>55</v>
      </c>
      <c r="D102" s="32" t="s">
        <v>64</v>
      </c>
      <c r="E102" s="32" t="s">
        <v>56</v>
      </c>
      <c r="F102" s="32" t="s">
        <v>128</v>
      </c>
      <c r="G102" s="32" t="s">
        <v>20</v>
      </c>
      <c r="H102" s="32" t="s">
        <v>0</v>
      </c>
      <c r="I102" s="32" t="s">
        <v>21</v>
      </c>
      <c r="J102" s="32" t="s">
        <v>60</v>
      </c>
      <c r="K102" s="35" t="s">
        <v>152</v>
      </c>
      <c r="L102" s="31">
        <v>2618110434</v>
      </c>
      <c r="M102" s="31">
        <v>0</v>
      </c>
      <c r="N102" s="31">
        <v>0</v>
      </c>
      <c r="O102" s="31">
        <v>2618110434</v>
      </c>
      <c r="P102" s="31">
        <v>0</v>
      </c>
      <c r="Q102" s="36">
        <f t="shared" si="11"/>
        <v>0</v>
      </c>
      <c r="R102" s="31">
        <v>0</v>
      </c>
      <c r="S102" s="36">
        <f t="shared" si="12"/>
        <v>0</v>
      </c>
      <c r="T102" s="31">
        <v>0</v>
      </c>
      <c r="U102" s="36">
        <f t="shared" si="13"/>
        <v>0</v>
      </c>
    </row>
    <row r="103" spans="1:21" s="10" customFormat="1" ht="94.5" x14ac:dyDescent="0.25">
      <c r="A103" s="32" t="s">
        <v>53</v>
      </c>
      <c r="B103" s="32" t="s">
        <v>54</v>
      </c>
      <c r="C103" s="32" t="s">
        <v>55</v>
      </c>
      <c r="D103" s="32" t="s">
        <v>64</v>
      </c>
      <c r="E103" s="32" t="s">
        <v>56</v>
      </c>
      <c r="F103" s="32" t="s">
        <v>151</v>
      </c>
      <c r="G103" s="32" t="s">
        <v>20</v>
      </c>
      <c r="H103" s="32" t="s">
        <v>0</v>
      </c>
      <c r="I103" s="32" t="s">
        <v>21</v>
      </c>
      <c r="J103" s="32" t="s">
        <v>60</v>
      </c>
      <c r="K103" s="35" t="s">
        <v>150</v>
      </c>
      <c r="L103" s="31">
        <v>12844996614</v>
      </c>
      <c r="M103" s="31">
        <v>0</v>
      </c>
      <c r="N103" s="31">
        <v>7883449500</v>
      </c>
      <c r="O103" s="31">
        <v>4961547114</v>
      </c>
      <c r="P103" s="31">
        <v>7881807785</v>
      </c>
      <c r="Q103" s="36">
        <f t="shared" si="11"/>
        <v>0.61360917576338414</v>
      </c>
      <c r="R103" s="31">
        <v>2231266305</v>
      </c>
      <c r="S103" s="36">
        <f t="shared" si="12"/>
        <v>0.17370703722631592</v>
      </c>
      <c r="T103" s="31">
        <v>2227955655</v>
      </c>
      <c r="U103" s="36">
        <f t="shared" si="13"/>
        <v>0.17344929873875636</v>
      </c>
    </row>
    <row r="104" spans="1:21" s="10" customFormat="1" ht="94.5" x14ac:dyDescent="0.25">
      <c r="A104" s="32" t="s">
        <v>53</v>
      </c>
      <c r="B104" s="32" t="s">
        <v>54</v>
      </c>
      <c r="C104" s="32" t="s">
        <v>55</v>
      </c>
      <c r="D104" s="32" t="s">
        <v>64</v>
      </c>
      <c r="E104" s="32" t="s">
        <v>56</v>
      </c>
      <c r="F104" s="32" t="s">
        <v>151</v>
      </c>
      <c r="G104" s="32" t="s">
        <v>24</v>
      </c>
      <c r="H104" s="32" t="s">
        <v>0</v>
      </c>
      <c r="I104" s="32" t="s">
        <v>21</v>
      </c>
      <c r="J104" s="32" t="s">
        <v>60</v>
      </c>
      <c r="K104" s="35" t="s">
        <v>154</v>
      </c>
      <c r="L104" s="31">
        <v>44999999900</v>
      </c>
      <c r="M104" s="31">
        <v>0</v>
      </c>
      <c r="N104" s="31">
        <v>44999999900</v>
      </c>
      <c r="O104" s="31">
        <v>0</v>
      </c>
      <c r="P104" s="31">
        <v>44999999900</v>
      </c>
      <c r="Q104" s="36">
        <f t="shared" si="11"/>
        <v>1</v>
      </c>
      <c r="R104" s="31">
        <v>29654159900</v>
      </c>
      <c r="S104" s="36">
        <f t="shared" si="12"/>
        <v>0.65898133257551406</v>
      </c>
      <c r="T104" s="31">
        <v>29654159900</v>
      </c>
      <c r="U104" s="36">
        <f t="shared" si="13"/>
        <v>0.65898133257551406</v>
      </c>
    </row>
    <row r="105" spans="1:21" ht="47.25" x14ac:dyDescent="0.25">
      <c r="A105" s="5" t="s">
        <v>53</v>
      </c>
      <c r="B105" s="5" t="s">
        <v>66</v>
      </c>
      <c r="C105" s="5" t="s">
        <v>55</v>
      </c>
      <c r="D105" s="5" t="s">
        <v>67</v>
      </c>
      <c r="E105" s="5"/>
      <c r="F105" s="5"/>
      <c r="G105" s="5"/>
      <c r="H105" s="5"/>
      <c r="I105" s="5"/>
      <c r="J105" s="5"/>
      <c r="K105" s="6" t="s">
        <v>243</v>
      </c>
      <c r="L105" s="7">
        <f>+L106</f>
        <v>23583830849</v>
      </c>
      <c r="M105" s="7">
        <f t="shared" ref="M105:T105" si="17">+M106</f>
        <v>0</v>
      </c>
      <c r="N105" s="7">
        <f t="shared" si="17"/>
        <v>22261042249</v>
      </c>
      <c r="O105" s="7">
        <f t="shared" si="17"/>
        <v>1322788600</v>
      </c>
      <c r="P105" s="7">
        <f t="shared" si="17"/>
        <v>3853042249</v>
      </c>
      <c r="Q105" s="8">
        <f t="shared" si="11"/>
        <v>0.16337643674896762</v>
      </c>
      <c r="R105" s="7">
        <f t="shared" si="17"/>
        <v>1737898243.5</v>
      </c>
      <c r="S105" s="8">
        <f t="shared" si="12"/>
        <v>7.3690243736364416E-2</v>
      </c>
      <c r="T105" s="7">
        <f t="shared" si="17"/>
        <v>1737898243.5</v>
      </c>
      <c r="U105" s="8">
        <f t="shared" si="13"/>
        <v>7.3690243736364416E-2</v>
      </c>
    </row>
    <row r="106" spans="1:21" s="9" customFormat="1" ht="31.5" x14ac:dyDescent="0.25">
      <c r="A106" s="32" t="s">
        <v>53</v>
      </c>
      <c r="B106" s="32" t="s">
        <v>66</v>
      </c>
      <c r="C106" s="32" t="s">
        <v>55</v>
      </c>
      <c r="D106" s="32" t="s">
        <v>67</v>
      </c>
      <c r="E106" s="32" t="s">
        <v>56</v>
      </c>
      <c r="F106" s="32"/>
      <c r="G106" s="32"/>
      <c r="H106" s="32"/>
      <c r="I106" s="32"/>
      <c r="J106" s="32"/>
      <c r="K106" s="35" t="s">
        <v>57</v>
      </c>
      <c r="L106" s="31">
        <v>23583830849</v>
      </c>
      <c r="M106" s="31">
        <v>0</v>
      </c>
      <c r="N106" s="31">
        <v>22261042249</v>
      </c>
      <c r="O106" s="31">
        <v>1322788600</v>
      </c>
      <c r="P106" s="31">
        <v>3853042249</v>
      </c>
      <c r="Q106" s="36">
        <f t="shared" si="11"/>
        <v>0.16337643674896762</v>
      </c>
      <c r="R106" s="31">
        <v>1737898243.5</v>
      </c>
      <c r="S106" s="36">
        <f t="shared" si="12"/>
        <v>7.3690243736364416E-2</v>
      </c>
      <c r="T106" s="31">
        <v>1737898243.5</v>
      </c>
      <c r="U106" s="36">
        <f t="shared" si="13"/>
        <v>7.3690243736364416E-2</v>
      </c>
    </row>
    <row r="107" spans="1:21" s="1" customFormat="1" ht="78.75" x14ac:dyDescent="0.25">
      <c r="A107" s="29" t="s">
        <v>53</v>
      </c>
      <c r="B107" s="29" t="s">
        <v>66</v>
      </c>
      <c r="C107" s="29" t="s">
        <v>55</v>
      </c>
      <c r="D107" s="29" t="s">
        <v>67</v>
      </c>
      <c r="E107" s="29" t="s">
        <v>56</v>
      </c>
      <c r="F107" s="29" t="s">
        <v>159</v>
      </c>
      <c r="G107" s="29" t="s">
        <v>20</v>
      </c>
      <c r="H107" s="29"/>
      <c r="I107" s="29" t="s">
        <v>21</v>
      </c>
      <c r="J107" s="29" t="s">
        <v>22</v>
      </c>
      <c r="K107" s="34" t="s">
        <v>158</v>
      </c>
      <c r="L107" s="30">
        <v>911680000</v>
      </c>
      <c r="M107" s="30">
        <v>0</v>
      </c>
      <c r="N107" s="30">
        <v>911680000</v>
      </c>
      <c r="O107" s="30">
        <v>0</v>
      </c>
      <c r="P107" s="30">
        <v>911680000</v>
      </c>
      <c r="Q107" s="36">
        <f t="shared" si="11"/>
        <v>1</v>
      </c>
      <c r="R107" s="31">
        <v>303893332</v>
      </c>
      <c r="S107" s="36">
        <f t="shared" si="12"/>
        <v>0.33333333187083186</v>
      </c>
      <c r="T107" s="31">
        <v>303893332</v>
      </c>
      <c r="U107" s="36">
        <f t="shared" si="13"/>
        <v>0.33333333187083186</v>
      </c>
    </row>
    <row r="108" spans="1:21" s="1" customFormat="1" ht="78.75" x14ac:dyDescent="0.25">
      <c r="A108" s="29" t="s">
        <v>53</v>
      </c>
      <c r="B108" s="29" t="s">
        <v>66</v>
      </c>
      <c r="C108" s="29" t="s">
        <v>55</v>
      </c>
      <c r="D108" s="29" t="s">
        <v>67</v>
      </c>
      <c r="E108" s="29" t="s">
        <v>56</v>
      </c>
      <c r="F108" s="29" t="s">
        <v>156</v>
      </c>
      <c r="G108" s="29" t="s">
        <v>20</v>
      </c>
      <c r="H108" s="29"/>
      <c r="I108" s="29" t="s">
        <v>21</v>
      </c>
      <c r="J108" s="29" t="s">
        <v>22</v>
      </c>
      <c r="K108" s="34" t="s">
        <v>157</v>
      </c>
      <c r="L108" s="30">
        <v>3449759100</v>
      </c>
      <c r="M108" s="30">
        <v>0</v>
      </c>
      <c r="N108" s="30">
        <v>2477837600</v>
      </c>
      <c r="O108" s="30">
        <v>971921500</v>
      </c>
      <c r="P108" s="30">
        <v>2477837600</v>
      </c>
      <c r="Q108" s="36">
        <f t="shared" si="11"/>
        <v>0.71826395066252602</v>
      </c>
      <c r="R108" s="31">
        <v>970480262.5</v>
      </c>
      <c r="S108" s="36">
        <f t="shared" si="12"/>
        <v>0.28131827016558925</v>
      </c>
      <c r="T108" s="31">
        <v>970480262.5</v>
      </c>
      <c r="U108" s="36">
        <f t="shared" si="13"/>
        <v>0.28131827016558925</v>
      </c>
    </row>
    <row r="109" spans="1:21" s="1" customFormat="1" ht="78.75" x14ac:dyDescent="0.25">
      <c r="A109" s="29" t="s">
        <v>53</v>
      </c>
      <c r="B109" s="29" t="s">
        <v>66</v>
      </c>
      <c r="C109" s="29" t="s">
        <v>55</v>
      </c>
      <c r="D109" s="29" t="s">
        <v>67</v>
      </c>
      <c r="E109" s="29" t="s">
        <v>56</v>
      </c>
      <c r="F109" s="29" t="s">
        <v>156</v>
      </c>
      <c r="G109" s="29" t="s">
        <v>24</v>
      </c>
      <c r="H109" s="29"/>
      <c r="I109" s="29" t="s">
        <v>21</v>
      </c>
      <c r="J109" s="29" t="s">
        <v>22</v>
      </c>
      <c r="K109" s="34" t="s">
        <v>155</v>
      </c>
      <c r="L109" s="30">
        <v>19222391749</v>
      </c>
      <c r="M109" s="30">
        <v>0</v>
      </c>
      <c r="N109" s="30">
        <v>18871524649</v>
      </c>
      <c r="O109" s="30">
        <v>350867100</v>
      </c>
      <c r="P109" s="30">
        <v>463524649</v>
      </c>
      <c r="Q109" s="36">
        <f t="shared" si="11"/>
        <v>2.4113786413915626E-2</v>
      </c>
      <c r="R109" s="31">
        <v>463524649</v>
      </c>
      <c r="S109" s="36">
        <f t="shared" si="12"/>
        <v>2.4113786413915626E-2</v>
      </c>
      <c r="T109" s="31">
        <v>463524649</v>
      </c>
      <c r="U109" s="36">
        <f t="shared" si="13"/>
        <v>2.4113786413915626E-2</v>
      </c>
    </row>
    <row r="110" spans="1:21" ht="31.5" x14ac:dyDescent="0.25">
      <c r="A110" s="5" t="s">
        <v>53</v>
      </c>
      <c r="B110" s="5" t="s">
        <v>66</v>
      </c>
      <c r="C110" s="5" t="s">
        <v>55</v>
      </c>
      <c r="D110" s="5" t="s">
        <v>68</v>
      </c>
      <c r="E110" s="5"/>
      <c r="F110" s="5"/>
      <c r="G110" s="5"/>
      <c r="H110" s="5"/>
      <c r="I110" s="5"/>
      <c r="J110" s="5"/>
      <c r="K110" s="6" t="s">
        <v>244</v>
      </c>
      <c r="L110" s="7">
        <f>+L111</f>
        <v>164039663876</v>
      </c>
      <c r="M110" s="7">
        <f t="shared" ref="M110:T110" si="18">+M111</f>
        <v>0</v>
      </c>
      <c r="N110" s="7">
        <f t="shared" si="18"/>
        <v>139528556821</v>
      </c>
      <c r="O110" s="7">
        <f t="shared" si="18"/>
        <v>24511107055</v>
      </c>
      <c r="P110" s="7">
        <f t="shared" si="18"/>
        <v>139528556821</v>
      </c>
      <c r="Q110" s="8">
        <f t="shared" si="11"/>
        <v>0.85057816825613408</v>
      </c>
      <c r="R110" s="7">
        <f t="shared" si="18"/>
        <v>59582124030</v>
      </c>
      <c r="S110" s="8">
        <f t="shared" si="12"/>
        <v>0.36321778905276841</v>
      </c>
      <c r="T110" s="7">
        <f t="shared" si="18"/>
        <v>41622547879</v>
      </c>
      <c r="U110" s="8">
        <f t="shared" si="13"/>
        <v>0.25373465718914845</v>
      </c>
    </row>
    <row r="111" spans="1:21" s="9" customFormat="1" ht="63" x14ac:dyDescent="0.25">
      <c r="A111" s="32" t="s">
        <v>53</v>
      </c>
      <c r="B111" s="32" t="s">
        <v>66</v>
      </c>
      <c r="C111" s="32" t="s">
        <v>55</v>
      </c>
      <c r="D111" s="32" t="s">
        <v>68</v>
      </c>
      <c r="E111" s="32" t="s">
        <v>69</v>
      </c>
      <c r="F111" s="32"/>
      <c r="G111" s="32"/>
      <c r="H111" s="32"/>
      <c r="I111" s="32"/>
      <c r="J111" s="32"/>
      <c r="K111" s="35" t="s">
        <v>70</v>
      </c>
      <c r="L111" s="31">
        <v>164039663876</v>
      </c>
      <c r="M111" s="31">
        <v>0</v>
      </c>
      <c r="N111" s="31">
        <v>139528556821</v>
      </c>
      <c r="O111" s="31">
        <v>24511107055</v>
      </c>
      <c r="P111" s="31">
        <v>139528556821</v>
      </c>
      <c r="Q111" s="36">
        <f t="shared" si="11"/>
        <v>0.85057816825613408</v>
      </c>
      <c r="R111" s="31">
        <v>59582124030</v>
      </c>
      <c r="S111" s="36">
        <f t="shared" si="12"/>
        <v>0.36321778905276841</v>
      </c>
      <c r="T111" s="31">
        <v>41622547879</v>
      </c>
      <c r="U111" s="36">
        <f t="shared" si="13"/>
        <v>0.25373465718914845</v>
      </c>
    </row>
    <row r="112" spans="1:21" s="1" customFormat="1" ht="78.75" x14ac:dyDescent="0.25">
      <c r="A112" s="29" t="s">
        <v>53</v>
      </c>
      <c r="B112" s="29" t="s">
        <v>66</v>
      </c>
      <c r="C112" s="29" t="s">
        <v>55</v>
      </c>
      <c r="D112" s="29" t="s">
        <v>68</v>
      </c>
      <c r="E112" s="29" t="s">
        <v>69</v>
      </c>
      <c r="F112" s="29" t="s">
        <v>163</v>
      </c>
      <c r="G112" s="29" t="s">
        <v>20</v>
      </c>
      <c r="H112" s="29"/>
      <c r="I112" s="29" t="s">
        <v>21</v>
      </c>
      <c r="J112" s="29" t="s">
        <v>22</v>
      </c>
      <c r="K112" s="34" t="s">
        <v>165</v>
      </c>
      <c r="L112" s="30">
        <v>112008728540</v>
      </c>
      <c r="M112" s="30">
        <v>0</v>
      </c>
      <c r="N112" s="30">
        <v>89497621485</v>
      </c>
      <c r="O112" s="30">
        <v>22511107055</v>
      </c>
      <c r="P112" s="30">
        <v>89497621485</v>
      </c>
      <c r="Q112" s="36">
        <f t="shared" si="11"/>
        <v>0.79902363549318445</v>
      </c>
      <c r="R112" s="31">
        <v>38128729712</v>
      </c>
      <c r="S112" s="36">
        <f t="shared" si="12"/>
        <v>0.34040855752044052</v>
      </c>
      <c r="T112" s="31">
        <v>20169153561</v>
      </c>
      <c r="U112" s="36">
        <f t="shared" si="13"/>
        <v>0.18006769493680388</v>
      </c>
    </row>
    <row r="113" spans="1:21" s="1" customFormat="1" ht="110.25" x14ac:dyDescent="0.25">
      <c r="A113" s="29" t="s">
        <v>53</v>
      </c>
      <c r="B113" s="29" t="s">
        <v>66</v>
      </c>
      <c r="C113" s="29" t="s">
        <v>55</v>
      </c>
      <c r="D113" s="29" t="s">
        <v>68</v>
      </c>
      <c r="E113" s="29" t="s">
        <v>69</v>
      </c>
      <c r="F113" s="29" t="s">
        <v>161</v>
      </c>
      <c r="G113" s="29" t="s">
        <v>20</v>
      </c>
      <c r="H113" s="29"/>
      <c r="I113" s="29" t="s">
        <v>21</v>
      </c>
      <c r="J113" s="29" t="s">
        <v>22</v>
      </c>
      <c r="K113" s="34" t="s">
        <v>164</v>
      </c>
      <c r="L113" s="30">
        <v>2000000000</v>
      </c>
      <c r="M113" s="30">
        <v>0</v>
      </c>
      <c r="N113" s="30">
        <v>0</v>
      </c>
      <c r="O113" s="30">
        <v>2000000000</v>
      </c>
      <c r="P113" s="30">
        <v>0</v>
      </c>
      <c r="Q113" s="36">
        <f t="shared" si="11"/>
        <v>0</v>
      </c>
      <c r="R113" s="31">
        <v>0</v>
      </c>
      <c r="S113" s="36">
        <f t="shared" si="12"/>
        <v>0</v>
      </c>
      <c r="T113" s="31">
        <v>0</v>
      </c>
      <c r="U113" s="36">
        <f t="shared" si="13"/>
        <v>0</v>
      </c>
    </row>
    <row r="114" spans="1:21" s="1" customFormat="1" ht="78.75" x14ac:dyDescent="0.25">
      <c r="A114" s="29" t="s">
        <v>53</v>
      </c>
      <c r="B114" s="29" t="s">
        <v>66</v>
      </c>
      <c r="C114" s="29" t="s">
        <v>55</v>
      </c>
      <c r="D114" s="29" t="s">
        <v>68</v>
      </c>
      <c r="E114" s="29" t="s">
        <v>69</v>
      </c>
      <c r="F114" s="29" t="s">
        <v>163</v>
      </c>
      <c r="G114" s="29" t="s">
        <v>24</v>
      </c>
      <c r="H114" s="29"/>
      <c r="I114" s="29" t="s">
        <v>21</v>
      </c>
      <c r="J114" s="29" t="s">
        <v>22</v>
      </c>
      <c r="K114" s="34" t="s">
        <v>162</v>
      </c>
      <c r="L114" s="30">
        <v>31852972241</v>
      </c>
      <c r="M114" s="30">
        <v>0</v>
      </c>
      <c r="N114" s="30">
        <v>31852972241</v>
      </c>
      <c r="O114" s="30">
        <v>0</v>
      </c>
      <c r="P114" s="30">
        <v>31852972241</v>
      </c>
      <c r="Q114" s="36">
        <f t="shared" si="11"/>
        <v>1</v>
      </c>
      <c r="R114" s="31">
        <v>14665669080</v>
      </c>
      <c r="S114" s="36">
        <f t="shared" si="12"/>
        <v>0.46041760150479388</v>
      </c>
      <c r="T114" s="31">
        <v>14665669080</v>
      </c>
      <c r="U114" s="36">
        <f t="shared" si="13"/>
        <v>0.46041760150479388</v>
      </c>
    </row>
    <row r="115" spans="1:21" s="1" customFormat="1" ht="110.25" x14ac:dyDescent="0.25">
      <c r="A115" s="29" t="s">
        <v>53</v>
      </c>
      <c r="B115" s="29" t="s">
        <v>66</v>
      </c>
      <c r="C115" s="29" t="s">
        <v>55</v>
      </c>
      <c r="D115" s="29" t="s">
        <v>68</v>
      </c>
      <c r="E115" s="29" t="s">
        <v>69</v>
      </c>
      <c r="F115" s="29" t="s">
        <v>161</v>
      </c>
      <c r="G115" s="29" t="s">
        <v>24</v>
      </c>
      <c r="H115" s="29"/>
      <c r="I115" s="29" t="s">
        <v>21</v>
      </c>
      <c r="J115" s="29" t="s">
        <v>22</v>
      </c>
      <c r="K115" s="34" t="s">
        <v>160</v>
      </c>
      <c r="L115" s="30">
        <v>18177963095</v>
      </c>
      <c r="M115" s="30">
        <v>0</v>
      </c>
      <c r="N115" s="30">
        <v>18177963095</v>
      </c>
      <c r="O115" s="30">
        <v>0</v>
      </c>
      <c r="P115" s="30">
        <v>18177963095</v>
      </c>
      <c r="Q115" s="36">
        <f t="shared" si="11"/>
        <v>1</v>
      </c>
      <c r="R115" s="31">
        <v>6787725238</v>
      </c>
      <c r="S115" s="36">
        <f t="shared" si="12"/>
        <v>0.37340406086901012</v>
      </c>
      <c r="T115" s="31">
        <v>6787725238</v>
      </c>
      <c r="U115" s="36">
        <f t="shared" si="13"/>
        <v>0.37340406086901012</v>
      </c>
    </row>
    <row r="116" spans="1:21" ht="94.5" x14ac:dyDescent="0.25">
      <c r="A116" s="5" t="s">
        <v>53</v>
      </c>
      <c r="B116" s="5" t="s">
        <v>66</v>
      </c>
      <c r="C116" s="5" t="s">
        <v>55</v>
      </c>
      <c r="D116" s="5" t="s">
        <v>71</v>
      </c>
      <c r="E116" s="5"/>
      <c r="F116" s="5"/>
      <c r="G116" s="5"/>
      <c r="H116" s="5"/>
      <c r="I116" s="5"/>
      <c r="J116" s="5"/>
      <c r="K116" s="6" t="s">
        <v>245</v>
      </c>
      <c r="L116" s="7">
        <f>+L117</f>
        <v>10888575827</v>
      </c>
      <c r="M116" s="7">
        <f t="shared" ref="M116:T116" si="19">+M117</f>
        <v>0</v>
      </c>
      <c r="N116" s="7">
        <f t="shared" si="19"/>
        <v>10888575827</v>
      </c>
      <c r="O116" s="7">
        <f t="shared" si="19"/>
        <v>0</v>
      </c>
      <c r="P116" s="7">
        <f t="shared" si="19"/>
        <v>10888575827</v>
      </c>
      <c r="Q116" s="8">
        <f t="shared" si="11"/>
        <v>1</v>
      </c>
      <c r="R116" s="7">
        <f t="shared" si="19"/>
        <v>8166431870</v>
      </c>
      <c r="S116" s="8">
        <f t="shared" si="12"/>
        <v>0.74999999997704014</v>
      </c>
      <c r="T116" s="7">
        <f t="shared" si="19"/>
        <v>8166431870</v>
      </c>
      <c r="U116" s="8">
        <f t="shared" si="13"/>
        <v>0.74999999997704014</v>
      </c>
    </row>
    <row r="117" spans="1:21" s="9" customFormat="1" ht="47.25" x14ac:dyDescent="0.25">
      <c r="A117" s="32" t="s">
        <v>53</v>
      </c>
      <c r="B117" s="32" t="s">
        <v>66</v>
      </c>
      <c r="C117" s="32" t="s">
        <v>55</v>
      </c>
      <c r="D117" s="32" t="s">
        <v>71</v>
      </c>
      <c r="E117" s="32" t="s">
        <v>72</v>
      </c>
      <c r="F117" s="32"/>
      <c r="G117" s="32"/>
      <c r="H117" s="32"/>
      <c r="I117" s="32"/>
      <c r="J117" s="32"/>
      <c r="K117" s="35" t="s">
        <v>73</v>
      </c>
      <c r="L117" s="31">
        <v>10888575827</v>
      </c>
      <c r="M117" s="31">
        <v>0</v>
      </c>
      <c r="N117" s="31">
        <v>10888575827</v>
      </c>
      <c r="O117" s="31">
        <v>0</v>
      </c>
      <c r="P117" s="31">
        <v>10888575827</v>
      </c>
      <c r="Q117" s="36">
        <f t="shared" si="11"/>
        <v>1</v>
      </c>
      <c r="R117" s="31">
        <v>8166431870</v>
      </c>
      <c r="S117" s="36">
        <f t="shared" si="12"/>
        <v>0.74999999997704014</v>
      </c>
      <c r="T117" s="31">
        <v>8166431870</v>
      </c>
      <c r="U117" s="36">
        <f t="shared" si="13"/>
        <v>0.74999999997704014</v>
      </c>
    </row>
    <row r="118" spans="1:21" s="1" customFormat="1" ht="110.25" x14ac:dyDescent="0.25">
      <c r="A118" s="29" t="s">
        <v>53</v>
      </c>
      <c r="B118" s="29" t="s">
        <v>66</v>
      </c>
      <c r="C118" s="29" t="s">
        <v>55</v>
      </c>
      <c r="D118" s="29" t="s">
        <v>71</v>
      </c>
      <c r="E118" s="29" t="s">
        <v>72</v>
      </c>
      <c r="F118" s="29" t="s">
        <v>167</v>
      </c>
      <c r="G118" s="29" t="s">
        <v>24</v>
      </c>
      <c r="H118" s="29"/>
      <c r="I118" s="29" t="s">
        <v>21</v>
      </c>
      <c r="J118" s="29" t="s">
        <v>22</v>
      </c>
      <c r="K118" s="34" t="s">
        <v>166</v>
      </c>
      <c r="L118" s="30">
        <v>10888575827</v>
      </c>
      <c r="M118" s="30">
        <v>0</v>
      </c>
      <c r="N118" s="30">
        <v>10888575827</v>
      </c>
      <c r="O118" s="30">
        <v>0</v>
      </c>
      <c r="P118" s="30">
        <v>10888575827</v>
      </c>
      <c r="Q118" s="36">
        <f t="shared" si="11"/>
        <v>1</v>
      </c>
      <c r="R118" s="31">
        <v>8166431870</v>
      </c>
      <c r="S118" s="36">
        <f t="shared" si="12"/>
        <v>0.74999999997704014</v>
      </c>
      <c r="T118" s="31">
        <v>8166431870</v>
      </c>
      <c r="U118" s="36">
        <f t="shared" si="13"/>
        <v>0.74999999997704014</v>
      </c>
    </row>
    <row r="119" spans="1:21" ht="78.75" x14ac:dyDescent="0.25">
      <c r="A119" s="5" t="s">
        <v>53</v>
      </c>
      <c r="B119" s="5" t="s">
        <v>66</v>
      </c>
      <c r="C119" s="5" t="s">
        <v>55</v>
      </c>
      <c r="D119" s="5" t="s">
        <v>74</v>
      </c>
      <c r="E119" s="5"/>
      <c r="F119" s="5"/>
      <c r="G119" s="5"/>
      <c r="H119" s="5"/>
      <c r="I119" s="5"/>
      <c r="J119" s="5"/>
      <c r="K119" s="6" t="s">
        <v>246</v>
      </c>
      <c r="L119" s="7">
        <f>+L120</f>
        <v>13709087440</v>
      </c>
      <c r="M119" s="7">
        <f t="shared" ref="M119:T119" si="20">+M120</f>
        <v>0</v>
      </c>
      <c r="N119" s="7">
        <f t="shared" si="20"/>
        <v>12119947740</v>
      </c>
      <c r="O119" s="7">
        <f t="shared" si="20"/>
        <v>1589139700</v>
      </c>
      <c r="P119" s="7">
        <f t="shared" si="20"/>
        <v>12119947740</v>
      </c>
      <c r="Q119" s="8">
        <f t="shared" si="11"/>
        <v>0.88408129228476207</v>
      </c>
      <c r="R119" s="7">
        <f t="shared" si="20"/>
        <v>4403550486</v>
      </c>
      <c r="S119" s="8">
        <f t="shared" si="12"/>
        <v>0.32121397615069847</v>
      </c>
      <c r="T119" s="7">
        <f t="shared" si="20"/>
        <v>4403550486</v>
      </c>
      <c r="U119" s="8">
        <f t="shared" si="13"/>
        <v>0.32121397615069847</v>
      </c>
    </row>
    <row r="120" spans="1:21" s="9" customFormat="1" ht="94.5" x14ac:dyDescent="0.25">
      <c r="A120" s="32" t="s">
        <v>53</v>
      </c>
      <c r="B120" s="32" t="s">
        <v>66</v>
      </c>
      <c r="C120" s="32" t="s">
        <v>55</v>
      </c>
      <c r="D120" s="32" t="s">
        <v>74</v>
      </c>
      <c r="E120" s="32" t="s">
        <v>75</v>
      </c>
      <c r="F120" s="32"/>
      <c r="G120" s="32"/>
      <c r="H120" s="32"/>
      <c r="I120" s="32"/>
      <c r="J120" s="32"/>
      <c r="K120" s="35" t="s">
        <v>76</v>
      </c>
      <c r="L120" s="31">
        <v>13709087440</v>
      </c>
      <c r="M120" s="31">
        <v>0</v>
      </c>
      <c r="N120" s="31">
        <v>12119947740</v>
      </c>
      <c r="O120" s="31">
        <v>1589139700</v>
      </c>
      <c r="P120" s="31">
        <v>12119947740</v>
      </c>
      <c r="Q120" s="36">
        <f t="shared" si="11"/>
        <v>0.88408129228476207</v>
      </c>
      <c r="R120" s="31">
        <v>4403550486</v>
      </c>
      <c r="S120" s="36">
        <f t="shared" si="12"/>
        <v>0.32121397615069847</v>
      </c>
      <c r="T120" s="31">
        <v>4403550486</v>
      </c>
      <c r="U120" s="36">
        <f t="shared" si="13"/>
        <v>0.32121397615069847</v>
      </c>
    </row>
    <row r="121" spans="1:21" s="1" customFormat="1" ht="94.5" x14ac:dyDescent="0.25">
      <c r="A121" s="29" t="s">
        <v>53</v>
      </c>
      <c r="B121" s="29" t="s">
        <v>66</v>
      </c>
      <c r="C121" s="29" t="s">
        <v>55</v>
      </c>
      <c r="D121" s="29" t="s">
        <v>74</v>
      </c>
      <c r="E121" s="29" t="s">
        <v>75</v>
      </c>
      <c r="F121" s="29" t="s">
        <v>180</v>
      </c>
      <c r="G121" s="29" t="s">
        <v>20</v>
      </c>
      <c r="H121" s="29"/>
      <c r="I121" s="29" t="s">
        <v>21</v>
      </c>
      <c r="J121" s="29" t="s">
        <v>22</v>
      </c>
      <c r="K121" s="34" t="s">
        <v>179</v>
      </c>
      <c r="L121" s="30">
        <v>917172667</v>
      </c>
      <c r="M121" s="30">
        <v>0</v>
      </c>
      <c r="N121" s="30">
        <v>532830725</v>
      </c>
      <c r="O121" s="30">
        <v>384341942</v>
      </c>
      <c r="P121" s="30">
        <v>532830725</v>
      </c>
      <c r="Q121" s="36">
        <f t="shared" si="11"/>
        <v>0.58094919764982489</v>
      </c>
      <c r="R121" s="31">
        <v>206014393</v>
      </c>
      <c r="S121" s="36">
        <f t="shared" si="12"/>
        <v>0.2246189844207383</v>
      </c>
      <c r="T121" s="31">
        <v>206014393</v>
      </c>
      <c r="U121" s="36">
        <f t="shared" si="13"/>
        <v>0.2246189844207383</v>
      </c>
    </row>
    <row r="122" spans="1:21" s="1" customFormat="1" ht="94.5" x14ac:dyDescent="0.25">
      <c r="A122" s="29" t="s">
        <v>53</v>
      </c>
      <c r="B122" s="29" t="s">
        <v>66</v>
      </c>
      <c r="C122" s="29" t="s">
        <v>55</v>
      </c>
      <c r="D122" s="29" t="s">
        <v>74</v>
      </c>
      <c r="E122" s="29" t="s">
        <v>75</v>
      </c>
      <c r="F122" s="29" t="s">
        <v>173</v>
      </c>
      <c r="G122" s="29" t="s">
        <v>20</v>
      </c>
      <c r="H122" s="29"/>
      <c r="I122" s="29" t="s">
        <v>21</v>
      </c>
      <c r="J122" s="29" t="s">
        <v>22</v>
      </c>
      <c r="K122" s="34" t="s">
        <v>178</v>
      </c>
      <c r="L122" s="30">
        <v>2000000000</v>
      </c>
      <c r="M122" s="30">
        <v>0</v>
      </c>
      <c r="N122" s="30">
        <v>2000000000</v>
      </c>
      <c r="O122" s="30">
        <v>0</v>
      </c>
      <c r="P122" s="30">
        <v>2000000000</v>
      </c>
      <c r="Q122" s="36">
        <f t="shared" si="11"/>
        <v>1</v>
      </c>
      <c r="R122" s="31">
        <v>0</v>
      </c>
      <c r="S122" s="36">
        <f t="shared" si="12"/>
        <v>0</v>
      </c>
      <c r="T122" s="31">
        <v>0</v>
      </c>
      <c r="U122" s="36">
        <f t="shared" si="13"/>
        <v>0</v>
      </c>
    </row>
    <row r="123" spans="1:21" s="1" customFormat="1" ht="94.5" x14ac:dyDescent="0.25">
      <c r="A123" s="29" t="s">
        <v>53</v>
      </c>
      <c r="B123" s="29" t="s">
        <v>66</v>
      </c>
      <c r="C123" s="29" t="s">
        <v>55</v>
      </c>
      <c r="D123" s="29" t="s">
        <v>74</v>
      </c>
      <c r="E123" s="29" t="s">
        <v>75</v>
      </c>
      <c r="F123" s="29" t="s">
        <v>171</v>
      </c>
      <c r="G123" s="29" t="s">
        <v>20</v>
      </c>
      <c r="H123" s="29"/>
      <c r="I123" s="29" t="s">
        <v>21</v>
      </c>
      <c r="J123" s="29" t="s">
        <v>22</v>
      </c>
      <c r="K123" s="34" t="s">
        <v>177</v>
      </c>
      <c r="L123" s="30">
        <v>5211063830</v>
      </c>
      <c r="M123" s="30">
        <v>0</v>
      </c>
      <c r="N123" s="30">
        <v>4183207715</v>
      </c>
      <c r="O123" s="30">
        <v>1027856115</v>
      </c>
      <c r="P123" s="30">
        <v>4183207715</v>
      </c>
      <c r="Q123" s="36">
        <f t="shared" si="11"/>
        <v>0.8027550326513655</v>
      </c>
      <c r="R123" s="31">
        <v>71326115</v>
      </c>
      <c r="S123" s="36">
        <f t="shared" si="12"/>
        <v>1.3687438367071394E-2</v>
      </c>
      <c r="T123" s="31">
        <v>71326115</v>
      </c>
      <c r="U123" s="36">
        <f t="shared" si="13"/>
        <v>1.3687438367071394E-2</v>
      </c>
    </row>
    <row r="124" spans="1:21" s="1" customFormat="1" ht="94.5" x14ac:dyDescent="0.25">
      <c r="A124" s="29" t="s">
        <v>53</v>
      </c>
      <c r="B124" s="29" t="s">
        <v>66</v>
      </c>
      <c r="C124" s="29" t="s">
        <v>55</v>
      </c>
      <c r="D124" s="29" t="s">
        <v>74</v>
      </c>
      <c r="E124" s="29" t="s">
        <v>75</v>
      </c>
      <c r="F124" s="29" t="s">
        <v>176</v>
      </c>
      <c r="G124" s="29" t="s">
        <v>20</v>
      </c>
      <c r="H124" s="29"/>
      <c r="I124" s="29" t="s">
        <v>21</v>
      </c>
      <c r="J124" s="29" t="s">
        <v>22</v>
      </c>
      <c r="K124" s="34" t="s">
        <v>175</v>
      </c>
      <c r="L124" s="30">
        <v>208448333</v>
      </c>
      <c r="M124" s="30">
        <v>0</v>
      </c>
      <c r="N124" s="30">
        <v>116203815</v>
      </c>
      <c r="O124" s="30">
        <v>92244518</v>
      </c>
      <c r="P124" s="30">
        <v>116203815</v>
      </c>
      <c r="Q124" s="36">
        <f t="shared" si="11"/>
        <v>0.55747058912675496</v>
      </c>
      <c r="R124" s="31">
        <v>36748215</v>
      </c>
      <c r="S124" s="36">
        <f t="shared" si="12"/>
        <v>0.17629411792897379</v>
      </c>
      <c r="T124" s="31">
        <v>36748215</v>
      </c>
      <c r="U124" s="36">
        <f t="shared" si="13"/>
        <v>0.17629411792897379</v>
      </c>
    </row>
    <row r="125" spans="1:21" s="1" customFormat="1" ht="94.5" x14ac:dyDescent="0.25">
      <c r="A125" s="29" t="s">
        <v>53</v>
      </c>
      <c r="B125" s="29" t="s">
        <v>66</v>
      </c>
      <c r="C125" s="29" t="s">
        <v>55</v>
      </c>
      <c r="D125" s="29" t="s">
        <v>74</v>
      </c>
      <c r="E125" s="29" t="s">
        <v>75</v>
      </c>
      <c r="F125" s="29" t="s">
        <v>169</v>
      </c>
      <c r="G125" s="29" t="s">
        <v>20</v>
      </c>
      <c r="H125" s="29"/>
      <c r="I125" s="29" t="s">
        <v>21</v>
      </c>
      <c r="J125" s="29" t="s">
        <v>22</v>
      </c>
      <c r="K125" s="34" t="s">
        <v>174</v>
      </c>
      <c r="L125" s="30">
        <v>374379000</v>
      </c>
      <c r="M125" s="30">
        <v>0</v>
      </c>
      <c r="N125" s="30">
        <v>289681875</v>
      </c>
      <c r="O125" s="30">
        <v>84697125</v>
      </c>
      <c r="P125" s="30">
        <v>289681875</v>
      </c>
      <c r="Q125" s="36">
        <f t="shared" si="11"/>
        <v>0.77376635708733665</v>
      </c>
      <c r="R125" s="31">
        <v>91042875</v>
      </c>
      <c r="S125" s="36">
        <f t="shared" si="12"/>
        <v>0.24318371222744867</v>
      </c>
      <c r="T125" s="31">
        <v>91042875</v>
      </c>
      <c r="U125" s="36">
        <f t="shared" si="13"/>
        <v>0.24318371222744867</v>
      </c>
    </row>
    <row r="126" spans="1:21" s="1" customFormat="1" ht="94.5" x14ac:dyDescent="0.25">
      <c r="A126" s="29" t="s">
        <v>53</v>
      </c>
      <c r="B126" s="29" t="s">
        <v>66</v>
      </c>
      <c r="C126" s="29" t="s">
        <v>55</v>
      </c>
      <c r="D126" s="29" t="s">
        <v>74</v>
      </c>
      <c r="E126" s="29" t="s">
        <v>75</v>
      </c>
      <c r="F126" s="29" t="s">
        <v>173</v>
      </c>
      <c r="G126" s="29" t="s">
        <v>24</v>
      </c>
      <c r="H126" s="29"/>
      <c r="I126" s="29" t="s">
        <v>21</v>
      </c>
      <c r="J126" s="29" t="s">
        <v>22</v>
      </c>
      <c r="K126" s="34" t="s">
        <v>172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6">
        <v>0</v>
      </c>
      <c r="R126" s="31">
        <v>0</v>
      </c>
      <c r="S126" s="36">
        <v>0</v>
      </c>
      <c r="T126" s="31">
        <v>0</v>
      </c>
      <c r="U126" s="36">
        <v>0</v>
      </c>
    </row>
    <row r="127" spans="1:21" s="1" customFormat="1" ht="94.5" x14ac:dyDescent="0.25">
      <c r="A127" s="29" t="s">
        <v>53</v>
      </c>
      <c r="B127" s="29" t="s">
        <v>66</v>
      </c>
      <c r="C127" s="29" t="s">
        <v>55</v>
      </c>
      <c r="D127" s="29" t="s">
        <v>74</v>
      </c>
      <c r="E127" s="29" t="s">
        <v>75</v>
      </c>
      <c r="F127" s="29" t="s">
        <v>171</v>
      </c>
      <c r="G127" s="29" t="s">
        <v>24</v>
      </c>
      <c r="H127" s="29"/>
      <c r="I127" s="29" t="s">
        <v>21</v>
      </c>
      <c r="J127" s="29" t="s">
        <v>22</v>
      </c>
      <c r="K127" s="34" t="s">
        <v>170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6">
        <v>0</v>
      </c>
      <c r="R127" s="31">
        <v>0</v>
      </c>
      <c r="S127" s="36">
        <v>0</v>
      </c>
      <c r="T127" s="31">
        <v>0</v>
      </c>
      <c r="U127" s="36">
        <v>0</v>
      </c>
    </row>
    <row r="128" spans="1:21" s="1" customFormat="1" ht="110.25" x14ac:dyDescent="0.25">
      <c r="A128" s="29" t="s">
        <v>53</v>
      </c>
      <c r="B128" s="29" t="s">
        <v>66</v>
      </c>
      <c r="C128" s="29" t="s">
        <v>55</v>
      </c>
      <c r="D128" s="29" t="s">
        <v>74</v>
      </c>
      <c r="E128" s="29" t="s">
        <v>75</v>
      </c>
      <c r="F128" s="29" t="s">
        <v>169</v>
      </c>
      <c r="G128" s="29" t="s">
        <v>24</v>
      </c>
      <c r="H128" s="29"/>
      <c r="I128" s="29" t="s">
        <v>21</v>
      </c>
      <c r="J128" s="29" t="s">
        <v>22</v>
      </c>
      <c r="K128" s="34" t="s">
        <v>168</v>
      </c>
      <c r="L128" s="30">
        <v>4998023610</v>
      </c>
      <c r="M128" s="30">
        <v>0</v>
      </c>
      <c r="N128" s="30">
        <v>4998023610</v>
      </c>
      <c r="O128" s="30">
        <v>0</v>
      </c>
      <c r="P128" s="30">
        <v>4998023610</v>
      </c>
      <c r="Q128" s="36">
        <f t="shared" si="11"/>
        <v>1</v>
      </c>
      <c r="R128" s="31">
        <v>3998418888</v>
      </c>
      <c r="S128" s="36">
        <f t="shared" si="12"/>
        <v>0.8</v>
      </c>
      <c r="T128" s="31">
        <v>3998418888</v>
      </c>
      <c r="U128" s="36">
        <f t="shared" si="13"/>
        <v>0.8</v>
      </c>
    </row>
    <row r="129" spans="1:21" ht="78.75" x14ac:dyDescent="0.25">
      <c r="A129" s="5" t="s">
        <v>53</v>
      </c>
      <c r="B129" s="5" t="s">
        <v>66</v>
      </c>
      <c r="C129" s="5" t="s">
        <v>55</v>
      </c>
      <c r="D129" s="5" t="s">
        <v>77</v>
      </c>
      <c r="E129" s="5"/>
      <c r="F129" s="5"/>
      <c r="G129" s="5"/>
      <c r="H129" s="5"/>
      <c r="I129" s="5"/>
      <c r="J129" s="5"/>
      <c r="K129" s="6" t="s">
        <v>247</v>
      </c>
      <c r="L129" s="7">
        <f>+L130</f>
        <v>72564354113</v>
      </c>
      <c r="M129" s="7">
        <f t="shared" ref="M129:T129" si="21">+M130</f>
        <v>0</v>
      </c>
      <c r="N129" s="7">
        <f t="shared" si="21"/>
        <v>71617741719.5</v>
      </c>
      <c r="O129" s="7">
        <f t="shared" si="21"/>
        <v>946612393.5</v>
      </c>
      <c r="P129" s="7">
        <f t="shared" si="21"/>
        <v>63217741719.5</v>
      </c>
      <c r="Q129" s="8">
        <f t="shared" si="11"/>
        <v>0.87119554073415861</v>
      </c>
      <c r="R129" s="7">
        <f t="shared" si="21"/>
        <v>19655766052.970001</v>
      </c>
      <c r="S129" s="8">
        <f t="shared" si="12"/>
        <v>0.27087357550735292</v>
      </c>
      <c r="T129" s="7">
        <f t="shared" si="21"/>
        <v>19655766052.970001</v>
      </c>
      <c r="U129" s="8">
        <f t="shared" si="13"/>
        <v>0.27087357550735292</v>
      </c>
    </row>
    <row r="130" spans="1:21" s="9" customFormat="1" ht="47.25" x14ac:dyDescent="0.25">
      <c r="A130" s="32" t="s">
        <v>53</v>
      </c>
      <c r="B130" s="32" t="s">
        <v>66</v>
      </c>
      <c r="C130" s="32" t="s">
        <v>55</v>
      </c>
      <c r="D130" s="32" t="s">
        <v>77</v>
      </c>
      <c r="E130" s="32" t="s">
        <v>78</v>
      </c>
      <c r="F130" s="32"/>
      <c r="G130" s="32"/>
      <c r="H130" s="32"/>
      <c r="I130" s="32"/>
      <c r="J130" s="32"/>
      <c r="K130" s="35" t="s">
        <v>79</v>
      </c>
      <c r="L130" s="31">
        <v>72564354113</v>
      </c>
      <c r="M130" s="31">
        <v>0</v>
      </c>
      <c r="N130" s="31">
        <v>71617741719.5</v>
      </c>
      <c r="O130" s="31">
        <v>946612393.5</v>
      </c>
      <c r="P130" s="31">
        <v>63217741719.5</v>
      </c>
      <c r="Q130" s="36">
        <f t="shared" si="11"/>
        <v>0.87119554073415861</v>
      </c>
      <c r="R130" s="31">
        <v>19655766052.970001</v>
      </c>
      <c r="S130" s="36">
        <f t="shared" si="12"/>
        <v>0.27087357550735292</v>
      </c>
      <c r="T130" s="31">
        <v>19655766052.970001</v>
      </c>
      <c r="U130" s="36">
        <f t="shared" si="13"/>
        <v>0.27087357550735292</v>
      </c>
    </row>
    <row r="131" spans="1:21" s="1" customFormat="1" ht="94.5" x14ac:dyDescent="0.25">
      <c r="A131" s="29" t="s">
        <v>53</v>
      </c>
      <c r="B131" s="29" t="s">
        <v>66</v>
      </c>
      <c r="C131" s="29" t="s">
        <v>55</v>
      </c>
      <c r="D131" s="29" t="s">
        <v>77</v>
      </c>
      <c r="E131" s="29" t="s">
        <v>78</v>
      </c>
      <c r="F131" s="29" t="s">
        <v>189</v>
      </c>
      <c r="G131" s="29" t="s">
        <v>20</v>
      </c>
      <c r="H131" s="29"/>
      <c r="I131" s="29" t="s">
        <v>21</v>
      </c>
      <c r="J131" s="29" t="s">
        <v>22</v>
      </c>
      <c r="K131" s="34" t="s">
        <v>188</v>
      </c>
      <c r="L131" s="30">
        <v>9620000000</v>
      </c>
      <c r="M131" s="30">
        <v>0</v>
      </c>
      <c r="N131" s="30">
        <v>9579018841</v>
      </c>
      <c r="O131" s="30">
        <v>40981159</v>
      </c>
      <c r="P131" s="30">
        <v>9579018841</v>
      </c>
      <c r="Q131" s="36">
        <f t="shared" si="11"/>
        <v>0.9957400042619543</v>
      </c>
      <c r="R131" s="31">
        <v>2588995241</v>
      </c>
      <c r="S131" s="36">
        <f t="shared" si="12"/>
        <v>0.26912632442827444</v>
      </c>
      <c r="T131" s="31">
        <v>2588995241</v>
      </c>
      <c r="U131" s="36">
        <f t="shared" si="13"/>
        <v>0.26912632442827444</v>
      </c>
    </row>
    <row r="132" spans="1:21" s="1" customFormat="1" ht="94.5" x14ac:dyDescent="0.25">
      <c r="A132" s="29" t="s">
        <v>53</v>
      </c>
      <c r="B132" s="29" t="s">
        <v>66</v>
      </c>
      <c r="C132" s="29" t="s">
        <v>55</v>
      </c>
      <c r="D132" s="29" t="s">
        <v>77</v>
      </c>
      <c r="E132" s="29" t="s">
        <v>78</v>
      </c>
      <c r="F132" s="29" t="s">
        <v>187</v>
      </c>
      <c r="G132" s="29" t="s">
        <v>20</v>
      </c>
      <c r="H132" s="29"/>
      <c r="I132" s="29" t="s">
        <v>21</v>
      </c>
      <c r="J132" s="29" t="s">
        <v>22</v>
      </c>
      <c r="K132" s="34" t="s">
        <v>186</v>
      </c>
      <c r="L132" s="30">
        <v>600000000</v>
      </c>
      <c r="M132" s="30">
        <v>0</v>
      </c>
      <c r="N132" s="30">
        <v>588121250</v>
      </c>
      <c r="O132" s="30">
        <v>11878750</v>
      </c>
      <c r="P132" s="30">
        <v>588121250</v>
      </c>
      <c r="Q132" s="36">
        <f t="shared" si="11"/>
        <v>0.98020208333333336</v>
      </c>
      <c r="R132" s="31">
        <v>461948700</v>
      </c>
      <c r="S132" s="36">
        <f t="shared" si="12"/>
        <v>0.76991449999999995</v>
      </c>
      <c r="T132" s="31">
        <v>461948700</v>
      </c>
      <c r="U132" s="36">
        <f t="shared" si="13"/>
        <v>0.76991449999999995</v>
      </c>
    </row>
    <row r="133" spans="1:21" s="1" customFormat="1" ht="94.5" x14ac:dyDescent="0.25">
      <c r="A133" s="29" t="s">
        <v>53</v>
      </c>
      <c r="B133" s="29" t="s">
        <v>66</v>
      </c>
      <c r="C133" s="29" t="s">
        <v>55</v>
      </c>
      <c r="D133" s="29" t="s">
        <v>77</v>
      </c>
      <c r="E133" s="29" t="s">
        <v>78</v>
      </c>
      <c r="F133" s="29" t="s">
        <v>185</v>
      </c>
      <c r="G133" s="29" t="s">
        <v>20</v>
      </c>
      <c r="H133" s="29"/>
      <c r="I133" s="29" t="s">
        <v>21</v>
      </c>
      <c r="J133" s="29" t="s">
        <v>22</v>
      </c>
      <c r="K133" s="34" t="s">
        <v>184</v>
      </c>
      <c r="L133" s="30">
        <v>12331000000</v>
      </c>
      <c r="M133" s="30">
        <v>0</v>
      </c>
      <c r="N133" s="30">
        <v>12280831080</v>
      </c>
      <c r="O133" s="30">
        <v>50168920</v>
      </c>
      <c r="P133" s="30">
        <v>4422122355</v>
      </c>
      <c r="Q133" s="36">
        <f t="shared" si="11"/>
        <v>0.35861830792312061</v>
      </c>
      <c r="R133" s="31">
        <v>1237650079</v>
      </c>
      <c r="S133" s="36">
        <f t="shared" si="12"/>
        <v>0.10036899513421459</v>
      </c>
      <c r="T133" s="31">
        <v>1237650079</v>
      </c>
      <c r="U133" s="36">
        <f t="shared" si="13"/>
        <v>0.10036899513421459</v>
      </c>
    </row>
    <row r="134" spans="1:21" s="1" customFormat="1" ht="94.5" x14ac:dyDescent="0.25">
      <c r="A134" s="29" t="s">
        <v>53</v>
      </c>
      <c r="B134" s="29" t="s">
        <v>66</v>
      </c>
      <c r="C134" s="29" t="s">
        <v>55</v>
      </c>
      <c r="D134" s="29" t="s">
        <v>77</v>
      </c>
      <c r="E134" s="29" t="s">
        <v>78</v>
      </c>
      <c r="F134" s="29" t="s">
        <v>182</v>
      </c>
      <c r="G134" s="29" t="s">
        <v>20</v>
      </c>
      <c r="H134" s="29"/>
      <c r="I134" s="29" t="s">
        <v>21</v>
      </c>
      <c r="J134" s="29" t="s">
        <v>22</v>
      </c>
      <c r="K134" s="34" t="s">
        <v>183</v>
      </c>
      <c r="L134" s="30">
        <v>22743386613</v>
      </c>
      <c r="M134" s="30">
        <v>0</v>
      </c>
      <c r="N134" s="30">
        <v>21899803048.5</v>
      </c>
      <c r="O134" s="30">
        <v>843583564.5</v>
      </c>
      <c r="P134" s="30">
        <v>21358511773.5</v>
      </c>
      <c r="Q134" s="36">
        <f t="shared" si="11"/>
        <v>0.93910867967620915</v>
      </c>
      <c r="R134" s="31">
        <v>4511951747.9700003</v>
      </c>
      <c r="S134" s="36">
        <f t="shared" si="12"/>
        <v>0.19838521961329156</v>
      </c>
      <c r="T134" s="31">
        <v>4511951747.9700003</v>
      </c>
      <c r="U134" s="36">
        <f t="shared" si="13"/>
        <v>0.19838521961329156</v>
      </c>
    </row>
    <row r="135" spans="1:21" s="1" customFormat="1" ht="94.5" x14ac:dyDescent="0.25">
      <c r="A135" s="29" t="s">
        <v>53</v>
      </c>
      <c r="B135" s="29" t="s">
        <v>66</v>
      </c>
      <c r="C135" s="29" t="s">
        <v>55</v>
      </c>
      <c r="D135" s="29" t="s">
        <v>77</v>
      </c>
      <c r="E135" s="29" t="s">
        <v>78</v>
      </c>
      <c r="F135" s="29" t="s">
        <v>182</v>
      </c>
      <c r="G135" s="29" t="s">
        <v>24</v>
      </c>
      <c r="H135" s="29"/>
      <c r="I135" s="29" t="s">
        <v>21</v>
      </c>
      <c r="J135" s="29" t="s">
        <v>22</v>
      </c>
      <c r="K135" s="34" t="s">
        <v>181</v>
      </c>
      <c r="L135" s="30">
        <v>27269967500</v>
      </c>
      <c r="M135" s="30">
        <v>0</v>
      </c>
      <c r="N135" s="30">
        <v>27269967500</v>
      </c>
      <c r="O135" s="30">
        <v>0</v>
      </c>
      <c r="P135" s="30">
        <v>27269967500</v>
      </c>
      <c r="Q135" s="36">
        <f t="shared" si="11"/>
        <v>1</v>
      </c>
      <c r="R135" s="31">
        <v>10855220285</v>
      </c>
      <c r="S135" s="36">
        <f t="shared" si="12"/>
        <v>0.39806502464661903</v>
      </c>
      <c r="T135" s="31">
        <v>10855220285</v>
      </c>
      <c r="U135" s="36">
        <f t="shared" si="13"/>
        <v>0.39806502464661903</v>
      </c>
    </row>
    <row r="136" spans="1:21" ht="31.5" x14ac:dyDescent="0.25">
      <c r="A136" s="5" t="s">
        <v>53</v>
      </c>
      <c r="B136" s="5" t="s">
        <v>66</v>
      </c>
      <c r="C136" s="5" t="s">
        <v>55</v>
      </c>
      <c r="D136" s="5" t="s">
        <v>80</v>
      </c>
      <c r="E136" s="5"/>
      <c r="F136" s="5"/>
      <c r="G136" s="5"/>
      <c r="H136" s="5"/>
      <c r="I136" s="5"/>
      <c r="J136" s="5"/>
      <c r="K136" s="6" t="s">
        <v>248</v>
      </c>
      <c r="L136" s="7">
        <f>+L137</f>
        <v>103784306081</v>
      </c>
      <c r="M136" s="7">
        <f t="shared" ref="M136:T136" si="22">+M137</f>
        <v>0</v>
      </c>
      <c r="N136" s="7">
        <f t="shared" si="22"/>
        <v>95698324733</v>
      </c>
      <c r="O136" s="7">
        <f t="shared" si="22"/>
        <v>8085981348</v>
      </c>
      <c r="P136" s="7">
        <f t="shared" si="22"/>
        <v>91698324733</v>
      </c>
      <c r="Q136" s="8">
        <f t="shared" si="11"/>
        <v>0.88354711994155155</v>
      </c>
      <c r="R136" s="7">
        <f t="shared" si="22"/>
        <v>66437669454</v>
      </c>
      <c r="S136" s="8">
        <f t="shared" si="12"/>
        <v>0.64015140595677089</v>
      </c>
      <c r="T136" s="7">
        <f t="shared" si="22"/>
        <v>66437669454</v>
      </c>
      <c r="U136" s="8">
        <f t="shared" si="13"/>
        <v>0.64015140595677089</v>
      </c>
    </row>
    <row r="137" spans="1:21" s="9" customFormat="1" ht="63" x14ac:dyDescent="0.25">
      <c r="A137" s="32" t="s">
        <v>53</v>
      </c>
      <c r="B137" s="32" t="s">
        <v>66</v>
      </c>
      <c r="C137" s="32" t="s">
        <v>55</v>
      </c>
      <c r="D137" s="32" t="s">
        <v>80</v>
      </c>
      <c r="E137" s="32" t="s">
        <v>69</v>
      </c>
      <c r="F137" s="32"/>
      <c r="G137" s="32"/>
      <c r="H137" s="32"/>
      <c r="I137" s="32"/>
      <c r="J137" s="32"/>
      <c r="K137" s="35" t="s">
        <v>70</v>
      </c>
      <c r="L137" s="31">
        <v>103784306081</v>
      </c>
      <c r="M137" s="31">
        <v>0</v>
      </c>
      <c r="N137" s="31">
        <v>95698324733</v>
      </c>
      <c r="O137" s="31">
        <v>8085981348</v>
      </c>
      <c r="P137" s="31">
        <v>91698324733</v>
      </c>
      <c r="Q137" s="36">
        <f t="shared" si="11"/>
        <v>0.88354711994155155</v>
      </c>
      <c r="R137" s="31">
        <v>66437669454</v>
      </c>
      <c r="S137" s="36">
        <f t="shared" si="12"/>
        <v>0.64015140595677089</v>
      </c>
      <c r="T137" s="31">
        <v>66437669454</v>
      </c>
      <c r="U137" s="36">
        <f t="shared" si="13"/>
        <v>0.64015140595677089</v>
      </c>
    </row>
    <row r="138" spans="1:21" s="1" customFormat="1" ht="63" x14ac:dyDescent="0.25">
      <c r="A138" s="29" t="s">
        <v>53</v>
      </c>
      <c r="B138" s="29" t="s">
        <v>66</v>
      </c>
      <c r="C138" s="29" t="s">
        <v>55</v>
      </c>
      <c r="D138" s="29" t="s">
        <v>80</v>
      </c>
      <c r="E138" s="29" t="s">
        <v>69</v>
      </c>
      <c r="F138" s="29" t="s">
        <v>182</v>
      </c>
      <c r="G138" s="29" t="s">
        <v>20</v>
      </c>
      <c r="H138" s="29"/>
      <c r="I138" s="29" t="s">
        <v>21</v>
      </c>
      <c r="J138" s="29" t="s">
        <v>22</v>
      </c>
      <c r="K138" s="34" t="s">
        <v>191</v>
      </c>
      <c r="L138" s="30">
        <v>16825449638</v>
      </c>
      <c r="M138" s="30">
        <v>0</v>
      </c>
      <c r="N138" s="30">
        <v>15739484280</v>
      </c>
      <c r="O138" s="30">
        <v>1085965358</v>
      </c>
      <c r="P138" s="30">
        <v>15739484280</v>
      </c>
      <c r="Q138" s="36">
        <f t="shared" ref="Q138:Q177" si="23">+P138/L138</f>
        <v>0.93545697848410747</v>
      </c>
      <c r="R138" s="31">
        <v>3988485207</v>
      </c>
      <c r="S138" s="36">
        <f t="shared" ref="S138:S177" si="24">+R138/L138</f>
        <v>0.23705073521435482</v>
      </c>
      <c r="T138" s="31">
        <v>3988485207</v>
      </c>
      <c r="U138" s="36">
        <f t="shared" ref="U138:U177" si="25">+T138/L138</f>
        <v>0.23705073521435482</v>
      </c>
    </row>
    <row r="139" spans="1:21" s="1" customFormat="1" ht="63" x14ac:dyDescent="0.25">
      <c r="A139" s="29" t="s">
        <v>53</v>
      </c>
      <c r="B139" s="29" t="s">
        <v>66</v>
      </c>
      <c r="C139" s="29" t="s">
        <v>55</v>
      </c>
      <c r="D139" s="29" t="s">
        <v>80</v>
      </c>
      <c r="E139" s="29" t="s">
        <v>69</v>
      </c>
      <c r="F139" s="29" t="s">
        <v>182</v>
      </c>
      <c r="G139" s="29" t="s">
        <v>24</v>
      </c>
      <c r="H139" s="29"/>
      <c r="I139" s="29" t="s">
        <v>21</v>
      </c>
      <c r="J139" s="29" t="s">
        <v>22</v>
      </c>
      <c r="K139" s="34" t="s">
        <v>190</v>
      </c>
      <c r="L139" s="30">
        <v>86958856443</v>
      </c>
      <c r="M139" s="30">
        <v>0</v>
      </c>
      <c r="N139" s="30">
        <v>79958840453</v>
      </c>
      <c r="O139" s="30">
        <v>7000015990</v>
      </c>
      <c r="P139" s="30">
        <v>75958840453</v>
      </c>
      <c r="Q139" s="36">
        <f t="shared" si="23"/>
        <v>0.87350321243920315</v>
      </c>
      <c r="R139" s="31">
        <v>62449184247</v>
      </c>
      <c r="S139" s="36">
        <f t="shared" si="24"/>
        <v>0.71814633726162602</v>
      </c>
      <c r="T139" s="31">
        <v>62449184247</v>
      </c>
      <c r="U139" s="36">
        <f t="shared" si="25"/>
        <v>0.71814633726162602</v>
      </c>
    </row>
    <row r="140" spans="1:21" ht="63" x14ac:dyDescent="0.25">
      <c r="A140" s="5" t="s">
        <v>53</v>
      </c>
      <c r="B140" s="5" t="s">
        <v>66</v>
      </c>
      <c r="C140" s="5" t="s">
        <v>55</v>
      </c>
      <c r="D140" s="5" t="s">
        <v>58</v>
      </c>
      <c r="E140" s="5"/>
      <c r="F140" s="5"/>
      <c r="G140" s="5"/>
      <c r="H140" s="5"/>
      <c r="I140" s="5"/>
      <c r="J140" s="5"/>
      <c r="K140" s="6" t="s">
        <v>249</v>
      </c>
      <c r="L140" s="7">
        <f>+L141</f>
        <v>11103550000</v>
      </c>
      <c r="M140" s="7">
        <f t="shared" ref="M140:T140" si="26">+M141</f>
        <v>0</v>
      </c>
      <c r="N140" s="7">
        <f t="shared" si="26"/>
        <v>10738079848</v>
      </c>
      <c r="O140" s="7">
        <f t="shared" si="26"/>
        <v>365470152</v>
      </c>
      <c r="P140" s="7">
        <f t="shared" si="26"/>
        <v>10738079848</v>
      </c>
      <c r="Q140" s="8">
        <f t="shared" si="23"/>
        <v>0.96708528785838765</v>
      </c>
      <c r="R140" s="7">
        <f t="shared" si="26"/>
        <v>2530559697</v>
      </c>
      <c r="S140" s="8">
        <f t="shared" si="24"/>
        <v>0.22790546239716128</v>
      </c>
      <c r="T140" s="7">
        <f t="shared" si="26"/>
        <v>2520627747</v>
      </c>
      <c r="U140" s="8">
        <f t="shared" si="25"/>
        <v>0.22701097820066554</v>
      </c>
    </row>
    <row r="141" spans="1:21" s="9" customFormat="1" ht="47.25" x14ac:dyDescent="0.25">
      <c r="A141" s="32" t="s">
        <v>53</v>
      </c>
      <c r="B141" s="32" t="s">
        <v>66</v>
      </c>
      <c r="C141" s="32" t="s">
        <v>55</v>
      </c>
      <c r="D141" s="32" t="s">
        <v>58</v>
      </c>
      <c r="E141" s="32" t="s">
        <v>78</v>
      </c>
      <c r="F141" s="32"/>
      <c r="G141" s="32"/>
      <c r="H141" s="32"/>
      <c r="I141" s="32"/>
      <c r="J141" s="32"/>
      <c r="K141" s="35" t="s">
        <v>79</v>
      </c>
      <c r="L141" s="31">
        <v>11103550000</v>
      </c>
      <c r="M141" s="31">
        <v>0</v>
      </c>
      <c r="N141" s="31">
        <v>10738079848</v>
      </c>
      <c r="O141" s="31">
        <v>365470152</v>
      </c>
      <c r="P141" s="31">
        <v>10738079848</v>
      </c>
      <c r="Q141" s="36">
        <f t="shared" si="23"/>
        <v>0.96708528785838765</v>
      </c>
      <c r="R141" s="31">
        <v>2530559697</v>
      </c>
      <c r="S141" s="36">
        <f t="shared" si="24"/>
        <v>0.22790546239716128</v>
      </c>
      <c r="T141" s="31">
        <v>2520627747</v>
      </c>
      <c r="U141" s="36">
        <f t="shared" si="25"/>
        <v>0.22701097820066554</v>
      </c>
    </row>
    <row r="142" spans="1:21" s="1" customFormat="1" ht="110.25" x14ac:dyDescent="0.25">
      <c r="A142" s="29" t="s">
        <v>53</v>
      </c>
      <c r="B142" s="29" t="s">
        <v>66</v>
      </c>
      <c r="C142" s="29" t="s">
        <v>55</v>
      </c>
      <c r="D142" s="29" t="s">
        <v>58</v>
      </c>
      <c r="E142" s="29" t="s">
        <v>78</v>
      </c>
      <c r="F142" s="29" t="s">
        <v>193</v>
      </c>
      <c r="G142" s="29" t="s">
        <v>20</v>
      </c>
      <c r="H142" s="29"/>
      <c r="I142" s="29" t="s">
        <v>21</v>
      </c>
      <c r="J142" s="29" t="s">
        <v>22</v>
      </c>
      <c r="K142" s="34" t="s">
        <v>192</v>
      </c>
      <c r="L142" s="30">
        <v>11103550000</v>
      </c>
      <c r="M142" s="30">
        <v>0</v>
      </c>
      <c r="N142" s="30">
        <v>10738079848</v>
      </c>
      <c r="O142" s="30">
        <v>365470152</v>
      </c>
      <c r="P142" s="30">
        <v>10738079848</v>
      </c>
      <c r="Q142" s="36">
        <f t="shared" si="23"/>
        <v>0.96708528785838765</v>
      </c>
      <c r="R142" s="31">
        <v>2530559697</v>
      </c>
      <c r="S142" s="36">
        <f t="shared" si="24"/>
        <v>0.22790546239716128</v>
      </c>
      <c r="T142" s="31">
        <v>2520627747</v>
      </c>
      <c r="U142" s="36">
        <f t="shared" si="25"/>
        <v>0.22701097820066554</v>
      </c>
    </row>
    <row r="143" spans="1:21" ht="81.75" customHeight="1" x14ac:dyDescent="0.25">
      <c r="A143" s="5" t="s">
        <v>53</v>
      </c>
      <c r="B143" s="5" t="s">
        <v>66</v>
      </c>
      <c r="C143" s="5" t="s">
        <v>55</v>
      </c>
      <c r="D143" s="5" t="s">
        <v>81</v>
      </c>
      <c r="E143" s="5"/>
      <c r="F143" s="5"/>
      <c r="G143" s="5"/>
      <c r="H143" s="5"/>
      <c r="I143" s="5"/>
      <c r="J143" s="5"/>
      <c r="K143" s="6" t="s">
        <v>245</v>
      </c>
      <c r="L143" s="7">
        <f>+L144</f>
        <v>21951927818</v>
      </c>
      <c r="M143" s="7">
        <f t="shared" ref="M143:T143" si="27">+M144</f>
        <v>0</v>
      </c>
      <c r="N143" s="7">
        <f t="shared" si="27"/>
        <v>21200909290</v>
      </c>
      <c r="O143" s="7">
        <f t="shared" si="27"/>
        <v>751018528</v>
      </c>
      <c r="P143" s="7">
        <f t="shared" si="27"/>
        <v>17300909290</v>
      </c>
      <c r="Q143" s="8">
        <f t="shared" si="23"/>
        <v>0.78812710361655403</v>
      </c>
      <c r="R143" s="7">
        <f t="shared" si="27"/>
        <v>4570002010</v>
      </c>
      <c r="S143" s="8">
        <f t="shared" si="24"/>
        <v>0.20818226298342324</v>
      </c>
      <c r="T143" s="7">
        <f t="shared" si="27"/>
        <v>4566360295</v>
      </c>
      <c r="U143" s="8">
        <f t="shared" si="25"/>
        <v>0.20801636798640097</v>
      </c>
    </row>
    <row r="144" spans="1:21" s="9" customFormat="1" ht="47.25" x14ac:dyDescent="0.25">
      <c r="A144" s="32" t="s">
        <v>53</v>
      </c>
      <c r="B144" s="32" t="s">
        <v>66</v>
      </c>
      <c r="C144" s="32" t="s">
        <v>55</v>
      </c>
      <c r="D144" s="32" t="s">
        <v>81</v>
      </c>
      <c r="E144" s="32" t="s">
        <v>72</v>
      </c>
      <c r="F144" s="32"/>
      <c r="G144" s="32"/>
      <c r="H144" s="32"/>
      <c r="I144" s="32"/>
      <c r="J144" s="32"/>
      <c r="K144" s="35" t="s">
        <v>73</v>
      </c>
      <c r="L144" s="31">
        <v>21951927818</v>
      </c>
      <c r="M144" s="31">
        <v>0</v>
      </c>
      <c r="N144" s="31">
        <v>21200909290</v>
      </c>
      <c r="O144" s="31">
        <v>751018528</v>
      </c>
      <c r="P144" s="31">
        <v>17300909290</v>
      </c>
      <c r="Q144" s="36">
        <f t="shared" si="23"/>
        <v>0.78812710361655403</v>
      </c>
      <c r="R144" s="31">
        <v>4570002010</v>
      </c>
      <c r="S144" s="36">
        <f t="shared" si="24"/>
        <v>0.20818226298342324</v>
      </c>
      <c r="T144" s="31">
        <v>4566360295</v>
      </c>
      <c r="U144" s="36">
        <f t="shared" si="25"/>
        <v>0.20801636798640097</v>
      </c>
    </row>
    <row r="145" spans="1:21" s="1" customFormat="1" ht="110.25" x14ac:dyDescent="0.25">
      <c r="A145" s="29" t="s">
        <v>53</v>
      </c>
      <c r="B145" s="29" t="s">
        <v>66</v>
      </c>
      <c r="C145" s="29" t="s">
        <v>55</v>
      </c>
      <c r="D145" s="29" t="s">
        <v>81</v>
      </c>
      <c r="E145" s="29" t="s">
        <v>72</v>
      </c>
      <c r="F145" s="29" t="s">
        <v>200</v>
      </c>
      <c r="G145" s="29" t="s">
        <v>20</v>
      </c>
      <c r="H145" s="29"/>
      <c r="I145" s="29" t="s">
        <v>21</v>
      </c>
      <c r="J145" s="29" t="s">
        <v>22</v>
      </c>
      <c r="K145" s="34" t="s">
        <v>199</v>
      </c>
      <c r="L145" s="30">
        <v>3312970800</v>
      </c>
      <c r="M145" s="30">
        <v>0</v>
      </c>
      <c r="N145" s="30">
        <v>3312970000</v>
      </c>
      <c r="O145" s="30">
        <v>800</v>
      </c>
      <c r="P145" s="30">
        <v>3312970000</v>
      </c>
      <c r="Q145" s="36">
        <f t="shared" si="23"/>
        <v>0.99999975852488654</v>
      </c>
      <c r="R145" s="31">
        <v>1022570000</v>
      </c>
      <c r="S145" s="36">
        <f t="shared" si="24"/>
        <v>0.30865650853306648</v>
      </c>
      <c r="T145" s="31">
        <v>1022570000</v>
      </c>
      <c r="U145" s="36">
        <f t="shared" si="25"/>
        <v>0.30865650853306648</v>
      </c>
    </row>
    <row r="146" spans="1:21" s="1" customFormat="1" ht="110.25" x14ac:dyDescent="0.25">
      <c r="A146" s="29" t="s">
        <v>53</v>
      </c>
      <c r="B146" s="29" t="s">
        <v>66</v>
      </c>
      <c r="C146" s="29" t="s">
        <v>55</v>
      </c>
      <c r="D146" s="29" t="s">
        <v>81</v>
      </c>
      <c r="E146" s="29" t="s">
        <v>72</v>
      </c>
      <c r="F146" s="29" t="s">
        <v>195</v>
      </c>
      <c r="G146" s="29" t="s">
        <v>20</v>
      </c>
      <c r="H146" s="29"/>
      <c r="I146" s="29" t="s">
        <v>21</v>
      </c>
      <c r="J146" s="29" t="s">
        <v>22</v>
      </c>
      <c r="K146" s="34" t="s">
        <v>198</v>
      </c>
      <c r="L146" s="30">
        <v>4604492000</v>
      </c>
      <c r="M146" s="30">
        <v>0</v>
      </c>
      <c r="N146" s="30">
        <v>4604492000</v>
      </c>
      <c r="O146" s="30">
        <v>0</v>
      </c>
      <c r="P146" s="30">
        <v>4604492000</v>
      </c>
      <c r="Q146" s="36">
        <f t="shared" si="23"/>
        <v>1</v>
      </c>
      <c r="R146" s="31">
        <v>2781347600</v>
      </c>
      <c r="S146" s="36">
        <f t="shared" si="24"/>
        <v>0.60405091375986752</v>
      </c>
      <c r="T146" s="31">
        <v>2781347600</v>
      </c>
      <c r="U146" s="36">
        <f t="shared" si="25"/>
        <v>0.60405091375986752</v>
      </c>
    </row>
    <row r="147" spans="1:21" s="1" customFormat="1" ht="94.5" x14ac:dyDescent="0.25">
      <c r="A147" s="29" t="s">
        <v>53</v>
      </c>
      <c r="B147" s="29" t="s">
        <v>66</v>
      </c>
      <c r="C147" s="29" t="s">
        <v>55</v>
      </c>
      <c r="D147" s="29" t="s">
        <v>81</v>
      </c>
      <c r="E147" s="29" t="s">
        <v>72</v>
      </c>
      <c r="F147" s="29" t="s">
        <v>197</v>
      </c>
      <c r="G147" s="29" t="s">
        <v>20</v>
      </c>
      <c r="H147" s="29"/>
      <c r="I147" s="29" t="s">
        <v>21</v>
      </c>
      <c r="J147" s="29" t="s">
        <v>22</v>
      </c>
      <c r="K147" s="34" t="s">
        <v>196</v>
      </c>
      <c r="L147" s="30">
        <v>9426927818</v>
      </c>
      <c r="M147" s="30">
        <v>0</v>
      </c>
      <c r="N147" s="30">
        <v>9383447290</v>
      </c>
      <c r="O147" s="30">
        <v>43480528</v>
      </c>
      <c r="P147" s="30">
        <v>9383447290</v>
      </c>
      <c r="Q147" s="36">
        <f t="shared" si="23"/>
        <v>0.9953876248084792</v>
      </c>
      <c r="R147" s="31">
        <v>766084410</v>
      </c>
      <c r="S147" s="36">
        <f t="shared" si="24"/>
        <v>8.1265543217295053E-2</v>
      </c>
      <c r="T147" s="31">
        <v>762442695</v>
      </c>
      <c r="U147" s="36">
        <f t="shared" si="25"/>
        <v>8.0879233374861942E-2</v>
      </c>
    </row>
    <row r="148" spans="1:21" s="1" customFormat="1" ht="110.25" x14ac:dyDescent="0.25">
      <c r="A148" s="29" t="s">
        <v>53</v>
      </c>
      <c r="B148" s="29" t="s">
        <v>66</v>
      </c>
      <c r="C148" s="29" t="s">
        <v>55</v>
      </c>
      <c r="D148" s="29" t="s">
        <v>81</v>
      </c>
      <c r="E148" s="29" t="s">
        <v>72</v>
      </c>
      <c r="F148" s="29" t="s">
        <v>195</v>
      </c>
      <c r="G148" s="29" t="s">
        <v>24</v>
      </c>
      <c r="H148" s="29" t="s">
        <v>0</v>
      </c>
      <c r="I148" s="29" t="s">
        <v>21</v>
      </c>
      <c r="J148" s="29" t="s">
        <v>22</v>
      </c>
      <c r="K148" s="34" t="s">
        <v>194</v>
      </c>
      <c r="L148" s="30">
        <v>4607537200</v>
      </c>
      <c r="M148" s="30">
        <v>0</v>
      </c>
      <c r="N148" s="30">
        <v>3900000000</v>
      </c>
      <c r="O148" s="30">
        <v>707537200</v>
      </c>
      <c r="P148" s="30">
        <v>0</v>
      </c>
      <c r="Q148" s="36">
        <f t="shared" si="23"/>
        <v>0</v>
      </c>
      <c r="R148" s="31">
        <v>0</v>
      </c>
      <c r="S148" s="36">
        <f t="shared" si="24"/>
        <v>0</v>
      </c>
      <c r="T148" s="31">
        <v>0</v>
      </c>
      <c r="U148" s="36">
        <f t="shared" si="25"/>
        <v>0</v>
      </c>
    </row>
    <row r="149" spans="1:21" ht="63" x14ac:dyDescent="0.25">
      <c r="A149" s="5" t="s">
        <v>53</v>
      </c>
      <c r="B149" s="5" t="s">
        <v>66</v>
      </c>
      <c r="C149" s="5" t="s">
        <v>55</v>
      </c>
      <c r="D149" s="5" t="s">
        <v>59</v>
      </c>
      <c r="E149" s="5"/>
      <c r="F149" s="5"/>
      <c r="G149" s="5"/>
      <c r="H149" s="5"/>
      <c r="I149" s="5"/>
      <c r="J149" s="5"/>
      <c r="K149" s="6" t="s">
        <v>250</v>
      </c>
      <c r="L149" s="7">
        <f>+L150</f>
        <v>4960523892</v>
      </c>
      <c r="M149" s="7">
        <f t="shared" ref="M149:T149" si="28">+M150</f>
        <v>0</v>
      </c>
      <c r="N149" s="7">
        <f t="shared" si="28"/>
        <v>4960523890</v>
      </c>
      <c r="O149" s="7">
        <f t="shared" si="28"/>
        <v>2</v>
      </c>
      <c r="P149" s="7">
        <f t="shared" si="28"/>
        <v>4960523890</v>
      </c>
      <c r="Q149" s="8">
        <f t="shared" si="23"/>
        <v>0.99999999959681674</v>
      </c>
      <c r="R149" s="7">
        <f t="shared" si="28"/>
        <v>3740741560</v>
      </c>
      <c r="S149" s="8">
        <f t="shared" si="24"/>
        <v>0.75410211530939641</v>
      </c>
      <c r="T149" s="7">
        <f t="shared" si="28"/>
        <v>3740741560</v>
      </c>
      <c r="U149" s="8">
        <f t="shared" si="25"/>
        <v>0.75410211530939641</v>
      </c>
    </row>
    <row r="150" spans="1:21" s="9" customFormat="1" ht="47.25" x14ac:dyDescent="0.25">
      <c r="A150" s="32" t="s">
        <v>53</v>
      </c>
      <c r="B150" s="32" t="s">
        <v>66</v>
      </c>
      <c r="C150" s="32" t="s">
        <v>55</v>
      </c>
      <c r="D150" s="32" t="s">
        <v>59</v>
      </c>
      <c r="E150" s="32" t="s">
        <v>72</v>
      </c>
      <c r="F150" s="32"/>
      <c r="G150" s="32"/>
      <c r="H150" s="32"/>
      <c r="I150" s="32"/>
      <c r="J150" s="32"/>
      <c r="K150" s="35" t="s">
        <v>73</v>
      </c>
      <c r="L150" s="31">
        <v>4960523892</v>
      </c>
      <c r="M150" s="31">
        <v>0</v>
      </c>
      <c r="N150" s="31">
        <v>4960523890</v>
      </c>
      <c r="O150" s="31">
        <v>2</v>
      </c>
      <c r="P150" s="31">
        <v>4960523890</v>
      </c>
      <c r="Q150" s="36">
        <f t="shared" si="23"/>
        <v>0.99999999959681674</v>
      </c>
      <c r="R150" s="31">
        <v>3740741560</v>
      </c>
      <c r="S150" s="36">
        <f t="shared" si="24"/>
        <v>0.75410211530939641</v>
      </c>
      <c r="T150" s="31">
        <v>3740741560</v>
      </c>
      <c r="U150" s="36">
        <f t="shared" si="25"/>
        <v>0.75410211530939641</v>
      </c>
    </row>
    <row r="151" spans="1:21" s="1" customFormat="1" ht="94.5" x14ac:dyDescent="0.25">
      <c r="A151" s="29" t="s">
        <v>53</v>
      </c>
      <c r="B151" s="29" t="s">
        <v>66</v>
      </c>
      <c r="C151" s="29" t="s">
        <v>55</v>
      </c>
      <c r="D151" s="29" t="s">
        <v>59</v>
      </c>
      <c r="E151" s="29" t="s">
        <v>72</v>
      </c>
      <c r="F151" s="29" t="s">
        <v>207</v>
      </c>
      <c r="G151" s="29" t="s">
        <v>20</v>
      </c>
      <c r="H151" s="29"/>
      <c r="I151" s="29" t="s">
        <v>21</v>
      </c>
      <c r="J151" s="29" t="s">
        <v>22</v>
      </c>
      <c r="K151" s="34" t="s">
        <v>206</v>
      </c>
      <c r="L151" s="30">
        <v>2</v>
      </c>
      <c r="M151" s="30">
        <v>0</v>
      </c>
      <c r="N151" s="30">
        <v>0</v>
      </c>
      <c r="O151" s="30">
        <v>2</v>
      </c>
      <c r="P151" s="30">
        <v>0</v>
      </c>
      <c r="Q151" s="36">
        <f t="shared" si="23"/>
        <v>0</v>
      </c>
      <c r="R151" s="31">
        <v>0</v>
      </c>
      <c r="S151" s="36">
        <f t="shared" si="24"/>
        <v>0</v>
      </c>
      <c r="T151" s="31">
        <v>0</v>
      </c>
      <c r="U151" s="36">
        <f t="shared" si="25"/>
        <v>0</v>
      </c>
    </row>
    <row r="152" spans="1:21" s="1" customFormat="1" ht="110.25" x14ac:dyDescent="0.25">
      <c r="A152" s="29" t="s">
        <v>53</v>
      </c>
      <c r="B152" s="29" t="s">
        <v>66</v>
      </c>
      <c r="C152" s="29" t="s">
        <v>55</v>
      </c>
      <c r="D152" s="29" t="s">
        <v>59</v>
      </c>
      <c r="E152" s="29" t="s">
        <v>72</v>
      </c>
      <c r="F152" s="29" t="s">
        <v>205</v>
      </c>
      <c r="G152" s="29" t="s">
        <v>24</v>
      </c>
      <c r="H152" s="29"/>
      <c r="I152" s="29" t="s">
        <v>21</v>
      </c>
      <c r="J152" s="29" t="s">
        <v>22</v>
      </c>
      <c r="K152" s="34" t="s">
        <v>204</v>
      </c>
      <c r="L152" s="30">
        <v>2039564660</v>
      </c>
      <c r="M152" s="30">
        <v>0</v>
      </c>
      <c r="N152" s="30">
        <v>2039564660</v>
      </c>
      <c r="O152" s="30">
        <v>0</v>
      </c>
      <c r="P152" s="30">
        <v>2039564660</v>
      </c>
      <c r="Q152" s="36">
        <f t="shared" si="23"/>
        <v>1</v>
      </c>
      <c r="R152" s="31">
        <v>819782330</v>
      </c>
      <c r="S152" s="36">
        <f t="shared" si="24"/>
        <v>0.40193985808716648</v>
      </c>
      <c r="T152" s="31">
        <v>819782330</v>
      </c>
      <c r="U152" s="36">
        <f t="shared" si="25"/>
        <v>0.40193985808716648</v>
      </c>
    </row>
    <row r="153" spans="1:21" s="1" customFormat="1" ht="110.25" x14ac:dyDescent="0.25">
      <c r="A153" s="29" t="s">
        <v>53</v>
      </c>
      <c r="B153" s="29" t="s">
        <v>66</v>
      </c>
      <c r="C153" s="29" t="s">
        <v>55</v>
      </c>
      <c r="D153" s="29" t="s">
        <v>59</v>
      </c>
      <c r="E153" s="29" t="s">
        <v>72</v>
      </c>
      <c r="F153" s="29" t="s">
        <v>156</v>
      </c>
      <c r="G153" s="29" t="s">
        <v>24</v>
      </c>
      <c r="H153" s="29"/>
      <c r="I153" s="29" t="s">
        <v>21</v>
      </c>
      <c r="J153" s="29" t="s">
        <v>22</v>
      </c>
      <c r="K153" s="34" t="s">
        <v>203</v>
      </c>
      <c r="L153" s="30">
        <v>2520959230</v>
      </c>
      <c r="M153" s="30">
        <v>0</v>
      </c>
      <c r="N153" s="30">
        <v>2520959230</v>
      </c>
      <c r="O153" s="30">
        <v>0</v>
      </c>
      <c r="P153" s="30">
        <v>2520959230</v>
      </c>
      <c r="Q153" s="36">
        <f t="shared" si="23"/>
        <v>1</v>
      </c>
      <c r="R153" s="31">
        <v>2520959230</v>
      </c>
      <c r="S153" s="36">
        <f t="shared" si="24"/>
        <v>1</v>
      </c>
      <c r="T153" s="31">
        <v>2520959230</v>
      </c>
      <c r="U153" s="36">
        <f t="shared" si="25"/>
        <v>1</v>
      </c>
    </row>
    <row r="154" spans="1:21" s="1" customFormat="1" ht="94.5" x14ac:dyDescent="0.25">
      <c r="A154" s="29" t="s">
        <v>53</v>
      </c>
      <c r="B154" s="29" t="s">
        <v>66</v>
      </c>
      <c r="C154" s="29" t="s">
        <v>55</v>
      </c>
      <c r="D154" s="29" t="s">
        <v>59</v>
      </c>
      <c r="E154" s="29" t="s">
        <v>72</v>
      </c>
      <c r="F154" s="29" t="s">
        <v>202</v>
      </c>
      <c r="G154" s="29" t="s">
        <v>24</v>
      </c>
      <c r="H154" s="29"/>
      <c r="I154" s="29" t="s">
        <v>21</v>
      </c>
      <c r="J154" s="29" t="s">
        <v>22</v>
      </c>
      <c r="K154" s="34" t="s">
        <v>201</v>
      </c>
      <c r="L154" s="30">
        <v>400000000</v>
      </c>
      <c r="M154" s="30">
        <v>0</v>
      </c>
      <c r="N154" s="30">
        <v>400000000</v>
      </c>
      <c r="O154" s="30">
        <v>0</v>
      </c>
      <c r="P154" s="30">
        <v>400000000</v>
      </c>
      <c r="Q154" s="36">
        <f t="shared" si="23"/>
        <v>1</v>
      </c>
      <c r="R154" s="31">
        <v>400000000</v>
      </c>
      <c r="S154" s="36">
        <f t="shared" si="24"/>
        <v>1</v>
      </c>
      <c r="T154" s="31">
        <v>400000000</v>
      </c>
      <c r="U154" s="36">
        <f t="shared" si="25"/>
        <v>1</v>
      </c>
    </row>
    <row r="155" spans="1:21" ht="31.5" x14ac:dyDescent="0.25">
      <c r="A155" s="5" t="s">
        <v>53</v>
      </c>
      <c r="B155" s="5" t="s">
        <v>82</v>
      </c>
      <c r="C155" s="5" t="s">
        <v>55</v>
      </c>
      <c r="D155" s="5" t="s">
        <v>67</v>
      </c>
      <c r="E155" s="5"/>
      <c r="F155" s="5"/>
      <c r="G155" s="5"/>
      <c r="H155" s="5"/>
      <c r="I155" s="5"/>
      <c r="J155" s="5"/>
      <c r="K155" s="6" t="s">
        <v>251</v>
      </c>
      <c r="L155" s="7">
        <f>+L156</f>
        <v>38940957244</v>
      </c>
      <c r="M155" s="7">
        <f t="shared" ref="M155:T155" si="29">+M156</f>
        <v>0</v>
      </c>
      <c r="N155" s="7">
        <f t="shared" si="29"/>
        <v>32873638120.509998</v>
      </c>
      <c r="O155" s="7">
        <f t="shared" si="29"/>
        <v>6067319123.4899998</v>
      </c>
      <c r="P155" s="7">
        <f t="shared" si="29"/>
        <v>32290314120.509998</v>
      </c>
      <c r="Q155" s="8">
        <f t="shared" si="23"/>
        <v>0.82921213051292597</v>
      </c>
      <c r="R155" s="7">
        <f t="shared" si="29"/>
        <v>10694271341.49</v>
      </c>
      <c r="S155" s="8">
        <f t="shared" si="24"/>
        <v>0.27462784939981844</v>
      </c>
      <c r="T155" s="7">
        <f t="shared" si="29"/>
        <v>10112009842.49</v>
      </c>
      <c r="U155" s="8">
        <f t="shared" si="25"/>
        <v>0.25967543065593368</v>
      </c>
    </row>
    <row r="156" spans="1:21" s="9" customFormat="1" ht="47.25" x14ac:dyDescent="0.25">
      <c r="A156" s="32" t="s">
        <v>53</v>
      </c>
      <c r="B156" s="32" t="s">
        <v>82</v>
      </c>
      <c r="C156" s="32" t="s">
        <v>55</v>
      </c>
      <c r="D156" s="32" t="s">
        <v>67</v>
      </c>
      <c r="E156" s="32" t="s">
        <v>78</v>
      </c>
      <c r="F156" s="32"/>
      <c r="G156" s="32"/>
      <c r="H156" s="32"/>
      <c r="I156" s="32"/>
      <c r="J156" s="32"/>
      <c r="K156" s="35" t="s">
        <v>79</v>
      </c>
      <c r="L156" s="31">
        <v>38940957244</v>
      </c>
      <c r="M156" s="31">
        <v>0</v>
      </c>
      <c r="N156" s="31">
        <v>32873638120.509998</v>
      </c>
      <c r="O156" s="31">
        <v>6067319123.4899998</v>
      </c>
      <c r="P156" s="31">
        <v>32290314120.509998</v>
      </c>
      <c r="Q156" s="36">
        <f t="shared" si="23"/>
        <v>0.82921213051292597</v>
      </c>
      <c r="R156" s="31">
        <v>10694271341.49</v>
      </c>
      <c r="S156" s="36">
        <f t="shared" si="24"/>
        <v>0.27462784939981844</v>
      </c>
      <c r="T156" s="31">
        <v>10112009842.49</v>
      </c>
      <c r="U156" s="36">
        <f t="shared" si="25"/>
        <v>0.25967543065593368</v>
      </c>
    </row>
    <row r="157" spans="1:21" s="1" customFormat="1" ht="47.25" x14ac:dyDescent="0.25">
      <c r="A157" s="29" t="s">
        <v>53</v>
      </c>
      <c r="B157" s="29" t="s">
        <v>82</v>
      </c>
      <c r="C157" s="29" t="s">
        <v>55</v>
      </c>
      <c r="D157" s="29" t="s">
        <v>67</v>
      </c>
      <c r="E157" s="29" t="s">
        <v>78</v>
      </c>
      <c r="F157" s="29" t="s">
        <v>213</v>
      </c>
      <c r="G157" s="29" t="s">
        <v>20</v>
      </c>
      <c r="H157" s="29"/>
      <c r="I157" s="29" t="s">
        <v>21</v>
      </c>
      <c r="J157" s="29" t="s">
        <v>22</v>
      </c>
      <c r="K157" s="34" t="s">
        <v>212</v>
      </c>
      <c r="L157" s="30">
        <v>18968772246</v>
      </c>
      <c r="M157" s="30">
        <v>0</v>
      </c>
      <c r="N157" s="30">
        <v>15021710613.16</v>
      </c>
      <c r="O157" s="30">
        <v>3947061632.8400002</v>
      </c>
      <c r="P157" s="30">
        <v>15017506613.16</v>
      </c>
      <c r="Q157" s="36">
        <f t="shared" si="23"/>
        <v>0.79169629000774078</v>
      </c>
      <c r="R157" s="31">
        <v>4776634573.1400003</v>
      </c>
      <c r="S157" s="36">
        <f t="shared" si="24"/>
        <v>0.25181569535409776</v>
      </c>
      <c r="T157" s="31">
        <v>4765599073.1400003</v>
      </c>
      <c r="U157" s="36">
        <f t="shared" si="25"/>
        <v>0.25123392338399425</v>
      </c>
    </row>
    <row r="158" spans="1:21" s="1" customFormat="1" ht="63" x14ac:dyDescent="0.25">
      <c r="A158" s="29" t="s">
        <v>53</v>
      </c>
      <c r="B158" s="29" t="s">
        <v>82</v>
      </c>
      <c r="C158" s="29" t="s">
        <v>55</v>
      </c>
      <c r="D158" s="29" t="s">
        <v>67</v>
      </c>
      <c r="E158" s="29" t="s">
        <v>78</v>
      </c>
      <c r="F158" s="29" t="s">
        <v>211</v>
      </c>
      <c r="G158" s="29" t="s">
        <v>20</v>
      </c>
      <c r="H158" s="29"/>
      <c r="I158" s="29" t="s">
        <v>21</v>
      </c>
      <c r="J158" s="29" t="s">
        <v>22</v>
      </c>
      <c r="K158" s="34" t="s">
        <v>210</v>
      </c>
      <c r="L158" s="30">
        <v>13803931700</v>
      </c>
      <c r="M158" s="30">
        <v>0</v>
      </c>
      <c r="N158" s="30">
        <v>13195081857.35</v>
      </c>
      <c r="O158" s="30">
        <v>608849842.64999998</v>
      </c>
      <c r="P158" s="30">
        <v>13115961857.35</v>
      </c>
      <c r="Q158" s="36">
        <f t="shared" si="23"/>
        <v>0.95016131218252842</v>
      </c>
      <c r="R158" s="31">
        <v>4496979679.3500004</v>
      </c>
      <c r="S158" s="36">
        <f t="shared" si="24"/>
        <v>0.32577527744142637</v>
      </c>
      <c r="T158" s="31">
        <v>4313379679.3500004</v>
      </c>
      <c r="U158" s="36">
        <f t="shared" si="25"/>
        <v>0.31247471902153795</v>
      </c>
    </row>
    <row r="159" spans="1:21" s="1" customFormat="1" ht="63" x14ac:dyDescent="0.25">
      <c r="A159" s="29" t="s">
        <v>53</v>
      </c>
      <c r="B159" s="29" t="s">
        <v>82</v>
      </c>
      <c r="C159" s="29" t="s">
        <v>55</v>
      </c>
      <c r="D159" s="29" t="s">
        <v>67</v>
      </c>
      <c r="E159" s="29" t="s">
        <v>78</v>
      </c>
      <c r="F159" s="29" t="s">
        <v>209</v>
      </c>
      <c r="G159" s="29" t="s">
        <v>20</v>
      </c>
      <c r="H159" s="29"/>
      <c r="I159" s="29" t="s">
        <v>21</v>
      </c>
      <c r="J159" s="29" t="s">
        <v>22</v>
      </c>
      <c r="K159" s="34" t="s">
        <v>208</v>
      </c>
      <c r="L159" s="30">
        <v>6168253298</v>
      </c>
      <c r="M159" s="30">
        <v>0</v>
      </c>
      <c r="N159" s="30">
        <v>4656845650</v>
      </c>
      <c r="O159" s="30">
        <v>1511407648</v>
      </c>
      <c r="P159" s="30">
        <v>4156845650</v>
      </c>
      <c r="Q159" s="36">
        <f t="shared" si="23"/>
        <v>0.67390968709858579</v>
      </c>
      <c r="R159" s="31">
        <v>1420657089</v>
      </c>
      <c r="S159" s="36">
        <f t="shared" si="24"/>
        <v>0.2303175664755264</v>
      </c>
      <c r="T159" s="31">
        <v>1033031090</v>
      </c>
      <c r="U159" s="36">
        <f t="shared" si="25"/>
        <v>0.16747546511018782</v>
      </c>
    </row>
    <row r="160" spans="1:21" ht="94.5" x14ac:dyDescent="0.25">
      <c r="A160" s="5" t="s">
        <v>53</v>
      </c>
      <c r="B160" s="5" t="s">
        <v>82</v>
      </c>
      <c r="C160" s="5" t="s">
        <v>55</v>
      </c>
      <c r="D160" s="5" t="s">
        <v>83</v>
      </c>
      <c r="E160" s="5"/>
      <c r="F160" s="5"/>
      <c r="G160" s="5"/>
      <c r="H160" s="5"/>
      <c r="I160" s="5"/>
      <c r="J160" s="5"/>
      <c r="K160" s="6" t="s">
        <v>252</v>
      </c>
      <c r="L160" s="7">
        <f>+L161</f>
        <v>58917215370</v>
      </c>
      <c r="M160" s="7">
        <f t="shared" ref="M160:T160" si="30">+M161</f>
        <v>0</v>
      </c>
      <c r="N160" s="7">
        <f t="shared" si="30"/>
        <v>38070107703.93</v>
      </c>
      <c r="O160" s="7">
        <f t="shared" si="30"/>
        <v>20847107666.07</v>
      </c>
      <c r="P160" s="7">
        <f t="shared" si="30"/>
        <v>29841474115.93</v>
      </c>
      <c r="Q160" s="8">
        <f t="shared" si="23"/>
        <v>0.50649837960816035</v>
      </c>
      <c r="R160" s="7">
        <f t="shared" si="30"/>
        <v>15390314527.07</v>
      </c>
      <c r="S160" s="8">
        <f t="shared" si="24"/>
        <v>0.26121931307205976</v>
      </c>
      <c r="T160" s="7">
        <f t="shared" si="30"/>
        <v>14985907762.049999</v>
      </c>
      <c r="U160" s="8">
        <f t="shared" si="25"/>
        <v>0.25435533006674749</v>
      </c>
    </row>
    <row r="161" spans="1:21" s="9" customFormat="1" ht="31.5" x14ac:dyDescent="0.25">
      <c r="A161" s="32" t="s">
        <v>53</v>
      </c>
      <c r="B161" s="32" t="s">
        <v>82</v>
      </c>
      <c r="C161" s="32" t="s">
        <v>55</v>
      </c>
      <c r="D161" s="32" t="s">
        <v>83</v>
      </c>
      <c r="E161" s="32" t="s">
        <v>84</v>
      </c>
      <c r="F161" s="32"/>
      <c r="G161" s="32"/>
      <c r="H161" s="32"/>
      <c r="I161" s="32"/>
      <c r="J161" s="32"/>
      <c r="K161" s="35" t="s">
        <v>85</v>
      </c>
      <c r="L161" s="31">
        <v>58917215370</v>
      </c>
      <c r="M161" s="31">
        <v>0</v>
      </c>
      <c r="N161" s="31">
        <v>38070107703.93</v>
      </c>
      <c r="O161" s="31">
        <v>20847107666.07</v>
      </c>
      <c r="P161" s="31">
        <v>29841474115.93</v>
      </c>
      <c r="Q161" s="36">
        <f t="shared" si="23"/>
        <v>0.50649837960816035</v>
      </c>
      <c r="R161" s="31">
        <v>15390314527.07</v>
      </c>
      <c r="S161" s="36">
        <f t="shared" si="24"/>
        <v>0.26121931307205976</v>
      </c>
      <c r="T161" s="31">
        <v>14985907762.049999</v>
      </c>
      <c r="U161" s="36">
        <f t="shared" si="25"/>
        <v>0.25435533006674749</v>
      </c>
    </row>
    <row r="162" spans="1:21" s="1" customFormat="1" ht="110.25" x14ac:dyDescent="0.25">
      <c r="A162" s="29" t="s">
        <v>53</v>
      </c>
      <c r="B162" s="29" t="s">
        <v>82</v>
      </c>
      <c r="C162" s="29" t="s">
        <v>55</v>
      </c>
      <c r="D162" s="29" t="s">
        <v>83</v>
      </c>
      <c r="E162" s="29" t="s">
        <v>84</v>
      </c>
      <c r="F162" s="29" t="s">
        <v>211</v>
      </c>
      <c r="G162" s="29" t="s">
        <v>20</v>
      </c>
      <c r="H162" s="29"/>
      <c r="I162" s="29" t="s">
        <v>21</v>
      </c>
      <c r="J162" s="29" t="s">
        <v>22</v>
      </c>
      <c r="K162" s="34" t="s">
        <v>218</v>
      </c>
      <c r="L162" s="30">
        <v>2072000000</v>
      </c>
      <c r="M162" s="30">
        <v>0</v>
      </c>
      <c r="N162" s="30">
        <v>0</v>
      </c>
      <c r="O162" s="30">
        <v>2072000000</v>
      </c>
      <c r="P162" s="30">
        <v>0</v>
      </c>
      <c r="Q162" s="36">
        <f t="shared" si="23"/>
        <v>0</v>
      </c>
      <c r="R162" s="31">
        <v>0</v>
      </c>
      <c r="S162" s="36">
        <f t="shared" si="24"/>
        <v>0</v>
      </c>
      <c r="T162" s="31">
        <v>0</v>
      </c>
      <c r="U162" s="36">
        <f t="shared" si="25"/>
        <v>0</v>
      </c>
    </row>
    <row r="163" spans="1:21" s="1" customFormat="1" ht="94.5" x14ac:dyDescent="0.25">
      <c r="A163" s="29" t="s">
        <v>53</v>
      </c>
      <c r="B163" s="29" t="s">
        <v>82</v>
      </c>
      <c r="C163" s="29" t="s">
        <v>55</v>
      </c>
      <c r="D163" s="29" t="s">
        <v>83</v>
      </c>
      <c r="E163" s="29" t="s">
        <v>84</v>
      </c>
      <c r="F163" s="29" t="s">
        <v>217</v>
      </c>
      <c r="G163" s="29" t="s">
        <v>20</v>
      </c>
      <c r="H163" s="29"/>
      <c r="I163" s="29" t="s">
        <v>21</v>
      </c>
      <c r="J163" s="29" t="s">
        <v>22</v>
      </c>
      <c r="K163" s="34" t="s">
        <v>216</v>
      </c>
      <c r="L163" s="30">
        <v>17414039720</v>
      </c>
      <c r="M163" s="30">
        <v>0</v>
      </c>
      <c r="N163" s="30">
        <v>13473512279.92</v>
      </c>
      <c r="O163" s="30">
        <v>3940527440.0799999</v>
      </c>
      <c r="P163" s="30">
        <v>11975079166.92</v>
      </c>
      <c r="Q163" s="36">
        <f t="shared" si="23"/>
        <v>0.68766807469530689</v>
      </c>
      <c r="R163" s="31">
        <v>4286704333.6999998</v>
      </c>
      <c r="S163" s="36">
        <f t="shared" si="24"/>
        <v>0.2461636933546629</v>
      </c>
      <c r="T163" s="31">
        <v>4111878675.6999998</v>
      </c>
      <c r="U163" s="36">
        <f t="shared" si="25"/>
        <v>0.23612434230166093</v>
      </c>
    </row>
    <row r="164" spans="1:21" s="1" customFormat="1" ht="94.5" x14ac:dyDescent="0.25">
      <c r="A164" s="29" t="s">
        <v>53</v>
      </c>
      <c r="B164" s="29" t="s">
        <v>82</v>
      </c>
      <c r="C164" s="29" t="s">
        <v>55</v>
      </c>
      <c r="D164" s="29" t="s">
        <v>83</v>
      </c>
      <c r="E164" s="29" t="s">
        <v>84</v>
      </c>
      <c r="F164" s="29" t="s">
        <v>215</v>
      </c>
      <c r="G164" s="29" t="s">
        <v>20</v>
      </c>
      <c r="H164" s="29"/>
      <c r="I164" s="29" t="s">
        <v>21</v>
      </c>
      <c r="J164" s="29" t="s">
        <v>22</v>
      </c>
      <c r="K164" s="34" t="s">
        <v>214</v>
      </c>
      <c r="L164" s="30">
        <v>39431175650</v>
      </c>
      <c r="M164" s="30">
        <v>0</v>
      </c>
      <c r="N164" s="30">
        <v>24596595424.009998</v>
      </c>
      <c r="O164" s="30">
        <v>14834580225.99</v>
      </c>
      <c r="P164" s="30">
        <v>17866394949.009998</v>
      </c>
      <c r="Q164" s="36">
        <f t="shared" si="23"/>
        <v>0.45310327816741114</v>
      </c>
      <c r="R164" s="31">
        <v>11103610193.370001</v>
      </c>
      <c r="S164" s="36">
        <f t="shared" si="24"/>
        <v>0.28159470293069999</v>
      </c>
      <c r="T164" s="31">
        <v>10874029086.35</v>
      </c>
      <c r="U164" s="36">
        <f t="shared" si="25"/>
        <v>0.27577237825395651</v>
      </c>
    </row>
    <row r="165" spans="1:21" ht="31.5" x14ac:dyDescent="0.25">
      <c r="A165" s="5" t="s">
        <v>53</v>
      </c>
      <c r="B165" s="5" t="s">
        <v>82</v>
      </c>
      <c r="C165" s="5" t="s">
        <v>55</v>
      </c>
      <c r="D165" s="5" t="s">
        <v>86</v>
      </c>
      <c r="E165" s="5"/>
      <c r="F165" s="5"/>
      <c r="G165" s="5"/>
      <c r="H165" s="5"/>
      <c r="I165" s="5"/>
      <c r="J165" s="5"/>
      <c r="K165" s="6" t="s">
        <v>253</v>
      </c>
      <c r="L165" s="7">
        <f>+L166</f>
        <v>6017661079</v>
      </c>
      <c r="M165" s="7">
        <f t="shared" ref="M165:U165" si="31">+M166</f>
        <v>0</v>
      </c>
      <c r="N165" s="7">
        <f t="shared" si="31"/>
        <v>4211106692</v>
      </c>
      <c r="O165" s="7">
        <f t="shared" si="31"/>
        <v>1806554387</v>
      </c>
      <c r="P165" s="7">
        <f t="shared" si="31"/>
        <v>1247336353</v>
      </c>
      <c r="Q165" s="8">
        <f t="shared" si="23"/>
        <v>0.20727926292706389</v>
      </c>
      <c r="R165" s="7">
        <f t="shared" si="31"/>
        <v>393468741</v>
      </c>
      <c r="S165" s="8">
        <f t="shared" si="24"/>
        <v>6.538565994902884E-2</v>
      </c>
      <c r="T165" s="7">
        <f t="shared" si="31"/>
        <v>393468741</v>
      </c>
      <c r="U165" s="8">
        <f t="shared" si="25"/>
        <v>6.538565994902884E-2</v>
      </c>
    </row>
    <row r="166" spans="1:21" s="9" customFormat="1" ht="47.25" x14ac:dyDescent="0.25">
      <c r="A166" s="32" t="s">
        <v>53</v>
      </c>
      <c r="B166" s="32" t="s">
        <v>82</v>
      </c>
      <c r="C166" s="32" t="s">
        <v>55</v>
      </c>
      <c r="D166" s="32" t="s">
        <v>86</v>
      </c>
      <c r="E166" s="32" t="s">
        <v>78</v>
      </c>
      <c r="F166" s="32"/>
      <c r="G166" s="32"/>
      <c r="H166" s="32"/>
      <c r="I166" s="32"/>
      <c r="J166" s="32"/>
      <c r="K166" s="35" t="s">
        <v>79</v>
      </c>
      <c r="L166" s="31">
        <v>6017661079</v>
      </c>
      <c r="M166" s="31">
        <v>0</v>
      </c>
      <c r="N166" s="31">
        <v>4211106692</v>
      </c>
      <c r="O166" s="31">
        <v>1806554387</v>
      </c>
      <c r="P166" s="31">
        <v>1247336353</v>
      </c>
      <c r="Q166" s="36">
        <f t="shared" si="23"/>
        <v>0.20727926292706389</v>
      </c>
      <c r="R166" s="31">
        <v>393468741</v>
      </c>
      <c r="S166" s="36">
        <f t="shared" si="24"/>
        <v>6.538565994902884E-2</v>
      </c>
      <c r="T166" s="31">
        <v>393468741</v>
      </c>
      <c r="U166" s="36">
        <f t="shared" si="25"/>
        <v>6.538565994902884E-2</v>
      </c>
    </row>
    <row r="167" spans="1:21" s="9" customFormat="1" ht="47.25" x14ac:dyDescent="0.25">
      <c r="A167" s="32" t="s">
        <v>53</v>
      </c>
      <c r="B167" s="32" t="s">
        <v>82</v>
      </c>
      <c r="C167" s="32" t="s">
        <v>55</v>
      </c>
      <c r="D167" s="32" t="s">
        <v>86</v>
      </c>
      <c r="E167" s="32" t="s">
        <v>78</v>
      </c>
      <c r="F167" s="32"/>
      <c r="G167" s="32"/>
      <c r="H167" s="32"/>
      <c r="I167" s="32" t="s">
        <v>21</v>
      </c>
      <c r="J167" s="32" t="s">
        <v>22</v>
      </c>
      <c r="K167" s="35" t="s">
        <v>79</v>
      </c>
      <c r="L167" s="31">
        <v>2000000000</v>
      </c>
      <c r="M167" s="31">
        <v>0</v>
      </c>
      <c r="N167" s="31">
        <v>2000000000</v>
      </c>
      <c r="O167" s="31">
        <v>0</v>
      </c>
      <c r="P167" s="31">
        <v>0</v>
      </c>
      <c r="Q167" s="36">
        <f t="shared" si="23"/>
        <v>0</v>
      </c>
      <c r="R167" s="31">
        <v>0</v>
      </c>
      <c r="S167" s="36">
        <f t="shared" si="24"/>
        <v>0</v>
      </c>
      <c r="T167" s="31">
        <v>0</v>
      </c>
      <c r="U167" s="36">
        <f t="shared" si="25"/>
        <v>0</v>
      </c>
    </row>
    <row r="168" spans="1:21" s="10" customFormat="1" ht="63" x14ac:dyDescent="0.25">
      <c r="A168" s="32" t="s">
        <v>53</v>
      </c>
      <c r="B168" s="32" t="s">
        <v>82</v>
      </c>
      <c r="C168" s="32" t="s">
        <v>55</v>
      </c>
      <c r="D168" s="32" t="s">
        <v>86</v>
      </c>
      <c r="E168" s="32" t="s">
        <v>78</v>
      </c>
      <c r="F168" s="32" t="s">
        <v>211</v>
      </c>
      <c r="G168" s="32" t="s">
        <v>20</v>
      </c>
      <c r="H168" s="32"/>
      <c r="I168" s="32" t="s">
        <v>21</v>
      </c>
      <c r="J168" s="32" t="s">
        <v>22</v>
      </c>
      <c r="K168" s="35" t="s">
        <v>221</v>
      </c>
      <c r="L168" s="31">
        <v>391980960</v>
      </c>
      <c r="M168" s="31">
        <v>0</v>
      </c>
      <c r="N168" s="31">
        <v>254184210</v>
      </c>
      <c r="O168" s="31">
        <v>137796750</v>
      </c>
      <c r="P168" s="31">
        <v>254184210</v>
      </c>
      <c r="Q168" s="36">
        <f t="shared" si="23"/>
        <v>0.64846060380075599</v>
      </c>
      <c r="R168" s="31">
        <v>77616210</v>
      </c>
      <c r="S168" s="36">
        <f t="shared" si="24"/>
        <v>0.19801015335030558</v>
      </c>
      <c r="T168" s="31">
        <v>77616210</v>
      </c>
      <c r="U168" s="36">
        <f t="shared" si="25"/>
        <v>0.19801015335030558</v>
      </c>
    </row>
    <row r="169" spans="1:21" s="10" customFormat="1" ht="47.25" x14ac:dyDescent="0.25">
      <c r="A169" s="32" t="s">
        <v>53</v>
      </c>
      <c r="B169" s="32" t="s">
        <v>82</v>
      </c>
      <c r="C169" s="32" t="s">
        <v>55</v>
      </c>
      <c r="D169" s="32" t="s">
        <v>86</v>
      </c>
      <c r="E169" s="32" t="s">
        <v>78</v>
      </c>
      <c r="F169" s="32" t="s">
        <v>220</v>
      </c>
      <c r="G169" s="32" t="s">
        <v>20</v>
      </c>
      <c r="H169" s="32"/>
      <c r="I169" s="32" t="s">
        <v>21</v>
      </c>
      <c r="J169" s="32" t="s">
        <v>22</v>
      </c>
      <c r="K169" s="35" t="s">
        <v>219</v>
      </c>
      <c r="L169" s="31">
        <v>3625680119</v>
      </c>
      <c r="M169" s="31">
        <v>0</v>
      </c>
      <c r="N169" s="31">
        <v>1956922482</v>
      </c>
      <c r="O169" s="31">
        <v>1668757637</v>
      </c>
      <c r="P169" s="31">
        <v>993152143</v>
      </c>
      <c r="Q169" s="36">
        <f t="shared" si="23"/>
        <v>0.27392161205713911</v>
      </c>
      <c r="R169" s="31">
        <v>315852531</v>
      </c>
      <c r="S169" s="36">
        <f t="shared" si="24"/>
        <v>8.7115388184635378E-2</v>
      </c>
      <c r="T169" s="31">
        <v>315852531</v>
      </c>
      <c r="U169" s="36">
        <f t="shared" si="25"/>
        <v>8.7115388184635378E-2</v>
      </c>
    </row>
    <row r="170" spans="1:21" ht="47.25" x14ac:dyDescent="0.25">
      <c r="A170" s="5" t="s">
        <v>53</v>
      </c>
      <c r="B170" s="5" t="s">
        <v>82</v>
      </c>
      <c r="C170" s="5" t="s">
        <v>55</v>
      </c>
      <c r="D170" s="5" t="s">
        <v>87</v>
      </c>
      <c r="E170" s="5"/>
      <c r="F170" s="5"/>
      <c r="G170" s="5"/>
      <c r="H170" s="5"/>
      <c r="I170" s="5"/>
      <c r="J170" s="5"/>
      <c r="K170" s="6" t="s">
        <v>254</v>
      </c>
      <c r="L170" s="7">
        <f>+L171</f>
        <v>15070965171</v>
      </c>
      <c r="M170" s="7">
        <f t="shared" ref="M170:T170" si="32">+M171</f>
        <v>0</v>
      </c>
      <c r="N170" s="7">
        <f t="shared" si="32"/>
        <v>9568863994</v>
      </c>
      <c r="O170" s="7">
        <f t="shared" si="32"/>
        <v>5502101177</v>
      </c>
      <c r="P170" s="7">
        <f t="shared" si="32"/>
        <v>8663127551</v>
      </c>
      <c r="Q170" s="8">
        <f t="shared" si="23"/>
        <v>0.57482234566302681</v>
      </c>
      <c r="R170" s="7">
        <f t="shared" si="32"/>
        <v>4183054042.21</v>
      </c>
      <c r="S170" s="8">
        <f t="shared" si="24"/>
        <v>0.27755714347075511</v>
      </c>
      <c r="T170" s="7">
        <f t="shared" si="32"/>
        <v>3619189811.2399998</v>
      </c>
      <c r="U170" s="8">
        <f t="shared" si="25"/>
        <v>0.24014320052999344</v>
      </c>
    </row>
    <row r="171" spans="1:21" s="9" customFormat="1" ht="47.25" x14ac:dyDescent="0.25">
      <c r="A171" s="32" t="s">
        <v>53</v>
      </c>
      <c r="B171" s="32" t="s">
        <v>82</v>
      </c>
      <c r="C171" s="32" t="s">
        <v>55</v>
      </c>
      <c r="D171" s="32" t="s">
        <v>87</v>
      </c>
      <c r="E171" s="32" t="s">
        <v>78</v>
      </c>
      <c r="F171" s="32"/>
      <c r="G171" s="32"/>
      <c r="H171" s="32"/>
      <c r="I171" s="32"/>
      <c r="J171" s="32"/>
      <c r="K171" s="35" t="s">
        <v>79</v>
      </c>
      <c r="L171" s="31">
        <v>15070965171</v>
      </c>
      <c r="M171" s="31">
        <v>0</v>
      </c>
      <c r="N171" s="31">
        <v>9568863994</v>
      </c>
      <c r="O171" s="31">
        <v>5502101177</v>
      </c>
      <c r="P171" s="31">
        <v>8663127551</v>
      </c>
      <c r="Q171" s="36">
        <f t="shared" si="23"/>
        <v>0.57482234566302681</v>
      </c>
      <c r="R171" s="31">
        <v>4183054042.21</v>
      </c>
      <c r="S171" s="36">
        <f t="shared" si="24"/>
        <v>0.27755714347075511</v>
      </c>
      <c r="T171" s="31">
        <v>3619189811.2399998</v>
      </c>
      <c r="U171" s="36">
        <f t="shared" si="25"/>
        <v>0.24014320052999344</v>
      </c>
    </row>
    <row r="172" spans="1:21" s="1" customFormat="1" ht="63" x14ac:dyDescent="0.25">
      <c r="A172" s="29" t="s">
        <v>53</v>
      </c>
      <c r="B172" s="29" t="s">
        <v>82</v>
      </c>
      <c r="C172" s="29" t="s">
        <v>55</v>
      </c>
      <c r="D172" s="29" t="s">
        <v>87</v>
      </c>
      <c r="E172" s="29" t="s">
        <v>78</v>
      </c>
      <c r="F172" s="29" t="s">
        <v>215</v>
      </c>
      <c r="G172" s="29" t="s">
        <v>20</v>
      </c>
      <c r="H172" s="29" t="s">
        <v>0</v>
      </c>
      <c r="I172" s="29" t="s">
        <v>21</v>
      </c>
      <c r="J172" s="29" t="s">
        <v>22</v>
      </c>
      <c r="K172" s="34" t="s">
        <v>225</v>
      </c>
      <c r="L172" s="30">
        <v>7092505327</v>
      </c>
      <c r="M172" s="30">
        <v>0</v>
      </c>
      <c r="N172" s="30">
        <v>3469682289</v>
      </c>
      <c r="O172" s="30">
        <v>3622823038</v>
      </c>
      <c r="P172" s="30">
        <v>3055805546</v>
      </c>
      <c r="Q172" s="36">
        <f t="shared" si="23"/>
        <v>0.43084994724883058</v>
      </c>
      <c r="R172" s="31">
        <v>2056128520.21</v>
      </c>
      <c r="S172" s="36">
        <f t="shared" si="24"/>
        <v>0.28990158278523348</v>
      </c>
      <c r="T172" s="31">
        <v>1547198706.24</v>
      </c>
      <c r="U172" s="36">
        <f t="shared" si="25"/>
        <v>0.21814558254190791</v>
      </c>
    </row>
    <row r="173" spans="1:21" s="1" customFormat="1" ht="63" x14ac:dyDescent="0.25">
      <c r="A173" s="29" t="s">
        <v>53</v>
      </c>
      <c r="B173" s="29" t="s">
        <v>82</v>
      </c>
      <c r="C173" s="29" t="s">
        <v>55</v>
      </c>
      <c r="D173" s="29" t="s">
        <v>87</v>
      </c>
      <c r="E173" s="29" t="s">
        <v>78</v>
      </c>
      <c r="F173" s="29" t="s">
        <v>220</v>
      </c>
      <c r="G173" s="29" t="s">
        <v>20</v>
      </c>
      <c r="H173" s="29" t="s">
        <v>0</v>
      </c>
      <c r="I173" s="29" t="s">
        <v>21</v>
      </c>
      <c r="J173" s="29" t="s">
        <v>22</v>
      </c>
      <c r="K173" s="34" t="s">
        <v>224</v>
      </c>
      <c r="L173" s="30">
        <v>425878486</v>
      </c>
      <c r="M173" s="30">
        <v>0</v>
      </c>
      <c r="N173" s="30">
        <v>177078486</v>
      </c>
      <c r="O173" s="30">
        <v>248800000</v>
      </c>
      <c r="P173" s="30">
        <v>125878486</v>
      </c>
      <c r="Q173" s="36">
        <f t="shared" si="23"/>
        <v>0.29557371442332026</v>
      </c>
      <c r="R173" s="31">
        <v>0</v>
      </c>
      <c r="S173" s="36">
        <f t="shared" si="24"/>
        <v>0</v>
      </c>
      <c r="T173" s="31">
        <v>0</v>
      </c>
      <c r="U173" s="36">
        <f t="shared" si="25"/>
        <v>0</v>
      </c>
    </row>
    <row r="174" spans="1:21" s="1" customFormat="1" ht="78.75" x14ac:dyDescent="0.25">
      <c r="A174" s="29" t="s">
        <v>53</v>
      </c>
      <c r="B174" s="29" t="s">
        <v>82</v>
      </c>
      <c r="C174" s="29" t="s">
        <v>55</v>
      </c>
      <c r="D174" s="29" t="s">
        <v>87</v>
      </c>
      <c r="E174" s="29" t="s">
        <v>78</v>
      </c>
      <c r="F174" s="29" t="s">
        <v>223</v>
      </c>
      <c r="G174" s="29" t="s">
        <v>20</v>
      </c>
      <c r="H174" s="29" t="s">
        <v>0</v>
      </c>
      <c r="I174" s="29" t="s">
        <v>21</v>
      </c>
      <c r="J174" s="29" t="s">
        <v>22</v>
      </c>
      <c r="K174" s="34" t="s">
        <v>222</v>
      </c>
      <c r="L174" s="30">
        <v>7552581358</v>
      </c>
      <c r="M174" s="30">
        <v>0</v>
      </c>
      <c r="N174" s="30">
        <v>5922103219</v>
      </c>
      <c r="O174" s="30">
        <v>1630478139</v>
      </c>
      <c r="P174" s="30">
        <v>5481443519</v>
      </c>
      <c r="Q174" s="36">
        <f t="shared" si="23"/>
        <v>0.725770866830032</v>
      </c>
      <c r="R174" s="31">
        <v>2126925522</v>
      </c>
      <c r="S174" s="36">
        <f t="shared" si="24"/>
        <v>0.28161570477451053</v>
      </c>
      <c r="T174" s="31">
        <v>2071991105</v>
      </c>
      <c r="U174" s="36">
        <f t="shared" si="25"/>
        <v>0.27434210990726543</v>
      </c>
    </row>
    <row r="175" spans="1:21" ht="94.5" x14ac:dyDescent="0.25">
      <c r="A175" s="5" t="s">
        <v>53</v>
      </c>
      <c r="B175" s="5" t="s">
        <v>82</v>
      </c>
      <c r="C175" s="5" t="s">
        <v>55</v>
      </c>
      <c r="D175" s="5" t="s">
        <v>68</v>
      </c>
      <c r="E175" s="5"/>
      <c r="F175" s="5"/>
      <c r="G175" s="5"/>
      <c r="H175" s="5"/>
      <c r="I175" s="5"/>
      <c r="J175" s="5"/>
      <c r="K175" s="6" t="s">
        <v>255</v>
      </c>
      <c r="L175" s="7">
        <f>+L176</f>
        <v>5275210925</v>
      </c>
      <c r="M175" s="7">
        <f t="shared" ref="M175:T175" si="33">+M176</f>
        <v>0</v>
      </c>
      <c r="N175" s="7">
        <f t="shared" si="33"/>
        <v>3144069100</v>
      </c>
      <c r="O175" s="7">
        <f t="shared" si="33"/>
        <v>2131141825</v>
      </c>
      <c r="P175" s="7">
        <f t="shared" si="33"/>
        <v>3144069100</v>
      </c>
      <c r="Q175" s="8">
        <f t="shared" si="23"/>
        <v>0.59600822501708783</v>
      </c>
      <c r="R175" s="7">
        <f t="shared" si="33"/>
        <v>1796610912</v>
      </c>
      <c r="S175" s="8">
        <f t="shared" si="24"/>
        <v>0.34057612814789961</v>
      </c>
      <c r="T175" s="7">
        <f t="shared" si="33"/>
        <v>1796610912</v>
      </c>
      <c r="U175" s="8">
        <f t="shared" si="25"/>
        <v>0.34057612814789961</v>
      </c>
    </row>
    <row r="176" spans="1:21" s="9" customFormat="1" ht="47.25" x14ac:dyDescent="0.25">
      <c r="A176" s="32" t="s">
        <v>53</v>
      </c>
      <c r="B176" s="32" t="s">
        <v>82</v>
      </c>
      <c r="C176" s="32" t="s">
        <v>55</v>
      </c>
      <c r="D176" s="32" t="s">
        <v>68</v>
      </c>
      <c r="E176" s="32" t="s">
        <v>78</v>
      </c>
      <c r="F176" s="32"/>
      <c r="G176" s="32"/>
      <c r="H176" s="32"/>
      <c r="I176" s="32"/>
      <c r="J176" s="32"/>
      <c r="K176" s="35" t="s">
        <v>79</v>
      </c>
      <c r="L176" s="31">
        <v>5275210925</v>
      </c>
      <c r="M176" s="31">
        <v>0</v>
      </c>
      <c r="N176" s="31">
        <v>3144069100</v>
      </c>
      <c r="O176" s="31">
        <v>2131141825</v>
      </c>
      <c r="P176" s="31">
        <v>3144069100</v>
      </c>
      <c r="Q176" s="36">
        <f t="shared" si="23"/>
        <v>0.59600822501708783</v>
      </c>
      <c r="R176" s="31">
        <v>1796610912</v>
      </c>
      <c r="S176" s="36">
        <f t="shared" si="24"/>
        <v>0.34057612814789961</v>
      </c>
      <c r="T176" s="31">
        <v>1796610912</v>
      </c>
      <c r="U176" s="36">
        <f t="shared" si="25"/>
        <v>0.34057612814789961</v>
      </c>
    </row>
    <row r="177" spans="1:21" s="1" customFormat="1" ht="110.25" x14ac:dyDescent="0.25">
      <c r="A177" s="29" t="s">
        <v>53</v>
      </c>
      <c r="B177" s="29" t="s">
        <v>82</v>
      </c>
      <c r="C177" s="29" t="s">
        <v>55</v>
      </c>
      <c r="D177" s="29" t="s">
        <v>68</v>
      </c>
      <c r="E177" s="29" t="s">
        <v>78</v>
      </c>
      <c r="F177" s="29" t="s">
        <v>227</v>
      </c>
      <c r="G177" s="29" t="s">
        <v>20</v>
      </c>
      <c r="H177" s="29" t="s">
        <v>0</v>
      </c>
      <c r="I177" s="29" t="s">
        <v>21</v>
      </c>
      <c r="J177" s="29" t="s">
        <v>22</v>
      </c>
      <c r="K177" s="34" t="s">
        <v>226</v>
      </c>
      <c r="L177" s="30">
        <v>5275210925</v>
      </c>
      <c r="M177" s="30">
        <v>0</v>
      </c>
      <c r="N177" s="30">
        <v>3144069100</v>
      </c>
      <c r="O177" s="30">
        <v>2131141825</v>
      </c>
      <c r="P177" s="30">
        <v>3144069100</v>
      </c>
      <c r="Q177" s="36">
        <f t="shared" si="23"/>
        <v>0.59600822501708783</v>
      </c>
      <c r="R177" s="31">
        <v>1796610912</v>
      </c>
      <c r="S177" s="36">
        <f t="shared" si="24"/>
        <v>0.34057612814789961</v>
      </c>
      <c r="T177" s="31">
        <v>1796610912</v>
      </c>
      <c r="U177" s="36">
        <f t="shared" si="25"/>
        <v>0.34057612814789961</v>
      </c>
    </row>
    <row r="178" spans="1:21" ht="0" hidden="1" customHeight="1" x14ac:dyDescent="0.25"/>
    <row r="179" spans="1:21" x14ac:dyDescent="0.25">
      <c r="A179" t="s">
        <v>261</v>
      </c>
    </row>
  </sheetData>
  <autoFilter ref="A7:U177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Hernandez Betancourt</dc:creator>
  <cp:lastModifiedBy>Ricardo Andres Hernandez Betancourt</cp:lastModifiedBy>
  <dcterms:created xsi:type="dcterms:W3CDTF">2026-06-01T13:24:15Z</dcterms:created>
  <dcterms:modified xsi:type="dcterms:W3CDTF">2026-06-05T21:22:45Z</dcterms:modified>
</cp:coreProperties>
</file>